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jibril\Desktop\New folder 2024\FSD Reference\ETF Monthly Report\Bilkis\"/>
    </mc:Choice>
  </mc:AlternateContent>
  <bookViews>
    <workbookView xWindow="0" yWindow="0" windowWidth="20490" windowHeight="7320"/>
  </bookViews>
  <sheets>
    <sheet name="AssetSum" sheetId="14" r:id="rId1"/>
    <sheet name="CapSum" sheetId="15" r:id="rId2"/>
  </sheets>
  <definedNames>
    <definedName name="NetProfitCurrent" localSheetId="0">AssetSum!#REF!</definedName>
    <definedName name="NetProfitCurrent" localSheetId="1">CapSum!#REF!</definedName>
  </definedNames>
  <calcPr calcId="162913"/>
</workbook>
</file>

<file path=xl/calcChain.xml><?xml version="1.0" encoding="utf-8"?>
<calcChain xmlns="http://schemas.openxmlformats.org/spreadsheetml/2006/main">
  <c r="M15" i="14" l="1"/>
  <c r="J15" i="14"/>
  <c r="K31" i="14" l="1"/>
  <c r="N30" i="14"/>
  <c r="N31" i="14"/>
  <c r="N29" i="14"/>
  <c r="H31" i="14"/>
  <c r="G30" i="15" l="1"/>
  <c r="O28" i="14" l="1"/>
  <c r="O27" i="14"/>
  <c r="O26" i="14"/>
  <c r="O25" i="14"/>
  <c r="O24" i="14"/>
  <c r="O23" i="14"/>
  <c r="O22" i="14"/>
  <c r="O21" i="14"/>
  <c r="O20" i="14"/>
  <c r="O19" i="14"/>
  <c r="L31" i="14"/>
  <c r="I31" i="14"/>
  <c r="O11" i="14"/>
  <c r="O10" i="14"/>
  <c r="O9" i="14"/>
  <c r="O8" i="14"/>
  <c r="O7" i="14"/>
  <c r="O6" i="14"/>
  <c r="O5" i="14"/>
  <c r="O4" i="14"/>
  <c r="O15" i="14" s="1"/>
  <c r="L15" i="14"/>
  <c r="I15" i="14"/>
  <c r="K30" i="15"/>
  <c r="H30" i="15"/>
  <c r="K14" i="15"/>
  <c r="H14" i="15"/>
  <c r="O31" i="14" l="1"/>
  <c r="N20" i="14"/>
  <c r="N21" i="14"/>
  <c r="N22" i="14"/>
  <c r="N23" i="14"/>
  <c r="N24" i="14"/>
  <c r="N25" i="14"/>
  <c r="N26" i="14"/>
  <c r="N27" i="14"/>
  <c r="N19" i="14"/>
  <c r="N5" i="14"/>
  <c r="N6" i="14"/>
  <c r="N7" i="14"/>
  <c r="N8" i="14"/>
  <c r="N4" i="14"/>
  <c r="J4" i="14" l="1"/>
  <c r="P24" i="14" l="1"/>
  <c r="M24" i="14"/>
  <c r="J24" i="14"/>
  <c r="J22" i="14" l="1"/>
  <c r="H15" i="14" l="1"/>
  <c r="J30" i="15"/>
  <c r="I30" i="15" l="1"/>
  <c r="L30" i="15"/>
  <c r="G14" i="15" l="1"/>
  <c r="I14" i="15" s="1"/>
  <c r="L8" i="15" l="1"/>
  <c r="I8" i="15"/>
  <c r="P8" i="14"/>
  <c r="M8" i="14"/>
  <c r="J8" i="14"/>
  <c r="J14" i="15" l="1"/>
  <c r="L14" i="15" s="1"/>
  <c r="K15" i="14"/>
  <c r="N28" i="14" l="1"/>
  <c r="P31" i="14" l="1"/>
  <c r="N9" i="14"/>
  <c r="N10" i="14"/>
  <c r="N11" i="14"/>
  <c r="N15" i="14" l="1"/>
  <c r="P15" i="14" s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M31" i="14"/>
  <c r="J31" i="14"/>
  <c r="P5" i="14"/>
  <c r="P6" i="14"/>
  <c r="P7" i="14"/>
  <c r="M5" i="14"/>
  <c r="M6" i="14"/>
  <c r="M7" i="14"/>
  <c r="M4" i="14"/>
  <c r="J5" i="14"/>
  <c r="J6" i="14"/>
  <c r="J7" i="14"/>
  <c r="P4" i="14" l="1"/>
</calcChain>
</file>

<file path=xl/sharedStrings.xml><?xml version="1.0" encoding="utf-8"?>
<sst xmlns="http://schemas.openxmlformats.org/spreadsheetml/2006/main" count="251" uniqueCount="107">
  <si>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</si>
  <si>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</si>
  <si>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</si>
  <si>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</si>
  <si>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</si>
  <si>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</si>
  <si>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</si>
  <si>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</si>
  <si>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</si>
  <si>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</si>
  <si>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</si>
  <si>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</si>
  <si>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</si>
  <si>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</si>
  <si>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</si>
  <si>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</si>
  <si>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</si>
  <si>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</si>
  <si>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</si>
  <si>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</si>
  <si>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</si>
  <si>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</si>
  <si>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</si>
  <si>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</si>
  <si>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</si>
  <si>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</si>
  <si>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</si>
  <si>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</si>
  <si>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</si>
  <si>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</si>
  <si>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</si>
  <si>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</si>
  <si>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</si>
  <si>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</si>
  <si>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</si>
  <si>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</si>
  <si>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</si>
  <si>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</si>
  <si>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</si>
  <si>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</si>
  <si>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</si>
  <si>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</si>
  <si>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</si>
  <si>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</si>
  <si>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</si>
  <si>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</si>
  <si>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</si>
  <si>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</si>
  <si>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</si>
  <si>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</si>
  <si>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</si>
  <si>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</si>
  <si>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</si>
  <si>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</si>
  <si>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</si>
  <si>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</si>
  <si>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</si>
  <si>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</si>
  <si>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</si>
  <si>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</si>
  <si>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</si>
  <si>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</si>
  <si>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</si>
  <si>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</si>
  <si>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</si>
  <si>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</si>
  <si>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</si>
  <si>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</si>
  <si>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</si>
  <si>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</si>
  <si>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</si>
  <si>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</si>
  <si>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</si>
  <si>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</si>
  <si>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</si>
  <si>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</si>
  <si>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</si>
  <si>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</si>
  <si>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</si>
  <si>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</si>
  <si>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</si>
  <si>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</si>
  <si>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</si>
  <si>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IROKO GROWTH INFRASTRUCTURE FUND</t>
  </si>
  <si>
    <t>NGN 10,000,000,000</t>
  </si>
  <si>
    <t>UNITED CAPITAL INFRASTRUCTURE  FUND</t>
  </si>
  <si>
    <t>UNITED CAPITAL ASSET MGT LTD</t>
  </si>
  <si>
    <t>NA</t>
  </si>
  <si>
    <t>13th January 2022</t>
  </si>
  <si>
    <t>NGN 15,000,000,000</t>
  </si>
  <si>
    <t>STANBIC IBTC INFRASTRUCTURE 1 &amp; 2</t>
  </si>
  <si>
    <t>8th June 2021 &amp; 25 Apr 2022</t>
  </si>
  <si>
    <t>NGN35,000,000,000</t>
  </si>
  <si>
    <t>ACTIS</t>
  </si>
  <si>
    <t>ACTIS WEST AFRICA</t>
  </si>
  <si>
    <t>STANBIC IBTC INFRASTRUCTURE 1,2 &amp;3</t>
  </si>
  <si>
    <t>Q2 2024</t>
  </si>
  <si>
    <t>REGISTERED PRIVATE EQUITY AND INFRASTRUCTURE COMMITTED CAPITAL AND DRAW DOWN POSITION AS AT Q3, 2024</t>
  </si>
  <si>
    <t>Q3 2024</t>
  </si>
  <si>
    <t>REGISTERED PRIVATE EQUITY AND INFRASTRUCTURE FUNDS ASSETS UNDER MANAGEMENT AS AT Q3, 2024</t>
  </si>
  <si>
    <t xml:space="preserve">AVA INFRASTRUCTURE FUND </t>
  </si>
  <si>
    <t>CORONATION ASSET INFRASTRUCTURE FUND</t>
  </si>
  <si>
    <t>CORONATION ASSET MANAGEMENT LTD</t>
  </si>
  <si>
    <t>29th May 2024</t>
  </si>
  <si>
    <t>AVA GLOBAL ASSET MANAGERS LTD</t>
  </si>
  <si>
    <t>AVA INFRASTRUCTURE FUND</t>
  </si>
  <si>
    <t>CORONATION ASSET INFRASTRICTURE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</si>
</sst>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409]d\-mmm\-yy;@"/>
    <numFmt numFmtId="167" formatCode="0;[Red]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0"/>
      <color rgb="FFFF0000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name val="Trebuchet MS"/>
      <family val="2"/>
    </font>
    <font>
      <b/>
      <sz val="10"/>
      <color theme="3"/>
      <name val="Trebuchet MS"/>
      <family val="2"/>
    </font>
    <font>
      <sz val="10"/>
      <color theme="3"/>
      <name val="Trebuchet MS"/>
      <family val="2"/>
    </font>
    <font>
      <i/>
      <sz val="10"/>
      <color theme="1"/>
      <name val="Californian FB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0" xfId="0" applyBorder="1"/>
    <xf numFmtId="43" fontId="3" fillId="0" borderId="3" xfId="3" applyFont="1" applyBorder="1" applyAlignment="1">
      <alignment horizontal="right"/>
    </xf>
    <xf numFmtId="43" fontId="3" fillId="0" borderId="2" xfId="3" applyFont="1" applyBorder="1" applyAlignment="1">
      <alignment horizontal="right"/>
    </xf>
    <xf numFmtId="43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43" fontId="3" fillId="0" borderId="2" xfId="3" applyFont="1" applyBorder="1"/>
    <xf numFmtId="43" fontId="3" fillId="0" borderId="2" xfId="3" applyFont="1" applyBorder="1" applyAlignment="1">
      <alignment wrapText="1"/>
    </xf>
    <xf numFmtId="43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43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43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43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/>
    <xf numFmtId="164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 applyAlignment="1"/>
    <xf numFmtId="9" fontId="14" fillId="0" borderId="2" xfId="2" applyFont="1" applyBorder="1" applyAlignment="1">
      <alignment horizontal="center" wrapText="1"/>
    </xf>
    <xf numFmtId="0" fontId="15" fillId="0" borderId="11" xfId="0" applyFont="1" applyBorder="1" applyAlignment="1"/>
    <xf numFmtId="43" fontId="14" fillId="0" borderId="2" xfId="3" applyFont="1" applyBorder="1" applyAlignment="1">
      <alignment horizontal="center" wrapText="1"/>
    </xf>
    <xf numFmtId="43" fontId="16" fillId="4" borderId="3" xfId="4" applyNumberFormat="1" applyBorder="1" applyAlignment="1">
      <alignment horizontal="right"/>
    </xf>
    <xf numFmtId="164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164" fontId="0" fillId="0" borderId="0" xfId="0" applyNumberFormat="1"/>
    <xf numFmtId="166" fontId="5" fillId="0" borderId="2" xfId="3" applyNumberFormat="1" applyFont="1" applyBorder="1" applyAlignment="1">
      <alignment horizontal="center" wrapText="1"/>
    </xf>
    <xf numFmtId="43" fontId="5" fillId="0" borderId="2" xfId="3" applyFont="1" applyBorder="1" applyAlignment="1">
      <alignment horizontal="center"/>
    </xf>
    <xf numFmtId="43" fontId="5" fillId="0" borderId="2" xfId="3" applyFont="1" applyBorder="1" applyAlignment="1">
      <alignment horizontal="center" wrapText="1"/>
    </xf>
    <xf numFmtId="43" fontId="2" fillId="0" borderId="3" xfId="3" applyFont="1" applyBorder="1" applyAlignment="1">
      <alignment horizontal="center"/>
    </xf>
    <xf numFmtId="43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43" fontId="16" fillId="4" borderId="3" xfId="4" applyNumberFormat="1" applyBorder="1" applyAlignment="1">
      <alignment horizontal="center"/>
    </xf>
    <xf numFmtId="43" fontId="2" fillId="0" borderId="2" xfId="3" applyFont="1" applyBorder="1" applyAlignment="1">
      <alignment horizontal="center"/>
    </xf>
    <xf numFmtId="43" fontId="2" fillId="0" borderId="3" xfId="3" applyFont="1" applyBorder="1" applyAlignment="1">
      <alignment horizontal="center" wrapText="1"/>
    </xf>
    <xf numFmtId="43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43" fontId="2" fillId="6" borderId="2" xfId="3" applyFont="1" applyFill="1" applyBorder="1"/>
    <xf numFmtId="43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43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164" fontId="0" fillId="6" borderId="0" xfId="1" applyFont="1" applyFill="1"/>
    <xf numFmtId="43" fontId="2" fillId="6" borderId="2" xfId="3" applyFont="1" applyFill="1" applyBorder="1" applyAlignment="1">
      <alignment wrapText="1"/>
    </xf>
    <xf numFmtId="43" fontId="3" fillId="6" borderId="2" xfId="3" applyFont="1" applyFill="1" applyBorder="1"/>
    <xf numFmtId="43" fontId="5" fillId="6" borderId="2" xfId="3" applyFont="1" applyFill="1" applyBorder="1" applyAlignment="1">
      <alignment horizontal="center"/>
    </xf>
    <xf numFmtId="43" fontId="2" fillId="6" borderId="2" xfId="3" applyFont="1" applyFill="1" applyBorder="1" applyAlignment="1">
      <alignment horizontal="center" wrapText="1"/>
    </xf>
    <xf numFmtId="0" fontId="17" fillId="0" borderId="11" xfId="0" applyFont="1" applyBorder="1" applyAlignment="1"/>
    <xf numFmtId="0" fontId="17" fillId="0" borderId="10" xfId="0" applyFont="1" applyBorder="1" applyAlignment="1"/>
    <xf numFmtId="0" fontId="18" fillId="0" borderId="0" xfId="0" applyFont="1"/>
    <xf numFmtId="0" fontId="19" fillId="3" borderId="9" xfId="0" applyFont="1" applyFill="1" applyBorder="1" applyAlignment="1">
      <alignment vertical="top" wrapText="1"/>
    </xf>
    <xf numFmtId="43" fontId="7" fillId="3" borderId="2" xfId="3" applyFont="1" applyFill="1" applyBorder="1" applyAlignment="1">
      <alignment wrapText="1"/>
    </xf>
    <xf numFmtId="0" fontId="20" fillId="3" borderId="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165" fontId="7" fillId="0" borderId="4" xfId="3" applyNumberFormat="1" applyFont="1" applyBorder="1" applyAlignment="1">
      <alignment horizontal="center" wrapText="1"/>
    </xf>
    <xf numFmtId="43" fontId="7" fillId="0" borderId="2" xfId="3" applyFont="1" applyBorder="1" applyAlignment="1">
      <alignment wrapText="1"/>
    </xf>
    <xf numFmtId="43" fontId="17" fillId="0" borderId="2" xfId="3" applyFont="1" applyBorder="1" applyAlignment="1">
      <alignment wrapText="1"/>
    </xf>
    <xf numFmtId="166" fontId="21" fillId="0" borderId="2" xfId="3" applyNumberFormat="1" applyFont="1" applyBorder="1" applyAlignment="1">
      <alignment wrapText="1"/>
    </xf>
    <xf numFmtId="43" fontId="21" fillId="0" borderId="2" xfId="3" applyFont="1" applyBorder="1" applyAlignment="1">
      <alignment wrapText="1"/>
    </xf>
    <xf numFmtId="167" fontId="21" fillId="0" borderId="2" xfId="3" applyNumberFormat="1" applyFont="1" applyBorder="1" applyAlignment="1">
      <alignment horizontal="center" wrapText="1"/>
    </xf>
    <xf numFmtId="43" fontId="22" fillId="0" borderId="2" xfId="3" applyFont="1" applyBorder="1" applyAlignment="1">
      <alignment horizontal="center" wrapText="1"/>
    </xf>
    <xf numFmtId="9" fontId="22" fillId="0" borderId="2" xfId="2" applyFont="1" applyBorder="1" applyAlignment="1">
      <alignment horizontal="center" wrapText="1"/>
    </xf>
    <xf numFmtId="43" fontId="23" fillId="0" borderId="2" xfId="3" applyFont="1" applyBorder="1" applyAlignment="1">
      <alignment wrapText="1"/>
    </xf>
    <xf numFmtId="166" fontId="24" fillId="0" borderId="2" xfId="3" applyNumberFormat="1" applyFont="1" applyBorder="1" applyAlignment="1">
      <alignment wrapText="1"/>
    </xf>
    <xf numFmtId="167" fontId="24" fillId="0" borderId="2" xfId="3" applyNumberFormat="1" applyFont="1" applyBorder="1" applyAlignment="1">
      <alignment horizontal="center" wrapText="1"/>
    </xf>
    <xf numFmtId="43" fontId="19" fillId="0" borderId="2" xfId="3" applyFont="1" applyBorder="1" applyAlignment="1">
      <alignment horizontal="center" wrapText="1"/>
    </xf>
    <xf numFmtId="9" fontId="19" fillId="0" borderId="2" xfId="2" applyFont="1" applyBorder="1" applyAlignment="1">
      <alignment horizontal="center" wrapText="1"/>
    </xf>
    <xf numFmtId="43" fontId="7" fillId="0" borderId="2" xfId="3" applyFont="1" applyBorder="1"/>
    <xf numFmtId="165" fontId="20" fillId="0" borderId="4" xfId="3" applyNumberFormat="1" applyFont="1" applyBorder="1" applyAlignment="1">
      <alignment horizontal="center" wrapText="1"/>
    </xf>
    <xf numFmtId="43" fontId="20" fillId="0" borderId="2" xfId="3" applyFont="1" applyBorder="1" applyAlignment="1">
      <alignment wrapText="1"/>
    </xf>
    <xf numFmtId="43" fontId="22" fillId="6" borderId="2" xfId="3" applyFont="1" applyFill="1" applyBorder="1" applyAlignment="1">
      <alignment horizontal="center" wrapText="1"/>
    </xf>
    <xf numFmtId="43" fontId="23" fillId="0" borderId="2" xfId="3" applyFont="1" applyBorder="1"/>
    <xf numFmtId="43" fontId="24" fillId="0" borderId="2" xfId="3" applyFont="1" applyBorder="1"/>
    <xf numFmtId="43" fontId="19" fillId="0" borderId="2" xfId="3" applyFont="1" applyBorder="1" applyAlignment="1">
      <alignment horizontal="center"/>
    </xf>
    <xf numFmtId="43" fontId="20" fillId="0" borderId="2" xfId="3" applyFont="1" applyBorder="1" applyAlignment="1">
      <alignment vertical="top" wrapText="1"/>
    </xf>
    <xf numFmtId="43" fontId="23" fillId="0" borderId="2" xfId="3" applyFont="1" applyBorder="1" applyAlignment="1">
      <alignment horizontal="right"/>
    </xf>
    <xf numFmtId="43" fontId="23" fillId="0" borderId="3" xfId="3" applyFont="1" applyBorder="1" applyAlignment="1">
      <alignment horizontal="right"/>
    </xf>
    <xf numFmtId="167" fontId="23" fillId="0" borderId="2" xfId="3" applyNumberFormat="1" applyFont="1" applyBorder="1" applyAlignment="1">
      <alignment horizontal="center" wrapText="1"/>
    </xf>
    <xf numFmtId="43" fontId="20" fillId="0" borderId="3" xfId="3" applyFont="1" applyBorder="1" applyAlignment="1">
      <alignment horizontal="center"/>
    </xf>
    <xf numFmtId="9" fontId="20" fillId="0" borderId="2" xfId="2" applyFont="1" applyBorder="1" applyAlignment="1">
      <alignment horizontal="center"/>
    </xf>
    <xf numFmtId="43" fontId="20" fillId="0" borderId="2" xfId="3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0" fontId="25" fillId="0" borderId="1" xfId="0" applyFont="1" applyBorder="1"/>
    <xf numFmtId="0" fontId="18" fillId="0" borderId="1" xfId="0" applyFont="1" applyBorder="1"/>
    <xf numFmtId="43" fontId="20" fillId="0" borderId="2" xfId="3" applyFont="1" applyBorder="1"/>
    <xf numFmtId="165" fontId="24" fillId="0" borderId="2" xfId="3" applyNumberFormat="1" applyFont="1" applyBorder="1" applyAlignment="1">
      <alignment horizontal="center" wrapText="1"/>
    </xf>
    <xf numFmtId="43" fontId="19" fillId="0" borderId="2" xfId="3" applyFont="1" applyBorder="1" applyAlignment="1">
      <alignment wrapText="1"/>
    </xf>
    <xf numFmtId="0" fontId="18" fillId="0" borderId="0" xfId="0" applyFont="1" applyBorder="1"/>
    <xf numFmtId="43" fontId="18" fillId="0" borderId="0" xfId="3" applyFont="1"/>
    <xf numFmtId="166" fontId="24" fillId="0" borderId="3" xfId="3" applyNumberFormat="1" applyFont="1" applyBorder="1" applyAlignment="1">
      <alignment wrapText="1"/>
    </xf>
    <xf numFmtId="43" fontId="19" fillId="0" borderId="3" xfId="3" applyFont="1" applyBorder="1" applyAlignment="1">
      <alignment horizontal="center" wrapText="1"/>
    </xf>
    <xf numFmtId="0" fontId="20" fillId="3" borderId="8" xfId="0" applyFont="1" applyFill="1" applyBorder="1" applyAlignment="1">
      <alignment horizontal="center" vertical="top" wrapText="1"/>
    </xf>
    <xf numFmtId="0" fontId="20" fillId="3" borderId="7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zoomScale="78" zoomScaleNormal="78" workbookViewId="0">
      <selection activeCell="M15" sqref="M15"/>
    </sheetView>
  </sheetViews>
  <sheetFormatPr defaultRowHeight="14.5" x14ac:dyDescent="0.35"/>
  <cols>
    <col min="1" max="1" width="5.453125" customWidth="1"/>
    <col min="2" max="2" width="45.26953125" customWidth="1"/>
    <col min="3" max="3" width="43" hidden="1" customWidth="1"/>
    <col min="4" max="4" width="14.453125" hidden="1" customWidth="1"/>
    <col min="5" max="5" width="23.7265625" hidden="1" customWidth="1"/>
    <col min="6" max="6" width="20.26953125" hidden="1" customWidth="1"/>
    <col min="7" max="7" width="12.7265625" hidden="1" customWidth="1"/>
    <col min="8" max="8" width="26.453125" customWidth="1"/>
    <col min="9" max="9" width="26.7265625" customWidth="1"/>
    <col min="10" max="10" width="11" customWidth="1"/>
    <col min="11" max="12" width="26.7265625" customWidth="1"/>
    <col min="13" max="13" width="11.1796875" customWidth="1"/>
    <col min="14" max="14" width="28.26953125" customWidth="1"/>
    <col min="15" max="15" width="28.54296875" customWidth="1"/>
    <col min="16" max="16" width="9.453125" customWidth="1"/>
  </cols>
  <sheetData>
    <row r="1" spans="1:19" ht="15" thickBot="1" x14ac:dyDescent="0.4">
      <c r="A1" s="62" t="s">
        <v>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4"/>
      <c r="R1" s="64"/>
      <c r="S1" s="64"/>
    </row>
    <row r="2" spans="1:19" ht="17.25" customHeight="1" x14ac:dyDescent="0.35">
      <c r="A2" s="65"/>
      <c r="B2" s="66" t="s">
        <v>33</v>
      </c>
      <c r="C2" s="67"/>
      <c r="D2" s="67"/>
      <c r="E2" s="67"/>
      <c r="F2" s="67"/>
      <c r="G2" s="67"/>
      <c r="H2" s="107" t="s">
        <v>37</v>
      </c>
      <c r="I2" s="108"/>
      <c r="J2" s="109"/>
      <c r="K2" s="107" t="s">
        <v>21</v>
      </c>
      <c r="L2" s="108"/>
      <c r="M2" s="109"/>
      <c r="N2" s="107" t="s">
        <v>38</v>
      </c>
      <c r="O2" s="108"/>
      <c r="P2" s="109"/>
      <c r="Q2" s="64"/>
      <c r="R2" s="64"/>
      <c r="S2" s="64"/>
    </row>
    <row r="3" spans="1:19" s="22" customFormat="1" ht="33" customHeight="1" x14ac:dyDescent="0.35">
      <c r="A3" s="15" t="s">
        <v>20</v>
      </c>
      <c r="B3" s="68" t="s">
        <v>19</v>
      </c>
      <c r="C3" s="68" t="s">
        <v>18</v>
      </c>
      <c r="D3" s="68" t="s">
        <v>17</v>
      </c>
      <c r="E3" s="68" t="s">
        <v>16</v>
      </c>
      <c r="F3" s="68" t="s">
        <v>32</v>
      </c>
      <c r="G3" s="68" t="s">
        <v>14</v>
      </c>
      <c r="H3" s="68" t="s">
        <v>98</v>
      </c>
      <c r="I3" s="68" t="s">
        <v>96</v>
      </c>
      <c r="J3" s="68" t="s">
        <v>0</v>
      </c>
      <c r="K3" s="68" t="s">
        <v>98</v>
      </c>
      <c r="L3" s="68" t="s">
        <v>96</v>
      </c>
      <c r="M3" s="68" t="s">
        <v>0</v>
      </c>
      <c r="N3" s="68" t="s">
        <v>98</v>
      </c>
      <c r="O3" s="68" t="s">
        <v>96</v>
      </c>
      <c r="P3" s="68" t="s">
        <v>0</v>
      </c>
      <c r="Q3" s="64"/>
      <c r="R3" s="64"/>
      <c r="S3" s="64"/>
    </row>
    <row r="4" spans="1:19" x14ac:dyDescent="0.35">
      <c r="A4" s="69">
        <v>1</v>
      </c>
      <c r="B4" s="70" t="s">
        <v>1</v>
      </c>
      <c r="C4" s="71" t="s">
        <v>23</v>
      </c>
      <c r="D4" s="72" t="s">
        <v>2</v>
      </c>
      <c r="E4" s="73" t="s">
        <v>30</v>
      </c>
      <c r="F4" s="74">
        <v>8</v>
      </c>
      <c r="G4" s="74">
        <v>2012</v>
      </c>
      <c r="H4" s="75">
        <v>4476258872</v>
      </c>
      <c r="I4" s="75">
        <v>4762976789</v>
      </c>
      <c r="J4" s="76">
        <f>(H4-I4)/I4</f>
        <v>-6.0197210631420528E-2</v>
      </c>
      <c r="K4" s="75">
        <v>1373925316</v>
      </c>
      <c r="L4" s="75">
        <v>378365178.81999999</v>
      </c>
      <c r="M4" s="76">
        <f>(K4-L4)/L4</f>
        <v>2.6312150084340051</v>
      </c>
      <c r="N4" s="75">
        <f>H4+K4</f>
        <v>5850184188</v>
      </c>
      <c r="O4" s="75">
        <f>I4+L4</f>
        <v>5141341967.8199997</v>
      </c>
      <c r="P4" s="76">
        <f>(N4-O4)/O4</f>
        <v>0.13787105090785456</v>
      </c>
      <c r="Q4" s="64"/>
      <c r="R4" s="64"/>
      <c r="S4" s="64"/>
    </row>
    <row r="5" spans="1:19" ht="18" customHeight="1" x14ac:dyDescent="0.35">
      <c r="A5" s="69">
        <v>2</v>
      </c>
      <c r="B5" s="70" t="s">
        <v>31</v>
      </c>
      <c r="C5" s="77" t="s">
        <v>23</v>
      </c>
      <c r="D5" s="78" t="s">
        <v>2</v>
      </c>
      <c r="E5" s="78" t="s">
        <v>30</v>
      </c>
      <c r="F5" s="79">
        <v>10</v>
      </c>
      <c r="G5" s="79">
        <v>2015</v>
      </c>
      <c r="H5" s="80">
        <v>81558575446</v>
      </c>
      <c r="I5" s="80">
        <v>49256553986.68</v>
      </c>
      <c r="J5" s="81">
        <f t="shared" ref="J5:J7" si="0">(H5-I5)/I5</f>
        <v>0.6557913383070838</v>
      </c>
      <c r="K5" s="80">
        <v>3188327839</v>
      </c>
      <c r="L5" s="80">
        <v>4820847805.1300001</v>
      </c>
      <c r="M5" s="81">
        <f t="shared" ref="M5:M7" si="1">(K5-L5)/L5</f>
        <v>-0.33863752437751499</v>
      </c>
      <c r="N5" s="75">
        <f t="shared" ref="N5:O8" si="2">H5+K5</f>
        <v>84746903285</v>
      </c>
      <c r="O5" s="75">
        <f t="shared" si="2"/>
        <v>54077401791.809998</v>
      </c>
      <c r="P5" s="81">
        <f t="shared" ref="P5:P7" si="3">(N5-O5)/O5</f>
        <v>0.56714081070801159</v>
      </c>
      <c r="Q5" s="64"/>
      <c r="R5" s="64"/>
      <c r="S5" s="64"/>
    </row>
    <row r="6" spans="1:19" x14ac:dyDescent="0.35">
      <c r="A6" s="69">
        <v>3</v>
      </c>
      <c r="B6" s="82" t="s">
        <v>5</v>
      </c>
      <c r="C6" s="77" t="s">
        <v>11</v>
      </c>
      <c r="D6" s="78" t="s">
        <v>2</v>
      </c>
      <c r="E6" s="78" t="s">
        <v>29</v>
      </c>
      <c r="F6" s="79">
        <v>11</v>
      </c>
      <c r="G6" s="79">
        <v>2013</v>
      </c>
      <c r="H6" s="80">
        <v>2982038395</v>
      </c>
      <c r="I6" s="80">
        <v>2982038395</v>
      </c>
      <c r="J6" s="81">
        <f t="shared" si="0"/>
        <v>0</v>
      </c>
      <c r="K6" s="80">
        <v>303788</v>
      </c>
      <c r="L6" s="80">
        <v>302990</v>
      </c>
      <c r="M6" s="81">
        <f t="shared" si="1"/>
        <v>2.6337502887884088E-3</v>
      </c>
      <c r="N6" s="75">
        <f t="shared" si="2"/>
        <v>2982342183</v>
      </c>
      <c r="O6" s="75">
        <f t="shared" si="2"/>
        <v>2982341385</v>
      </c>
      <c r="P6" s="81">
        <f t="shared" si="3"/>
        <v>2.675750013105894E-7</v>
      </c>
      <c r="Q6" s="64"/>
      <c r="R6" s="64"/>
      <c r="S6" s="64"/>
    </row>
    <row r="7" spans="1:19" x14ac:dyDescent="0.35">
      <c r="A7" s="83">
        <v>4</v>
      </c>
      <c r="B7" s="84" t="s">
        <v>28</v>
      </c>
      <c r="C7" s="77" t="s">
        <v>27</v>
      </c>
      <c r="D7" s="78" t="s">
        <v>2</v>
      </c>
      <c r="E7" s="78" t="s">
        <v>26</v>
      </c>
      <c r="F7" s="79">
        <v>2</v>
      </c>
      <c r="G7" s="79">
        <v>2016</v>
      </c>
      <c r="H7" s="80">
        <v>2555041680</v>
      </c>
      <c r="I7" s="80">
        <v>2555041680</v>
      </c>
      <c r="J7" s="81">
        <f t="shared" si="0"/>
        <v>0</v>
      </c>
      <c r="K7" s="85">
        <v>1645597658</v>
      </c>
      <c r="L7" s="85">
        <v>1490987714</v>
      </c>
      <c r="M7" s="81">
        <f t="shared" si="1"/>
        <v>0.10369632328170882</v>
      </c>
      <c r="N7" s="75">
        <f t="shared" si="2"/>
        <v>4200639338</v>
      </c>
      <c r="O7" s="75">
        <f t="shared" si="2"/>
        <v>4046029394</v>
      </c>
      <c r="P7" s="81">
        <f t="shared" si="3"/>
        <v>3.8212758471126422E-2</v>
      </c>
      <c r="Q7" s="64"/>
      <c r="R7" s="64"/>
      <c r="S7" s="64"/>
    </row>
    <row r="8" spans="1:19" x14ac:dyDescent="0.35">
      <c r="A8" s="83">
        <v>9</v>
      </c>
      <c r="B8" s="84" t="s">
        <v>54</v>
      </c>
      <c r="C8" s="77"/>
      <c r="D8" s="78"/>
      <c r="E8" s="78"/>
      <c r="F8" s="79"/>
      <c r="G8" s="79"/>
      <c r="H8" s="80">
        <v>598367289</v>
      </c>
      <c r="I8" s="80">
        <v>598367289</v>
      </c>
      <c r="J8" s="81">
        <f t="shared" ref="J8" si="4">(H8-I8)/I8</f>
        <v>0</v>
      </c>
      <c r="K8" s="85">
        <v>2259832098</v>
      </c>
      <c r="L8" s="85">
        <v>2259832098</v>
      </c>
      <c r="M8" s="81">
        <f t="shared" ref="M8" si="5">(K8-L8)/L8</f>
        <v>0</v>
      </c>
      <c r="N8" s="75">
        <f t="shared" si="2"/>
        <v>2858199387</v>
      </c>
      <c r="O8" s="75">
        <f t="shared" si="2"/>
        <v>2858199387</v>
      </c>
      <c r="P8" s="81">
        <f t="shared" ref="P8" si="6">(N8-O8)/O8</f>
        <v>0</v>
      </c>
      <c r="Q8" s="64"/>
      <c r="R8" s="64"/>
      <c r="S8" s="64"/>
    </row>
    <row r="9" spans="1:19" x14ac:dyDescent="0.35">
      <c r="A9" s="69">
        <v>5</v>
      </c>
      <c r="B9" s="82" t="s">
        <v>25</v>
      </c>
      <c r="C9" s="77"/>
      <c r="D9" s="78"/>
      <c r="E9" s="78"/>
      <c r="F9" s="79"/>
      <c r="G9" s="79"/>
      <c r="H9" s="80">
        <v>0</v>
      </c>
      <c r="I9" s="80">
        <v>0</v>
      </c>
      <c r="J9" s="81"/>
      <c r="K9" s="80">
        <v>0</v>
      </c>
      <c r="L9" s="80">
        <v>0</v>
      </c>
      <c r="M9" s="81"/>
      <c r="N9" s="80">
        <f t="shared" ref="N9:O11" si="7">H9+K9</f>
        <v>0</v>
      </c>
      <c r="O9" s="80">
        <f t="shared" si="7"/>
        <v>0</v>
      </c>
      <c r="P9" s="81"/>
      <c r="Q9" s="64"/>
      <c r="R9" s="64"/>
      <c r="S9" s="64"/>
    </row>
    <row r="10" spans="1:19" x14ac:dyDescent="0.35">
      <c r="A10" s="69">
        <v>6</v>
      </c>
      <c r="B10" s="82" t="s">
        <v>24</v>
      </c>
      <c r="C10" s="77"/>
      <c r="D10" s="78"/>
      <c r="E10" s="78"/>
      <c r="F10" s="79"/>
      <c r="G10" s="79"/>
      <c r="H10" s="80">
        <v>0</v>
      </c>
      <c r="I10" s="80">
        <v>0</v>
      </c>
      <c r="J10" s="81"/>
      <c r="K10" s="80">
        <v>0</v>
      </c>
      <c r="L10" s="80">
        <v>0</v>
      </c>
      <c r="M10" s="81"/>
      <c r="N10" s="80">
        <f t="shared" si="7"/>
        <v>0</v>
      </c>
      <c r="O10" s="80">
        <f t="shared" si="7"/>
        <v>0</v>
      </c>
      <c r="P10" s="81"/>
      <c r="Q10" s="64"/>
      <c r="R10" s="64"/>
      <c r="S10" s="64"/>
    </row>
    <row r="11" spans="1:19" x14ac:dyDescent="0.35">
      <c r="A11" s="83">
        <v>7</v>
      </c>
      <c r="B11" s="84" t="s">
        <v>43</v>
      </c>
      <c r="C11" s="77" t="s">
        <v>27</v>
      </c>
      <c r="D11" s="78" t="s">
        <v>2</v>
      </c>
      <c r="E11" s="78" t="s">
        <v>26</v>
      </c>
      <c r="F11" s="79">
        <v>2</v>
      </c>
      <c r="G11" s="79">
        <v>2016</v>
      </c>
      <c r="H11" s="80">
        <v>0</v>
      </c>
      <c r="I11" s="80">
        <v>0</v>
      </c>
      <c r="J11" s="81"/>
      <c r="K11" s="80">
        <v>0</v>
      </c>
      <c r="L11" s="80">
        <v>0</v>
      </c>
      <c r="M11" s="81"/>
      <c r="N11" s="80">
        <f t="shared" si="7"/>
        <v>0</v>
      </c>
      <c r="O11" s="80">
        <f t="shared" si="7"/>
        <v>0</v>
      </c>
      <c r="P11" s="81"/>
      <c r="Q11" s="64"/>
      <c r="R11" s="64"/>
      <c r="S11" s="64"/>
    </row>
    <row r="12" spans="1:19" x14ac:dyDescent="0.35">
      <c r="A12" s="83">
        <v>8</v>
      </c>
      <c r="B12" s="84" t="s">
        <v>52</v>
      </c>
      <c r="C12" s="77"/>
      <c r="D12" s="78"/>
      <c r="E12" s="78"/>
      <c r="F12" s="79"/>
      <c r="G12" s="79"/>
      <c r="H12" s="80">
        <v>0</v>
      </c>
      <c r="I12" s="80">
        <v>0</v>
      </c>
      <c r="J12" s="81"/>
      <c r="K12" s="80">
        <v>0</v>
      </c>
      <c r="L12" s="80">
        <v>0</v>
      </c>
      <c r="M12" s="81"/>
      <c r="N12" s="80">
        <v>0</v>
      </c>
      <c r="O12" s="80">
        <v>0</v>
      </c>
      <c r="P12" s="81"/>
      <c r="Q12" s="64"/>
      <c r="R12" s="64"/>
      <c r="S12" s="64"/>
    </row>
    <row r="13" spans="1:19" x14ac:dyDescent="0.35">
      <c r="A13" s="83">
        <v>10</v>
      </c>
      <c r="B13" s="84" t="s">
        <v>55</v>
      </c>
      <c r="C13" s="77"/>
      <c r="D13" s="78"/>
      <c r="E13" s="78"/>
      <c r="F13" s="79"/>
      <c r="G13" s="79"/>
      <c r="H13" s="80">
        <v>0</v>
      </c>
      <c r="I13" s="80">
        <v>0</v>
      </c>
      <c r="J13" s="81"/>
      <c r="K13" s="80">
        <v>0</v>
      </c>
      <c r="L13" s="80">
        <v>0</v>
      </c>
      <c r="M13" s="81"/>
      <c r="N13" s="80">
        <v>0</v>
      </c>
      <c r="O13" s="80">
        <v>0</v>
      </c>
      <c r="P13" s="81"/>
      <c r="Q13" s="64"/>
      <c r="R13" s="64"/>
      <c r="S13" s="64"/>
    </row>
    <row r="14" spans="1:19" ht="18.75" customHeight="1" x14ac:dyDescent="0.35">
      <c r="A14" s="83"/>
      <c r="B14" s="84"/>
      <c r="C14" s="86"/>
      <c r="D14" s="78"/>
      <c r="E14" s="87"/>
      <c r="F14" s="87"/>
      <c r="G14" s="87"/>
      <c r="H14" s="88">
        <v>0</v>
      </c>
      <c r="I14" s="88">
        <v>0</v>
      </c>
      <c r="J14" s="88"/>
      <c r="K14" s="88">
        <v>0</v>
      </c>
      <c r="L14" s="88">
        <v>0</v>
      </c>
      <c r="M14" s="88"/>
      <c r="N14" s="80">
        <v>0</v>
      </c>
      <c r="O14" s="80">
        <v>0</v>
      </c>
      <c r="P14" s="81"/>
      <c r="Q14" s="64"/>
      <c r="R14" s="64"/>
      <c r="S14" s="64"/>
    </row>
    <row r="15" spans="1:19" ht="21" customHeight="1" x14ac:dyDescent="0.35">
      <c r="A15" s="83"/>
      <c r="B15" s="89" t="s">
        <v>42</v>
      </c>
      <c r="C15" s="90" t="s">
        <v>6</v>
      </c>
      <c r="D15" s="91"/>
      <c r="E15" s="91"/>
      <c r="F15" s="92">
        <v>31</v>
      </c>
      <c r="G15" s="91"/>
      <c r="H15" s="93">
        <f>SUM(H4:H14)</f>
        <v>92170281682</v>
      </c>
      <c r="I15" s="93">
        <f>SUM(I4:I14)</f>
        <v>60154978139.68</v>
      </c>
      <c r="J15" s="94">
        <f>(H15-I15)/I15</f>
        <v>0.5322137008840796</v>
      </c>
      <c r="K15" s="95">
        <f>SUM(K4:K14)</f>
        <v>8467986699</v>
      </c>
      <c r="L15" s="95">
        <f>SUM(L4:L14)</f>
        <v>8950335785.9500008</v>
      </c>
      <c r="M15" s="94">
        <f>(K15-L15)/L15</f>
        <v>-5.3891730822789863E-2</v>
      </c>
      <c r="N15" s="95">
        <f>SUM(N4:N14)</f>
        <v>100638268381</v>
      </c>
      <c r="O15" s="95">
        <f>SUM(O4:O14)</f>
        <v>69105313925.630005</v>
      </c>
      <c r="P15" s="94">
        <f>(N15-O15)/O15</f>
        <v>0.45630288995293816</v>
      </c>
      <c r="Q15" s="64"/>
      <c r="R15" s="64"/>
      <c r="S15" s="64"/>
    </row>
    <row r="16" spans="1:19" ht="15" thickBot="1" x14ac:dyDescent="0.4">
      <c r="A16" s="64"/>
      <c r="B16" s="96"/>
      <c r="C16" s="97"/>
      <c r="D16" s="98"/>
      <c r="E16" s="98"/>
      <c r="F16" s="97"/>
      <c r="G16" s="98"/>
      <c r="H16" s="98"/>
      <c r="I16" s="98"/>
      <c r="J16" s="97"/>
      <c r="K16" s="97"/>
      <c r="L16" s="98"/>
      <c r="M16" s="98"/>
      <c r="N16" s="64"/>
      <c r="O16" s="99"/>
      <c r="P16" s="64"/>
      <c r="Q16" s="64"/>
      <c r="R16" s="64"/>
      <c r="S16" s="64"/>
    </row>
    <row r="17" spans="1:19" ht="19.5" customHeight="1" x14ac:dyDescent="0.35">
      <c r="A17" s="65"/>
      <c r="B17" s="66" t="s">
        <v>22</v>
      </c>
      <c r="C17" s="67"/>
      <c r="D17" s="67"/>
      <c r="E17" s="67"/>
      <c r="F17" s="67"/>
      <c r="G17" s="67"/>
      <c r="H17" s="107" t="s">
        <v>37</v>
      </c>
      <c r="I17" s="108"/>
      <c r="J17" s="109"/>
      <c r="K17" s="107" t="s">
        <v>21</v>
      </c>
      <c r="L17" s="108"/>
      <c r="M17" s="109"/>
      <c r="N17" s="107" t="s">
        <v>38</v>
      </c>
      <c r="O17" s="108"/>
      <c r="P17" s="109"/>
      <c r="Q17" s="64"/>
      <c r="R17" s="64"/>
      <c r="S17" s="64"/>
    </row>
    <row r="18" spans="1:19" ht="39.75" customHeight="1" x14ac:dyDescent="0.35">
      <c r="A18" s="15" t="s">
        <v>20</v>
      </c>
      <c r="B18" s="68" t="s">
        <v>19</v>
      </c>
      <c r="C18" s="68" t="s">
        <v>18</v>
      </c>
      <c r="D18" s="68" t="s">
        <v>17</v>
      </c>
      <c r="E18" s="68" t="s">
        <v>16</v>
      </c>
      <c r="F18" s="68" t="s">
        <v>15</v>
      </c>
      <c r="G18" s="68" t="s">
        <v>14</v>
      </c>
      <c r="H18" s="68" t="s">
        <v>98</v>
      </c>
      <c r="I18" s="68" t="s">
        <v>96</v>
      </c>
      <c r="J18" s="68" t="s">
        <v>0</v>
      </c>
      <c r="K18" s="68" t="s">
        <v>98</v>
      </c>
      <c r="L18" s="68" t="s">
        <v>96</v>
      </c>
      <c r="M18" s="68" t="s">
        <v>0</v>
      </c>
      <c r="N18" s="68" t="s">
        <v>98</v>
      </c>
      <c r="O18" s="68" t="s">
        <v>96</v>
      </c>
      <c r="P18" s="68" t="s">
        <v>0</v>
      </c>
      <c r="Q18" s="64"/>
      <c r="R18" s="64"/>
      <c r="S18" s="64"/>
    </row>
    <row r="19" spans="1:19" ht="18.75" customHeight="1" x14ac:dyDescent="0.35">
      <c r="A19" s="83">
        <v>1</v>
      </c>
      <c r="B19" s="100" t="s">
        <v>12</v>
      </c>
      <c r="C19" s="77" t="s">
        <v>11</v>
      </c>
      <c r="D19" s="78" t="s">
        <v>3</v>
      </c>
      <c r="E19" s="78" t="s">
        <v>10</v>
      </c>
      <c r="F19" s="79">
        <v>5</v>
      </c>
      <c r="G19" s="79">
        <v>2015</v>
      </c>
      <c r="H19" s="80">
        <v>10602297971</v>
      </c>
      <c r="I19" s="80">
        <v>10602297971</v>
      </c>
      <c r="J19" s="81">
        <f>(H19-I19)/I19</f>
        <v>0</v>
      </c>
      <c r="K19" s="80">
        <v>1088796226</v>
      </c>
      <c r="L19" s="80">
        <v>1117099393</v>
      </c>
      <c r="M19" s="81">
        <f>(K19-L19)/L19</f>
        <v>-2.5336301476264433E-2</v>
      </c>
      <c r="N19" s="80">
        <f>H19+K19</f>
        <v>11691094197</v>
      </c>
      <c r="O19" s="80">
        <f>I19+L19</f>
        <v>11719397364</v>
      </c>
      <c r="P19" s="81">
        <f>(N19-O19)/O19</f>
        <v>-2.4150701713504933E-3</v>
      </c>
      <c r="Q19" s="64"/>
      <c r="R19" s="64"/>
      <c r="S19" s="64"/>
    </row>
    <row r="20" spans="1:19" ht="18" customHeight="1" x14ac:dyDescent="0.35">
      <c r="A20" s="83">
        <v>2</v>
      </c>
      <c r="B20" s="84" t="s">
        <v>9</v>
      </c>
      <c r="C20" s="77" t="s">
        <v>8</v>
      </c>
      <c r="D20" s="78" t="s">
        <v>3</v>
      </c>
      <c r="E20" s="78" t="s">
        <v>7</v>
      </c>
      <c r="F20" s="101">
        <v>285934852</v>
      </c>
      <c r="G20" s="79">
        <v>2017</v>
      </c>
      <c r="H20" s="80">
        <v>86422571702</v>
      </c>
      <c r="I20" s="80">
        <v>85687907690</v>
      </c>
      <c r="J20" s="81">
        <f t="shared" ref="J20:J22" si="8">(H20-I20)/I20</f>
        <v>8.5737186471847669E-3</v>
      </c>
      <c r="K20" s="80">
        <v>33323717751</v>
      </c>
      <c r="L20" s="80">
        <v>22953732231</v>
      </c>
      <c r="M20" s="81">
        <f t="shared" ref="M20:M21" si="9">(K20-L20)/L20</f>
        <v>0.45177775080929494</v>
      </c>
      <c r="N20" s="80">
        <f t="shared" ref="N20:O27" si="10">H20+K20</f>
        <v>119746289453</v>
      </c>
      <c r="O20" s="80">
        <f t="shared" si="10"/>
        <v>108641639921</v>
      </c>
      <c r="P20" s="81">
        <f t="shared" ref="P20:P21" si="11">(N20-O20)/O20</f>
        <v>0.10221356691665251</v>
      </c>
      <c r="Q20" s="64"/>
      <c r="R20" s="64"/>
      <c r="S20" s="64"/>
    </row>
    <row r="21" spans="1:19" ht="18" customHeight="1" x14ac:dyDescent="0.35">
      <c r="A21" s="83">
        <v>3</v>
      </c>
      <c r="B21" s="100" t="s">
        <v>75</v>
      </c>
      <c r="C21" s="77"/>
      <c r="D21" s="78"/>
      <c r="E21" s="78"/>
      <c r="F21" s="79"/>
      <c r="G21" s="79"/>
      <c r="H21" s="80">
        <v>20545174000</v>
      </c>
      <c r="I21" s="80">
        <v>24922635390.459999</v>
      </c>
      <c r="J21" s="81">
        <f t="shared" si="8"/>
        <v>-0.17564199459161625</v>
      </c>
      <c r="K21" s="80">
        <v>2989734000</v>
      </c>
      <c r="L21" s="80">
        <v>2903179700.3800001</v>
      </c>
      <c r="M21" s="81">
        <f t="shared" si="9"/>
        <v>2.981362111641615E-2</v>
      </c>
      <c r="N21" s="80">
        <f t="shared" si="10"/>
        <v>23534908000</v>
      </c>
      <c r="O21" s="80">
        <f t="shared" si="10"/>
        <v>27825815090.84</v>
      </c>
      <c r="P21" s="81">
        <f t="shared" si="11"/>
        <v>-0.15420598019615703</v>
      </c>
      <c r="Q21" s="64"/>
      <c r="R21" s="64"/>
      <c r="S21" s="64"/>
    </row>
    <row r="22" spans="1:19" ht="18" customHeight="1" x14ac:dyDescent="0.35">
      <c r="A22" s="83">
        <v>4</v>
      </c>
      <c r="B22" s="100" t="s">
        <v>79</v>
      </c>
      <c r="C22" s="77"/>
      <c r="D22" s="78"/>
      <c r="E22" s="78"/>
      <c r="F22" s="79"/>
      <c r="G22" s="79"/>
      <c r="H22" s="80">
        <v>19911286248</v>
      </c>
      <c r="I22" s="80">
        <v>19350169437.200001</v>
      </c>
      <c r="J22" s="81">
        <f t="shared" si="8"/>
        <v>2.8998030876219227E-2</v>
      </c>
      <c r="K22" s="80">
        <v>3852594157</v>
      </c>
      <c r="L22" s="80">
        <v>4955314300.8100004</v>
      </c>
      <c r="M22" s="81"/>
      <c r="N22" s="80">
        <f t="shared" si="10"/>
        <v>23763880405</v>
      </c>
      <c r="O22" s="80">
        <f t="shared" si="10"/>
        <v>24305483738.010002</v>
      </c>
      <c r="P22" s="81"/>
      <c r="Q22" s="64"/>
      <c r="R22" s="64"/>
      <c r="S22" s="64"/>
    </row>
    <row r="23" spans="1:19" ht="18" customHeight="1" x14ac:dyDescent="0.35">
      <c r="A23" s="83">
        <v>5</v>
      </c>
      <c r="B23" s="82" t="s">
        <v>44</v>
      </c>
      <c r="C23" s="77"/>
      <c r="D23" s="78"/>
      <c r="E23" s="78"/>
      <c r="F23" s="79"/>
      <c r="G23" s="79"/>
      <c r="H23" s="80">
        <v>0</v>
      </c>
      <c r="I23" s="80">
        <v>0</v>
      </c>
      <c r="J23" s="81" t="s">
        <v>87</v>
      </c>
      <c r="K23" s="80">
        <v>0</v>
      </c>
      <c r="L23" s="80">
        <v>0</v>
      </c>
      <c r="M23" s="81" t="s">
        <v>87</v>
      </c>
      <c r="N23" s="80">
        <f t="shared" si="10"/>
        <v>0</v>
      </c>
      <c r="O23" s="80">
        <f t="shared" si="10"/>
        <v>0</v>
      </c>
      <c r="P23" s="81" t="s">
        <v>87</v>
      </c>
      <c r="Q23" s="64"/>
      <c r="R23" s="64"/>
      <c r="S23" s="64"/>
    </row>
    <row r="24" spans="1:19" ht="18" customHeight="1" x14ac:dyDescent="0.35">
      <c r="A24" s="83">
        <v>6</v>
      </c>
      <c r="B24" s="100" t="s">
        <v>95</v>
      </c>
      <c r="C24" s="77"/>
      <c r="D24" s="78"/>
      <c r="E24" s="78"/>
      <c r="F24" s="79"/>
      <c r="G24" s="79"/>
      <c r="H24" s="102">
        <v>29772851803</v>
      </c>
      <c r="I24" s="102">
        <v>72998291855.440002</v>
      </c>
      <c r="J24" s="81">
        <f t="shared" ref="J24" si="12">(H24-I24)/I24</f>
        <v>-0.59214317148735773</v>
      </c>
      <c r="K24" s="102">
        <v>42352070964</v>
      </c>
      <c r="L24" s="102">
        <v>0</v>
      </c>
      <c r="M24" s="81" t="e">
        <f>(K24-L24)/L24</f>
        <v>#DIV/0!</v>
      </c>
      <c r="N24" s="80">
        <f t="shared" si="10"/>
        <v>72124922767</v>
      </c>
      <c r="O24" s="80">
        <f t="shared" si="10"/>
        <v>72998291855.440002</v>
      </c>
      <c r="P24" s="81">
        <f>(N24-O24)/O24</f>
        <v>-1.1964240069747837E-2</v>
      </c>
      <c r="Q24" s="64"/>
      <c r="R24" s="64"/>
      <c r="S24" s="64"/>
    </row>
    <row r="25" spans="1:19" x14ac:dyDescent="0.35">
      <c r="A25" s="83">
        <v>8</v>
      </c>
      <c r="B25" s="84" t="s">
        <v>61</v>
      </c>
      <c r="C25" s="77" t="s">
        <v>8</v>
      </c>
      <c r="D25" s="78" t="s">
        <v>3</v>
      </c>
      <c r="E25" s="78" t="s">
        <v>7</v>
      </c>
      <c r="F25" s="101">
        <v>285934852</v>
      </c>
      <c r="G25" s="79">
        <v>2017</v>
      </c>
      <c r="H25" s="80">
        <v>0</v>
      </c>
      <c r="I25" s="80">
        <v>0</v>
      </c>
      <c r="J25" s="81" t="s">
        <v>87</v>
      </c>
      <c r="K25" s="80">
        <v>0</v>
      </c>
      <c r="L25" s="80">
        <v>0</v>
      </c>
      <c r="M25" s="81" t="s">
        <v>87</v>
      </c>
      <c r="N25" s="80">
        <f t="shared" si="10"/>
        <v>0</v>
      </c>
      <c r="O25" s="80">
        <f t="shared" si="10"/>
        <v>0</v>
      </c>
      <c r="P25" s="81" t="s">
        <v>87</v>
      </c>
      <c r="Q25" s="64"/>
      <c r="R25" s="64"/>
      <c r="S25" s="64"/>
    </row>
    <row r="26" spans="1:19" x14ac:dyDescent="0.35">
      <c r="A26" s="83">
        <v>9</v>
      </c>
      <c r="B26" s="84" t="s">
        <v>85</v>
      </c>
      <c r="C26" s="77"/>
      <c r="D26" s="78"/>
      <c r="E26" s="78"/>
      <c r="F26" s="101"/>
      <c r="G26" s="79"/>
      <c r="H26" s="80">
        <v>13454775718</v>
      </c>
      <c r="I26" s="80">
        <v>7206651292</v>
      </c>
      <c r="J26" s="81">
        <v>0.01</v>
      </c>
      <c r="K26" s="80">
        <v>15715273</v>
      </c>
      <c r="L26" s="80">
        <v>8381637</v>
      </c>
      <c r="M26" s="81">
        <v>-1</v>
      </c>
      <c r="N26" s="80">
        <f t="shared" si="10"/>
        <v>13470490991</v>
      </c>
      <c r="O26" s="80">
        <f t="shared" si="10"/>
        <v>7215032929</v>
      </c>
      <c r="P26" s="81"/>
      <c r="Q26" s="64"/>
      <c r="R26" s="64"/>
      <c r="S26" s="64"/>
    </row>
    <row r="27" spans="1:19" x14ac:dyDescent="0.35">
      <c r="A27" s="83">
        <v>10</v>
      </c>
      <c r="B27" s="84" t="s">
        <v>93</v>
      </c>
      <c r="C27" s="77"/>
      <c r="D27" s="78"/>
      <c r="E27" s="78"/>
      <c r="F27" s="101"/>
      <c r="G27" s="79"/>
      <c r="H27" s="80">
        <v>40905771000</v>
      </c>
      <c r="I27" s="80">
        <v>12781356952</v>
      </c>
      <c r="J27" s="81"/>
      <c r="K27" s="80">
        <v>573561000</v>
      </c>
      <c r="L27" s="80">
        <v>0</v>
      </c>
      <c r="M27" s="81"/>
      <c r="N27" s="80">
        <f t="shared" si="10"/>
        <v>41479332000</v>
      </c>
      <c r="O27" s="80">
        <f t="shared" si="10"/>
        <v>12781356952</v>
      </c>
      <c r="P27" s="81"/>
      <c r="Q27" s="64"/>
      <c r="R27" s="64"/>
      <c r="S27" s="64"/>
    </row>
    <row r="28" spans="1:19" x14ac:dyDescent="0.35">
      <c r="A28" s="83">
        <v>11</v>
      </c>
      <c r="B28" s="84" t="s">
        <v>83</v>
      </c>
      <c r="C28" s="77" t="s">
        <v>8</v>
      </c>
      <c r="D28" s="78" t="s">
        <v>3</v>
      </c>
      <c r="E28" s="78" t="s">
        <v>7</v>
      </c>
      <c r="F28" s="101">
        <v>285934852</v>
      </c>
      <c r="G28" s="79">
        <v>2017</v>
      </c>
      <c r="H28" s="80">
        <v>0</v>
      </c>
      <c r="I28" s="80">
        <v>0</v>
      </c>
      <c r="J28" s="81" t="s">
        <v>87</v>
      </c>
      <c r="K28" s="80">
        <v>0</v>
      </c>
      <c r="L28" s="80">
        <v>0</v>
      </c>
      <c r="M28" s="81" t="s">
        <v>87</v>
      </c>
      <c r="N28" s="80">
        <f t="shared" ref="N28:O30" si="13">H28+K28</f>
        <v>0</v>
      </c>
      <c r="O28" s="80">
        <f t="shared" si="13"/>
        <v>0</v>
      </c>
      <c r="P28" s="81" t="s">
        <v>87</v>
      </c>
      <c r="Q28" s="64"/>
      <c r="R28" s="64"/>
      <c r="S28" s="64"/>
    </row>
    <row r="29" spans="1:19" x14ac:dyDescent="0.35">
      <c r="A29" s="83">
        <v>12</v>
      </c>
      <c r="B29" s="84" t="s">
        <v>106</v>
      </c>
      <c r="C29" s="77"/>
      <c r="D29" s="105"/>
      <c r="E29" s="78"/>
      <c r="F29" s="101"/>
      <c r="G29" s="79"/>
      <c r="H29" s="106">
        <v>9221844101</v>
      </c>
      <c r="I29" s="106"/>
      <c r="J29" s="81"/>
      <c r="K29" s="106">
        <v>6610689</v>
      </c>
      <c r="L29" s="106"/>
      <c r="M29" s="81"/>
      <c r="N29" s="80">
        <f t="shared" si="13"/>
        <v>9228454790</v>
      </c>
      <c r="O29" s="80"/>
      <c r="P29" s="81"/>
      <c r="Q29" s="64"/>
      <c r="R29" s="64"/>
      <c r="S29" s="64"/>
    </row>
    <row r="30" spans="1:19" x14ac:dyDescent="0.35">
      <c r="A30" s="83">
        <v>13</v>
      </c>
      <c r="B30" s="84" t="s">
        <v>105</v>
      </c>
      <c r="C30" s="77"/>
      <c r="D30" s="105"/>
      <c r="E30" s="78"/>
      <c r="F30" s="101"/>
      <c r="G30" s="79"/>
      <c r="H30" s="106">
        <v>0</v>
      </c>
      <c r="I30" s="106"/>
      <c r="J30" s="81"/>
      <c r="K30" s="106">
        <v>4506456614</v>
      </c>
      <c r="L30" s="106"/>
      <c r="M30" s="81"/>
      <c r="N30" s="80">
        <f t="shared" si="13"/>
        <v>4506456614</v>
      </c>
      <c r="O30" s="80"/>
      <c r="P30" s="81"/>
      <c r="Q30" s="64"/>
      <c r="R30" s="64"/>
      <c r="S30" s="64"/>
    </row>
    <row r="31" spans="1:19" ht="17.25" customHeight="1" x14ac:dyDescent="0.35">
      <c r="A31" s="83"/>
      <c r="B31" s="89" t="s">
        <v>42</v>
      </c>
      <c r="C31" s="90" t="s">
        <v>6</v>
      </c>
      <c r="D31" s="91"/>
      <c r="E31" s="90"/>
      <c r="F31" s="90">
        <v>285934857</v>
      </c>
      <c r="G31" s="90"/>
      <c r="H31" s="93">
        <f>SUM(H19:H30)</f>
        <v>230836572543</v>
      </c>
      <c r="I31" s="93">
        <f>SUM(I19:I28)</f>
        <v>233549310588.10001</v>
      </c>
      <c r="J31" s="95">
        <f>(H31-I31)/I31</f>
        <v>-1.1615268905179237E-2</v>
      </c>
      <c r="K31" s="93">
        <f>SUM(K19:K30)</f>
        <v>88709256674</v>
      </c>
      <c r="L31" s="93">
        <f>SUM(L19:L28)</f>
        <v>31937707262.190002</v>
      </c>
      <c r="M31" s="94">
        <f>(K31-L31)/L31</f>
        <v>1.7775712246890045</v>
      </c>
      <c r="N31" s="95">
        <f>SUM(N19:N30)</f>
        <v>319545829217</v>
      </c>
      <c r="O31" s="95">
        <f>SUM(O19:O28)</f>
        <v>265487017850.29001</v>
      </c>
      <c r="P31" s="94">
        <f>(N31-O31)/O31</f>
        <v>0.20362129871523185</v>
      </c>
      <c r="Q31" s="64"/>
      <c r="R31" s="64"/>
      <c r="S31" s="64"/>
    </row>
    <row r="32" spans="1:19" x14ac:dyDescent="0.35">
      <c r="A32" s="64"/>
      <c r="B32" s="64"/>
      <c r="C32" s="64"/>
      <c r="D32" s="99"/>
      <c r="E32" s="64"/>
      <c r="F32" s="64"/>
      <c r="G32" s="64"/>
      <c r="H32" s="99"/>
      <c r="I32" s="99"/>
      <c r="J32" s="103"/>
      <c r="K32" s="99"/>
      <c r="L32" s="99"/>
      <c r="M32" s="64"/>
      <c r="N32" s="64"/>
      <c r="O32" s="99"/>
      <c r="P32" s="64"/>
      <c r="Q32" s="64"/>
      <c r="R32" s="64"/>
      <c r="S32" s="64"/>
    </row>
    <row r="33" spans="1:19" x14ac:dyDescent="0.35">
      <c r="A33" s="64"/>
      <c r="B33" s="64"/>
      <c r="C33" s="64"/>
      <c r="D33" s="64"/>
      <c r="E33" s="64"/>
      <c r="F33" s="64"/>
      <c r="G33" s="64"/>
      <c r="H33" s="10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x14ac:dyDescent="0.3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x14ac:dyDescent="0.3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x14ac:dyDescent="0.3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x14ac:dyDescent="0.3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19" x14ac:dyDescent="0.3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x14ac:dyDescent="0.3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x14ac:dyDescent="0.3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x14ac:dyDescent="0.3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x14ac:dyDescent="0.3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x14ac:dyDescent="0.3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x14ac:dyDescent="0.3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19" x14ac:dyDescent="0.3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1:19" x14ac:dyDescent="0.3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19" x14ac:dyDescent="0.3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1:19" x14ac:dyDescent="0.3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1:19" x14ac:dyDescent="0.3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pans="1:19" x14ac:dyDescent="0.3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pans="1:19" x14ac:dyDescent="0.3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spans="1:19" x14ac:dyDescent="0.3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spans="1:19" x14ac:dyDescent="0.3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spans="1:19" x14ac:dyDescent="0.3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pans="1:19" x14ac:dyDescent="0.3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</row>
    <row r="56" spans="1:19" x14ac:dyDescent="0.3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spans="1:19" x14ac:dyDescent="0.3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3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</row>
    <row r="59" spans="1:19" x14ac:dyDescent="0.3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spans="1:19" x14ac:dyDescent="0.3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</row>
    <row r="61" spans="1:19" x14ac:dyDescent="0.3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</row>
    <row r="62" spans="1:19" x14ac:dyDescent="0.3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spans="1:19" x14ac:dyDescent="0.3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 x14ac:dyDescent="0.3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 x14ac:dyDescent="0.3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x14ac:dyDescent="0.3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</row>
    <row r="67" spans="1:19" x14ac:dyDescent="0.3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x14ac:dyDescent="0.3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x14ac:dyDescent="0.3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x14ac:dyDescent="0.3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x14ac:dyDescent="0.3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x14ac:dyDescent="0.3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3" spans="1:19" x14ac:dyDescent="0.3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x14ac:dyDescent="0.3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19" x14ac:dyDescent="0.3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19" x14ac:dyDescent="0.3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19" x14ac:dyDescent="0.3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</row>
    <row r="78" spans="1:19" x14ac:dyDescent="0.3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</row>
    <row r="79" spans="1:19" x14ac:dyDescent="0.3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</row>
    <row r="80" spans="1:19" x14ac:dyDescent="0.3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</row>
    <row r="81" spans="1:19" x14ac:dyDescent="0.3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  <row r="82" spans="1:19" x14ac:dyDescent="0.3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</row>
    <row r="83" spans="1:19" x14ac:dyDescent="0.3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</row>
    <row r="84" spans="1:19" x14ac:dyDescent="0.3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</row>
    <row r="85" spans="1:19" x14ac:dyDescent="0.3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1:19" x14ac:dyDescent="0.3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19" x14ac:dyDescent="0.3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1:19" x14ac:dyDescent="0.3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1:19" x14ac:dyDescent="0.3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</row>
    <row r="90" spans="1:19" x14ac:dyDescent="0.3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</row>
    <row r="91" spans="1:19" x14ac:dyDescent="0.3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19" x14ac:dyDescent="0.3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</row>
    <row r="93" spans="1:19" x14ac:dyDescent="0.3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</row>
    <row r="94" spans="1:19" x14ac:dyDescent="0.3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</row>
    <row r="95" spans="1:19" x14ac:dyDescent="0.3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</row>
    <row r="96" spans="1:19" x14ac:dyDescent="0.3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</row>
    <row r="97" spans="1:19" x14ac:dyDescent="0.3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</row>
    <row r="98" spans="1:19" x14ac:dyDescent="0.3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</row>
    <row r="99" spans="1:19" x14ac:dyDescent="0.3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</row>
    <row r="100" spans="1:19" x14ac:dyDescent="0.3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</row>
    <row r="101" spans="1:19" x14ac:dyDescent="0.3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</row>
    <row r="102" spans="1:19" x14ac:dyDescent="0.3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</row>
    <row r="103" spans="1:19" x14ac:dyDescent="0.3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</row>
    <row r="104" spans="1:19" x14ac:dyDescent="0.3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</row>
    <row r="105" spans="1:19" x14ac:dyDescent="0.3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</row>
    <row r="106" spans="1:19" x14ac:dyDescent="0.3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</row>
    <row r="107" spans="1:19" x14ac:dyDescent="0.3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</row>
    <row r="108" spans="1:19" x14ac:dyDescent="0.3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</row>
    <row r="109" spans="1:19" x14ac:dyDescent="0.3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</row>
    <row r="110" spans="1:19" x14ac:dyDescent="0.3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</row>
    <row r="111" spans="1:19" x14ac:dyDescent="0.3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</row>
    <row r="112" spans="1:19" x14ac:dyDescent="0.3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</row>
    <row r="113" spans="1:19" x14ac:dyDescent="0.3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</row>
    <row r="114" spans="1:19" x14ac:dyDescent="0.3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</row>
    <row r="115" spans="1:19" x14ac:dyDescent="0.3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</row>
    <row r="116" spans="1:19" x14ac:dyDescent="0.3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</row>
    <row r="117" spans="1:19" x14ac:dyDescent="0.3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</row>
    <row r="118" spans="1:19" x14ac:dyDescent="0.3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opLeftCell="C14" zoomScale="70" zoomScaleNormal="70" workbookViewId="0">
      <selection activeCell="E33" sqref="E33"/>
    </sheetView>
  </sheetViews>
  <sheetFormatPr defaultRowHeight="14.5" x14ac:dyDescent="0.35"/>
  <cols>
    <col min="1" max="1" width="5.453125" customWidth="1"/>
    <col min="2" max="2" width="44.1796875" customWidth="1"/>
    <col min="3" max="3" width="42.7265625" customWidth="1"/>
    <col min="4" max="4" width="14.453125" customWidth="1"/>
    <col min="5" max="5" width="34.54296875" customWidth="1"/>
    <col min="6" max="6" width="24.453125" customWidth="1"/>
    <col min="7" max="7" width="25.1796875" customWidth="1"/>
    <col min="8" max="8" width="24.7265625" customWidth="1"/>
    <col min="9" max="9" width="9.54296875" customWidth="1"/>
    <col min="10" max="11" width="25.453125" customWidth="1"/>
    <col min="12" max="12" width="19.81640625" bestFit="1" customWidth="1"/>
    <col min="16" max="16" width="15.26953125" hidden="1" customWidth="1"/>
    <col min="17" max="17" width="9.1796875" hidden="1" customWidth="1"/>
  </cols>
  <sheetData>
    <row r="1" spans="1:17" ht="34.5" thickBot="1" x14ac:dyDescent="0.85">
      <c r="A1" s="28" t="s">
        <v>97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7" ht="17.25" customHeight="1" x14ac:dyDescent="0.35">
      <c r="A2" s="18"/>
      <c r="B2" s="17" t="s">
        <v>33</v>
      </c>
      <c r="C2" s="16"/>
      <c r="D2" s="16"/>
      <c r="E2" s="16"/>
      <c r="F2" s="16"/>
      <c r="G2" s="110" t="s">
        <v>34</v>
      </c>
      <c r="H2" s="111"/>
      <c r="I2" s="112"/>
      <c r="J2" s="110" t="s">
        <v>4</v>
      </c>
      <c r="K2" s="111"/>
      <c r="L2" s="112"/>
    </row>
    <row r="3" spans="1:17" s="22" customFormat="1" ht="33" customHeight="1" x14ac:dyDescent="0.35">
      <c r="A3" s="15" t="s">
        <v>20</v>
      </c>
      <c r="B3" s="14" t="s">
        <v>19</v>
      </c>
      <c r="C3" s="14" t="s">
        <v>18</v>
      </c>
      <c r="D3" s="14" t="s">
        <v>17</v>
      </c>
      <c r="E3" s="14" t="s">
        <v>16</v>
      </c>
      <c r="F3" s="14" t="s">
        <v>13</v>
      </c>
      <c r="G3" s="14" t="s">
        <v>98</v>
      </c>
      <c r="H3" s="14" t="s">
        <v>96</v>
      </c>
      <c r="I3" s="14" t="s">
        <v>0</v>
      </c>
      <c r="J3" s="14" t="s">
        <v>98</v>
      </c>
      <c r="K3" s="14" t="s">
        <v>96</v>
      </c>
      <c r="L3" s="14" t="s">
        <v>0</v>
      </c>
      <c r="P3" s="24" t="s">
        <v>35</v>
      </c>
      <c r="Q3" s="25" t="s">
        <v>36</v>
      </c>
    </row>
    <row r="4" spans="1:17" ht="15.5" x14ac:dyDescent="0.35">
      <c r="A4" s="10">
        <v>1</v>
      </c>
      <c r="B4" s="9" t="s">
        <v>1</v>
      </c>
      <c r="C4" s="8" t="s">
        <v>23</v>
      </c>
      <c r="D4" s="35" t="s">
        <v>2</v>
      </c>
      <c r="E4" s="37" t="s">
        <v>30</v>
      </c>
      <c r="F4" s="29" t="s">
        <v>39</v>
      </c>
      <c r="G4" s="29">
        <v>35163330000</v>
      </c>
      <c r="H4" s="29">
        <v>35163330000</v>
      </c>
      <c r="I4" s="27">
        <f>(G4-H4)/H4</f>
        <v>0</v>
      </c>
      <c r="J4" s="29">
        <v>7651291182</v>
      </c>
      <c r="K4" s="29">
        <v>7651291182</v>
      </c>
      <c r="L4" s="27">
        <f>(J4-K4)/K4</f>
        <v>0</v>
      </c>
      <c r="P4" s="23">
        <v>100000000</v>
      </c>
      <c r="Q4">
        <v>353</v>
      </c>
    </row>
    <row r="5" spans="1:17" ht="18" customHeight="1" x14ac:dyDescent="0.35">
      <c r="A5" s="10">
        <v>2</v>
      </c>
      <c r="B5" s="9" t="s">
        <v>31</v>
      </c>
      <c r="C5" s="8" t="s">
        <v>23</v>
      </c>
      <c r="D5" s="35" t="s">
        <v>2</v>
      </c>
      <c r="E5" s="35" t="s">
        <v>30</v>
      </c>
      <c r="F5" s="29" t="s">
        <v>40</v>
      </c>
      <c r="G5" s="29">
        <v>48018700000</v>
      </c>
      <c r="H5" s="29">
        <v>48018700000</v>
      </c>
      <c r="I5" s="27">
        <f t="shared" ref="I5:I7" si="0">(G5-H5)/H5</f>
        <v>0</v>
      </c>
      <c r="J5" s="29">
        <v>24284203898</v>
      </c>
      <c r="K5" s="29">
        <v>24284203898</v>
      </c>
      <c r="L5" s="27">
        <f t="shared" ref="L5:L7" si="1">(J5-K5)/K5</f>
        <v>0</v>
      </c>
      <c r="P5" s="23">
        <v>150000000</v>
      </c>
    </row>
    <row r="6" spans="1:17" ht="15.5" x14ac:dyDescent="0.35">
      <c r="A6" s="12">
        <v>3</v>
      </c>
      <c r="B6" s="11" t="s">
        <v>5</v>
      </c>
      <c r="C6" s="8" t="s">
        <v>11</v>
      </c>
      <c r="D6" s="35" t="s">
        <v>2</v>
      </c>
      <c r="E6" s="35" t="s">
        <v>29</v>
      </c>
      <c r="F6" s="29" t="s">
        <v>40</v>
      </c>
      <c r="G6" s="29">
        <v>7502699728.2700005</v>
      </c>
      <c r="H6" s="29">
        <v>7502699728.2700005</v>
      </c>
      <c r="I6" s="27">
        <f t="shared" si="0"/>
        <v>0</v>
      </c>
      <c r="J6" s="29">
        <v>3246731579.2600002</v>
      </c>
      <c r="K6" s="29">
        <v>3246731579.2600002</v>
      </c>
      <c r="L6" s="27">
        <f t="shared" si="1"/>
        <v>0</v>
      </c>
      <c r="P6" s="23">
        <v>150000000</v>
      </c>
    </row>
    <row r="7" spans="1:17" ht="15.5" x14ac:dyDescent="0.35">
      <c r="A7" s="10">
        <v>4</v>
      </c>
      <c r="B7" s="9" t="s">
        <v>28</v>
      </c>
      <c r="C7" s="8" t="s">
        <v>27</v>
      </c>
      <c r="D7" s="35" t="s">
        <v>2</v>
      </c>
      <c r="E7" s="35" t="s">
        <v>26</v>
      </c>
      <c r="F7" s="29" t="s">
        <v>47</v>
      </c>
      <c r="G7" s="29">
        <v>4906477540</v>
      </c>
      <c r="H7" s="29">
        <v>4906477540</v>
      </c>
      <c r="I7" s="27">
        <f t="shared" si="0"/>
        <v>0</v>
      </c>
      <c r="J7" s="29">
        <v>1544258223</v>
      </c>
      <c r="K7" s="29">
        <v>1544258223</v>
      </c>
      <c r="L7" s="27">
        <f t="shared" si="1"/>
        <v>0</v>
      </c>
      <c r="P7" s="23"/>
    </row>
    <row r="8" spans="1:17" ht="15.5" x14ac:dyDescent="0.35">
      <c r="A8" s="10">
        <v>9</v>
      </c>
      <c r="B8" s="9" t="s">
        <v>54</v>
      </c>
      <c r="C8" s="8" t="s">
        <v>70</v>
      </c>
      <c r="D8" s="35" t="s">
        <v>3</v>
      </c>
      <c r="E8" s="35" t="s">
        <v>69</v>
      </c>
      <c r="F8" s="29" t="s">
        <v>84</v>
      </c>
      <c r="G8" s="29">
        <v>7500000000</v>
      </c>
      <c r="H8" s="29">
        <v>7500000000</v>
      </c>
      <c r="I8" s="27">
        <f t="shared" ref="I8" si="2">(G8-H8)/H8</f>
        <v>0</v>
      </c>
      <c r="J8" s="29">
        <v>3185757847</v>
      </c>
      <c r="K8" s="29">
        <v>3185757847</v>
      </c>
      <c r="L8" s="27">
        <f t="shared" ref="L8" si="3">(J8-K8)/K8</f>
        <v>0</v>
      </c>
      <c r="P8" s="23"/>
    </row>
    <row r="9" spans="1:17" ht="15.5" x14ac:dyDescent="0.35">
      <c r="A9" s="12">
        <v>5</v>
      </c>
      <c r="B9" s="11" t="s">
        <v>25</v>
      </c>
      <c r="C9" s="8" t="s">
        <v>58</v>
      </c>
      <c r="D9" s="35" t="s">
        <v>2</v>
      </c>
      <c r="E9" s="35" t="s">
        <v>56</v>
      </c>
      <c r="F9" s="29" t="s">
        <v>46</v>
      </c>
      <c r="G9" s="29">
        <v>0</v>
      </c>
      <c r="H9" s="29">
        <v>0</v>
      </c>
      <c r="I9" s="41"/>
      <c r="J9" s="29">
        <v>0</v>
      </c>
      <c r="K9" s="29">
        <v>0</v>
      </c>
      <c r="L9" s="27"/>
      <c r="P9" s="23"/>
    </row>
    <row r="10" spans="1:17" ht="15.5" x14ac:dyDescent="0.35">
      <c r="A10" s="12">
        <v>6</v>
      </c>
      <c r="B10" s="11" t="s">
        <v>24</v>
      </c>
      <c r="C10" s="8" t="s">
        <v>23</v>
      </c>
      <c r="D10" s="35" t="s">
        <v>2</v>
      </c>
      <c r="E10" s="35" t="s">
        <v>57</v>
      </c>
      <c r="F10" s="29" t="s">
        <v>48</v>
      </c>
      <c r="G10" s="29">
        <v>0</v>
      </c>
      <c r="H10" s="29">
        <v>0</v>
      </c>
      <c r="I10" s="27"/>
      <c r="J10" s="29">
        <v>0</v>
      </c>
      <c r="K10" s="29">
        <v>0</v>
      </c>
      <c r="L10" s="27"/>
      <c r="P10" s="23"/>
    </row>
    <row r="11" spans="1:17" ht="15.5" x14ac:dyDescent="0.35">
      <c r="A11" s="10">
        <v>7</v>
      </c>
      <c r="B11" s="9" t="s">
        <v>43</v>
      </c>
      <c r="C11" s="8" t="s">
        <v>73</v>
      </c>
      <c r="D11" s="35" t="s">
        <v>3</v>
      </c>
      <c r="E11" s="35" t="s">
        <v>66</v>
      </c>
      <c r="F11" s="29" t="s">
        <v>49</v>
      </c>
      <c r="G11" s="29">
        <v>0</v>
      </c>
      <c r="H11" s="29">
        <v>0</v>
      </c>
      <c r="I11" s="27"/>
      <c r="J11" s="29">
        <v>0</v>
      </c>
      <c r="K11" s="29">
        <v>0</v>
      </c>
      <c r="L11" s="27"/>
      <c r="P11" s="23">
        <v>5155000</v>
      </c>
    </row>
    <row r="12" spans="1:17" ht="15.5" x14ac:dyDescent="0.35">
      <c r="A12" s="10">
        <v>8</v>
      </c>
      <c r="B12" s="9" t="s">
        <v>52</v>
      </c>
      <c r="C12" s="8" t="s">
        <v>68</v>
      </c>
      <c r="D12" s="35" t="s">
        <v>2</v>
      </c>
      <c r="E12" s="35" t="s">
        <v>67</v>
      </c>
      <c r="F12" s="29" t="s">
        <v>53</v>
      </c>
      <c r="G12" s="29">
        <v>0</v>
      </c>
      <c r="H12" s="29">
        <v>0</v>
      </c>
      <c r="I12" s="27"/>
      <c r="J12" s="29">
        <v>0</v>
      </c>
      <c r="K12" s="29">
        <v>0</v>
      </c>
      <c r="L12" s="27"/>
      <c r="P12" s="23"/>
    </row>
    <row r="13" spans="1:17" ht="15.5" x14ac:dyDescent="0.35">
      <c r="A13" s="10">
        <v>10</v>
      </c>
      <c r="B13" s="9" t="s">
        <v>55</v>
      </c>
      <c r="C13" s="8" t="s">
        <v>72</v>
      </c>
      <c r="D13" s="35" t="s">
        <v>2</v>
      </c>
      <c r="E13" s="35" t="s">
        <v>71</v>
      </c>
      <c r="F13" s="29" t="s">
        <v>48</v>
      </c>
      <c r="G13" s="29">
        <v>0</v>
      </c>
      <c r="H13" s="29">
        <v>0</v>
      </c>
      <c r="I13" s="27"/>
      <c r="J13" s="29">
        <v>0</v>
      </c>
      <c r="K13" s="29">
        <v>0</v>
      </c>
      <c r="L13" s="27"/>
      <c r="P13" s="23"/>
    </row>
    <row r="14" spans="1:17" ht="17.25" customHeight="1" x14ac:dyDescent="0.35">
      <c r="A14" s="6"/>
      <c r="B14" s="5" t="s">
        <v>42</v>
      </c>
      <c r="C14" s="4" t="s">
        <v>6</v>
      </c>
      <c r="D14" s="3"/>
      <c r="E14" s="3"/>
      <c r="F14" s="42"/>
      <c r="G14" s="38">
        <f>SUM(G4:G13)</f>
        <v>103091207268.27</v>
      </c>
      <c r="H14" s="38">
        <f>SUM(H4:H13)</f>
        <v>103091207268.27</v>
      </c>
      <c r="I14" s="40">
        <f>(G14-H14)/H14</f>
        <v>0</v>
      </c>
      <c r="J14" s="43">
        <f>SUM(J4:J13)</f>
        <v>39912242729.260002</v>
      </c>
      <c r="K14" s="43">
        <f>SUM(K4:K13)</f>
        <v>39912242729.260002</v>
      </c>
      <c r="L14" s="40">
        <f>(J14-K14)/K14</f>
        <v>0</v>
      </c>
    </row>
    <row r="15" spans="1:17" ht="15" thickBot="1" x14ac:dyDescent="0.4">
      <c r="B15" s="21"/>
      <c r="C15" s="20"/>
      <c r="D15" s="19"/>
      <c r="E15" s="19"/>
      <c r="F15" s="19"/>
      <c r="G15" s="19"/>
      <c r="H15" s="19"/>
      <c r="I15" s="20"/>
      <c r="J15" s="20"/>
      <c r="K15" s="19"/>
      <c r="L15" s="19"/>
    </row>
    <row r="16" spans="1:17" ht="19.5" customHeight="1" x14ac:dyDescent="0.35">
      <c r="A16" s="18"/>
      <c r="B16" s="17" t="s">
        <v>22</v>
      </c>
      <c r="C16" s="16"/>
      <c r="D16" s="16"/>
      <c r="E16" s="16"/>
      <c r="F16" s="16"/>
      <c r="G16" s="110" t="s">
        <v>34</v>
      </c>
      <c r="H16" s="111"/>
      <c r="I16" s="112"/>
      <c r="J16" s="110" t="s">
        <v>4</v>
      </c>
      <c r="K16" s="111"/>
      <c r="L16" s="112"/>
    </row>
    <row r="17" spans="1:43" ht="37.5" customHeight="1" x14ac:dyDescent="0.35">
      <c r="A17" s="15" t="s">
        <v>20</v>
      </c>
      <c r="B17" s="14" t="s">
        <v>19</v>
      </c>
      <c r="C17" s="14" t="s">
        <v>18</v>
      </c>
      <c r="D17" s="14" t="s">
        <v>17</v>
      </c>
      <c r="E17" s="14" t="s">
        <v>16</v>
      </c>
      <c r="F17" s="14" t="s">
        <v>13</v>
      </c>
      <c r="G17" s="14" t="s">
        <v>98</v>
      </c>
      <c r="H17" s="14" t="s">
        <v>96</v>
      </c>
      <c r="I17" s="14" t="s">
        <v>0</v>
      </c>
      <c r="J17" s="14" t="s">
        <v>98</v>
      </c>
      <c r="K17" s="14" t="s">
        <v>96</v>
      </c>
      <c r="L17" s="14" t="s">
        <v>0</v>
      </c>
      <c r="P17" s="24" t="s">
        <v>35</v>
      </c>
      <c r="Q17" s="25" t="s">
        <v>36</v>
      </c>
    </row>
    <row r="18" spans="1:43" ht="18.75" customHeight="1" x14ac:dyDescent="0.35">
      <c r="A18" s="10">
        <v>1</v>
      </c>
      <c r="B18" s="13" t="s">
        <v>12</v>
      </c>
      <c r="C18" s="8" t="s">
        <v>11</v>
      </c>
      <c r="D18" s="35" t="s">
        <v>3</v>
      </c>
      <c r="E18" s="35" t="s">
        <v>10</v>
      </c>
      <c r="F18" s="29" t="s">
        <v>41</v>
      </c>
      <c r="G18" s="29">
        <v>9357975000</v>
      </c>
      <c r="H18" s="29">
        <v>9357975000</v>
      </c>
      <c r="I18" s="27">
        <f>(G18-H18)/H18</f>
        <v>0</v>
      </c>
      <c r="J18" s="29">
        <v>4631229648.0500002</v>
      </c>
      <c r="K18" s="29">
        <v>4631229648.0500002</v>
      </c>
      <c r="L18" s="27">
        <f>(J18-K18)/K18</f>
        <v>0</v>
      </c>
      <c r="P18" s="23">
        <v>250000000</v>
      </c>
    </row>
    <row r="19" spans="1:43" ht="18" customHeight="1" x14ac:dyDescent="0.35">
      <c r="A19" s="10">
        <v>2</v>
      </c>
      <c r="B19" s="9" t="s">
        <v>9</v>
      </c>
      <c r="C19" s="8" t="s">
        <v>8</v>
      </c>
      <c r="D19" s="35" t="s">
        <v>3</v>
      </c>
      <c r="E19" s="35" t="s">
        <v>7</v>
      </c>
      <c r="F19" s="29" t="s">
        <v>51</v>
      </c>
      <c r="G19" s="29">
        <v>108000000000</v>
      </c>
      <c r="H19" s="29">
        <v>108000000000</v>
      </c>
      <c r="I19" s="27">
        <f t="shared" ref="I19:I20" si="4">(G19-H19)/H19</f>
        <v>0</v>
      </c>
      <c r="J19" s="29">
        <v>108000000000</v>
      </c>
      <c r="K19" s="29">
        <v>108000000000</v>
      </c>
      <c r="L19" s="27">
        <f t="shared" ref="L19:L20" si="5">(J19-K19)/K19</f>
        <v>0</v>
      </c>
      <c r="P19" s="23"/>
    </row>
    <row r="20" spans="1:43" ht="18" customHeight="1" x14ac:dyDescent="0.35">
      <c r="A20" s="10">
        <v>3</v>
      </c>
      <c r="B20" s="11" t="s">
        <v>75</v>
      </c>
      <c r="C20" s="8" t="s">
        <v>59</v>
      </c>
      <c r="D20" s="35" t="s">
        <v>3</v>
      </c>
      <c r="E20" s="35" t="s">
        <v>65</v>
      </c>
      <c r="F20" s="29" t="s">
        <v>50</v>
      </c>
      <c r="G20" s="29">
        <v>20500000000</v>
      </c>
      <c r="H20" s="29">
        <v>20500000000</v>
      </c>
      <c r="I20" s="27">
        <f t="shared" si="4"/>
        <v>0</v>
      </c>
      <c r="J20" s="29">
        <v>20500000000</v>
      </c>
      <c r="K20" s="29">
        <v>20500000000</v>
      </c>
      <c r="L20" s="27">
        <f t="shared" si="5"/>
        <v>0</v>
      </c>
      <c r="P20" s="23"/>
    </row>
    <row r="21" spans="1:43" ht="18" customHeight="1" x14ac:dyDescent="0.35">
      <c r="A21" s="10">
        <v>4</v>
      </c>
      <c r="B21" s="11" t="s">
        <v>76</v>
      </c>
      <c r="C21" s="8" t="s">
        <v>59</v>
      </c>
      <c r="D21" s="35" t="s">
        <v>3</v>
      </c>
      <c r="E21" s="35" t="s">
        <v>77</v>
      </c>
      <c r="F21" s="29" t="s">
        <v>78</v>
      </c>
      <c r="G21" s="29">
        <v>18000000000</v>
      </c>
      <c r="H21" s="29">
        <v>18000000000</v>
      </c>
      <c r="I21" s="27">
        <v>0</v>
      </c>
      <c r="J21" s="29">
        <v>17850837540</v>
      </c>
      <c r="K21" s="29">
        <v>14486129340</v>
      </c>
      <c r="L21" s="27">
        <v>0</v>
      </c>
      <c r="P21" s="23"/>
    </row>
    <row r="22" spans="1:43" ht="18" customHeight="1" x14ac:dyDescent="0.35">
      <c r="A22" s="10">
        <v>5</v>
      </c>
      <c r="B22" s="11" t="s">
        <v>44</v>
      </c>
      <c r="C22" s="8" t="s">
        <v>63</v>
      </c>
      <c r="D22" s="35" t="s">
        <v>3</v>
      </c>
      <c r="E22" s="35" t="s">
        <v>64</v>
      </c>
      <c r="F22" s="29" t="s">
        <v>39</v>
      </c>
      <c r="G22" s="29">
        <v>0</v>
      </c>
      <c r="H22" s="29">
        <v>0</v>
      </c>
      <c r="I22" s="27" t="s">
        <v>87</v>
      </c>
      <c r="J22" s="29">
        <v>0</v>
      </c>
      <c r="K22" s="29">
        <v>0</v>
      </c>
      <c r="L22" s="27" t="s">
        <v>87</v>
      </c>
      <c r="P22" s="23"/>
    </row>
    <row r="23" spans="1:43" s="49" customFormat="1" ht="18" customHeight="1" x14ac:dyDescent="0.35">
      <c r="A23" s="50">
        <v>6</v>
      </c>
      <c r="B23" s="51" t="s">
        <v>90</v>
      </c>
      <c r="C23" s="52" t="s">
        <v>74</v>
      </c>
      <c r="D23" s="53" t="s">
        <v>3</v>
      </c>
      <c r="E23" s="53" t="s">
        <v>91</v>
      </c>
      <c r="F23" s="54" t="s">
        <v>92</v>
      </c>
      <c r="G23" s="54">
        <v>69867599775</v>
      </c>
      <c r="H23" s="54">
        <v>69867599775</v>
      </c>
      <c r="I23" s="55"/>
      <c r="J23" s="54">
        <v>69867599775</v>
      </c>
      <c r="K23" s="54">
        <v>69867599775</v>
      </c>
      <c r="L23" s="55">
        <v>0</v>
      </c>
      <c r="M23" s="56"/>
      <c r="N23" s="56"/>
      <c r="O23" s="56"/>
      <c r="P23" s="57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spans="1:43" ht="15.5" x14ac:dyDescent="0.35">
      <c r="A24" s="50">
        <v>8</v>
      </c>
      <c r="B24" s="58" t="s">
        <v>61</v>
      </c>
      <c r="C24" s="59" t="s">
        <v>60</v>
      </c>
      <c r="D24" s="53" t="s">
        <v>3</v>
      </c>
      <c r="E24" s="60" t="s">
        <v>62</v>
      </c>
      <c r="F24" s="54" t="s">
        <v>45</v>
      </c>
      <c r="G24" s="54">
        <v>0</v>
      </c>
      <c r="H24" s="54">
        <v>0</v>
      </c>
      <c r="I24" s="55" t="s">
        <v>87</v>
      </c>
      <c r="J24" s="61">
        <v>0</v>
      </c>
      <c r="K24" s="61">
        <v>0</v>
      </c>
      <c r="L24" s="55" t="s">
        <v>87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</row>
    <row r="25" spans="1:43" ht="31" x14ac:dyDescent="0.35">
      <c r="A25" s="10">
        <v>9</v>
      </c>
      <c r="B25" s="9" t="s">
        <v>85</v>
      </c>
      <c r="C25" s="7" t="s">
        <v>86</v>
      </c>
      <c r="D25" s="48" t="s">
        <v>3</v>
      </c>
      <c r="E25" s="36" t="s">
        <v>88</v>
      </c>
      <c r="F25" s="39" t="s">
        <v>89</v>
      </c>
      <c r="G25" s="39">
        <v>6600000000</v>
      </c>
      <c r="H25" s="39">
        <v>6600000000</v>
      </c>
      <c r="I25" s="27"/>
      <c r="J25" s="39">
        <v>13200000000</v>
      </c>
      <c r="K25" s="39">
        <v>6600000000</v>
      </c>
      <c r="L25" s="27"/>
    </row>
    <row r="26" spans="1:43" ht="15.5" x14ac:dyDescent="0.35">
      <c r="A26" s="10">
        <v>10</v>
      </c>
      <c r="B26" s="9" t="s">
        <v>93</v>
      </c>
      <c r="C26" s="7" t="s">
        <v>94</v>
      </c>
      <c r="D26" s="48"/>
      <c r="E26" s="36"/>
      <c r="F26" s="39"/>
      <c r="G26" s="39">
        <v>26662135260</v>
      </c>
      <c r="H26" s="39">
        <v>26662135260</v>
      </c>
      <c r="I26" s="27"/>
      <c r="J26" s="39">
        <v>14220598807</v>
      </c>
      <c r="K26" s="39">
        <v>14220598807</v>
      </c>
      <c r="L26" s="27"/>
    </row>
    <row r="27" spans="1:43" ht="15.5" x14ac:dyDescent="0.35">
      <c r="A27" s="10">
        <v>11</v>
      </c>
      <c r="B27" s="9" t="s">
        <v>80</v>
      </c>
      <c r="C27" s="7" t="s">
        <v>81</v>
      </c>
      <c r="D27" s="48" t="s">
        <v>3</v>
      </c>
      <c r="E27" s="36" t="s">
        <v>82</v>
      </c>
      <c r="F27" s="39"/>
      <c r="G27" s="39"/>
      <c r="H27" s="39"/>
      <c r="I27" s="27"/>
      <c r="J27" s="44"/>
      <c r="K27" s="44"/>
      <c r="L27" s="27"/>
    </row>
    <row r="28" spans="1:43" ht="31" x14ac:dyDescent="0.35">
      <c r="A28" s="10"/>
      <c r="B28" s="9" t="s">
        <v>101</v>
      </c>
      <c r="C28" s="7" t="s">
        <v>102</v>
      </c>
      <c r="D28" s="48" t="s">
        <v>3</v>
      </c>
      <c r="E28" s="36" t="s">
        <v>103</v>
      </c>
      <c r="F28" s="39" t="s">
        <v>51</v>
      </c>
      <c r="G28" s="39">
        <v>8700000000</v>
      </c>
      <c r="H28" s="39">
        <v>0</v>
      </c>
      <c r="I28" s="27"/>
      <c r="J28" s="39">
        <v>8700000000</v>
      </c>
      <c r="K28" s="44">
        <v>0</v>
      </c>
      <c r="L28" s="27"/>
    </row>
    <row r="29" spans="1:43" ht="15.5" x14ac:dyDescent="0.35">
      <c r="A29" s="10"/>
      <c r="B29" s="9" t="s">
        <v>100</v>
      </c>
      <c r="C29" s="7" t="s">
        <v>104</v>
      </c>
      <c r="D29" s="48" t="s">
        <v>3</v>
      </c>
      <c r="E29" s="35">
        <v>45394</v>
      </c>
      <c r="F29" s="39" t="s">
        <v>51</v>
      </c>
      <c r="G29" s="39">
        <v>4075000000</v>
      </c>
      <c r="H29" s="39">
        <v>0</v>
      </c>
      <c r="I29" s="27"/>
      <c r="J29" s="39">
        <v>4075000000</v>
      </c>
      <c r="K29" s="44"/>
      <c r="L29" s="27"/>
    </row>
    <row r="30" spans="1:43" ht="27.75" customHeight="1" x14ac:dyDescent="0.35">
      <c r="A30" s="6"/>
      <c r="B30" s="5" t="s">
        <v>42</v>
      </c>
      <c r="C30" s="4" t="s">
        <v>6</v>
      </c>
      <c r="D30" s="3"/>
      <c r="E30" s="4"/>
      <c r="F30" s="30"/>
      <c r="G30" s="45">
        <f>SUM(G18:G29)</f>
        <v>271762710035</v>
      </c>
      <c r="H30" s="45">
        <f>SUM(H18:H26)</f>
        <v>258987710035</v>
      </c>
      <c r="I30" s="46">
        <f>(G30-H30)/H30</f>
        <v>4.9326664953613306E-2</v>
      </c>
      <c r="J30" s="45">
        <f>SUM(J18:J27)</f>
        <v>248270265770.04999</v>
      </c>
      <c r="K30" s="45">
        <f>SUM(K18:K27)</f>
        <v>238305557570.04999</v>
      </c>
      <c r="L30" s="47">
        <f>(J30-K30)/K30</f>
        <v>4.1814837646288933E-2</v>
      </c>
    </row>
    <row r="31" spans="1:43" x14ac:dyDescent="0.35">
      <c r="B31" s="33"/>
      <c r="D31" s="1"/>
      <c r="F31" s="1"/>
      <c r="G31" s="31"/>
      <c r="H31" s="31"/>
      <c r="I31" s="2"/>
      <c r="J31" s="1"/>
      <c r="K31" s="1"/>
    </row>
    <row r="32" spans="1:43" x14ac:dyDescent="0.35">
      <c r="G32" s="32"/>
    </row>
    <row r="38" spans="6:6" x14ac:dyDescent="0.35">
      <c r="F38" s="23"/>
    </row>
    <row r="39" spans="6:6" x14ac:dyDescent="0.35">
      <c r="F39" s="23"/>
    </row>
    <row r="40" spans="6:6" x14ac:dyDescent="0.35">
      <c r="F40" s="34"/>
    </row>
    <row r="44" spans="6:6" x14ac:dyDescent="0.35">
      <c r="F44" s="23"/>
    </row>
    <row r="45" spans="6:6" x14ac:dyDescent="0.35">
      <c r="F45" s="23"/>
    </row>
    <row r="46" spans="6:6" x14ac:dyDescent="0.35">
      <c r="F46" s="23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Jibril, M. Saidu</cp:lastModifiedBy>
  <cp:lastPrinted>2022-05-31T08:51:03Z</cp:lastPrinted>
  <dcterms:created xsi:type="dcterms:W3CDTF">2018-08-02T08:55:27Z</dcterms:created>
  <dcterms:modified xsi:type="dcterms:W3CDTF">2025-03-10T15:05:44Z</dcterms:modified>
</cp:coreProperties>
</file>