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Quarterly PE&amp;Infra Funds\"/>
    </mc:Choice>
  </mc:AlternateContent>
  <bookViews>
    <workbookView xWindow="0" yWindow="135" windowWidth="23955" windowHeight="9780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L26" i="12" l="1"/>
  <c r="N26" i="12"/>
  <c r="O26" i="12"/>
  <c r="M26" i="12"/>
  <c r="I26" i="12"/>
  <c r="M8" i="12"/>
  <c r="M26" i="14"/>
  <c r="I27" i="15" l="1"/>
  <c r="H27" i="15"/>
  <c r="H29" i="12" l="1"/>
  <c r="K29" i="12"/>
  <c r="N28" i="12"/>
  <c r="N27" i="12"/>
  <c r="N25" i="12"/>
  <c r="N24" i="12"/>
  <c r="N23" i="12"/>
  <c r="N21" i="12"/>
  <c r="N20" i="12"/>
  <c r="N19" i="12"/>
  <c r="N13" i="12"/>
  <c r="N12" i="12"/>
  <c r="N11" i="12"/>
  <c r="N10" i="12"/>
  <c r="N9" i="12"/>
  <c r="N8" i="12"/>
  <c r="N6" i="12"/>
  <c r="N4" i="12"/>
  <c r="K15" i="12"/>
  <c r="H15" i="12"/>
  <c r="O27" i="14"/>
  <c r="O25" i="14"/>
  <c r="O28" i="14" s="1"/>
  <c r="L28" i="14"/>
  <c r="I28" i="14"/>
  <c r="O11" i="14"/>
  <c r="O10" i="14"/>
  <c r="O9" i="14"/>
  <c r="O7" i="14"/>
  <c r="O6" i="14"/>
  <c r="O5" i="14"/>
  <c r="O4" i="14"/>
  <c r="O15" i="14" s="1"/>
  <c r="L15" i="14"/>
  <c r="I15" i="14"/>
  <c r="L27" i="15"/>
  <c r="L14" i="15"/>
  <c r="I14" i="15"/>
  <c r="N15" i="12" l="1"/>
  <c r="N29" i="12"/>
  <c r="O25" i="12"/>
  <c r="M25" i="12"/>
  <c r="L25" i="12"/>
  <c r="I25" i="12"/>
  <c r="P25" i="14"/>
  <c r="N25" i="14"/>
  <c r="M25" i="14"/>
  <c r="J25" i="14"/>
  <c r="L24" i="12"/>
  <c r="I24" i="12"/>
  <c r="M24" i="12"/>
  <c r="O24" i="12" s="1"/>
  <c r="J24" i="14"/>
  <c r="M24" i="14"/>
  <c r="M19" i="12" l="1"/>
  <c r="M13" i="12"/>
  <c r="H14" i="15"/>
  <c r="M8" i="15" l="1"/>
  <c r="J8" i="15"/>
  <c r="L8" i="12"/>
  <c r="I8" i="12"/>
  <c r="P8" i="14"/>
  <c r="M8" i="14"/>
  <c r="J8" i="14"/>
  <c r="O8" i="12" l="1"/>
  <c r="M24" i="15"/>
  <c r="K14" i="15" l="1"/>
  <c r="J15" i="12"/>
  <c r="K15" i="14"/>
  <c r="P12" i="14" l="1"/>
  <c r="P13" i="14"/>
  <c r="P14" i="14"/>
  <c r="M13" i="14"/>
  <c r="J13" i="14"/>
  <c r="O13" i="12"/>
  <c r="L13" i="12"/>
  <c r="I13" i="12"/>
  <c r="M13" i="15"/>
  <c r="J13" i="15"/>
  <c r="L12" i="12"/>
  <c r="M12" i="12"/>
  <c r="O12" i="12" s="1"/>
  <c r="I12" i="12"/>
  <c r="M12" i="14"/>
  <c r="J12" i="14"/>
  <c r="M12" i="15"/>
  <c r="J12" i="15"/>
  <c r="N27" i="14"/>
  <c r="M20" i="12"/>
  <c r="M21" i="12"/>
  <c r="M23" i="12"/>
  <c r="M27" i="12"/>
  <c r="M28" i="12"/>
  <c r="N28" i="14" l="1"/>
  <c r="N5" i="14"/>
  <c r="N6" i="14"/>
  <c r="N7" i="14"/>
  <c r="N9" i="14"/>
  <c r="N10" i="14"/>
  <c r="N11" i="14"/>
  <c r="M6" i="12"/>
  <c r="M9" i="12"/>
  <c r="M10" i="12"/>
  <c r="M11" i="12"/>
  <c r="M4" i="12"/>
  <c r="M15" i="12" l="1"/>
  <c r="N4" i="14"/>
  <c r="N15" i="14" s="1"/>
  <c r="K27" i="15"/>
  <c r="J19" i="15"/>
  <c r="J20" i="15"/>
  <c r="J24" i="15"/>
  <c r="J18" i="15"/>
  <c r="M19" i="15"/>
  <c r="M20" i="15"/>
  <c r="M18" i="15"/>
  <c r="M5" i="15"/>
  <c r="M6" i="15"/>
  <c r="M7" i="15"/>
  <c r="M9" i="15"/>
  <c r="M10" i="15"/>
  <c r="M11" i="15"/>
  <c r="M4" i="15"/>
  <c r="J5" i="15"/>
  <c r="J6" i="15"/>
  <c r="J7" i="15"/>
  <c r="J9" i="15"/>
  <c r="J10" i="15"/>
  <c r="J11" i="15"/>
  <c r="J4" i="15"/>
  <c r="P20" i="14"/>
  <c r="P21" i="14"/>
  <c r="P23" i="14"/>
  <c r="P27" i="14"/>
  <c r="P19" i="14"/>
  <c r="J20" i="14"/>
  <c r="J21" i="14"/>
  <c r="J23" i="14"/>
  <c r="J27" i="14"/>
  <c r="M20" i="14"/>
  <c r="M21" i="14"/>
  <c r="M23" i="14"/>
  <c r="M27" i="14"/>
  <c r="M19" i="14"/>
  <c r="J19" i="14"/>
  <c r="K28" i="14"/>
  <c r="H28" i="14"/>
  <c r="P5" i="14"/>
  <c r="P6" i="14"/>
  <c r="P7" i="14"/>
  <c r="P9" i="14"/>
  <c r="P10" i="14"/>
  <c r="P11" i="14"/>
  <c r="M5" i="14"/>
  <c r="M6" i="14"/>
  <c r="M7" i="14"/>
  <c r="M9" i="14"/>
  <c r="M10" i="14"/>
  <c r="M11" i="14"/>
  <c r="M4" i="14"/>
  <c r="J5" i="14"/>
  <c r="J6" i="14"/>
  <c r="J7" i="14"/>
  <c r="J9" i="14"/>
  <c r="J10" i="14"/>
  <c r="J11" i="14"/>
  <c r="J4" i="14"/>
  <c r="H15" i="14"/>
  <c r="O20" i="12"/>
  <c r="O21" i="12"/>
  <c r="O23" i="12"/>
  <c r="O27" i="12"/>
  <c r="O19" i="12"/>
  <c r="L20" i="12"/>
  <c r="L21" i="12"/>
  <c r="L23" i="12"/>
  <c r="L27" i="12"/>
  <c r="L19" i="12"/>
  <c r="I20" i="12"/>
  <c r="I21" i="12"/>
  <c r="I23" i="12"/>
  <c r="I27" i="12"/>
  <c r="I19" i="12"/>
  <c r="M29" i="12"/>
  <c r="J29" i="12"/>
  <c r="G29" i="12"/>
  <c r="O5" i="12"/>
  <c r="O6" i="12"/>
  <c r="O7" i="12"/>
  <c r="O9" i="12"/>
  <c r="O10" i="12"/>
  <c r="O11" i="12"/>
  <c r="O4" i="12"/>
  <c r="L5" i="12"/>
  <c r="L6" i="12"/>
  <c r="L7" i="12"/>
  <c r="L9" i="12"/>
  <c r="L10" i="12"/>
  <c r="L11" i="12"/>
  <c r="L4" i="12"/>
  <c r="I5" i="12"/>
  <c r="I6" i="12"/>
  <c r="I7" i="12"/>
  <c r="I9" i="12"/>
  <c r="I10" i="12"/>
  <c r="I11" i="12"/>
  <c r="I4" i="12"/>
  <c r="G15" i="12"/>
  <c r="P4" i="14" l="1"/>
</calcChain>
</file>

<file path=xl/sharedStrings.xml><?xml version="1.0" encoding="utf-8"?>
<sst xmlns="http://schemas.openxmlformats.org/spreadsheetml/2006/main" count="311" uniqueCount="99">
  <si>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</si>
  <si>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</si>
  <si>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</si>
  <si>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</si>
  <si>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</si>
  <si>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</si>
  <si>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</si>
  <si>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</si>
  <si>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</si>
  <si>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</si>
  <si>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</si>
  <si>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</si>
  <si>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</si>
  <si>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</si>
  <si>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</si>
  <si>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</si>
  <si>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</si>
  <si>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</si>
  <si>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</si>
  <si>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</si>
  <si>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</si>
  <si>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</si>
  <si>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</si>
  <si>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</si>
  <si>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</si>
  <si>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</si>
  <si>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</si>
  <si>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</si>
  <si>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</si>
  <si>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</si>
  <si>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</si>
  <si>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</si>
  <si>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</si>
  <si>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</si>
  <si>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</si>
  <si>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</si>
  <si>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</si>
  <si>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</si>
  <si>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</si>
  <si>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</si>
  <si>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</si>
  <si>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</si>
  <si>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</si>
  <si>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</si>
  <si>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</si>
  <si>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</si>
  <si>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</si>
  <si>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</si>
  <si>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</si>
  <si>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</si>
  <si>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</si>
  <si>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</si>
  <si>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</si>
  <si>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</si>
  <si>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</si>
  <si>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</si>
  <si>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</si>
  <si>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</si>
  <si>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</si>
  <si>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</si>
  <si>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</si>
  <si>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</si>
  <si>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</si>
  <si>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</si>
  <si>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</si>
  <si>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</si>
  <si>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</si>
  <si>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</si>
  <si>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</si>
  <si>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</si>
  <si>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</si>
  <si>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</si>
  <si>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</si>
  <si>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</si>
  <si>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</si>
  <si>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</si>
  <si>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</si>
  <si>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INFRASTRUCTURE</t>
  </si>
  <si>
    <t>STANBIC IBTC CAPITAL LTD</t>
  </si>
  <si>
    <t>8th June 2021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</si>
  <si>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</si>
  <si>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</si>
  <si>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</si>
  <si>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</si>
  <si>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</si>
  <si>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</si>
  <si>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</si>
  <si>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</si>
  <si>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Q1 2022</t>
  </si>
  <si>
    <t>STANBIC IBTC INFRASTRUCTURE 1</t>
  </si>
  <si>
    <t xml:space="preserve"> Q1 2022</t>
  </si>
  <si>
    <t>IROKO GROWTH INFRASTRUCTURE FUND</t>
  </si>
  <si>
    <t>NGN 10,000,000,000</t>
  </si>
  <si>
    <t>Q2 2022</t>
  </si>
  <si>
    <t xml:space="preserve"> Q2 2022</t>
  </si>
  <si>
    <t>UNITED CAPITAL INFRASTRUCTURE  FUND</t>
  </si>
  <si>
    <t>REGISTERED PRIVATE EQUITY AND INFRASTRUCTURE FUNDS INCOME AND EXPENSES AS AT Q2, 2022</t>
  </si>
  <si>
    <t>REGISTERED PRIVATE EQUITY AND INFRASTRUCTURE FUNDS ASSETS UNDER MANAGEMENT AS AT Q2, 2022</t>
  </si>
  <si>
    <t>REGISTERED PRIVATE EQUITY AND INFRASTRUCTURE FUNDS COMMITTED CAPITAL AND DRAW DOWN AS AT Q2,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</si>
</sst>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09]d\-mmm\-yy;@"/>
    <numFmt numFmtId="167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74">
    <xf numFmtId="0" fontId="0" fillId="0" borderId="0" xfId="0"/>
    <xf numFmtId="43" fontId="0" fillId="0" borderId="0" xfId="3" applyFont="1"/>
    <xf numFmtId="0" fontId="0" fillId="0" borderId="1" xfId="0" applyBorder="1"/>
    <xf numFmtId="0" fontId="0" fillId="0" borderId="0" xfId="0" applyBorder="1"/>
    <xf numFmtId="43" fontId="3" fillId="0" borderId="3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43" fontId="3" fillId="0" borderId="2" xfId="3" applyFont="1" applyBorder="1"/>
    <xf numFmtId="43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43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43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43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43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43" fontId="5" fillId="0" borderId="2" xfId="3" applyFont="1" applyBorder="1"/>
    <xf numFmtId="0" fontId="10" fillId="0" borderId="0" xfId="0" applyFont="1"/>
    <xf numFmtId="164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43" fontId="14" fillId="0" borderId="2" xfId="3" applyFont="1" applyBorder="1"/>
    <xf numFmtId="0" fontId="11" fillId="0" borderId="10" xfId="0" applyFont="1" applyBorder="1" applyAlignment="1"/>
    <xf numFmtId="0" fontId="15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3" fontId="14" fillId="0" borderId="2" xfId="3" applyFont="1" applyBorder="1" applyAlignment="1">
      <alignment wrapText="1"/>
    </xf>
    <xf numFmtId="9" fontId="14" fillId="0" borderId="2" xfId="2" applyFont="1" applyBorder="1" applyAlignment="1">
      <alignment horizontal="center" wrapText="1"/>
    </xf>
    <xf numFmtId="43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43" fontId="2" fillId="0" borderId="2" xfId="3" applyFont="1" applyBorder="1" applyAlignment="1">
      <alignment horizontal="right"/>
    </xf>
    <xf numFmtId="9" fontId="14" fillId="0" borderId="2" xfId="2" applyFont="1" applyBorder="1" applyAlignment="1">
      <alignment wrapText="1"/>
    </xf>
    <xf numFmtId="0" fontId="16" fillId="0" borderId="11" xfId="0" applyFont="1" applyBorder="1" applyAlignment="1"/>
    <xf numFmtId="43" fontId="14" fillId="0" borderId="2" xfId="3" applyFont="1" applyBorder="1" applyAlignment="1">
      <alignment horizontal="center" wrapText="1"/>
    </xf>
    <xf numFmtId="43" fontId="17" fillId="4" borderId="3" xfId="4" applyNumberFormat="1" applyBorder="1" applyAlignment="1">
      <alignment horizontal="right"/>
    </xf>
    <xf numFmtId="43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164" fontId="0" fillId="0" borderId="1" xfId="0" applyNumberFormat="1" applyBorder="1"/>
    <xf numFmtId="10" fontId="0" fillId="0" borderId="0" xfId="2" applyNumberFormat="1" applyFont="1"/>
    <xf numFmtId="10" fontId="6" fillId="0" borderId="2" xfId="2" applyNumberFormat="1" applyFont="1" applyBorder="1" applyAlignment="1">
      <alignment horizontal="right"/>
    </xf>
    <xf numFmtId="0" fontId="13" fillId="0" borderId="0" xfId="0" applyFont="1"/>
    <xf numFmtId="164" fontId="0" fillId="0" borderId="0" xfId="0" applyNumberFormat="1"/>
    <xf numFmtId="43" fontId="18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43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43" fontId="6" fillId="0" borderId="2" xfId="3" applyFont="1" applyBorder="1" applyAlignment="1">
      <alignment wrapText="1"/>
    </xf>
    <xf numFmtId="166" fontId="20" fillId="0" borderId="2" xfId="3" applyNumberFormat="1" applyFont="1" applyBorder="1" applyAlignment="1">
      <alignment wrapText="1"/>
    </xf>
    <xf numFmtId="43" fontId="20" fillId="0" borderId="2" xfId="3" applyFont="1" applyBorder="1" applyAlignment="1">
      <alignment wrapText="1"/>
    </xf>
    <xf numFmtId="167" fontId="20" fillId="0" borderId="2" xfId="3" applyNumberFormat="1" applyFont="1" applyBorder="1" applyAlignment="1">
      <alignment horizontal="center" wrapText="1"/>
    </xf>
    <xf numFmtId="9" fontId="20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43" fontId="5" fillId="0" borderId="2" xfId="3" applyFont="1" applyBorder="1" applyAlignment="1">
      <alignment horizontal="center"/>
    </xf>
    <xf numFmtId="43" fontId="5" fillId="0" borderId="2" xfId="3" applyFont="1" applyBorder="1" applyAlignment="1">
      <alignment horizontal="center" wrapText="1"/>
    </xf>
    <xf numFmtId="43" fontId="2" fillId="0" borderId="3" xfId="3" applyFont="1" applyBorder="1" applyAlignment="1">
      <alignment horizontal="center"/>
    </xf>
    <xf numFmtId="166" fontId="5" fillId="0" borderId="3" xfId="3" applyNumberFormat="1" applyFont="1" applyBorder="1" applyAlignment="1">
      <alignment wrapText="1"/>
    </xf>
    <xf numFmtId="43" fontId="14" fillId="0" borderId="3" xfId="3" applyFont="1" applyBorder="1" applyAlignment="1">
      <alignment horizontal="center" wrapText="1"/>
    </xf>
    <xf numFmtId="43" fontId="14" fillId="0" borderId="3" xfId="3" applyFont="1" applyBorder="1" applyAlignment="1">
      <alignment wrapText="1"/>
    </xf>
    <xf numFmtId="43" fontId="2" fillId="0" borderId="3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sqref="A1:XFD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8" width="23.42578125" customWidth="1"/>
    <col min="9" max="9" width="9.5703125" customWidth="1"/>
    <col min="10" max="10" width="23.42578125" customWidth="1"/>
    <col min="11" max="11" width="24" customWidth="1"/>
    <col min="12" max="12" width="8.5703125" customWidth="1"/>
    <col min="13" max="13" width="22.7109375" customWidth="1"/>
    <col min="14" max="14" width="23.7109375" customWidth="1"/>
    <col min="15" max="15" width="9" customWidth="1"/>
  </cols>
  <sheetData>
    <row r="1" spans="1:15" ht="34.5" thickBot="1" x14ac:dyDescent="0.55000000000000004">
      <c r="A1" s="42" t="s">
        <v>96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5" ht="17.25" customHeight="1" x14ac:dyDescent="0.35">
      <c r="A2" s="22"/>
      <c r="B2" s="21" t="s">
        <v>33</v>
      </c>
      <c r="C2" s="20"/>
      <c r="D2" s="20"/>
      <c r="E2" s="20"/>
      <c r="F2" s="20"/>
      <c r="G2" s="69" t="s">
        <v>39</v>
      </c>
      <c r="H2" s="70"/>
      <c r="I2" s="71"/>
      <c r="J2" s="69" t="s">
        <v>40</v>
      </c>
      <c r="K2" s="70"/>
      <c r="L2" s="71"/>
      <c r="M2" s="69" t="s">
        <v>41</v>
      </c>
      <c r="N2" s="70"/>
      <c r="O2" s="71"/>
    </row>
    <row r="3" spans="1:15" s="28" customFormat="1" ht="29.25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94</v>
      </c>
      <c r="H3" s="18" t="s">
        <v>90</v>
      </c>
      <c r="I3" s="35" t="s">
        <v>0</v>
      </c>
      <c r="J3" s="18" t="s">
        <v>93</v>
      </c>
      <c r="K3" s="18" t="s">
        <v>88</v>
      </c>
      <c r="L3" s="34" t="s">
        <v>0</v>
      </c>
      <c r="M3" s="18" t="s">
        <v>93</v>
      </c>
      <c r="N3" s="18" t="s">
        <v>88</v>
      </c>
      <c r="O3" s="34" t="s">
        <v>0</v>
      </c>
    </row>
    <row r="4" spans="1:15" ht="18" x14ac:dyDescent="0.35">
      <c r="A4" s="16">
        <v>1</v>
      </c>
      <c r="B4" s="56" t="s">
        <v>1</v>
      </c>
      <c r="C4" s="56" t="s">
        <v>23</v>
      </c>
      <c r="D4" s="57" t="s">
        <v>2</v>
      </c>
      <c r="E4" s="58" t="s">
        <v>30</v>
      </c>
      <c r="F4" s="59">
        <v>8</v>
      </c>
      <c r="G4" s="58">
        <v>1297872965</v>
      </c>
      <c r="H4" s="58">
        <v>339468477</v>
      </c>
      <c r="I4" s="60">
        <f>(G4-H4)/H4</f>
        <v>2.8232503249484342</v>
      </c>
      <c r="J4" s="58">
        <v>20525888</v>
      </c>
      <c r="K4" s="58">
        <v>69620390</v>
      </c>
      <c r="L4" s="60">
        <f>(J4-K4)/K4</f>
        <v>-0.70517418819400468</v>
      </c>
      <c r="M4" s="58">
        <f>G4-J4</f>
        <v>1277347077</v>
      </c>
      <c r="N4" s="58">
        <f>H4-K4</f>
        <v>269848087</v>
      </c>
      <c r="O4" s="60">
        <f>(M4-N4)/N4</f>
        <v>3.7335784040596143</v>
      </c>
    </row>
    <row r="5" spans="1:15" ht="18" customHeight="1" x14ac:dyDescent="0.35">
      <c r="A5" s="12">
        <v>2</v>
      </c>
      <c r="B5" s="56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36">
        <v>45155721</v>
      </c>
      <c r="H5" s="36">
        <v>33786816</v>
      </c>
      <c r="I5" s="37">
        <f t="shared" ref="I5:I13" si="0">(G5-H5)/H5</f>
        <v>0.33648938686616697</v>
      </c>
      <c r="J5" s="36">
        <v>239729390</v>
      </c>
      <c r="K5" s="36">
        <v>97569618</v>
      </c>
      <c r="L5" s="37">
        <f t="shared" ref="L5:L13" si="1">(J5-K5)/K5</f>
        <v>1.4570085946221496</v>
      </c>
      <c r="M5" s="36">
        <v>-194573669</v>
      </c>
      <c r="N5" s="36">
        <v>-199266202</v>
      </c>
      <c r="O5" s="37">
        <f t="shared" ref="O5:O13" si="2">(M5-N5)/N5</f>
        <v>-2.3549066288722661E-2</v>
      </c>
    </row>
    <row r="6" spans="1:15" ht="18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36">
        <v>0</v>
      </c>
      <c r="H6" s="36">
        <v>4853540</v>
      </c>
      <c r="I6" s="37">
        <f t="shared" si="0"/>
        <v>-1</v>
      </c>
      <c r="J6" s="36">
        <v>10000000</v>
      </c>
      <c r="K6" s="36">
        <v>5996192</v>
      </c>
      <c r="L6" s="37">
        <f t="shared" si="1"/>
        <v>0.66772511620708608</v>
      </c>
      <c r="M6" s="36">
        <f t="shared" ref="M6:N12" si="3">G6-J6</f>
        <v>-10000000</v>
      </c>
      <c r="N6" s="36">
        <f t="shared" si="3"/>
        <v>-1142652</v>
      </c>
      <c r="O6" s="37">
        <f t="shared" si="2"/>
        <v>7.7515709069778023</v>
      </c>
    </row>
    <row r="7" spans="1:15" ht="18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36">
        <v>-107742647</v>
      </c>
      <c r="H7" s="36">
        <v>411849743</v>
      </c>
      <c r="I7" s="37">
        <f t="shared" si="0"/>
        <v>-1.2616066874661132</v>
      </c>
      <c r="J7" s="36">
        <v>11085852</v>
      </c>
      <c r="K7" s="36">
        <v>44467210</v>
      </c>
      <c r="L7" s="37">
        <f t="shared" si="1"/>
        <v>-0.75069602972617355</v>
      </c>
      <c r="M7" s="36">
        <v>-118828499</v>
      </c>
      <c r="N7" s="36">
        <v>367382533</v>
      </c>
      <c r="O7" s="37">
        <f t="shared" si="2"/>
        <v>-1.3234462401618861</v>
      </c>
    </row>
    <row r="8" spans="1:15" ht="18" x14ac:dyDescent="0.35">
      <c r="A8" s="12">
        <v>9</v>
      </c>
      <c r="B8" s="11" t="s">
        <v>57</v>
      </c>
      <c r="C8" s="9"/>
      <c r="D8" s="10"/>
      <c r="E8" s="10"/>
      <c r="F8" s="13"/>
      <c r="G8" s="36">
        <v>8630137</v>
      </c>
      <c r="H8" s="36">
        <v>0</v>
      </c>
      <c r="I8" s="37" t="e">
        <f t="shared" ref="I8" si="4">(G8-H8)/H8</f>
        <v>#DIV/0!</v>
      </c>
      <c r="J8" s="36">
        <v>83821972</v>
      </c>
      <c r="K8" s="36">
        <v>49447161</v>
      </c>
      <c r="L8" s="37">
        <f t="shared" ref="L8" si="5">(J8-K8)/K8</f>
        <v>0.69518270219800893</v>
      </c>
      <c r="M8" s="36">
        <f>G8-J8</f>
        <v>-75191835</v>
      </c>
      <c r="N8" s="36">
        <f t="shared" ref="N8" si="6">H8-K8</f>
        <v>-49447161</v>
      </c>
      <c r="O8" s="37">
        <f t="shared" ref="O8" si="7">(M8-N8)/N8</f>
        <v>0.52065019465930507</v>
      </c>
    </row>
    <row r="9" spans="1:15" ht="18" x14ac:dyDescent="0.35">
      <c r="A9" s="16">
        <v>5</v>
      </c>
      <c r="B9" s="15" t="s">
        <v>25</v>
      </c>
      <c r="C9" s="9"/>
      <c r="D9" s="10"/>
      <c r="E9" s="10"/>
      <c r="F9" s="13"/>
      <c r="G9" s="36">
        <v>0</v>
      </c>
      <c r="H9" s="36">
        <v>0</v>
      </c>
      <c r="I9" s="37" t="e">
        <f t="shared" si="0"/>
        <v>#DIV/0!</v>
      </c>
      <c r="J9" s="36">
        <v>0</v>
      </c>
      <c r="K9" s="36">
        <v>0</v>
      </c>
      <c r="L9" s="37" t="e">
        <f t="shared" si="1"/>
        <v>#DIV/0!</v>
      </c>
      <c r="M9" s="36">
        <f t="shared" si="3"/>
        <v>0</v>
      </c>
      <c r="N9" s="36">
        <f t="shared" si="3"/>
        <v>0</v>
      </c>
      <c r="O9" s="37" t="e">
        <f t="shared" si="2"/>
        <v>#DIV/0!</v>
      </c>
    </row>
    <row r="10" spans="1:15" ht="18" x14ac:dyDescent="0.35">
      <c r="A10" s="16">
        <v>6</v>
      </c>
      <c r="B10" s="15" t="s">
        <v>24</v>
      </c>
      <c r="C10" s="9"/>
      <c r="D10" s="10"/>
      <c r="E10" s="10"/>
      <c r="F10" s="13"/>
      <c r="G10" s="36">
        <v>0</v>
      </c>
      <c r="H10" s="36">
        <v>0</v>
      </c>
      <c r="I10" s="37" t="e">
        <f t="shared" si="0"/>
        <v>#DIV/0!</v>
      </c>
      <c r="J10" s="36">
        <v>0</v>
      </c>
      <c r="K10" s="36">
        <v>0</v>
      </c>
      <c r="L10" s="37" t="e">
        <f t="shared" si="1"/>
        <v>#DIV/0!</v>
      </c>
      <c r="M10" s="36">
        <f t="shared" si="3"/>
        <v>0</v>
      </c>
      <c r="N10" s="36">
        <f t="shared" si="3"/>
        <v>0</v>
      </c>
      <c r="O10" s="37" t="e">
        <f t="shared" si="2"/>
        <v>#DIV/0!</v>
      </c>
    </row>
    <row r="11" spans="1:15" ht="18" x14ac:dyDescent="0.35">
      <c r="A11" s="12">
        <v>7</v>
      </c>
      <c r="B11" s="11" t="s">
        <v>46</v>
      </c>
      <c r="C11" s="9" t="s">
        <v>27</v>
      </c>
      <c r="D11" s="10" t="s">
        <v>2</v>
      </c>
      <c r="E11" s="10" t="s">
        <v>26</v>
      </c>
      <c r="F11" s="13">
        <v>2</v>
      </c>
      <c r="G11" s="36">
        <v>0</v>
      </c>
      <c r="H11" s="36">
        <v>0</v>
      </c>
      <c r="I11" s="37" t="e">
        <f t="shared" si="0"/>
        <v>#DIV/0!</v>
      </c>
      <c r="J11" s="36">
        <v>0</v>
      </c>
      <c r="K11" s="36">
        <v>0</v>
      </c>
      <c r="L11" s="37" t="e">
        <f t="shared" si="1"/>
        <v>#DIV/0!</v>
      </c>
      <c r="M11" s="36">
        <f t="shared" si="3"/>
        <v>0</v>
      </c>
      <c r="N11" s="36">
        <f t="shared" si="3"/>
        <v>0</v>
      </c>
      <c r="O11" s="37" t="e">
        <f t="shared" si="2"/>
        <v>#DIV/0!</v>
      </c>
    </row>
    <row r="12" spans="1:15" ht="18" x14ac:dyDescent="0.35">
      <c r="A12" s="12">
        <v>8</v>
      </c>
      <c r="B12" s="11" t="s">
        <v>55</v>
      </c>
      <c r="C12" s="9"/>
      <c r="D12" s="10"/>
      <c r="E12" s="10"/>
      <c r="F12" s="13"/>
      <c r="G12" s="36">
        <v>0</v>
      </c>
      <c r="H12" s="36">
        <v>0</v>
      </c>
      <c r="I12" s="37" t="e">
        <f t="shared" si="0"/>
        <v>#DIV/0!</v>
      </c>
      <c r="J12" s="36">
        <v>0</v>
      </c>
      <c r="K12" s="36">
        <v>0</v>
      </c>
      <c r="L12" s="37" t="e">
        <f t="shared" si="1"/>
        <v>#DIV/0!</v>
      </c>
      <c r="M12" s="36">
        <f t="shared" si="3"/>
        <v>0</v>
      </c>
      <c r="N12" s="36">
        <f t="shared" si="3"/>
        <v>0</v>
      </c>
      <c r="O12" s="37" t="e">
        <f t="shared" si="2"/>
        <v>#DIV/0!</v>
      </c>
    </row>
    <row r="13" spans="1:15" ht="18" x14ac:dyDescent="0.35">
      <c r="A13" s="12">
        <v>10</v>
      </c>
      <c r="B13" s="11" t="s">
        <v>58</v>
      </c>
      <c r="C13" s="9"/>
      <c r="D13" s="10"/>
      <c r="E13" s="10"/>
      <c r="F13" s="13"/>
      <c r="G13" s="36">
        <v>0</v>
      </c>
      <c r="H13" s="36">
        <v>0</v>
      </c>
      <c r="I13" s="37" t="e">
        <f t="shared" si="0"/>
        <v>#DIV/0!</v>
      </c>
      <c r="J13" s="36">
        <v>0</v>
      </c>
      <c r="K13" s="36">
        <v>0</v>
      </c>
      <c r="L13" s="37" t="e">
        <f t="shared" si="1"/>
        <v>#DIV/0!</v>
      </c>
      <c r="M13" s="36">
        <f>G13-J13</f>
        <v>0</v>
      </c>
      <c r="N13" s="36">
        <f>H13-K13</f>
        <v>0</v>
      </c>
      <c r="O13" s="37" t="e">
        <f t="shared" si="2"/>
        <v>#DIV/0!</v>
      </c>
    </row>
    <row r="14" spans="1:15" ht="18.75" customHeight="1" x14ac:dyDescent="0.35">
      <c r="A14" s="12"/>
      <c r="B14" s="11"/>
      <c r="C14" s="8"/>
      <c r="D14" s="10"/>
      <c r="E14" s="27"/>
      <c r="F14" s="27"/>
      <c r="G14" s="27">
        <v>0</v>
      </c>
      <c r="H14" s="27">
        <v>0</v>
      </c>
      <c r="I14" s="27"/>
      <c r="J14" s="27">
        <v>0</v>
      </c>
      <c r="K14" s="27">
        <v>0</v>
      </c>
      <c r="L14" s="27"/>
      <c r="M14" s="27">
        <v>0</v>
      </c>
      <c r="N14" s="27">
        <v>0</v>
      </c>
      <c r="O14" s="27"/>
    </row>
    <row r="15" spans="1:15" ht="16.5" customHeight="1" x14ac:dyDescent="0.35">
      <c r="A15" s="7"/>
      <c r="B15" s="6" t="s">
        <v>45</v>
      </c>
      <c r="C15" s="5" t="s">
        <v>6</v>
      </c>
      <c r="D15" s="4"/>
      <c r="E15" s="4"/>
      <c r="F15" s="26">
        <v>31</v>
      </c>
      <c r="G15" s="38">
        <f>SUM(G4:G11)</f>
        <v>1243916176</v>
      </c>
      <c r="H15" s="38">
        <f>SUM(H4:H11)</f>
        <v>789958576</v>
      </c>
      <c r="I15" s="39"/>
      <c r="J15" s="40">
        <f>SUM(J4:J14)</f>
        <v>365163102</v>
      </c>
      <c r="K15" s="40">
        <f>SUM(K4:K14)</f>
        <v>267100571</v>
      </c>
      <c r="L15" s="39"/>
      <c r="M15" s="40">
        <f>SUM(M4:M14)</f>
        <v>878753074</v>
      </c>
      <c r="N15" s="40">
        <f>SUM(N4:N14)</f>
        <v>387374605</v>
      </c>
      <c r="O15" s="39"/>
    </row>
    <row r="16" spans="1:15" ht="15.75" thickBot="1" x14ac:dyDescent="0.3">
      <c r="B16" s="25"/>
      <c r="C16" s="24"/>
      <c r="D16" s="23"/>
      <c r="E16" s="23"/>
      <c r="F16" s="24"/>
      <c r="G16" s="23"/>
      <c r="H16" s="23"/>
      <c r="I16" s="24"/>
      <c r="J16" s="24"/>
      <c r="K16" s="23"/>
      <c r="L16" s="23"/>
      <c r="N16" s="2"/>
    </row>
    <row r="17" spans="1:15" ht="19.5" customHeight="1" x14ac:dyDescent="0.35">
      <c r="A17" s="22"/>
      <c r="B17" s="21" t="s">
        <v>22</v>
      </c>
      <c r="C17" s="20"/>
      <c r="D17" s="20"/>
      <c r="E17" s="20"/>
      <c r="F17" s="20"/>
      <c r="G17" s="69" t="s">
        <v>39</v>
      </c>
      <c r="H17" s="70"/>
      <c r="I17" s="71"/>
      <c r="J17" s="69" t="s">
        <v>40</v>
      </c>
      <c r="K17" s="70"/>
      <c r="L17" s="71"/>
      <c r="M17" s="69" t="s">
        <v>41</v>
      </c>
      <c r="N17" s="70"/>
      <c r="O17" s="71"/>
    </row>
    <row r="18" spans="1:15" ht="37.5" customHeight="1" x14ac:dyDescent="0.25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94</v>
      </c>
      <c r="H18" s="18" t="s">
        <v>90</v>
      </c>
      <c r="I18" s="18" t="s">
        <v>0</v>
      </c>
      <c r="J18" s="18" t="s">
        <v>93</v>
      </c>
      <c r="K18" s="18" t="s">
        <v>88</v>
      </c>
      <c r="L18" s="18" t="s">
        <v>0</v>
      </c>
      <c r="M18" s="18" t="s">
        <v>93</v>
      </c>
      <c r="N18" s="18" t="s">
        <v>88</v>
      </c>
      <c r="O18" s="18" t="s">
        <v>0</v>
      </c>
    </row>
    <row r="19" spans="1:15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36">
        <v>2635005</v>
      </c>
      <c r="H19" s="36">
        <v>1448481</v>
      </c>
      <c r="I19" s="37">
        <f>(G19-H19)/H19</f>
        <v>0.81915054460500347</v>
      </c>
      <c r="J19" s="36">
        <v>25007680</v>
      </c>
      <c r="K19" s="36">
        <v>25007680</v>
      </c>
      <c r="L19" s="37">
        <f>(J19-K19)/K19</f>
        <v>0</v>
      </c>
      <c r="M19" s="36">
        <f>G19-J19</f>
        <v>-22372675</v>
      </c>
      <c r="N19" s="36">
        <f>H19-K19</f>
        <v>-23559199</v>
      </c>
      <c r="O19" s="37">
        <f>(M19-N19)/N19</f>
        <v>-5.0363511934340383E-2</v>
      </c>
    </row>
    <row r="20" spans="1:15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36">
        <v>4160084266</v>
      </c>
      <c r="H20" s="36">
        <v>2530713923</v>
      </c>
      <c r="I20" s="37">
        <f t="shared" ref="I20:I27" si="8">(G20-H20)/H20</f>
        <v>0.64383821821649656</v>
      </c>
      <c r="J20" s="36">
        <v>573780055</v>
      </c>
      <c r="K20" s="36">
        <v>340056980</v>
      </c>
      <c r="L20" s="37">
        <f t="shared" ref="L20:L27" si="9">(J20-K20)/K20</f>
        <v>0.68730562448681398</v>
      </c>
      <c r="M20" s="36">
        <f t="shared" ref="M20:N28" si="10">G20-J20</f>
        <v>3586304211</v>
      </c>
      <c r="N20" s="36">
        <f t="shared" si="10"/>
        <v>2190656943</v>
      </c>
      <c r="O20" s="37">
        <f t="shared" ref="O20:O27" si="11">(M20-N20)/N20</f>
        <v>0.63709074689199297</v>
      </c>
    </row>
    <row r="21" spans="1:15" ht="18.75" customHeight="1" x14ac:dyDescent="0.35">
      <c r="A21" s="12">
        <v>3</v>
      </c>
      <c r="B21" s="15" t="s">
        <v>80</v>
      </c>
      <c r="C21" s="9"/>
      <c r="D21" s="10"/>
      <c r="E21" s="10"/>
      <c r="F21" s="13"/>
      <c r="G21" s="36">
        <v>706085000</v>
      </c>
      <c r="H21" s="36">
        <v>528340000</v>
      </c>
      <c r="I21" s="37">
        <f t="shared" si="8"/>
        <v>0.33642162244009538</v>
      </c>
      <c r="J21" s="36">
        <v>104856000</v>
      </c>
      <c r="K21" s="36">
        <v>107743000</v>
      </c>
      <c r="L21" s="37">
        <f t="shared" si="9"/>
        <v>-2.679524423860483E-2</v>
      </c>
      <c r="M21" s="36">
        <f t="shared" si="10"/>
        <v>601229000</v>
      </c>
      <c r="N21" s="36">
        <f t="shared" si="10"/>
        <v>420597000</v>
      </c>
      <c r="O21" s="37">
        <f t="shared" si="11"/>
        <v>0.42946573560914603</v>
      </c>
    </row>
    <row r="22" spans="1:15" ht="18.75" customHeight="1" x14ac:dyDescent="0.35">
      <c r="A22" s="12">
        <v>4</v>
      </c>
      <c r="B22" s="15" t="s">
        <v>84</v>
      </c>
      <c r="C22" s="9"/>
      <c r="D22" s="10"/>
      <c r="E22" s="10"/>
      <c r="F22" s="13"/>
      <c r="G22" s="36">
        <v>596696000</v>
      </c>
      <c r="H22" s="36">
        <v>260342000</v>
      </c>
      <c r="I22" s="37"/>
      <c r="J22" s="36">
        <v>386730000</v>
      </c>
      <c r="K22" s="36">
        <v>168003000</v>
      </c>
      <c r="L22" s="37"/>
      <c r="M22" s="36">
        <v>92339000</v>
      </c>
      <c r="N22" s="36">
        <v>92339000</v>
      </c>
      <c r="O22" s="37"/>
    </row>
    <row r="23" spans="1:15" ht="18.75" customHeight="1" x14ac:dyDescent="0.35">
      <c r="A23" s="12">
        <v>5</v>
      </c>
      <c r="B23" s="15" t="s">
        <v>47</v>
      </c>
      <c r="C23" s="9"/>
      <c r="D23" s="10"/>
      <c r="E23" s="10"/>
      <c r="F23" s="13"/>
      <c r="G23" s="36">
        <v>0</v>
      </c>
      <c r="H23" s="36">
        <v>0</v>
      </c>
      <c r="I23" s="37" t="e">
        <f t="shared" si="8"/>
        <v>#DIV/0!</v>
      </c>
      <c r="J23" s="36">
        <v>0</v>
      </c>
      <c r="K23" s="36">
        <v>0</v>
      </c>
      <c r="L23" s="37" t="e">
        <f t="shared" si="9"/>
        <v>#DIV/0!</v>
      </c>
      <c r="M23" s="36">
        <f t="shared" si="10"/>
        <v>0</v>
      </c>
      <c r="N23" s="36">
        <f t="shared" si="10"/>
        <v>0</v>
      </c>
      <c r="O23" s="37" t="e">
        <f t="shared" si="11"/>
        <v>#DIV/0!</v>
      </c>
    </row>
    <row r="24" spans="1:15" ht="18.75" customHeight="1" x14ac:dyDescent="0.35">
      <c r="A24" s="12">
        <v>6</v>
      </c>
      <c r="B24" s="17" t="s">
        <v>77</v>
      </c>
      <c r="C24" s="9"/>
      <c r="D24" s="10"/>
      <c r="E24" s="10"/>
      <c r="F24" s="13"/>
      <c r="G24" s="36">
        <v>254987870</v>
      </c>
      <c r="H24" s="36">
        <v>174707640</v>
      </c>
      <c r="I24" s="37">
        <f t="shared" si="8"/>
        <v>0.45951184504581483</v>
      </c>
      <c r="J24" s="36">
        <v>46892830</v>
      </c>
      <c r="K24" s="36">
        <v>28018020</v>
      </c>
      <c r="L24" s="37">
        <f t="shared" si="9"/>
        <v>0.67366680443514571</v>
      </c>
      <c r="M24" s="36">
        <f t="shared" si="10"/>
        <v>208095040</v>
      </c>
      <c r="N24" s="36">
        <f t="shared" si="10"/>
        <v>146689620</v>
      </c>
      <c r="O24" s="37">
        <f t="shared" si="11"/>
        <v>0.41860780606016978</v>
      </c>
    </row>
    <row r="25" spans="1:15" ht="18" customHeight="1" x14ac:dyDescent="0.35">
      <c r="A25" s="12">
        <v>7</v>
      </c>
      <c r="B25" s="11" t="s">
        <v>64</v>
      </c>
      <c r="C25" s="9" t="s">
        <v>8</v>
      </c>
      <c r="D25" s="10" t="s">
        <v>3</v>
      </c>
      <c r="E25" s="10" t="s">
        <v>7</v>
      </c>
      <c r="F25" s="14">
        <v>285934852</v>
      </c>
      <c r="G25" s="36">
        <v>0</v>
      </c>
      <c r="H25" s="36">
        <v>0</v>
      </c>
      <c r="I25" s="37" t="e">
        <f t="shared" ref="I25:I26" si="12">(G25-H25)/H25</f>
        <v>#DIV/0!</v>
      </c>
      <c r="J25" s="36">
        <v>0</v>
      </c>
      <c r="K25" s="36">
        <v>0</v>
      </c>
      <c r="L25" s="37" t="e">
        <f t="shared" ref="L25:L26" si="13">(J25-K25)/K25</f>
        <v>#DIV/0!</v>
      </c>
      <c r="M25" s="36">
        <f t="shared" ref="M25:N26" si="14">G25-J25</f>
        <v>0</v>
      </c>
      <c r="N25" s="36">
        <f t="shared" si="14"/>
        <v>0</v>
      </c>
      <c r="O25" s="37" t="e">
        <f t="shared" ref="O25:O26" si="15">(M25-N25)/N25</f>
        <v>#DIV/0!</v>
      </c>
    </row>
    <row r="26" spans="1:15" ht="18" customHeight="1" x14ac:dyDescent="0.35">
      <c r="A26" s="12">
        <v>8</v>
      </c>
      <c r="B26" s="11" t="s">
        <v>95</v>
      </c>
      <c r="C26" s="9"/>
      <c r="D26" s="10"/>
      <c r="E26" s="10"/>
      <c r="F26" s="14"/>
      <c r="G26" s="36">
        <v>5604000</v>
      </c>
      <c r="H26" s="36">
        <v>0</v>
      </c>
      <c r="I26" s="37" t="e">
        <f t="shared" si="12"/>
        <v>#DIV/0!</v>
      </c>
      <c r="J26" s="36">
        <v>27529000</v>
      </c>
      <c r="K26" s="36">
        <v>0</v>
      </c>
      <c r="L26" s="37" t="e">
        <f t="shared" si="13"/>
        <v>#DIV/0!</v>
      </c>
      <c r="M26" s="36">
        <f t="shared" si="14"/>
        <v>-21925000</v>
      </c>
      <c r="N26" s="36">
        <f t="shared" si="14"/>
        <v>0</v>
      </c>
      <c r="O26" s="37" t="e">
        <f t="shared" si="15"/>
        <v>#DIV/0!</v>
      </c>
    </row>
    <row r="27" spans="1:15" ht="18" customHeight="1" x14ac:dyDescent="0.35">
      <c r="A27" s="12">
        <v>9</v>
      </c>
      <c r="B27" s="11" t="s">
        <v>91</v>
      </c>
      <c r="C27" s="9" t="s">
        <v>8</v>
      </c>
      <c r="D27" s="10" t="s">
        <v>3</v>
      </c>
      <c r="E27" s="10" t="s">
        <v>7</v>
      </c>
      <c r="F27" s="14">
        <v>285934852</v>
      </c>
      <c r="G27" s="36">
        <v>0</v>
      </c>
      <c r="H27" s="36">
        <v>0</v>
      </c>
      <c r="I27" s="37" t="e">
        <f t="shared" si="8"/>
        <v>#DIV/0!</v>
      </c>
      <c r="J27" s="36">
        <v>0</v>
      </c>
      <c r="K27" s="36">
        <v>0</v>
      </c>
      <c r="L27" s="37" t="e">
        <f t="shared" si="9"/>
        <v>#DIV/0!</v>
      </c>
      <c r="M27" s="36">
        <f t="shared" si="10"/>
        <v>0</v>
      </c>
      <c r="N27" s="36">
        <f t="shared" si="10"/>
        <v>0</v>
      </c>
      <c r="O27" s="37" t="e">
        <f t="shared" si="11"/>
        <v>#DIV/0!</v>
      </c>
    </row>
    <row r="28" spans="1:15" ht="10.5" customHeight="1" x14ac:dyDescent="0.35">
      <c r="A28" s="12"/>
      <c r="B28" s="11"/>
      <c r="C28" s="8"/>
      <c r="D28" s="10"/>
      <c r="E28" s="8"/>
      <c r="F28" s="8"/>
      <c r="G28" s="36">
        <v>0</v>
      </c>
      <c r="H28" s="36">
        <v>0</v>
      </c>
      <c r="I28" s="17"/>
      <c r="J28" s="11">
        <v>0</v>
      </c>
      <c r="K28" s="11">
        <v>0</v>
      </c>
      <c r="L28" s="41"/>
      <c r="M28" s="36">
        <f t="shared" si="10"/>
        <v>0</v>
      </c>
      <c r="N28" s="36">
        <f t="shared" si="10"/>
        <v>0</v>
      </c>
      <c r="O28" s="41"/>
    </row>
    <row r="29" spans="1:15" ht="20.25" customHeight="1" x14ac:dyDescent="0.35">
      <c r="A29" s="7"/>
      <c r="B29" s="6" t="s">
        <v>45</v>
      </c>
      <c r="C29" s="5" t="s">
        <v>6</v>
      </c>
      <c r="D29" s="4"/>
      <c r="E29" s="5"/>
      <c r="F29" s="5">
        <v>285934857</v>
      </c>
      <c r="G29" s="38">
        <f>SUM(G19:G27)</f>
        <v>5726092141</v>
      </c>
      <c r="H29" s="38">
        <f>SUM(H19:H27)</f>
        <v>3495552044</v>
      </c>
      <c r="I29" s="40"/>
      <c r="J29" s="38">
        <f>SUM(J19:J27)</f>
        <v>1164795565</v>
      </c>
      <c r="K29" s="38">
        <f>SUM(K19:K27)</f>
        <v>668828680</v>
      </c>
      <c r="L29" s="39">
        <v>0.30598845277708658</v>
      </c>
      <c r="M29" s="40">
        <f>SUM(M19:M27)</f>
        <v>4443669576</v>
      </c>
      <c r="N29" s="40">
        <f>SUM(N19:N27)</f>
        <v>2826723364</v>
      </c>
      <c r="O29" s="39">
        <v>0.62490061077599246</v>
      </c>
    </row>
    <row r="30" spans="1:15" x14ac:dyDescent="0.25">
      <c r="D30" s="2"/>
      <c r="G30" s="2"/>
      <c r="H30" s="2"/>
      <c r="I30" s="3"/>
      <c r="J30" s="2"/>
      <c r="K30" s="2"/>
      <c r="N30" s="2"/>
    </row>
  </sheetData>
  <mergeCells count="6">
    <mergeCell ref="G2:I2"/>
    <mergeCell ref="J2:L2"/>
    <mergeCell ref="M2:O2"/>
    <mergeCell ref="G17:I17"/>
    <mergeCell ref="J17:L17"/>
    <mergeCell ref="M17:O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H16" zoomScaleNormal="100" workbookViewId="0">
      <selection sqref="A1:L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3.42578125" customWidth="1"/>
    <col min="10" max="10" width="9.5703125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5.28515625" customWidth="1"/>
    <col min="16" max="16" width="9.42578125" customWidth="1"/>
  </cols>
  <sheetData>
    <row r="1" spans="1:16" ht="34.5" thickBot="1" x14ac:dyDescent="0.55000000000000004">
      <c r="A1" s="42" t="s">
        <v>97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33</v>
      </c>
      <c r="C2" s="20"/>
      <c r="D2" s="20"/>
      <c r="E2" s="20"/>
      <c r="F2" s="20"/>
      <c r="G2" s="20"/>
      <c r="H2" s="69" t="s">
        <v>37</v>
      </c>
      <c r="I2" s="70"/>
      <c r="J2" s="71"/>
      <c r="K2" s="69" t="s">
        <v>21</v>
      </c>
      <c r="L2" s="70"/>
      <c r="M2" s="71"/>
      <c r="N2" s="69" t="s">
        <v>38</v>
      </c>
      <c r="O2" s="70"/>
      <c r="P2" s="71"/>
    </row>
    <row r="3" spans="1:16" s="28" customFormat="1" ht="33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14</v>
      </c>
      <c r="H3" s="18" t="s">
        <v>93</v>
      </c>
      <c r="I3" s="18" t="s">
        <v>88</v>
      </c>
      <c r="J3" s="18" t="s">
        <v>0</v>
      </c>
      <c r="K3" s="18" t="s">
        <v>93</v>
      </c>
      <c r="L3" s="18" t="s">
        <v>88</v>
      </c>
      <c r="M3" s="18" t="s">
        <v>0</v>
      </c>
      <c r="N3" s="18" t="s">
        <v>93</v>
      </c>
      <c r="O3" s="18" t="s">
        <v>88</v>
      </c>
      <c r="P3" s="18" t="s">
        <v>0</v>
      </c>
    </row>
    <row r="4" spans="1:16" ht="18" x14ac:dyDescent="0.35">
      <c r="A4" s="16">
        <v>1</v>
      </c>
      <c r="B4" s="56" t="s">
        <v>1</v>
      </c>
      <c r="C4" s="52" t="s">
        <v>23</v>
      </c>
      <c r="D4" s="53" t="s">
        <v>2</v>
      </c>
      <c r="E4" s="54" t="s">
        <v>30</v>
      </c>
      <c r="F4" s="55">
        <v>8</v>
      </c>
      <c r="G4" s="55">
        <v>2012</v>
      </c>
      <c r="H4" s="58">
        <v>4654438747</v>
      </c>
      <c r="I4" s="58">
        <v>4944087415</v>
      </c>
      <c r="J4" s="60">
        <f>(H4-I4)/I4</f>
        <v>-5.8584859790550448E-2</v>
      </c>
      <c r="K4" s="58">
        <v>2969823156</v>
      </c>
      <c r="L4" s="58">
        <v>1650404165</v>
      </c>
      <c r="M4" s="60">
        <f>(K4-L4)/L4</f>
        <v>0.79945204876527931</v>
      </c>
      <c r="N4" s="58">
        <f>H4+K4</f>
        <v>7624261903</v>
      </c>
      <c r="O4" s="58">
        <f>I4+L4</f>
        <v>6594491580</v>
      </c>
      <c r="P4" s="60">
        <f>(N4-O4)/O4</f>
        <v>0.1561561358457296</v>
      </c>
    </row>
    <row r="5" spans="1:16" ht="18" customHeight="1" x14ac:dyDescent="0.35">
      <c r="A5" s="16">
        <v>2</v>
      </c>
      <c r="B5" s="56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13">
        <v>2015</v>
      </c>
      <c r="H5" s="36">
        <v>21590801755</v>
      </c>
      <c r="I5" s="36">
        <v>21177853915</v>
      </c>
      <c r="J5" s="37">
        <f t="shared" ref="J5:J13" si="0">(H5-I5)/I5</f>
        <v>1.9499040915921816E-2</v>
      </c>
      <c r="K5" s="36">
        <v>839675842</v>
      </c>
      <c r="L5" s="36">
        <v>915473141</v>
      </c>
      <c r="M5" s="37">
        <f t="shared" ref="M5:M13" si="1">(K5-L5)/L5</f>
        <v>-8.2795764949700479E-2</v>
      </c>
      <c r="N5" s="36">
        <f t="shared" ref="N5:O11" si="2">H5+K5</f>
        <v>22430477597</v>
      </c>
      <c r="O5" s="36">
        <f t="shared" si="2"/>
        <v>22093327056</v>
      </c>
      <c r="P5" s="37">
        <f t="shared" ref="P5:P14" si="3">(N5-O5)/O5</f>
        <v>1.5260288328028815E-2</v>
      </c>
    </row>
    <row r="6" spans="1:16" ht="18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13">
        <v>2013</v>
      </c>
      <c r="H6" s="36">
        <v>2982038395</v>
      </c>
      <c r="I6" s="36">
        <v>2385630716</v>
      </c>
      <c r="J6" s="37">
        <f t="shared" si="0"/>
        <v>0.25</v>
      </c>
      <c r="K6" s="36">
        <v>18291906</v>
      </c>
      <c r="L6" s="36">
        <v>284980982</v>
      </c>
      <c r="M6" s="37">
        <f t="shared" si="1"/>
        <v>-0.93581359053636781</v>
      </c>
      <c r="N6" s="36">
        <f t="shared" si="2"/>
        <v>3000330301</v>
      </c>
      <c r="O6" s="36">
        <f t="shared" si="2"/>
        <v>2670611698</v>
      </c>
      <c r="P6" s="37">
        <f t="shared" si="3"/>
        <v>0.12346182833203481</v>
      </c>
    </row>
    <row r="7" spans="1:16" ht="18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13">
        <v>2016</v>
      </c>
      <c r="H7" s="36">
        <v>2728610873</v>
      </c>
      <c r="I7" s="36">
        <v>2891027338</v>
      </c>
      <c r="J7" s="37">
        <f t="shared" si="0"/>
        <v>-5.6179498154576082E-2</v>
      </c>
      <c r="K7" s="36">
        <v>449949884</v>
      </c>
      <c r="L7" s="36">
        <v>469495391</v>
      </c>
      <c r="M7" s="37">
        <f t="shared" si="1"/>
        <v>-4.1630881526587768E-2</v>
      </c>
      <c r="N7" s="36">
        <f t="shared" si="2"/>
        <v>3178560757</v>
      </c>
      <c r="O7" s="36">
        <f t="shared" si="2"/>
        <v>3360522729</v>
      </c>
      <c r="P7" s="37">
        <f t="shared" si="3"/>
        <v>-5.414692495002018E-2</v>
      </c>
    </row>
    <row r="8" spans="1:16" ht="18" x14ac:dyDescent="0.35">
      <c r="A8" s="12">
        <v>9</v>
      </c>
      <c r="B8" s="11" t="s">
        <v>57</v>
      </c>
      <c r="C8" s="9"/>
      <c r="D8" s="10"/>
      <c r="E8" s="10"/>
      <c r="F8" s="13"/>
      <c r="G8" s="13"/>
      <c r="H8" s="36">
        <v>610000000</v>
      </c>
      <c r="I8" s="36">
        <v>610000000</v>
      </c>
      <c r="J8" s="37">
        <f t="shared" ref="J8" si="4">(H8-I8)/I8</f>
        <v>0</v>
      </c>
      <c r="K8" s="36">
        <v>35167047</v>
      </c>
      <c r="L8" s="36">
        <v>12801686</v>
      </c>
      <c r="M8" s="37">
        <f t="shared" ref="M8" si="5">(K8-L8)/L8</f>
        <v>1.7470637070773334</v>
      </c>
      <c r="N8" s="36">
        <v>645167047</v>
      </c>
      <c r="O8" s="36">
        <v>622801686</v>
      </c>
      <c r="P8" s="37">
        <f t="shared" ref="P8" si="6">(N8-O8)/O8</f>
        <v>3.5910887049204296E-2</v>
      </c>
    </row>
    <row r="9" spans="1:16" ht="18" x14ac:dyDescent="0.35">
      <c r="A9" s="16">
        <v>5</v>
      </c>
      <c r="B9" s="15" t="s">
        <v>25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2"/>
        <v>0</v>
      </c>
      <c r="O9" s="36">
        <f t="shared" si="2"/>
        <v>0</v>
      </c>
      <c r="P9" s="37" t="e">
        <f t="shared" si="3"/>
        <v>#DIV/0!</v>
      </c>
    </row>
    <row r="10" spans="1:16" ht="18" x14ac:dyDescent="0.35">
      <c r="A10" s="16">
        <v>6</v>
      </c>
      <c r="B10" s="15" t="s">
        <v>24</v>
      </c>
      <c r="C10" s="9"/>
      <c r="D10" s="10"/>
      <c r="E10" s="10"/>
      <c r="F10" s="13"/>
      <c r="G10" s="13"/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2"/>
        <v>0</v>
      </c>
      <c r="O10" s="36">
        <f t="shared" si="2"/>
        <v>0</v>
      </c>
      <c r="P10" s="37" t="e">
        <f t="shared" si="3"/>
        <v>#DIV/0!</v>
      </c>
    </row>
    <row r="11" spans="1:16" ht="18" x14ac:dyDescent="0.35">
      <c r="A11" s="12">
        <v>7</v>
      </c>
      <c r="B11" s="11" t="s">
        <v>46</v>
      </c>
      <c r="C11" s="9" t="s">
        <v>27</v>
      </c>
      <c r="D11" s="10" t="s">
        <v>2</v>
      </c>
      <c r="E11" s="10" t="s">
        <v>26</v>
      </c>
      <c r="F11" s="13">
        <v>2</v>
      </c>
      <c r="G11" s="13">
        <v>2016</v>
      </c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f t="shared" si="2"/>
        <v>0</v>
      </c>
      <c r="O11" s="36">
        <f t="shared" si="2"/>
        <v>0</v>
      </c>
      <c r="P11" s="37" t="e">
        <f t="shared" si="3"/>
        <v>#DIV/0!</v>
      </c>
    </row>
    <row r="12" spans="1:16" ht="18" x14ac:dyDescent="0.35">
      <c r="A12" s="12">
        <v>8</v>
      </c>
      <c r="B12" s="11" t="s">
        <v>55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v>0</v>
      </c>
      <c r="O12" s="36">
        <v>0</v>
      </c>
      <c r="P12" s="37" t="e">
        <f t="shared" si="3"/>
        <v>#DIV/0!</v>
      </c>
    </row>
    <row r="13" spans="1:16" ht="18" x14ac:dyDescent="0.35">
      <c r="A13" s="12">
        <v>10</v>
      </c>
      <c r="B13" s="11" t="s">
        <v>58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v>0</v>
      </c>
      <c r="O13" s="36">
        <v>0</v>
      </c>
      <c r="P13" s="37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/>
      <c r="K14" s="32">
        <v>0</v>
      </c>
      <c r="L14" s="32">
        <v>0</v>
      </c>
      <c r="M14" s="32"/>
      <c r="N14" s="36">
        <v>0</v>
      </c>
      <c r="O14" s="36">
        <v>0</v>
      </c>
      <c r="P14" s="37" t="e">
        <f t="shared" si="3"/>
        <v>#DIV/0!</v>
      </c>
    </row>
    <row r="15" spans="1:16" ht="21" customHeight="1" x14ac:dyDescent="0.35">
      <c r="A15" s="7"/>
      <c r="B15" s="6" t="s">
        <v>45</v>
      </c>
      <c r="C15" s="5" t="s">
        <v>6</v>
      </c>
      <c r="D15" s="4"/>
      <c r="E15" s="4"/>
      <c r="F15" s="26">
        <v>31</v>
      </c>
      <c r="G15" s="4"/>
      <c r="H15" s="38">
        <f>SUM(H4:H11)</f>
        <v>32565889770</v>
      </c>
      <c r="I15" s="38">
        <f>SUM(I4:I11)</f>
        <v>32008599384</v>
      </c>
      <c r="J15" s="39"/>
      <c r="K15" s="40">
        <f>SUM(K4:K14)</f>
        <v>4312907835</v>
      </c>
      <c r="L15" s="40">
        <f>SUM(L4:L14)</f>
        <v>3333155365</v>
      </c>
      <c r="M15" s="39"/>
      <c r="N15" s="40">
        <f>SUM(N4:N14)</f>
        <v>36878797605</v>
      </c>
      <c r="O15" s="40">
        <f>SUM(O4:O14)</f>
        <v>35341754749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22</v>
      </c>
      <c r="C17" s="20"/>
      <c r="D17" s="20"/>
      <c r="E17" s="20"/>
      <c r="F17" s="20"/>
      <c r="G17" s="20"/>
      <c r="H17" s="69" t="s">
        <v>37</v>
      </c>
      <c r="I17" s="70"/>
      <c r="J17" s="71"/>
      <c r="K17" s="69" t="s">
        <v>21</v>
      </c>
      <c r="L17" s="70"/>
      <c r="M17" s="71"/>
      <c r="N17" s="69" t="s">
        <v>38</v>
      </c>
      <c r="O17" s="70"/>
      <c r="P17" s="71"/>
    </row>
    <row r="18" spans="1:16" ht="39.75" customHeight="1" x14ac:dyDescent="0.25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14</v>
      </c>
      <c r="H18" s="18" t="s">
        <v>93</v>
      </c>
      <c r="I18" s="18" t="s">
        <v>88</v>
      </c>
      <c r="J18" s="18" t="s">
        <v>0</v>
      </c>
      <c r="K18" s="18" t="s">
        <v>93</v>
      </c>
      <c r="L18" s="18" t="s">
        <v>88</v>
      </c>
      <c r="M18" s="18" t="s">
        <v>0</v>
      </c>
      <c r="N18" s="18" t="s">
        <v>93</v>
      </c>
      <c r="O18" s="18" t="s">
        <v>88</v>
      </c>
      <c r="P18" s="18" t="s">
        <v>0</v>
      </c>
    </row>
    <row r="19" spans="1:16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13">
        <v>2015</v>
      </c>
      <c r="H19" s="36">
        <v>1990506370</v>
      </c>
      <c r="I19" s="36">
        <v>1990506370</v>
      </c>
      <c r="J19" s="37">
        <f>(H19-I19)/I19</f>
        <v>0</v>
      </c>
      <c r="K19" s="36">
        <v>1062977186</v>
      </c>
      <c r="L19" s="36">
        <v>640010235</v>
      </c>
      <c r="M19" s="37">
        <f>(K19-L19)/L19</f>
        <v>0.66087529209591467</v>
      </c>
      <c r="N19" s="36">
        <v>3053483556</v>
      </c>
      <c r="O19" s="36">
        <v>2630516605</v>
      </c>
      <c r="P19" s="37">
        <f>(N19-O19)/O19</f>
        <v>0.16079235166052108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65420099233</v>
      </c>
      <c r="I20" s="36">
        <v>64037595553</v>
      </c>
      <c r="J20" s="37">
        <f t="shared" ref="J20:J27" si="7">(H20-I20)/I20</f>
        <v>2.1588937999019439E-2</v>
      </c>
      <c r="K20" s="36">
        <v>14650145549</v>
      </c>
      <c r="L20" s="36">
        <v>16344335830</v>
      </c>
      <c r="M20" s="37">
        <f t="shared" ref="M20:M27" si="8">(K20-L20)/L20</f>
        <v>-0.10365611050956973</v>
      </c>
      <c r="N20" s="36">
        <v>80381931383</v>
      </c>
      <c r="O20" s="36">
        <v>80381931383</v>
      </c>
      <c r="P20" s="37">
        <f t="shared" ref="P20:P27" si="9">(N20-O20)/O20</f>
        <v>0</v>
      </c>
    </row>
    <row r="21" spans="1:16" ht="18" customHeight="1" x14ac:dyDescent="0.35">
      <c r="A21" s="12">
        <v>3</v>
      </c>
      <c r="B21" s="17" t="s">
        <v>80</v>
      </c>
      <c r="C21" s="9"/>
      <c r="D21" s="10"/>
      <c r="E21" s="10"/>
      <c r="F21" s="13"/>
      <c r="G21" s="13"/>
      <c r="H21" s="36">
        <v>21705937451.639999</v>
      </c>
      <c r="I21" s="36">
        <v>17175646385.219999</v>
      </c>
      <c r="J21" s="37">
        <f t="shared" si="7"/>
        <v>0.26376247885019394</v>
      </c>
      <c r="K21" s="36">
        <v>737463441.39999998</v>
      </c>
      <c r="L21" s="36">
        <v>133148780.55</v>
      </c>
      <c r="M21" s="37">
        <f t="shared" si="8"/>
        <v>4.5386420991145915</v>
      </c>
      <c r="N21" s="36">
        <v>22443400893</v>
      </c>
      <c r="O21" s="36">
        <v>17308795165.77</v>
      </c>
      <c r="P21" s="37">
        <f t="shared" si="9"/>
        <v>0.29664720612005585</v>
      </c>
    </row>
    <row r="22" spans="1:16" ht="18" customHeight="1" x14ac:dyDescent="0.35">
      <c r="A22" s="12">
        <v>4</v>
      </c>
      <c r="B22" s="17" t="s">
        <v>84</v>
      </c>
      <c r="C22" s="9"/>
      <c r="D22" s="10"/>
      <c r="E22" s="10"/>
      <c r="F22" s="13"/>
      <c r="G22" s="13"/>
      <c r="H22" s="36">
        <v>5326747437.6400003</v>
      </c>
      <c r="I22" s="36">
        <v>5148618000</v>
      </c>
      <c r="J22" s="37"/>
      <c r="K22" s="36">
        <v>1701132234.5</v>
      </c>
      <c r="L22" s="36">
        <v>1756786221.5</v>
      </c>
      <c r="M22" s="37"/>
      <c r="N22" s="36">
        <v>7027879672.2600002</v>
      </c>
      <c r="O22" s="36">
        <v>6905404221.5</v>
      </c>
      <c r="P22" s="37"/>
    </row>
    <row r="23" spans="1:16" ht="18" customHeight="1" x14ac:dyDescent="0.35">
      <c r="A23" s="12">
        <v>5</v>
      </c>
      <c r="B23" s="15" t="s">
        <v>47</v>
      </c>
      <c r="C23" s="9"/>
      <c r="D23" s="10"/>
      <c r="E23" s="10"/>
      <c r="F23" s="13"/>
      <c r="G23" s="13"/>
      <c r="H23" s="36">
        <v>0</v>
      </c>
      <c r="I23" s="36">
        <v>0</v>
      </c>
      <c r="J23" s="37" t="e">
        <f t="shared" si="7"/>
        <v>#DIV/0!</v>
      </c>
      <c r="K23" s="36">
        <v>0</v>
      </c>
      <c r="L23" s="36">
        <v>0</v>
      </c>
      <c r="M23" s="37" t="e">
        <f t="shared" si="8"/>
        <v>#DIV/0!</v>
      </c>
      <c r="N23" s="36">
        <v>0</v>
      </c>
      <c r="O23" s="36"/>
      <c r="P23" s="37" t="e">
        <f t="shared" si="9"/>
        <v>#DIV/0!</v>
      </c>
    </row>
    <row r="24" spans="1:16" ht="18" customHeight="1" x14ac:dyDescent="0.35">
      <c r="A24" s="12">
        <v>6</v>
      </c>
      <c r="B24" s="17" t="s">
        <v>77</v>
      </c>
      <c r="C24" s="9"/>
      <c r="D24" s="10"/>
      <c r="E24" s="10"/>
      <c r="F24" s="13"/>
      <c r="G24" s="13"/>
      <c r="H24" s="36">
        <v>6702793095.8900003</v>
      </c>
      <c r="I24" s="36">
        <v>6975383810</v>
      </c>
      <c r="J24" s="37">
        <f t="shared" si="7"/>
        <v>-3.9078955586531322E-2</v>
      </c>
      <c r="K24" s="36">
        <v>0</v>
      </c>
      <c r="L24" s="36">
        <v>0</v>
      </c>
      <c r="M24" s="37" t="e">
        <f t="shared" si="8"/>
        <v>#DIV/0!</v>
      </c>
      <c r="N24" s="36">
        <v>7200222664</v>
      </c>
      <c r="O24" s="36">
        <v>6975383810</v>
      </c>
      <c r="P24" s="37"/>
    </row>
    <row r="25" spans="1:16" ht="18" x14ac:dyDescent="0.35">
      <c r="A25" s="12">
        <v>7</v>
      </c>
      <c r="B25" s="11" t="s">
        <v>64</v>
      </c>
      <c r="C25" s="9" t="s">
        <v>8</v>
      </c>
      <c r="D25" s="10" t="s">
        <v>3</v>
      </c>
      <c r="E25" s="10" t="s">
        <v>7</v>
      </c>
      <c r="F25" s="14">
        <v>285934852</v>
      </c>
      <c r="G25" s="13">
        <v>2017</v>
      </c>
      <c r="H25" s="36">
        <v>0</v>
      </c>
      <c r="I25" s="36">
        <v>0</v>
      </c>
      <c r="J25" s="37" t="e">
        <f t="shared" ref="J25" si="10">(H25-I25)/I25</f>
        <v>#DIV/0!</v>
      </c>
      <c r="K25" s="36">
        <v>0</v>
      </c>
      <c r="L25" s="36">
        <v>0</v>
      </c>
      <c r="M25" s="37" t="e">
        <f t="shared" ref="M25:M26" si="11">(K25-L25)/L25</f>
        <v>#DIV/0!</v>
      </c>
      <c r="N25" s="36">
        <f t="shared" ref="N25:O25" si="12">H25+K25</f>
        <v>0</v>
      </c>
      <c r="O25" s="36">
        <f t="shared" si="12"/>
        <v>0</v>
      </c>
      <c r="P25" s="37" t="e">
        <f t="shared" ref="P25" si="13">(N25-O25)/O25</f>
        <v>#DIV/0!</v>
      </c>
    </row>
    <row r="26" spans="1:16" ht="36" x14ac:dyDescent="0.35">
      <c r="A26" s="12">
        <v>8</v>
      </c>
      <c r="B26" s="11" t="s">
        <v>95</v>
      </c>
      <c r="C26" s="9"/>
      <c r="D26" s="10"/>
      <c r="E26" s="10"/>
      <c r="F26" s="14"/>
      <c r="G26" s="13"/>
      <c r="H26" s="36"/>
      <c r="I26" s="36"/>
      <c r="J26" s="37"/>
      <c r="K26" s="36">
        <v>405623000</v>
      </c>
      <c r="L26" s="36">
        <v>0</v>
      </c>
      <c r="M26" s="37" t="e">
        <f t="shared" si="11"/>
        <v>#DIV/0!</v>
      </c>
      <c r="N26" s="36">
        <v>405623000</v>
      </c>
      <c r="O26" s="36">
        <v>0</v>
      </c>
      <c r="P26" s="37"/>
    </row>
    <row r="27" spans="1:16" ht="36" x14ac:dyDescent="0.35">
      <c r="A27" s="12">
        <v>9</v>
      </c>
      <c r="B27" s="11" t="s">
        <v>91</v>
      </c>
      <c r="C27" s="9" t="s">
        <v>8</v>
      </c>
      <c r="D27" s="10" t="s">
        <v>3</v>
      </c>
      <c r="E27" s="10" t="s">
        <v>7</v>
      </c>
      <c r="F27" s="14">
        <v>285934852</v>
      </c>
      <c r="G27" s="13">
        <v>2017</v>
      </c>
      <c r="H27" s="36">
        <v>0</v>
      </c>
      <c r="I27" s="36">
        <v>0</v>
      </c>
      <c r="J27" s="37" t="e">
        <f t="shared" si="7"/>
        <v>#DIV/0!</v>
      </c>
      <c r="K27" s="36">
        <v>0</v>
      </c>
      <c r="L27" s="36">
        <v>0</v>
      </c>
      <c r="M27" s="37" t="e">
        <f t="shared" si="8"/>
        <v>#DIV/0!</v>
      </c>
      <c r="N27" s="36">
        <f t="shared" ref="N27:O27" si="14">H27+K27</f>
        <v>0</v>
      </c>
      <c r="O27" s="36">
        <f t="shared" si="14"/>
        <v>0</v>
      </c>
      <c r="P27" s="37" t="e">
        <f t="shared" si="9"/>
        <v>#DIV/0!</v>
      </c>
    </row>
    <row r="28" spans="1:16" ht="17.25" customHeight="1" x14ac:dyDescent="0.35">
      <c r="A28" s="7"/>
      <c r="B28" s="6" t="s">
        <v>45</v>
      </c>
      <c r="C28" s="5" t="s">
        <v>6</v>
      </c>
      <c r="D28" s="4"/>
      <c r="E28" s="5"/>
      <c r="F28" s="5">
        <v>285934857</v>
      </c>
      <c r="G28" s="5"/>
      <c r="H28" s="38">
        <f>SUM(H19:H27)</f>
        <v>101146083588.17</v>
      </c>
      <c r="I28" s="38">
        <f>SUM(I19:I27)</f>
        <v>95327750118.220001</v>
      </c>
      <c r="J28" s="40"/>
      <c r="K28" s="38">
        <f>SUM(K19:K27)</f>
        <v>18557341410.900002</v>
      </c>
      <c r="L28" s="38">
        <f>SUM(L19:L27)</f>
        <v>18874281067.049999</v>
      </c>
      <c r="M28" s="39"/>
      <c r="N28" s="40">
        <f>SUM(N19:N27)</f>
        <v>120512541168.25999</v>
      </c>
      <c r="O28" s="40">
        <f>SUM(O19:O27)</f>
        <v>114202031185.27</v>
      </c>
      <c r="P28" s="39"/>
    </row>
    <row r="29" spans="1:16" x14ac:dyDescent="0.25">
      <c r="D29" s="2"/>
      <c r="H29" s="2"/>
      <c r="I29" s="2"/>
      <c r="J29" s="3"/>
      <c r="K29" s="2"/>
      <c r="L29" s="2"/>
      <c r="O29" s="2"/>
    </row>
    <row r="30" spans="1:16" x14ac:dyDescent="0.25">
      <c r="H30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Normal="100" workbookViewId="0">
      <selection activeCell="B3" sqref="B3"/>
    </sheetView>
  </sheetViews>
  <sheetFormatPr defaultRowHeight="15" x14ac:dyDescent="0.25"/>
  <cols>
    <col min="1" max="1" width="5.42578125" customWidth="1"/>
    <col min="2" max="2" width="38.42578125" customWidth="1"/>
    <col min="3" max="3" width="43" customWidth="1"/>
    <col min="4" max="4" width="14.42578125" customWidth="1"/>
    <col min="5" max="5" width="23.7109375" customWidth="1"/>
    <col min="6" max="6" width="12.7109375" customWidth="1"/>
    <col min="7" max="7" width="24.42578125" customWidth="1"/>
    <col min="8" max="8" width="25.140625" customWidth="1"/>
    <col min="9" max="9" width="24.7109375" customWidth="1"/>
    <col min="10" max="10" width="9.5703125" customWidth="1"/>
    <col min="11" max="12" width="25.42578125" customWidth="1"/>
    <col min="13" max="13" width="8.5703125" customWidth="1"/>
    <col min="17" max="17" width="15.28515625" hidden="1" customWidth="1"/>
    <col min="18" max="18" width="9.140625" hidden="1" customWidth="1"/>
  </cols>
  <sheetData>
    <row r="1" spans="1:18" ht="21.75" thickBot="1" x14ac:dyDescent="0.4">
      <c r="A1" s="72" t="s">
        <v>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8" ht="17.25" customHeight="1" x14ac:dyDescent="0.35">
      <c r="A2" s="22"/>
      <c r="B2" s="21" t="s">
        <v>33</v>
      </c>
      <c r="C2" s="20"/>
      <c r="D2" s="20"/>
      <c r="E2" s="20"/>
      <c r="F2" s="20"/>
      <c r="G2" s="20"/>
      <c r="H2" s="69" t="s">
        <v>34</v>
      </c>
      <c r="I2" s="70"/>
      <c r="J2" s="71"/>
      <c r="K2" s="69" t="s">
        <v>4</v>
      </c>
      <c r="L2" s="70"/>
      <c r="M2" s="71"/>
    </row>
    <row r="3" spans="1:18" s="28" customFormat="1" ht="33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14</v>
      </c>
      <c r="G3" s="18" t="s">
        <v>13</v>
      </c>
      <c r="H3" s="18" t="s">
        <v>93</v>
      </c>
      <c r="I3" s="18" t="s">
        <v>88</v>
      </c>
      <c r="J3" s="18" t="s">
        <v>0</v>
      </c>
      <c r="K3" s="18" t="s">
        <v>93</v>
      </c>
      <c r="L3" s="18" t="s">
        <v>88</v>
      </c>
      <c r="M3" s="18" t="s">
        <v>0</v>
      </c>
      <c r="Q3" s="30" t="s">
        <v>35</v>
      </c>
      <c r="R3" s="31" t="s">
        <v>36</v>
      </c>
    </row>
    <row r="4" spans="1:18" ht="18" x14ac:dyDescent="0.35">
      <c r="A4" s="12">
        <v>1</v>
      </c>
      <c r="B4" s="11" t="s">
        <v>1</v>
      </c>
      <c r="C4" s="9" t="s">
        <v>23</v>
      </c>
      <c r="D4" s="61" t="s">
        <v>2</v>
      </c>
      <c r="E4" s="63" t="s">
        <v>30</v>
      </c>
      <c r="F4" s="13">
        <v>2012</v>
      </c>
      <c r="G4" s="43" t="s">
        <v>42</v>
      </c>
      <c r="H4" s="43">
        <v>20227500000</v>
      </c>
      <c r="I4" s="43">
        <v>20227500000</v>
      </c>
      <c r="J4" s="37">
        <f>(H4-I4)/I4</f>
        <v>0</v>
      </c>
      <c r="K4" s="36">
        <v>7651291182</v>
      </c>
      <c r="L4" s="36">
        <v>7651291182</v>
      </c>
      <c r="M4" s="37">
        <f>(K4-L4)/L4</f>
        <v>0</v>
      </c>
      <c r="Q4" s="29">
        <v>100000000</v>
      </c>
      <c r="R4">
        <v>353</v>
      </c>
    </row>
    <row r="5" spans="1:18" ht="18" customHeight="1" x14ac:dyDescent="0.35">
      <c r="A5" s="12">
        <v>2</v>
      </c>
      <c r="B5" s="11" t="s">
        <v>31</v>
      </c>
      <c r="C5" s="9" t="s">
        <v>23</v>
      </c>
      <c r="D5" s="61" t="s">
        <v>2</v>
      </c>
      <c r="E5" s="61" t="s">
        <v>30</v>
      </c>
      <c r="F5" s="13">
        <v>2015</v>
      </c>
      <c r="G5" s="43" t="s">
        <v>43</v>
      </c>
      <c r="H5" s="43">
        <v>27622500000</v>
      </c>
      <c r="I5" s="43">
        <v>27622500000</v>
      </c>
      <c r="J5" s="37">
        <f t="shared" ref="J5:J13" si="0">(H5-I5)/I5</f>
        <v>0</v>
      </c>
      <c r="K5" s="36">
        <v>22724022297</v>
      </c>
      <c r="L5" s="36">
        <v>22724022297</v>
      </c>
      <c r="M5" s="37">
        <f t="shared" ref="M5:M13" si="1">(K5-L5)/L5</f>
        <v>0</v>
      </c>
      <c r="Q5" s="29">
        <v>150000000</v>
      </c>
    </row>
    <row r="6" spans="1:18" ht="18" x14ac:dyDescent="0.35">
      <c r="A6" s="16">
        <v>3</v>
      </c>
      <c r="B6" s="15" t="s">
        <v>5</v>
      </c>
      <c r="C6" s="9" t="s">
        <v>11</v>
      </c>
      <c r="D6" s="61" t="s">
        <v>2</v>
      </c>
      <c r="E6" s="61" t="s">
        <v>29</v>
      </c>
      <c r="F6" s="13">
        <v>2013</v>
      </c>
      <c r="G6" s="43" t="s">
        <v>43</v>
      </c>
      <c r="H6" s="43">
        <v>7502699728.2700005</v>
      </c>
      <c r="I6" s="43">
        <v>7502699728.2700005</v>
      </c>
      <c r="J6" s="37">
        <f t="shared" si="0"/>
        <v>0</v>
      </c>
      <c r="K6" s="36">
        <v>3246731579.2600002</v>
      </c>
      <c r="L6" s="36">
        <v>3246731579.2600002</v>
      </c>
      <c r="M6" s="37">
        <f t="shared" si="1"/>
        <v>0</v>
      </c>
      <c r="Q6" s="29">
        <v>150000000</v>
      </c>
    </row>
    <row r="7" spans="1:18" ht="18" x14ac:dyDescent="0.35">
      <c r="A7" s="12">
        <v>4</v>
      </c>
      <c r="B7" s="11" t="s">
        <v>28</v>
      </c>
      <c r="C7" s="9" t="s">
        <v>27</v>
      </c>
      <c r="D7" s="61" t="s">
        <v>2</v>
      </c>
      <c r="E7" s="61" t="s">
        <v>26</v>
      </c>
      <c r="F7" s="13">
        <v>2016</v>
      </c>
      <c r="G7" s="43" t="s">
        <v>50</v>
      </c>
      <c r="H7" s="43">
        <v>2130973900</v>
      </c>
      <c r="I7" s="43">
        <v>2130973900</v>
      </c>
      <c r="J7" s="37">
        <f t="shared" si="0"/>
        <v>0</v>
      </c>
      <c r="K7" s="36">
        <v>1838423223</v>
      </c>
      <c r="L7" s="36">
        <v>1838423223</v>
      </c>
      <c r="M7" s="37">
        <f t="shared" si="1"/>
        <v>0</v>
      </c>
      <c r="Q7" s="29"/>
    </row>
    <row r="8" spans="1:18" ht="18" x14ac:dyDescent="0.35">
      <c r="A8" s="12">
        <v>9</v>
      </c>
      <c r="B8" s="11" t="s">
        <v>57</v>
      </c>
      <c r="C8" s="9" t="s">
        <v>73</v>
      </c>
      <c r="D8" s="61" t="s">
        <v>3</v>
      </c>
      <c r="E8" s="61" t="s">
        <v>72</v>
      </c>
      <c r="F8" s="13">
        <v>2020</v>
      </c>
      <c r="G8" s="43" t="s">
        <v>92</v>
      </c>
      <c r="H8" s="43">
        <v>7500000000</v>
      </c>
      <c r="I8" s="43">
        <v>7500000000</v>
      </c>
      <c r="J8" s="37">
        <f t="shared" ref="J8" si="2">(H8-I8)/I8</f>
        <v>0</v>
      </c>
      <c r="K8" s="36">
        <v>1117600000</v>
      </c>
      <c r="L8" s="36">
        <v>1117600000</v>
      </c>
      <c r="M8" s="37">
        <f t="shared" ref="M8" si="3">(K8-L8)/L8</f>
        <v>0</v>
      </c>
      <c r="Q8" s="29"/>
    </row>
    <row r="9" spans="1:18" ht="18" x14ac:dyDescent="0.35">
      <c r="A9" s="16">
        <v>5</v>
      </c>
      <c r="B9" s="15" t="s">
        <v>25</v>
      </c>
      <c r="C9" s="9" t="s">
        <v>61</v>
      </c>
      <c r="D9" s="61" t="s">
        <v>2</v>
      </c>
      <c r="E9" s="61" t="s">
        <v>59</v>
      </c>
      <c r="F9" s="13"/>
      <c r="G9" s="43" t="s">
        <v>49</v>
      </c>
      <c r="H9" s="43">
        <v>0</v>
      </c>
      <c r="I9" s="43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Q9" s="29"/>
    </row>
    <row r="10" spans="1:18" ht="18" x14ac:dyDescent="0.35">
      <c r="A10" s="16">
        <v>6</v>
      </c>
      <c r="B10" s="15" t="s">
        <v>24</v>
      </c>
      <c r="C10" s="9" t="s">
        <v>23</v>
      </c>
      <c r="D10" s="61" t="s">
        <v>2</v>
      </c>
      <c r="E10" s="61" t="s">
        <v>60</v>
      </c>
      <c r="F10" s="13"/>
      <c r="G10" s="43" t="s">
        <v>51</v>
      </c>
      <c r="H10" s="43">
        <v>0</v>
      </c>
      <c r="I10" s="43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Q10" s="29"/>
    </row>
    <row r="11" spans="1:18" ht="18" x14ac:dyDescent="0.35">
      <c r="A11" s="12">
        <v>7</v>
      </c>
      <c r="B11" s="11" t="s">
        <v>46</v>
      </c>
      <c r="C11" s="9" t="s">
        <v>76</v>
      </c>
      <c r="D11" s="61" t="s">
        <v>3</v>
      </c>
      <c r="E11" s="61" t="s">
        <v>69</v>
      </c>
      <c r="F11" s="13">
        <v>2016</v>
      </c>
      <c r="G11" s="43" t="s">
        <v>52</v>
      </c>
      <c r="H11" s="43">
        <v>0</v>
      </c>
      <c r="I11" s="43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Q11" s="29">
        <v>5155000</v>
      </c>
    </row>
    <row r="12" spans="1:18" ht="18" x14ac:dyDescent="0.35">
      <c r="A12" s="12">
        <v>8</v>
      </c>
      <c r="B12" s="11" t="s">
        <v>55</v>
      </c>
      <c r="C12" s="9" t="s">
        <v>71</v>
      </c>
      <c r="D12" s="61" t="s">
        <v>2</v>
      </c>
      <c r="E12" s="61" t="s">
        <v>70</v>
      </c>
      <c r="F12" s="13"/>
      <c r="G12" s="43" t="s">
        <v>56</v>
      </c>
      <c r="H12" s="43">
        <v>0</v>
      </c>
      <c r="I12" s="43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Q12" s="29"/>
    </row>
    <row r="13" spans="1:18" ht="18" x14ac:dyDescent="0.35">
      <c r="A13" s="12">
        <v>10</v>
      </c>
      <c r="B13" s="11" t="s">
        <v>58</v>
      </c>
      <c r="C13" s="9" t="s">
        <v>75</v>
      </c>
      <c r="D13" s="61" t="s">
        <v>2</v>
      </c>
      <c r="E13" s="61" t="s">
        <v>74</v>
      </c>
      <c r="F13" s="13"/>
      <c r="G13" s="43" t="s">
        <v>51</v>
      </c>
      <c r="H13" s="43">
        <v>0</v>
      </c>
      <c r="I13" s="43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Q13" s="29"/>
    </row>
    <row r="14" spans="1:18" ht="17.25" customHeight="1" x14ac:dyDescent="0.35">
      <c r="A14" s="7"/>
      <c r="B14" s="6" t="s">
        <v>45</v>
      </c>
      <c r="C14" s="5" t="s">
        <v>6</v>
      </c>
      <c r="D14" s="4"/>
      <c r="E14" s="4"/>
      <c r="F14" s="4"/>
      <c r="G14" s="44"/>
      <c r="H14" s="64">
        <f>SUM(H4:H13)</f>
        <v>64983673628.270004</v>
      </c>
      <c r="I14" s="64">
        <f>SUM(I4:I13)</f>
        <v>64983673628.270004</v>
      </c>
      <c r="J14" s="39"/>
      <c r="K14" s="40">
        <f>SUM(K4:K13)</f>
        <v>36578068281.260002</v>
      </c>
      <c r="L14" s="40">
        <f>SUM(L4:L13)</f>
        <v>36578068281.260002</v>
      </c>
      <c r="M14" s="39"/>
    </row>
    <row r="15" spans="1:18" ht="15.75" thickBot="1" x14ac:dyDescent="0.3">
      <c r="B15" s="25"/>
      <c r="C15" s="24"/>
      <c r="D15" s="23"/>
      <c r="E15" s="23"/>
      <c r="F15" s="23"/>
      <c r="G15" s="23"/>
      <c r="H15" s="23"/>
      <c r="I15" s="23"/>
      <c r="J15" s="24"/>
      <c r="K15" s="24"/>
      <c r="L15" s="23"/>
      <c r="M15" s="23"/>
    </row>
    <row r="16" spans="1:18" ht="19.5" customHeight="1" x14ac:dyDescent="0.35">
      <c r="A16" s="22"/>
      <c r="B16" s="21" t="s">
        <v>22</v>
      </c>
      <c r="C16" s="20"/>
      <c r="D16" s="20"/>
      <c r="E16" s="20"/>
      <c r="F16" s="20"/>
      <c r="G16" s="20"/>
      <c r="H16" s="69" t="s">
        <v>34</v>
      </c>
      <c r="I16" s="70"/>
      <c r="J16" s="71"/>
      <c r="K16" s="69" t="s">
        <v>4</v>
      </c>
      <c r="L16" s="70"/>
      <c r="M16" s="71"/>
    </row>
    <row r="17" spans="1:18" ht="37.5" customHeight="1" x14ac:dyDescent="0.25">
      <c r="A17" s="19" t="s">
        <v>20</v>
      </c>
      <c r="B17" s="18" t="s">
        <v>19</v>
      </c>
      <c r="C17" s="18" t="s">
        <v>18</v>
      </c>
      <c r="D17" s="18" t="s">
        <v>17</v>
      </c>
      <c r="E17" s="18" t="s">
        <v>16</v>
      </c>
      <c r="F17" s="18" t="s">
        <v>14</v>
      </c>
      <c r="G17" s="18" t="s">
        <v>13</v>
      </c>
      <c r="H17" s="18" t="s">
        <v>93</v>
      </c>
      <c r="I17" s="18" t="s">
        <v>88</v>
      </c>
      <c r="J17" s="18" t="s">
        <v>0</v>
      </c>
      <c r="K17" s="18" t="s">
        <v>93</v>
      </c>
      <c r="L17" s="18" t="s">
        <v>88</v>
      </c>
      <c r="M17" s="18" t="s">
        <v>0</v>
      </c>
      <c r="Q17" s="30" t="s">
        <v>35</v>
      </c>
      <c r="R17" s="31" t="s">
        <v>36</v>
      </c>
    </row>
    <row r="18" spans="1:18" ht="18.75" customHeight="1" x14ac:dyDescent="0.35">
      <c r="A18" s="12">
        <v>1</v>
      </c>
      <c r="B18" s="17" t="s">
        <v>12</v>
      </c>
      <c r="C18" s="9" t="s">
        <v>11</v>
      </c>
      <c r="D18" s="10" t="s">
        <v>3</v>
      </c>
      <c r="E18" s="61" t="s">
        <v>10</v>
      </c>
      <c r="F18" s="13">
        <v>2015</v>
      </c>
      <c r="G18" s="43" t="s">
        <v>44</v>
      </c>
      <c r="H18" s="43">
        <v>5383125000</v>
      </c>
      <c r="I18" s="43">
        <v>5383125000</v>
      </c>
      <c r="J18" s="37">
        <f>(H18-I18)/I18</f>
        <v>0</v>
      </c>
      <c r="K18" s="43">
        <v>3908703810</v>
      </c>
      <c r="L18" s="43">
        <v>3908703810</v>
      </c>
      <c r="M18" s="37">
        <f>(K18-L18)/L18</f>
        <v>0</v>
      </c>
      <c r="Q18" s="29">
        <v>250000000</v>
      </c>
    </row>
    <row r="19" spans="1:18" ht="18" customHeight="1" x14ac:dyDescent="0.35">
      <c r="A19" s="12">
        <v>2</v>
      </c>
      <c r="B19" s="11" t="s">
        <v>9</v>
      </c>
      <c r="C19" s="9" t="s">
        <v>8</v>
      </c>
      <c r="D19" s="10" t="s">
        <v>3</v>
      </c>
      <c r="E19" s="61" t="s">
        <v>7</v>
      </c>
      <c r="F19" s="13">
        <v>2017</v>
      </c>
      <c r="G19" s="43" t="s">
        <v>54</v>
      </c>
      <c r="H19" s="43">
        <v>77946492685</v>
      </c>
      <c r="I19" s="43">
        <v>77946492685</v>
      </c>
      <c r="J19" s="37">
        <f t="shared" ref="J19:J24" si="4">(H19-I19)/I19</f>
        <v>0</v>
      </c>
      <c r="K19" s="43">
        <v>77946492685</v>
      </c>
      <c r="L19" s="43">
        <v>77946492685</v>
      </c>
      <c r="M19" s="37">
        <f t="shared" ref="M19:M24" si="5">(K19-L19)/L19</f>
        <v>0</v>
      </c>
      <c r="Q19" s="29"/>
    </row>
    <row r="20" spans="1:18" ht="18" customHeight="1" x14ac:dyDescent="0.35">
      <c r="A20" s="12">
        <v>3</v>
      </c>
      <c r="B20" s="15" t="s">
        <v>80</v>
      </c>
      <c r="C20" s="9" t="s">
        <v>62</v>
      </c>
      <c r="D20" s="10" t="s">
        <v>3</v>
      </c>
      <c r="E20" s="61" t="s">
        <v>68</v>
      </c>
      <c r="F20" s="13"/>
      <c r="G20" s="43" t="s">
        <v>53</v>
      </c>
      <c r="H20" s="43">
        <v>20500000000</v>
      </c>
      <c r="I20" s="43">
        <v>20500000000</v>
      </c>
      <c r="J20" s="37">
        <f t="shared" si="4"/>
        <v>0</v>
      </c>
      <c r="K20" s="43">
        <v>14572961012</v>
      </c>
      <c r="L20" s="43">
        <v>14572961012</v>
      </c>
      <c r="M20" s="37">
        <f t="shared" si="5"/>
        <v>0</v>
      </c>
      <c r="Q20" s="29"/>
    </row>
    <row r="21" spans="1:18" ht="18" customHeight="1" x14ac:dyDescent="0.35">
      <c r="A21" s="12">
        <v>4</v>
      </c>
      <c r="B21" s="15" t="s">
        <v>81</v>
      </c>
      <c r="C21" s="9" t="s">
        <v>62</v>
      </c>
      <c r="D21" s="10" t="s">
        <v>3</v>
      </c>
      <c r="E21" s="61" t="s">
        <v>82</v>
      </c>
      <c r="F21" s="13"/>
      <c r="G21" s="43" t="s">
        <v>83</v>
      </c>
      <c r="H21" s="43">
        <v>18000000000</v>
      </c>
      <c r="I21" s="43">
        <v>18000000000</v>
      </c>
      <c r="J21" s="37"/>
      <c r="K21" s="43">
        <v>4305602095</v>
      </c>
      <c r="L21" s="43">
        <v>4305602095</v>
      </c>
      <c r="M21" s="37">
        <v>0</v>
      </c>
      <c r="Q21" s="29"/>
    </row>
    <row r="22" spans="1:18" ht="18" customHeight="1" x14ac:dyDescent="0.35">
      <c r="A22" s="12">
        <v>5</v>
      </c>
      <c r="B22" s="15" t="s">
        <v>47</v>
      </c>
      <c r="C22" s="9" t="s">
        <v>66</v>
      </c>
      <c r="D22" s="10" t="s">
        <v>3</v>
      </c>
      <c r="E22" s="61" t="s">
        <v>67</v>
      </c>
      <c r="F22" s="13"/>
      <c r="G22" s="43" t="s">
        <v>42</v>
      </c>
      <c r="H22" s="36">
        <v>0</v>
      </c>
      <c r="I22" s="36">
        <v>0</v>
      </c>
      <c r="J22" s="37"/>
      <c r="K22" s="36">
        <v>0</v>
      </c>
      <c r="L22" s="36">
        <v>0</v>
      </c>
      <c r="M22" s="37"/>
      <c r="Q22" s="29"/>
    </row>
    <row r="23" spans="1:18" ht="18" customHeight="1" x14ac:dyDescent="0.35">
      <c r="A23" s="12">
        <v>6</v>
      </c>
      <c r="B23" s="17" t="s">
        <v>89</v>
      </c>
      <c r="C23" s="9" t="s">
        <v>78</v>
      </c>
      <c r="D23" s="10" t="s">
        <v>3</v>
      </c>
      <c r="E23" s="61" t="s">
        <v>79</v>
      </c>
      <c r="F23" s="13"/>
      <c r="G23" s="43"/>
      <c r="H23" s="36">
        <v>6866716986.3100004</v>
      </c>
      <c r="I23" s="36">
        <v>6866716986.3100004</v>
      </c>
      <c r="J23" s="37"/>
      <c r="K23" s="36">
        <v>6866716986.3100004</v>
      </c>
      <c r="L23" s="36">
        <v>6866716986.3100004</v>
      </c>
      <c r="M23" s="37"/>
      <c r="Q23" s="29"/>
    </row>
    <row r="24" spans="1:18" ht="18" x14ac:dyDescent="0.35">
      <c r="A24" s="12">
        <v>7</v>
      </c>
      <c r="B24" s="11" t="s">
        <v>64</v>
      </c>
      <c r="C24" s="8" t="s">
        <v>63</v>
      </c>
      <c r="D24" s="10" t="s">
        <v>3</v>
      </c>
      <c r="E24" s="62" t="s">
        <v>65</v>
      </c>
      <c r="F24" s="8"/>
      <c r="G24" s="43" t="s">
        <v>48</v>
      </c>
      <c r="H24" s="36">
        <v>0</v>
      </c>
      <c r="I24" s="36">
        <v>0</v>
      </c>
      <c r="J24" s="37" t="e">
        <f t="shared" si="4"/>
        <v>#DIV/0!</v>
      </c>
      <c r="K24" s="11">
        <v>0</v>
      </c>
      <c r="L24" s="11">
        <v>0</v>
      </c>
      <c r="M24" s="37" t="e">
        <f t="shared" si="5"/>
        <v>#DIV/0!</v>
      </c>
    </row>
    <row r="25" spans="1:18" ht="36" x14ac:dyDescent="0.35">
      <c r="A25" s="12">
        <v>8</v>
      </c>
      <c r="B25" s="11" t="s">
        <v>95</v>
      </c>
      <c r="C25" s="8"/>
      <c r="D25" s="65" t="s">
        <v>3</v>
      </c>
      <c r="E25" s="62"/>
      <c r="F25" s="8"/>
      <c r="G25" s="66"/>
      <c r="H25" s="67">
        <v>2000000000</v>
      </c>
      <c r="I25" s="67">
        <v>0</v>
      </c>
      <c r="J25" s="37"/>
      <c r="K25" s="68">
        <v>0</v>
      </c>
      <c r="L25" s="68">
        <v>0</v>
      </c>
      <c r="M25" s="37"/>
    </row>
    <row r="26" spans="1:18" ht="36" x14ac:dyDescent="0.35">
      <c r="A26" s="12">
        <v>9</v>
      </c>
      <c r="B26" s="11" t="s">
        <v>85</v>
      </c>
      <c r="C26" s="8" t="s">
        <v>86</v>
      </c>
      <c r="D26" s="65" t="s">
        <v>3</v>
      </c>
      <c r="E26" s="62" t="s">
        <v>87</v>
      </c>
      <c r="F26" s="8"/>
      <c r="G26" s="66"/>
      <c r="H26" s="67"/>
      <c r="I26" s="67"/>
      <c r="J26" s="37"/>
      <c r="K26" s="68"/>
      <c r="L26" s="68"/>
      <c r="M26" s="37"/>
    </row>
    <row r="27" spans="1:18" ht="27.75" customHeight="1" x14ac:dyDescent="0.35">
      <c r="A27" s="7"/>
      <c r="B27" s="6" t="s">
        <v>45</v>
      </c>
      <c r="C27" s="5" t="s">
        <v>6</v>
      </c>
      <c r="D27" s="4"/>
      <c r="E27" s="5"/>
      <c r="F27" s="5"/>
      <c r="G27" s="44"/>
      <c r="H27" s="45">
        <f>SUM(H18:H25)</f>
        <v>130696334671.31</v>
      </c>
      <c r="I27" s="45">
        <f>SUM(I18:I25)</f>
        <v>128696334671.31</v>
      </c>
      <c r="J27" s="49"/>
      <c r="K27" s="45">
        <f>SUM(K18:K24)</f>
        <v>107600476588.31</v>
      </c>
      <c r="L27" s="45">
        <f>SUM(L18:L24)</f>
        <v>107600476588.31</v>
      </c>
      <c r="M27" s="46"/>
    </row>
    <row r="28" spans="1:18" x14ac:dyDescent="0.25">
      <c r="B28" s="50"/>
      <c r="D28" s="2"/>
      <c r="G28" s="2"/>
      <c r="H28" s="47"/>
      <c r="I28" s="2"/>
      <c r="J28" s="3"/>
      <c r="K28" s="2"/>
      <c r="L28" s="2"/>
    </row>
    <row r="29" spans="1:18" x14ac:dyDescent="0.25">
      <c r="H29" s="48"/>
    </row>
    <row r="35" spans="7:7" x14ac:dyDescent="0.25">
      <c r="G35" s="29"/>
    </row>
    <row r="36" spans="7:7" x14ac:dyDescent="0.25">
      <c r="G36" s="29"/>
    </row>
    <row r="37" spans="7:7" x14ac:dyDescent="0.25">
      <c r="G37" s="51"/>
    </row>
    <row r="41" spans="7:7" x14ac:dyDescent="0.25">
      <c r="G41" s="29"/>
    </row>
    <row r="42" spans="7:7" x14ac:dyDescent="0.25">
      <c r="G42" s="29"/>
    </row>
    <row r="43" spans="7:7" x14ac:dyDescent="0.25">
      <c r="G43" s="29"/>
    </row>
  </sheetData>
  <mergeCells count="5">
    <mergeCell ref="A1:M1"/>
    <mergeCell ref="H2:J2"/>
    <mergeCell ref="K2:M2"/>
    <mergeCell ref="H16:J16"/>
    <mergeCell ref="K16:M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2022-11-10T11:43:49Z</dcterms:modified>
</cp:coreProperties>
</file>