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FS Docs\"/>
    </mc:Choice>
  </mc:AlternateContent>
  <bookViews>
    <workbookView xWindow="0" yWindow="135" windowWidth="23955" windowHeight="9780" activeTab="2"/>
  </bookViews>
  <sheets>
    <sheet name="PnL" sheetId="12" r:id="rId1"/>
    <sheet name="AssetSum" sheetId="14" r:id="rId2"/>
    <sheet name="CapSum" sheetId="15" r:id="rId3"/>
  </sheets>
  <definedNames>
    <definedName name="NetProfitCurrent" localSheetId="1">AssetSum!#REF!</definedName>
    <definedName name="NetProfitCurrent" localSheetId="2">CapSum!#REF!</definedName>
    <definedName name="NetProfitCurrent" localSheetId="0">PnL!#REF!</definedName>
  </definedNames>
  <calcPr calcId="162913"/>
</workbook>
</file>

<file path=xl/calcChain.xml><?xml version="1.0" encoding="utf-8"?>
<calcChain xmlns="http://schemas.openxmlformats.org/spreadsheetml/2006/main">
  <c r="N15" i="14" l="1"/>
  <c r="M25" i="15" l="1"/>
  <c r="J25" i="15"/>
  <c r="M14" i="15"/>
  <c r="J14" i="15"/>
  <c r="O25" i="14" l="1"/>
  <c r="O26" i="14" s="1"/>
  <c r="L26" i="14"/>
  <c r="I26" i="14"/>
  <c r="O11" i="14"/>
  <c r="O10" i="14"/>
  <c r="O9" i="14"/>
  <c r="O7" i="14"/>
  <c r="O6" i="14"/>
  <c r="O5" i="14"/>
  <c r="O4" i="14"/>
  <c r="O15" i="14" s="1"/>
  <c r="L15" i="14"/>
  <c r="I15" i="14"/>
  <c r="I26" i="12"/>
  <c r="L26" i="12"/>
  <c r="O25" i="12"/>
  <c r="O24" i="12"/>
  <c r="O22" i="12"/>
  <c r="O21" i="12"/>
  <c r="O20" i="12"/>
  <c r="O19" i="12"/>
  <c r="O13" i="12"/>
  <c r="O12" i="12"/>
  <c r="O11" i="12"/>
  <c r="O10" i="12"/>
  <c r="O9" i="12"/>
  <c r="O8" i="12"/>
  <c r="O6" i="12"/>
  <c r="O4" i="12"/>
  <c r="O15" i="12" s="1"/>
  <c r="L15" i="12"/>
  <c r="I15" i="12"/>
  <c r="O26" i="12" l="1"/>
  <c r="N19" i="12"/>
  <c r="N13" i="12"/>
  <c r="I14" i="15"/>
  <c r="N8" i="15" l="1"/>
  <c r="K8" i="15"/>
  <c r="N8" i="12"/>
  <c r="M8" i="12"/>
  <c r="J8" i="12"/>
  <c r="P8" i="14"/>
  <c r="M8" i="14"/>
  <c r="J8" i="14"/>
  <c r="P8" i="12" l="1"/>
  <c r="N24" i="15"/>
  <c r="L14" i="15" l="1"/>
  <c r="K15" i="12"/>
  <c r="K15" i="14"/>
  <c r="P12" i="14" l="1"/>
  <c r="P13" i="14"/>
  <c r="P14" i="14"/>
  <c r="M13" i="14"/>
  <c r="J13" i="14"/>
  <c r="P13" i="12"/>
  <c r="M13" i="12"/>
  <c r="J13" i="12"/>
  <c r="N13" i="15"/>
  <c r="K13" i="15"/>
  <c r="P12" i="12"/>
  <c r="M12" i="12"/>
  <c r="N12" i="12"/>
  <c r="J12" i="12"/>
  <c r="M12" i="14"/>
  <c r="J12" i="14"/>
  <c r="N12" i="15"/>
  <c r="K12" i="15"/>
  <c r="N25" i="14"/>
  <c r="N20" i="12"/>
  <c r="N21" i="12"/>
  <c r="N22" i="12"/>
  <c r="N24" i="12"/>
  <c r="N25" i="12"/>
  <c r="N26" i="14" l="1"/>
  <c r="N5" i="14"/>
  <c r="N6" i="14"/>
  <c r="N7" i="14"/>
  <c r="N9" i="14"/>
  <c r="N10" i="14"/>
  <c r="N11" i="14"/>
  <c r="N6" i="12"/>
  <c r="N9" i="12"/>
  <c r="N10" i="12"/>
  <c r="N11" i="12"/>
  <c r="N4" i="12"/>
  <c r="N15" i="12" l="1"/>
  <c r="N4" i="14"/>
  <c r="L25" i="15"/>
  <c r="I25" i="15"/>
  <c r="K19" i="15"/>
  <c r="K20" i="15"/>
  <c r="K24" i="15"/>
  <c r="K18" i="15"/>
  <c r="N19" i="15"/>
  <c r="N20" i="15"/>
  <c r="N18" i="15"/>
  <c r="N5" i="15"/>
  <c r="N6" i="15"/>
  <c r="N7" i="15"/>
  <c r="N9" i="15"/>
  <c r="N10" i="15"/>
  <c r="N11" i="15"/>
  <c r="N4" i="15"/>
  <c r="K5" i="15"/>
  <c r="K6" i="15"/>
  <c r="K7" i="15"/>
  <c r="K9" i="15"/>
  <c r="K10" i="15"/>
  <c r="K11" i="15"/>
  <c r="K4" i="15"/>
  <c r="P20" i="14"/>
  <c r="P21" i="14"/>
  <c r="P23" i="14"/>
  <c r="P25" i="14"/>
  <c r="P19" i="14"/>
  <c r="J20" i="14"/>
  <c r="J21" i="14"/>
  <c r="J23" i="14"/>
  <c r="J25" i="14"/>
  <c r="M20" i="14"/>
  <c r="M21" i="14"/>
  <c r="M23" i="14"/>
  <c r="M25" i="14"/>
  <c r="M19" i="14"/>
  <c r="J19" i="14"/>
  <c r="K26" i="14"/>
  <c r="H26" i="14"/>
  <c r="P5" i="14"/>
  <c r="P6" i="14"/>
  <c r="P7" i="14"/>
  <c r="P9" i="14"/>
  <c r="P10" i="14"/>
  <c r="P11" i="14"/>
  <c r="M5" i="14"/>
  <c r="M6" i="14"/>
  <c r="M7" i="14"/>
  <c r="M9" i="14"/>
  <c r="M10" i="14"/>
  <c r="M11" i="14"/>
  <c r="M4" i="14"/>
  <c r="J5" i="14"/>
  <c r="J6" i="14"/>
  <c r="J7" i="14"/>
  <c r="J9" i="14"/>
  <c r="J10" i="14"/>
  <c r="J11" i="14"/>
  <c r="J4" i="14"/>
  <c r="H15" i="14"/>
  <c r="P20" i="12"/>
  <c r="P21" i="12"/>
  <c r="P22" i="12"/>
  <c r="P24" i="12"/>
  <c r="P19" i="12"/>
  <c r="M20" i="12"/>
  <c r="M21" i="12"/>
  <c r="M22" i="12"/>
  <c r="M24" i="12"/>
  <c r="M19" i="12"/>
  <c r="J20" i="12"/>
  <c r="J21" i="12"/>
  <c r="J22" i="12"/>
  <c r="J24" i="12"/>
  <c r="J19" i="12"/>
  <c r="N26" i="12"/>
  <c r="K26" i="12"/>
  <c r="H26" i="12"/>
  <c r="P5" i="12"/>
  <c r="P6" i="12"/>
  <c r="P7" i="12"/>
  <c r="P9" i="12"/>
  <c r="P10" i="12"/>
  <c r="P11" i="12"/>
  <c r="P4" i="12"/>
  <c r="M5" i="12"/>
  <c r="M6" i="12"/>
  <c r="M7" i="12"/>
  <c r="M9" i="12"/>
  <c r="M10" i="12"/>
  <c r="M11" i="12"/>
  <c r="M4" i="12"/>
  <c r="J5" i="12"/>
  <c r="J6" i="12"/>
  <c r="J7" i="12"/>
  <c r="J9" i="12"/>
  <c r="J10" i="12"/>
  <c r="J11" i="12"/>
  <c r="J4" i="12"/>
  <c r="H15" i="12"/>
  <c r="P4" i="14" l="1"/>
</calcChain>
</file>

<file path=xl/sharedStrings.xml><?xml version="1.0" encoding="utf-8"?>
<sst xmlns="http://schemas.openxmlformats.org/spreadsheetml/2006/main" count="300" uniqueCount="98">
  <si>
    <t>% Change</t>
  </si>
  <si>
    <t>PIONEER LLP FUND</t>
  </si>
  <si>
    <t>Partnership</t>
  </si>
  <si>
    <t>Trust</t>
  </si>
  <si>
    <t>Total Draw Down</t>
  </si>
  <si>
    <t>ARM PRIVATE EQUITY FUND</t>
  </si>
  <si>
    <t>TOTAL</t>
  </si>
  <si>
    <t>26th Sept 2016</t>
  </si>
  <si>
    <t>CHAPEL HILL DENHAM MANAGEMENT</t>
  </si>
  <si>
    <t>CHAPEL HILL DENHAM NIDF</t>
  </si>
  <si>
    <t>AFRICA INFRA PLUS FUND</t>
  </si>
  <si>
    <t>20th November 2014</t>
  </si>
  <si>
    <t>ARM CAPITAL PARTNERS</t>
  </si>
  <si>
    <t>ARM/HARITH INFRASTRUCTURE</t>
  </si>
  <si>
    <t>TARGET SIZE</t>
  </si>
  <si>
    <t>YEAR OF INITIAL INVESTMENT</t>
  </si>
  <si>
    <t>NUMBER OF PARTNERS/UNITS</t>
  </si>
  <si>
    <t>DATE OF REGISTRATION</t>
  </si>
  <si>
    <t>STRUCTURE</t>
  </si>
  <si>
    <t>NAME OF THE FUND MANAGER</t>
  </si>
  <si>
    <t>NAME OF THE FUND</t>
  </si>
  <si>
    <t>S/NO</t>
  </si>
  <si>
    <t>OTHER ASSETS</t>
  </si>
  <si>
    <t>INFRASTRUCTURE FUNDS</t>
  </si>
  <si>
    <t>CAN FUND MANAGER LIMITED</t>
  </si>
  <si>
    <t>CAREN II PRIVATE EQUITY FUND</t>
  </si>
  <si>
    <t>MBO PRIVATE EQUITY FUND</t>
  </si>
  <si>
    <t>9th November 2015</t>
  </si>
  <si>
    <t>VEROD ADVISORY SERVICES LIMITED</t>
  </si>
  <si>
    <t>VEROD CGO II B L.P. FUND</t>
  </si>
  <si>
    <t>26th August 2013</t>
  </si>
  <si>
    <t>21st January 2005</t>
  </si>
  <si>
    <t>CAN PRIVATE EQUITY FUND LP</t>
  </si>
  <si>
    <t>NUMBER OF PARTNERS</t>
  </si>
  <si>
    <t>PRIVATE EQUITY FUNDS</t>
  </si>
  <si>
    <t>TOTAL COMMITTED CAPITAL</t>
  </si>
  <si>
    <t>USD</t>
  </si>
  <si>
    <t>Rate at 30 Sep 2019</t>
  </si>
  <si>
    <t>TOTAL VALUE OF INVESTMENTS</t>
  </si>
  <si>
    <t>TOTAL ASSETS UNDER MANAGEMENT</t>
  </si>
  <si>
    <t>TOTAL INCOME</t>
  </si>
  <si>
    <t>TOTAL EXPENSES</t>
  </si>
  <si>
    <t>NET INCOME</t>
  </si>
  <si>
    <t>USD 100,000,000</t>
  </si>
  <si>
    <t>USD 150,000,000</t>
  </si>
  <si>
    <t>USD 250,000,000</t>
  </si>
  <si>
    <t>GRAND TOTALS</t>
  </si>
  <si>
    <t>SYNTAXIS NIG. GROWTH FUND</t>
  </si>
  <si>
    <t>NIG. INFRSTRUCTURE INV. FUND</t>
  </si>
  <si>
    <t>TIP INFRASTRUCTURE FUNE</t>
  </si>
  <si>
    <t>USD 300,000,000</t>
  </si>
  <si>
    <t>USD 25,000,000</t>
  </si>
  <si>
    <t>USD 6,155,000</t>
  </si>
  <si>
    <t>NGN 20,000,000,000</t>
  </si>
  <si>
    <t>NGN12,000,000,000</t>
  </si>
  <si>
    <t>NGN30,000,000,000</t>
  </si>
  <si>
    <t>NGN200,000,000,000</t>
  </si>
  <si>
    <t>CCA GROWTH FUND</t>
  </si>
  <si>
    <t>NGN 9,000,000,000</t>
  </si>
  <si>
    <t>NIG. HEALTHCARE DEV. FUND</t>
  </si>
  <si>
    <t>NGN 100,000,000,000</t>
  </si>
  <si>
    <t>ALTO AFRICA GROWTH FUND</t>
  </si>
  <si>
    <t>10th April 2014</t>
  </si>
  <si>
    <t>4th June 2018</t>
  </si>
  <si>
    <t>MBO FUND MANAGERS LIMITED</t>
  </si>
  <si>
    <t>AFRICA PLUS PARTNERS LIMITED</t>
  </si>
  <si>
    <t>TIB FUND MANAGERS LIMITED</t>
  </si>
  <si>
    <t>TIP INFRASTRUCTURE FUND</t>
  </si>
  <si>
    <t>21st October 2016</t>
  </si>
  <si>
    <t>WEST AFRICA INVESMENT MANAGERS</t>
  </si>
  <si>
    <t>19th July 2013</t>
  </si>
  <si>
    <t>2nd August 2016</t>
  </si>
  <si>
    <t>19th December 2018</t>
  </si>
  <si>
    <t>10th May 2019</t>
  </si>
  <si>
    <t>CCA FUND MANAGERS LIMITED</t>
  </si>
  <si>
    <t>26th June 2019</t>
  </si>
  <si>
    <t>CAPITAL TRUST INVESTMENT LTD</t>
  </si>
  <si>
    <t>8th July 2019</t>
  </si>
  <si>
    <t>FBN FUNDS LIMITED</t>
  </si>
  <si>
    <t>AFRINVEST ASSET MGT LIMITED</t>
  </si>
  <si>
    <t>STANBIC IBTC INFRASTRUCTURE</t>
  </si>
  <si>
    <t>STANBIC IBTC CAPITAL LTD</t>
  </si>
  <si>
    <t>8th June 2021</t>
  </si>
  <si>
    <t>Q3 2021</t>
  </si>
  <si>
    <t xml:space="preserve"> Q3  2021</t>
  </si>
  <si>
    <t xml:space="preserve"> Q3 2021</t>
  </si>
  <si>
    <t xml:space="preserve"> Q4  2021</t>
  </si>
  <si>
    <t>Q4 2021</t>
  </si>
  <si>
    <t xml:space="preserve"> Q4 2021</t>
  </si>
  <si>
    <t>AFRICA INFRA PLUS FUND 1</t>
  </si>
  <si>
    <t>AFRICA INFRA PLUS FUND  2</t>
  </si>
  <si>
    <t>22nd April 2020</t>
  </si>
  <si>
    <t>NG 200,000,000,000</t>
  </si>
  <si>
    <t>AFRICA INFRA PLUS FUND 2</t>
  </si>
  <si>
    <t>$1:</t>
  </si>
  <si>
    <t>REGISTERED PRIVATE EQUITY AND INFRASTRUCTURE FUNDS INCOME AND EXPENSES AS AT Q4 2021</t>
  </si>
  <si>
    <t>REGISTERED PRIVATE EQUITY AND INFRASTRUCTURE FUNDS ASSETS UNDER MANAGEMENT AS AT Q4 2021</t>
  </si>
  <si>
    <t>REGISTERED PRIVATE EQUITY AND INFRASTRUCTURE FUNDS TOTAL COMMITED CAPITAL/TOTAL DRAW DOWN AS AT Q4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</si>
</sst>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[$-409]d\-mmm\-yy;@"/>
    <numFmt numFmtId="167" formatCode="0;[Red]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2"/>
      <color theme="3"/>
      <name val="Trebuchet MS"/>
      <family val="2"/>
    </font>
    <font>
      <b/>
      <sz val="8"/>
      <color theme="1"/>
      <name val="Trebuchet MS"/>
      <family val="2"/>
    </font>
    <font>
      <sz val="12"/>
      <color theme="3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Californian FB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1"/>
      <name val="Trebuchet MS"/>
      <family val="2"/>
    </font>
    <font>
      <b/>
      <sz val="16"/>
      <color rgb="FFFF0000"/>
      <name val="Trebuchet MS"/>
      <family val="2"/>
    </font>
    <font>
      <sz val="11"/>
      <color rgb="FF9C0006"/>
      <name val="Calibri"/>
      <family val="2"/>
      <scheme val="minor"/>
    </font>
    <font>
      <b/>
      <sz val="12"/>
      <color rgb="FFFF0000"/>
      <name val="Trebuchet MS"/>
      <family val="2"/>
    </font>
    <font>
      <sz val="12"/>
      <color rgb="FFFF0000"/>
      <name val="Trebuchet MS"/>
      <family val="2"/>
    </font>
    <font>
      <sz val="12"/>
      <name val="Trebuchet MS"/>
      <family val="2"/>
    </font>
    <font>
      <b/>
      <i/>
      <strike/>
      <sz val="8"/>
      <color theme="1"/>
      <name val="Segoe U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theme="3"/>
      </top>
      <bottom style="thin">
        <color auto="1"/>
      </bottom>
      <diagonal/>
    </border>
    <border>
      <left style="thin">
        <color auto="1"/>
      </left>
      <right/>
      <top style="medium">
        <color theme="3"/>
      </top>
      <bottom style="thin">
        <color auto="1"/>
      </bottom>
      <diagonal/>
    </border>
    <border>
      <left style="medium">
        <color theme="3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  <border>
      <left style="medium">
        <color indexed="64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4" borderId="0" applyNumberFormat="0" applyBorder="0" applyAlignment="0" applyProtection="0"/>
  </cellStyleXfs>
  <cellXfs count="75">
    <xf numFmtId="0" fontId="0" fillId="0" borderId="0" xfId="0"/>
    <xf numFmtId="43" fontId="0" fillId="0" borderId="0" xfId="3" applyFont="1"/>
    <xf numFmtId="0" fontId="0" fillId="0" borderId="1" xfId="0" applyBorder="1"/>
    <xf numFmtId="0" fontId="0" fillId="0" borderId="0" xfId="0" applyBorder="1"/>
    <xf numFmtId="43" fontId="3" fillId="0" borderId="3" xfId="3" applyFont="1" applyBorder="1" applyAlignment="1">
      <alignment horizontal="right"/>
    </xf>
    <xf numFmtId="43" fontId="3" fillId="0" borderId="2" xfId="3" applyFont="1" applyBorder="1" applyAlignment="1">
      <alignment horizontal="right"/>
    </xf>
    <xf numFmtId="43" fontId="2" fillId="0" borderId="2" xfId="3" applyFont="1" applyBorder="1" applyAlignment="1">
      <alignment vertical="top" wrapText="1"/>
    </xf>
    <xf numFmtId="165" fontId="4" fillId="0" borderId="4" xfId="3" applyNumberFormat="1" applyFont="1" applyBorder="1" applyAlignment="1">
      <alignment horizontal="center" wrapText="1"/>
    </xf>
    <xf numFmtId="43" fontId="3" fillId="0" borderId="2" xfId="3" applyFont="1" applyBorder="1"/>
    <xf numFmtId="43" fontId="3" fillId="0" borderId="2" xfId="3" applyFont="1" applyBorder="1" applyAlignment="1">
      <alignment wrapText="1"/>
    </xf>
    <xf numFmtId="166" fontId="5" fillId="0" borderId="2" xfId="3" applyNumberFormat="1" applyFont="1" applyBorder="1" applyAlignment="1">
      <alignment wrapText="1"/>
    </xf>
    <xf numFmtId="43" fontId="2" fillId="0" borderId="2" xfId="3" applyFont="1" applyBorder="1" applyAlignment="1">
      <alignment wrapText="1"/>
    </xf>
    <xf numFmtId="165" fontId="2" fillId="0" borderId="4" xfId="3" applyNumberFormat="1" applyFont="1" applyBorder="1" applyAlignment="1">
      <alignment horizontal="center" wrapText="1"/>
    </xf>
    <xf numFmtId="167" fontId="5" fillId="0" borderId="2" xfId="3" applyNumberFormat="1" applyFont="1" applyBorder="1" applyAlignment="1">
      <alignment horizontal="center" wrapText="1"/>
    </xf>
    <xf numFmtId="165" fontId="5" fillId="0" borderId="2" xfId="3" applyNumberFormat="1" applyFont="1" applyBorder="1" applyAlignment="1">
      <alignment horizontal="center" wrapText="1"/>
    </xf>
    <xf numFmtId="43" fontId="6" fillId="0" borderId="2" xfId="3" applyFont="1" applyBorder="1"/>
    <xf numFmtId="165" fontId="6" fillId="0" borderId="4" xfId="3" applyNumberFormat="1" applyFont="1" applyBorder="1" applyAlignment="1">
      <alignment horizontal="center" wrapText="1"/>
    </xf>
    <xf numFmtId="43" fontId="2" fillId="0" borderId="2" xfId="3" applyFont="1" applyBorder="1"/>
    <xf numFmtId="0" fontId="6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43" fontId="6" fillId="3" borderId="2" xfId="3" applyFont="1" applyFill="1" applyBorder="1" applyAlignment="1">
      <alignment wrapText="1"/>
    </xf>
    <xf numFmtId="0" fontId="8" fillId="3" borderId="9" xfId="0" applyFont="1" applyFill="1" applyBorder="1" applyAlignment="1">
      <alignment vertical="top" wrapText="1"/>
    </xf>
    <xf numFmtId="0" fontId="9" fillId="0" borderId="1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167" fontId="3" fillId="0" borderId="2" xfId="3" applyNumberFormat="1" applyFont="1" applyBorder="1" applyAlignment="1">
      <alignment horizontal="center" wrapText="1"/>
    </xf>
    <xf numFmtId="43" fontId="5" fillId="0" borderId="2" xfId="3" applyFont="1" applyBorder="1"/>
    <xf numFmtId="0" fontId="10" fillId="0" borderId="0" xfId="0" applyFont="1"/>
    <xf numFmtId="164" fontId="0" fillId="0" borderId="0" xfId="1" applyFont="1"/>
    <xf numFmtId="0" fontId="11" fillId="0" borderId="0" xfId="0" applyFont="1"/>
    <xf numFmtId="0" fontId="11" fillId="0" borderId="0" xfId="0" applyFont="1" applyAlignment="1">
      <alignment horizontal="center" wrapText="1"/>
    </xf>
    <xf numFmtId="43" fontId="13" fillId="0" borderId="2" xfId="3" applyFont="1" applyBorder="1"/>
    <xf numFmtId="0" fontId="14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43" fontId="13" fillId="0" borderId="2" xfId="3" applyFont="1" applyBorder="1" applyAlignment="1">
      <alignment wrapText="1"/>
    </xf>
    <xf numFmtId="9" fontId="13" fillId="0" borderId="2" xfId="2" applyFont="1" applyBorder="1" applyAlignment="1">
      <alignment horizontal="center" wrapText="1"/>
    </xf>
    <xf numFmtId="43" fontId="2" fillId="0" borderId="3" xfId="3" applyFont="1" applyBorder="1" applyAlignment="1">
      <alignment horizontal="right"/>
    </xf>
    <xf numFmtId="9" fontId="2" fillId="0" borderId="2" xfId="2" applyFont="1" applyBorder="1" applyAlignment="1">
      <alignment horizontal="right"/>
    </xf>
    <xf numFmtId="43" fontId="2" fillId="0" borderId="2" xfId="3" applyFont="1" applyBorder="1" applyAlignment="1">
      <alignment horizontal="right"/>
    </xf>
    <xf numFmtId="9" fontId="13" fillId="0" borderId="2" xfId="2" applyFont="1" applyBorder="1" applyAlignment="1">
      <alignment wrapText="1"/>
    </xf>
    <xf numFmtId="43" fontId="13" fillId="0" borderId="2" xfId="3" applyFont="1" applyBorder="1" applyAlignment="1">
      <alignment horizontal="center" wrapText="1"/>
    </xf>
    <xf numFmtId="43" fontId="16" fillId="4" borderId="3" xfId="4" applyNumberFormat="1" applyBorder="1" applyAlignment="1">
      <alignment horizontal="right"/>
    </xf>
    <xf numFmtId="43" fontId="6" fillId="0" borderId="3" xfId="3" applyFont="1" applyBorder="1" applyAlignment="1">
      <alignment horizontal="right"/>
    </xf>
    <xf numFmtId="9" fontId="6" fillId="0" borderId="2" xfId="2" applyFont="1" applyBorder="1" applyAlignment="1">
      <alignment horizontal="right"/>
    </xf>
    <xf numFmtId="164" fontId="0" fillId="0" borderId="1" xfId="0" applyNumberFormat="1" applyBorder="1"/>
    <xf numFmtId="10" fontId="6" fillId="0" borderId="2" xfId="2" applyNumberFormat="1" applyFont="1" applyBorder="1" applyAlignment="1">
      <alignment horizontal="right"/>
    </xf>
    <xf numFmtId="0" fontId="12" fillId="0" borderId="0" xfId="0" applyFont="1"/>
    <xf numFmtId="164" fontId="0" fillId="0" borderId="0" xfId="0" applyNumberFormat="1"/>
    <xf numFmtId="43" fontId="17" fillId="0" borderId="2" xfId="3" applyFont="1" applyBorder="1" applyAlignment="1">
      <alignment wrapText="1"/>
    </xf>
    <xf numFmtId="166" fontId="18" fillId="0" borderId="2" xfId="3" applyNumberFormat="1" applyFont="1" applyBorder="1" applyAlignment="1">
      <alignment wrapText="1"/>
    </xf>
    <xf numFmtId="43" fontId="18" fillId="0" borderId="2" xfId="3" applyFont="1" applyBorder="1" applyAlignment="1">
      <alignment wrapText="1"/>
    </xf>
    <xf numFmtId="167" fontId="18" fillId="0" borderId="2" xfId="3" applyNumberFormat="1" applyFont="1" applyBorder="1" applyAlignment="1">
      <alignment horizontal="center" wrapText="1"/>
    </xf>
    <xf numFmtId="43" fontId="6" fillId="0" borderId="2" xfId="3" applyFont="1" applyBorder="1" applyAlignment="1">
      <alignment wrapText="1"/>
    </xf>
    <xf numFmtId="166" fontId="19" fillId="0" borderId="2" xfId="3" applyNumberFormat="1" applyFont="1" applyBorder="1" applyAlignment="1">
      <alignment wrapText="1"/>
    </xf>
    <xf numFmtId="43" fontId="19" fillId="0" borderId="2" xfId="3" applyFont="1" applyBorder="1" applyAlignment="1">
      <alignment wrapText="1"/>
    </xf>
    <xf numFmtId="167" fontId="19" fillId="0" borderId="2" xfId="3" applyNumberFormat="1" applyFont="1" applyBorder="1" applyAlignment="1">
      <alignment horizontal="center" wrapText="1"/>
    </xf>
    <xf numFmtId="9" fontId="19" fillId="0" borderId="2" xfId="2" applyFont="1" applyBorder="1" applyAlignment="1">
      <alignment horizontal="center" wrapText="1"/>
    </xf>
    <xf numFmtId="166" fontId="5" fillId="0" borderId="2" xfId="3" applyNumberFormat="1" applyFont="1" applyBorder="1" applyAlignment="1">
      <alignment horizontal="center" wrapText="1"/>
    </xf>
    <xf numFmtId="43" fontId="5" fillId="0" borderId="2" xfId="3" applyFont="1" applyBorder="1" applyAlignment="1">
      <alignment horizontal="center"/>
    </xf>
    <xf numFmtId="43" fontId="5" fillId="0" borderId="2" xfId="3" applyFont="1" applyBorder="1" applyAlignment="1">
      <alignment horizontal="center" wrapText="1"/>
    </xf>
    <xf numFmtId="43" fontId="2" fillId="0" borderId="3" xfId="3" applyFont="1" applyBorder="1" applyAlignment="1">
      <alignment horizontal="center"/>
    </xf>
    <xf numFmtId="43" fontId="17" fillId="0" borderId="0" xfId="0" applyNumberFormat="1" applyFont="1"/>
    <xf numFmtId="0" fontId="20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15" fillId="0" borderId="11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</cellXfs>
  <cellStyles count="5">
    <cellStyle name="Bad" xfId="4" builtinId="27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A19" zoomScaleNormal="100" workbookViewId="0">
      <selection sqref="A1:P1"/>
    </sheetView>
  </sheetViews>
  <sheetFormatPr defaultRowHeight="15" x14ac:dyDescent="0.25"/>
  <cols>
    <col min="1" max="1" width="5.42578125" customWidth="1"/>
    <col min="2" max="2" width="38.42578125" customWidth="1"/>
    <col min="3" max="3" width="43" hidden="1" customWidth="1"/>
    <col min="4" max="4" width="14.42578125" hidden="1" customWidth="1"/>
    <col min="5" max="5" width="23.7109375" hidden="1" customWidth="1"/>
    <col min="6" max="6" width="20.28515625" hidden="1" customWidth="1"/>
    <col min="7" max="7" width="33.7109375" bestFit="1" customWidth="1"/>
    <col min="8" max="9" width="23.42578125" customWidth="1"/>
    <col min="10" max="10" width="9.5703125" customWidth="1"/>
    <col min="11" max="11" width="23.42578125" customWidth="1"/>
    <col min="12" max="12" width="24" customWidth="1"/>
    <col min="13" max="13" width="8.5703125" customWidth="1"/>
    <col min="14" max="14" width="22.7109375" customWidth="1"/>
    <col min="15" max="15" width="23.7109375" customWidth="1"/>
    <col min="16" max="16" width="9" customWidth="1"/>
  </cols>
  <sheetData>
    <row r="1" spans="1:16" ht="21.75" thickBot="1" x14ac:dyDescent="0.4">
      <c r="A1" s="73" t="s">
        <v>95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17.25" customHeight="1" x14ac:dyDescent="0.35">
      <c r="A2" s="22"/>
      <c r="B2" s="21" t="s">
        <v>34</v>
      </c>
      <c r="C2" s="20"/>
      <c r="D2" s="20"/>
      <c r="E2" s="20"/>
      <c r="F2" s="20"/>
      <c r="G2" s="20"/>
      <c r="H2" s="67" t="s">
        <v>40</v>
      </c>
      <c r="I2" s="68"/>
      <c r="J2" s="69"/>
      <c r="K2" s="67" t="s">
        <v>41</v>
      </c>
      <c r="L2" s="68"/>
      <c r="M2" s="69"/>
      <c r="N2" s="67" t="s">
        <v>42</v>
      </c>
      <c r="O2" s="68"/>
      <c r="P2" s="69"/>
    </row>
    <row r="3" spans="1:16" s="28" customFormat="1" ht="29.25" customHeight="1" x14ac:dyDescent="0.25">
      <c r="A3" s="19" t="s">
        <v>21</v>
      </c>
      <c r="B3" s="18" t="s">
        <v>20</v>
      </c>
      <c r="C3" s="18" t="s">
        <v>19</v>
      </c>
      <c r="D3" s="18" t="s">
        <v>18</v>
      </c>
      <c r="E3" s="18" t="s">
        <v>17</v>
      </c>
      <c r="F3" s="18" t="s">
        <v>33</v>
      </c>
      <c r="G3" s="18" t="s">
        <v>15</v>
      </c>
      <c r="H3" s="18" t="s">
        <v>86</v>
      </c>
      <c r="I3" s="18" t="s">
        <v>84</v>
      </c>
      <c r="J3" s="34" t="s">
        <v>0</v>
      </c>
      <c r="K3" s="18" t="s">
        <v>87</v>
      </c>
      <c r="L3" s="18" t="s">
        <v>83</v>
      </c>
      <c r="M3" s="33" t="s">
        <v>0</v>
      </c>
      <c r="N3" s="18" t="s">
        <v>87</v>
      </c>
      <c r="O3" s="18" t="s">
        <v>83</v>
      </c>
      <c r="P3" s="33" t="s">
        <v>0</v>
      </c>
    </row>
    <row r="4" spans="1:16" ht="18" x14ac:dyDescent="0.35">
      <c r="A4" s="16">
        <v>1</v>
      </c>
      <c r="B4" s="53" t="s">
        <v>1</v>
      </c>
      <c r="C4" s="53" t="s">
        <v>24</v>
      </c>
      <c r="D4" s="54" t="s">
        <v>2</v>
      </c>
      <c r="E4" s="55" t="s">
        <v>31</v>
      </c>
      <c r="F4" s="56">
        <v>8</v>
      </c>
      <c r="G4" s="56">
        <v>2012</v>
      </c>
      <c r="H4" s="55">
        <v>37570716</v>
      </c>
      <c r="I4" s="55">
        <v>37570716</v>
      </c>
      <c r="J4" s="57">
        <f>(H4-I4)/I4</f>
        <v>0</v>
      </c>
      <c r="K4" s="55">
        <v>12491490</v>
      </c>
      <c r="L4" s="55">
        <v>12491490</v>
      </c>
      <c r="M4" s="57">
        <f>(K4-L4)/L4</f>
        <v>0</v>
      </c>
      <c r="N4" s="55">
        <f>H4-K4</f>
        <v>25079226</v>
      </c>
      <c r="O4" s="55">
        <f>I4-L4</f>
        <v>25079226</v>
      </c>
      <c r="P4" s="57">
        <f>(N4-O4)/O4</f>
        <v>0</v>
      </c>
    </row>
    <row r="5" spans="1:16" ht="18" customHeight="1" x14ac:dyDescent="0.35">
      <c r="A5" s="12">
        <v>2</v>
      </c>
      <c r="B5" s="53" t="s">
        <v>32</v>
      </c>
      <c r="C5" s="9" t="s">
        <v>24</v>
      </c>
      <c r="D5" s="10" t="s">
        <v>2</v>
      </c>
      <c r="E5" s="10" t="s">
        <v>31</v>
      </c>
      <c r="F5" s="13">
        <v>10</v>
      </c>
      <c r="G5" s="13">
        <v>2015</v>
      </c>
      <c r="H5" s="35">
        <v>12038035</v>
      </c>
      <c r="I5" s="35">
        <v>12038035</v>
      </c>
      <c r="J5" s="36">
        <f t="shared" ref="J5:J13" si="0">(H5-I5)/I5</f>
        <v>0</v>
      </c>
      <c r="K5" s="35">
        <v>315992484</v>
      </c>
      <c r="L5" s="35">
        <v>315992484</v>
      </c>
      <c r="M5" s="36">
        <f t="shared" ref="M5:M13" si="1">(K5-L5)/L5</f>
        <v>0</v>
      </c>
      <c r="N5" s="35">
        <v>-199266202</v>
      </c>
      <c r="O5" s="35">
        <v>-199266202</v>
      </c>
      <c r="P5" s="36">
        <f t="shared" ref="P5:P13" si="2">(N5-O5)/O5</f>
        <v>0</v>
      </c>
    </row>
    <row r="6" spans="1:16" ht="18" x14ac:dyDescent="0.35">
      <c r="A6" s="16">
        <v>3</v>
      </c>
      <c r="B6" s="15" t="s">
        <v>5</v>
      </c>
      <c r="C6" s="9" t="s">
        <v>12</v>
      </c>
      <c r="D6" s="10" t="s">
        <v>2</v>
      </c>
      <c r="E6" s="10" t="s">
        <v>30</v>
      </c>
      <c r="F6" s="13">
        <v>11</v>
      </c>
      <c r="G6" s="13">
        <v>2013</v>
      </c>
      <c r="H6" s="35">
        <v>0</v>
      </c>
      <c r="I6" s="35">
        <v>0</v>
      </c>
      <c r="J6" s="36" t="e">
        <f t="shared" si="0"/>
        <v>#DIV/0!</v>
      </c>
      <c r="K6" s="35">
        <v>266903793</v>
      </c>
      <c r="L6" s="35">
        <v>266903793</v>
      </c>
      <c r="M6" s="36">
        <f t="shared" si="1"/>
        <v>0</v>
      </c>
      <c r="N6" s="35">
        <f t="shared" ref="N6:O12" si="3">H6-K6</f>
        <v>-266903793</v>
      </c>
      <c r="O6" s="35">
        <f t="shared" si="3"/>
        <v>-266903793</v>
      </c>
      <c r="P6" s="36">
        <f t="shared" si="2"/>
        <v>0</v>
      </c>
    </row>
    <row r="7" spans="1:16" ht="18" x14ac:dyDescent="0.35">
      <c r="A7" s="12">
        <v>4</v>
      </c>
      <c r="B7" s="11" t="s">
        <v>29</v>
      </c>
      <c r="C7" s="9" t="s">
        <v>28</v>
      </c>
      <c r="D7" s="10" t="s">
        <v>2</v>
      </c>
      <c r="E7" s="10" t="s">
        <v>27</v>
      </c>
      <c r="F7" s="13">
        <v>2</v>
      </c>
      <c r="G7" s="13">
        <v>2016</v>
      </c>
      <c r="H7" s="35">
        <v>-137617665</v>
      </c>
      <c r="I7" s="35">
        <v>-137617665</v>
      </c>
      <c r="J7" s="36">
        <f t="shared" si="0"/>
        <v>0</v>
      </c>
      <c r="K7" s="35">
        <v>10991897</v>
      </c>
      <c r="L7" s="35">
        <v>10991897</v>
      </c>
      <c r="M7" s="36">
        <f t="shared" si="1"/>
        <v>0</v>
      </c>
      <c r="N7" s="35">
        <v>230792781</v>
      </c>
      <c r="O7" s="35">
        <v>230792781</v>
      </c>
      <c r="P7" s="36">
        <f t="shared" si="2"/>
        <v>0</v>
      </c>
    </row>
    <row r="8" spans="1:16" ht="18" x14ac:dyDescent="0.35">
      <c r="A8" s="12">
        <v>9</v>
      </c>
      <c r="B8" s="11" t="s">
        <v>59</v>
      </c>
      <c r="C8" s="9"/>
      <c r="D8" s="10"/>
      <c r="E8" s="10"/>
      <c r="F8" s="13"/>
      <c r="G8" s="13"/>
      <c r="H8" s="35">
        <v>0</v>
      </c>
      <c r="I8" s="35">
        <v>0</v>
      </c>
      <c r="J8" s="36" t="e">
        <f t="shared" ref="J8" si="4">(H8-I8)/I8</f>
        <v>#DIV/0!</v>
      </c>
      <c r="K8" s="35">
        <v>306398340</v>
      </c>
      <c r="L8" s="35">
        <v>306398340</v>
      </c>
      <c r="M8" s="36">
        <f t="shared" ref="M8" si="5">(K8-L8)/L8</f>
        <v>0</v>
      </c>
      <c r="N8" s="35">
        <f t="shared" ref="N8:O8" si="6">H8-K8</f>
        <v>-306398340</v>
      </c>
      <c r="O8" s="35">
        <f t="shared" si="6"/>
        <v>-306398340</v>
      </c>
      <c r="P8" s="36">
        <f t="shared" ref="P8" si="7">(N8-O8)/O8</f>
        <v>0</v>
      </c>
    </row>
    <row r="9" spans="1:16" ht="18" x14ac:dyDescent="0.35">
      <c r="A9" s="16">
        <v>5</v>
      </c>
      <c r="B9" s="15" t="s">
        <v>26</v>
      </c>
      <c r="C9" s="9"/>
      <c r="D9" s="10"/>
      <c r="E9" s="10"/>
      <c r="F9" s="13"/>
      <c r="G9" s="13"/>
      <c r="H9" s="35">
        <v>0</v>
      </c>
      <c r="I9" s="35">
        <v>0</v>
      </c>
      <c r="J9" s="36" t="e">
        <f t="shared" si="0"/>
        <v>#DIV/0!</v>
      </c>
      <c r="K9" s="35">
        <v>0</v>
      </c>
      <c r="L9" s="35">
        <v>0</v>
      </c>
      <c r="M9" s="36" t="e">
        <f t="shared" si="1"/>
        <v>#DIV/0!</v>
      </c>
      <c r="N9" s="35">
        <f t="shared" si="3"/>
        <v>0</v>
      </c>
      <c r="O9" s="35">
        <f t="shared" si="3"/>
        <v>0</v>
      </c>
      <c r="P9" s="36" t="e">
        <f t="shared" si="2"/>
        <v>#DIV/0!</v>
      </c>
    </row>
    <row r="10" spans="1:16" ht="18" x14ac:dyDescent="0.35">
      <c r="A10" s="16">
        <v>6</v>
      </c>
      <c r="B10" s="15" t="s">
        <v>25</v>
      </c>
      <c r="C10" s="9"/>
      <c r="D10" s="10"/>
      <c r="E10" s="10"/>
      <c r="F10" s="13"/>
      <c r="G10" s="13"/>
      <c r="H10" s="35">
        <v>0</v>
      </c>
      <c r="I10" s="35">
        <v>0</v>
      </c>
      <c r="J10" s="36" t="e">
        <f t="shared" si="0"/>
        <v>#DIV/0!</v>
      </c>
      <c r="K10" s="35">
        <v>0</v>
      </c>
      <c r="L10" s="35">
        <v>0</v>
      </c>
      <c r="M10" s="36" t="e">
        <f t="shared" si="1"/>
        <v>#DIV/0!</v>
      </c>
      <c r="N10" s="35">
        <f t="shared" si="3"/>
        <v>0</v>
      </c>
      <c r="O10" s="35">
        <f t="shared" si="3"/>
        <v>0</v>
      </c>
      <c r="P10" s="36" t="e">
        <f t="shared" si="2"/>
        <v>#DIV/0!</v>
      </c>
    </row>
    <row r="11" spans="1:16" ht="18" x14ac:dyDescent="0.35">
      <c r="A11" s="12">
        <v>7</v>
      </c>
      <c r="B11" s="11" t="s">
        <v>47</v>
      </c>
      <c r="C11" s="9" t="s">
        <v>28</v>
      </c>
      <c r="D11" s="10" t="s">
        <v>2</v>
      </c>
      <c r="E11" s="10" t="s">
        <v>27</v>
      </c>
      <c r="F11" s="13">
        <v>2</v>
      </c>
      <c r="G11" s="13">
        <v>2016</v>
      </c>
      <c r="H11" s="35">
        <v>0</v>
      </c>
      <c r="I11" s="35">
        <v>0</v>
      </c>
      <c r="J11" s="36" t="e">
        <f t="shared" si="0"/>
        <v>#DIV/0!</v>
      </c>
      <c r="K11" s="35">
        <v>0</v>
      </c>
      <c r="L11" s="35">
        <v>0</v>
      </c>
      <c r="M11" s="36" t="e">
        <f t="shared" si="1"/>
        <v>#DIV/0!</v>
      </c>
      <c r="N11" s="35">
        <f t="shared" si="3"/>
        <v>0</v>
      </c>
      <c r="O11" s="35">
        <f t="shared" si="3"/>
        <v>0</v>
      </c>
      <c r="P11" s="36" t="e">
        <f t="shared" si="2"/>
        <v>#DIV/0!</v>
      </c>
    </row>
    <row r="12" spans="1:16" ht="18" x14ac:dyDescent="0.35">
      <c r="A12" s="12">
        <v>8</v>
      </c>
      <c r="B12" s="11" t="s">
        <v>57</v>
      </c>
      <c r="C12" s="9"/>
      <c r="D12" s="10"/>
      <c r="E12" s="10"/>
      <c r="F12" s="13"/>
      <c r="G12" s="13"/>
      <c r="H12" s="35">
        <v>0</v>
      </c>
      <c r="I12" s="35">
        <v>0</v>
      </c>
      <c r="J12" s="36" t="e">
        <f t="shared" si="0"/>
        <v>#DIV/0!</v>
      </c>
      <c r="K12" s="35">
        <v>0</v>
      </c>
      <c r="L12" s="35">
        <v>0</v>
      </c>
      <c r="M12" s="36" t="e">
        <f t="shared" si="1"/>
        <v>#DIV/0!</v>
      </c>
      <c r="N12" s="35">
        <f t="shared" si="3"/>
        <v>0</v>
      </c>
      <c r="O12" s="35">
        <f t="shared" si="3"/>
        <v>0</v>
      </c>
      <c r="P12" s="36" t="e">
        <f t="shared" si="2"/>
        <v>#DIV/0!</v>
      </c>
    </row>
    <row r="13" spans="1:16" ht="18" x14ac:dyDescent="0.35">
      <c r="A13" s="12">
        <v>10</v>
      </c>
      <c r="B13" s="11" t="s">
        <v>61</v>
      </c>
      <c r="C13" s="9"/>
      <c r="D13" s="10"/>
      <c r="E13" s="10"/>
      <c r="F13" s="13"/>
      <c r="G13" s="13"/>
      <c r="H13" s="35">
        <v>0</v>
      </c>
      <c r="I13" s="35">
        <v>0</v>
      </c>
      <c r="J13" s="36" t="e">
        <f t="shared" si="0"/>
        <v>#DIV/0!</v>
      </c>
      <c r="K13" s="35">
        <v>0</v>
      </c>
      <c r="L13" s="35">
        <v>0</v>
      </c>
      <c r="M13" s="36" t="e">
        <f t="shared" si="1"/>
        <v>#DIV/0!</v>
      </c>
      <c r="N13" s="35">
        <f>H13-K13</f>
        <v>0</v>
      </c>
      <c r="O13" s="35">
        <f>I13-L13</f>
        <v>0</v>
      </c>
      <c r="P13" s="36" t="e">
        <f t="shared" si="2"/>
        <v>#DIV/0!</v>
      </c>
    </row>
    <row r="14" spans="1:16" ht="18.75" customHeight="1" x14ac:dyDescent="0.35">
      <c r="A14" s="12"/>
      <c r="B14" s="11"/>
      <c r="C14" s="8"/>
      <c r="D14" s="10"/>
      <c r="E14" s="27"/>
      <c r="F14" s="27"/>
      <c r="G14" s="27"/>
      <c r="H14" s="27">
        <v>0</v>
      </c>
      <c r="I14" s="27">
        <v>0</v>
      </c>
      <c r="J14" s="27"/>
      <c r="K14" s="27">
        <v>0</v>
      </c>
      <c r="L14" s="27">
        <v>0</v>
      </c>
      <c r="M14" s="27"/>
      <c r="N14" s="27">
        <v>0</v>
      </c>
      <c r="O14" s="27">
        <v>0</v>
      </c>
      <c r="P14" s="27"/>
    </row>
    <row r="15" spans="1:16" ht="16.5" customHeight="1" x14ac:dyDescent="0.35">
      <c r="A15" s="7"/>
      <c r="B15" s="6" t="s">
        <v>46</v>
      </c>
      <c r="C15" s="5" t="s">
        <v>6</v>
      </c>
      <c r="D15" s="4"/>
      <c r="E15" s="4"/>
      <c r="F15" s="26">
        <v>31</v>
      </c>
      <c r="G15" s="4"/>
      <c r="H15" s="37">
        <f>SUM(H4:H11)</f>
        <v>-88008914</v>
      </c>
      <c r="I15" s="37">
        <f>SUM(I4:I11)</f>
        <v>-88008914</v>
      </c>
      <c r="J15" s="38"/>
      <c r="K15" s="39">
        <f>SUM(K4:K14)</f>
        <v>912778004</v>
      </c>
      <c r="L15" s="39">
        <f>SUM(L4:L14)</f>
        <v>912778004</v>
      </c>
      <c r="M15" s="38"/>
      <c r="N15" s="39">
        <f>SUM(N4:N14)</f>
        <v>-516696328</v>
      </c>
      <c r="O15" s="39">
        <f>SUM(O4:O14)</f>
        <v>-516696328</v>
      </c>
      <c r="P15" s="38"/>
    </row>
    <row r="16" spans="1:16" ht="15.75" thickBot="1" x14ac:dyDescent="0.3">
      <c r="B16" s="25"/>
      <c r="C16" s="24"/>
      <c r="D16" s="23"/>
      <c r="E16" s="23"/>
      <c r="F16" s="24"/>
      <c r="G16" s="23"/>
      <c r="H16" s="23"/>
      <c r="I16" s="23"/>
      <c r="J16" s="24"/>
      <c r="K16" s="24"/>
      <c r="L16" s="23"/>
      <c r="M16" s="23"/>
      <c r="O16" s="2"/>
    </row>
    <row r="17" spans="1:16" ht="19.5" customHeight="1" x14ac:dyDescent="0.35">
      <c r="A17" s="22"/>
      <c r="B17" s="21" t="s">
        <v>23</v>
      </c>
      <c r="C17" s="20"/>
      <c r="D17" s="20"/>
      <c r="E17" s="20"/>
      <c r="F17" s="20"/>
      <c r="G17" s="20"/>
      <c r="H17" s="67" t="s">
        <v>40</v>
      </c>
      <c r="I17" s="68"/>
      <c r="J17" s="69"/>
      <c r="K17" s="67" t="s">
        <v>41</v>
      </c>
      <c r="L17" s="68"/>
      <c r="M17" s="69"/>
      <c r="N17" s="67" t="s">
        <v>42</v>
      </c>
      <c r="O17" s="68"/>
      <c r="P17" s="69"/>
    </row>
    <row r="18" spans="1:16" ht="37.5" customHeight="1" x14ac:dyDescent="0.25">
      <c r="A18" s="19" t="s">
        <v>21</v>
      </c>
      <c r="B18" s="18" t="s">
        <v>20</v>
      </c>
      <c r="C18" s="18" t="s">
        <v>19</v>
      </c>
      <c r="D18" s="18" t="s">
        <v>18</v>
      </c>
      <c r="E18" s="18" t="s">
        <v>17</v>
      </c>
      <c r="F18" s="18" t="s">
        <v>16</v>
      </c>
      <c r="G18" s="18" t="s">
        <v>15</v>
      </c>
      <c r="H18" s="18" t="s">
        <v>88</v>
      </c>
      <c r="I18" s="18" t="s">
        <v>85</v>
      </c>
      <c r="J18" s="18" t="s">
        <v>0</v>
      </c>
      <c r="K18" s="18" t="s">
        <v>87</v>
      </c>
      <c r="L18" s="18" t="s">
        <v>83</v>
      </c>
      <c r="M18" s="18" t="s">
        <v>0</v>
      </c>
      <c r="N18" s="18" t="s">
        <v>87</v>
      </c>
      <c r="O18" s="18" t="s">
        <v>83</v>
      </c>
      <c r="P18" s="18" t="s">
        <v>0</v>
      </c>
    </row>
    <row r="19" spans="1:16" ht="18.75" customHeight="1" x14ac:dyDescent="0.35">
      <c r="A19" s="12">
        <v>1</v>
      </c>
      <c r="B19" s="17" t="s">
        <v>13</v>
      </c>
      <c r="C19" s="9" t="s">
        <v>12</v>
      </c>
      <c r="D19" s="10" t="s">
        <v>3</v>
      </c>
      <c r="E19" s="10" t="s">
        <v>11</v>
      </c>
      <c r="F19" s="13">
        <v>5</v>
      </c>
      <c r="G19" s="13">
        <v>2015</v>
      </c>
      <c r="H19" s="35">
        <v>6540815</v>
      </c>
      <c r="I19" s="35">
        <v>6540815</v>
      </c>
      <c r="J19" s="36">
        <f>(H19-I19)/I19</f>
        <v>0</v>
      </c>
      <c r="K19" s="35">
        <v>99061568</v>
      </c>
      <c r="L19" s="35">
        <v>99061568</v>
      </c>
      <c r="M19" s="36">
        <f>(K19-L19)/L19</f>
        <v>0</v>
      </c>
      <c r="N19" s="35">
        <f>H19-K19</f>
        <v>-92520753</v>
      </c>
      <c r="O19" s="35">
        <f>I19-L19</f>
        <v>-92520753</v>
      </c>
      <c r="P19" s="36">
        <f>(N19-O19)/O19</f>
        <v>0</v>
      </c>
    </row>
    <row r="20" spans="1:16" ht="18.75" customHeight="1" x14ac:dyDescent="0.35">
      <c r="A20" s="12">
        <v>2</v>
      </c>
      <c r="B20" s="11" t="s">
        <v>9</v>
      </c>
      <c r="C20" s="9" t="s">
        <v>8</v>
      </c>
      <c r="D20" s="10" t="s">
        <v>3</v>
      </c>
      <c r="E20" s="10" t="s">
        <v>7</v>
      </c>
      <c r="F20" s="14">
        <v>285934852</v>
      </c>
      <c r="G20" s="13">
        <v>2017</v>
      </c>
      <c r="H20" s="35">
        <v>2709885162</v>
      </c>
      <c r="I20" s="35">
        <v>2709885162</v>
      </c>
      <c r="J20" s="36">
        <f t="shared" ref="J20:J24" si="8">(H20-I20)/I20</f>
        <v>0</v>
      </c>
      <c r="K20" s="35">
        <v>304460168</v>
      </c>
      <c r="L20" s="35">
        <v>304460168</v>
      </c>
      <c r="M20" s="36">
        <f t="shared" ref="M20:M24" si="9">(K20-L20)/L20</f>
        <v>0</v>
      </c>
      <c r="N20" s="35">
        <f t="shared" ref="N20:O25" si="10">H20-K20</f>
        <v>2405424994</v>
      </c>
      <c r="O20" s="35">
        <f t="shared" si="10"/>
        <v>2405424994</v>
      </c>
      <c r="P20" s="36">
        <f t="shared" ref="P20:P24" si="11">(N20-O20)/O20</f>
        <v>0</v>
      </c>
    </row>
    <row r="21" spans="1:16" ht="18.75" customHeight="1" x14ac:dyDescent="0.35">
      <c r="A21" s="12">
        <v>3</v>
      </c>
      <c r="B21" s="15" t="s">
        <v>10</v>
      </c>
      <c r="C21" s="9"/>
      <c r="D21" s="10"/>
      <c r="E21" s="10"/>
      <c r="F21" s="13"/>
      <c r="G21" s="13"/>
      <c r="H21" s="35">
        <v>233598000</v>
      </c>
      <c r="I21" s="35">
        <v>233598000</v>
      </c>
      <c r="J21" s="36">
        <f t="shared" si="8"/>
        <v>0</v>
      </c>
      <c r="K21" s="35">
        <v>104987000</v>
      </c>
      <c r="L21" s="35">
        <v>104987000</v>
      </c>
      <c r="M21" s="36">
        <f t="shared" si="9"/>
        <v>0</v>
      </c>
      <c r="N21" s="35">
        <f t="shared" si="10"/>
        <v>128611000</v>
      </c>
      <c r="O21" s="35">
        <f t="shared" si="10"/>
        <v>128611000</v>
      </c>
      <c r="P21" s="36">
        <f t="shared" si="11"/>
        <v>0</v>
      </c>
    </row>
    <row r="22" spans="1:16" ht="18.75" customHeight="1" x14ac:dyDescent="0.35">
      <c r="A22" s="12">
        <v>4</v>
      </c>
      <c r="B22" s="15" t="s">
        <v>48</v>
      </c>
      <c r="C22" s="9"/>
      <c r="D22" s="10"/>
      <c r="E22" s="10"/>
      <c r="F22" s="13"/>
      <c r="G22" s="13"/>
      <c r="H22" s="35">
        <v>0</v>
      </c>
      <c r="I22" s="35">
        <v>0</v>
      </c>
      <c r="J22" s="36" t="e">
        <f t="shared" si="8"/>
        <v>#DIV/0!</v>
      </c>
      <c r="K22" s="35">
        <v>0</v>
      </c>
      <c r="L22" s="35">
        <v>0</v>
      </c>
      <c r="M22" s="36" t="e">
        <f t="shared" si="9"/>
        <v>#DIV/0!</v>
      </c>
      <c r="N22" s="35">
        <f t="shared" si="10"/>
        <v>0</v>
      </c>
      <c r="O22" s="35">
        <f t="shared" si="10"/>
        <v>0</v>
      </c>
      <c r="P22" s="36" t="e">
        <f t="shared" si="11"/>
        <v>#DIV/0!</v>
      </c>
    </row>
    <row r="23" spans="1:16" ht="18.75" customHeight="1" x14ac:dyDescent="0.35">
      <c r="A23" s="12">
        <v>5</v>
      </c>
      <c r="B23" s="17" t="s">
        <v>80</v>
      </c>
      <c r="C23" s="9"/>
      <c r="D23" s="10"/>
      <c r="E23" s="10"/>
      <c r="F23" s="13"/>
      <c r="G23" s="13"/>
      <c r="H23" s="35"/>
      <c r="I23" s="35"/>
      <c r="J23" s="36"/>
      <c r="K23" s="35"/>
      <c r="L23" s="35"/>
      <c r="M23" s="36"/>
      <c r="N23" s="35"/>
      <c r="O23" s="35"/>
      <c r="P23" s="36"/>
    </row>
    <row r="24" spans="1:16" ht="18" customHeight="1" x14ac:dyDescent="0.35">
      <c r="A24" s="12">
        <v>6</v>
      </c>
      <c r="B24" s="11" t="s">
        <v>49</v>
      </c>
      <c r="C24" s="9" t="s">
        <v>8</v>
      </c>
      <c r="D24" s="10" t="s">
        <v>3</v>
      </c>
      <c r="E24" s="10" t="s">
        <v>7</v>
      </c>
      <c r="F24" s="14">
        <v>285934852</v>
      </c>
      <c r="G24" s="13">
        <v>2017</v>
      </c>
      <c r="H24" s="35">
        <v>0</v>
      </c>
      <c r="I24" s="35">
        <v>0</v>
      </c>
      <c r="J24" s="36" t="e">
        <f t="shared" si="8"/>
        <v>#DIV/0!</v>
      </c>
      <c r="K24" s="35">
        <v>0</v>
      </c>
      <c r="L24" s="35">
        <v>0</v>
      </c>
      <c r="M24" s="36" t="e">
        <f t="shared" si="9"/>
        <v>#DIV/0!</v>
      </c>
      <c r="N24" s="35">
        <f t="shared" si="10"/>
        <v>0</v>
      </c>
      <c r="O24" s="35">
        <f t="shared" si="10"/>
        <v>0</v>
      </c>
      <c r="P24" s="36" t="e">
        <f t="shared" si="11"/>
        <v>#DIV/0!</v>
      </c>
    </row>
    <row r="25" spans="1:16" ht="10.5" customHeight="1" x14ac:dyDescent="0.35">
      <c r="A25" s="12"/>
      <c r="B25" s="11"/>
      <c r="C25" s="8"/>
      <c r="D25" s="10"/>
      <c r="E25" s="8"/>
      <c r="F25" s="8"/>
      <c r="G25" s="8"/>
      <c r="H25" s="35">
        <v>0</v>
      </c>
      <c r="I25" s="35">
        <v>0</v>
      </c>
      <c r="J25" s="17"/>
      <c r="K25" s="11">
        <v>0</v>
      </c>
      <c r="L25" s="11">
        <v>0</v>
      </c>
      <c r="M25" s="40"/>
      <c r="N25" s="35">
        <f t="shared" si="10"/>
        <v>0</v>
      </c>
      <c r="O25" s="35">
        <f t="shared" si="10"/>
        <v>0</v>
      </c>
      <c r="P25" s="40"/>
    </row>
    <row r="26" spans="1:16" ht="20.25" customHeight="1" x14ac:dyDescent="0.35">
      <c r="A26" s="7"/>
      <c r="B26" s="6" t="s">
        <v>46</v>
      </c>
      <c r="C26" s="5" t="s">
        <v>6</v>
      </c>
      <c r="D26" s="4"/>
      <c r="E26" s="5"/>
      <c r="F26" s="5">
        <v>285934857</v>
      </c>
      <c r="G26" s="5"/>
      <c r="H26" s="37">
        <f>SUM(H19:H24)</f>
        <v>2950023977</v>
      </c>
      <c r="I26" s="37">
        <f>SUM(I19:I24)</f>
        <v>2950023977</v>
      </c>
      <c r="J26" s="39"/>
      <c r="K26" s="37">
        <f>SUM(K19:K24)</f>
        <v>508508736</v>
      </c>
      <c r="L26" s="37">
        <f>SUM(L19:L24)</f>
        <v>508508736</v>
      </c>
      <c r="M26" s="38">
        <v>0.30598845277708658</v>
      </c>
      <c r="N26" s="39">
        <f>SUM(N19:N24)</f>
        <v>2441515241</v>
      </c>
      <c r="O26" s="39">
        <f>SUM(O19:O24)</f>
        <v>2441515241</v>
      </c>
      <c r="P26" s="38">
        <v>0.62490061077599246</v>
      </c>
    </row>
    <row r="27" spans="1:16" x14ac:dyDescent="0.25">
      <c r="D27" s="2"/>
      <c r="H27" s="2"/>
      <c r="I27" s="2"/>
      <c r="J27" s="3"/>
      <c r="K27" s="2"/>
      <c r="L27" s="2"/>
      <c r="O27" s="2"/>
    </row>
  </sheetData>
  <mergeCells count="7">
    <mergeCell ref="A1:P1"/>
    <mergeCell ref="H2:J2"/>
    <mergeCell ref="K2:M2"/>
    <mergeCell ref="N2:P2"/>
    <mergeCell ref="H17:J17"/>
    <mergeCell ref="K17:M17"/>
    <mergeCell ref="N17:P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H1" zoomScaleNormal="100" workbookViewId="0">
      <selection activeCell="K23" sqref="K23"/>
    </sheetView>
  </sheetViews>
  <sheetFormatPr defaultRowHeight="15" x14ac:dyDescent="0.25"/>
  <cols>
    <col min="1" max="1" width="5.42578125" customWidth="1"/>
    <col min="2" max="2" width="38.42578125" customWidth="1"/>
    <col min="3" max="3" width="43" hidden="1" customWidth="1"/>
    <col min="4" max="4" width="14.42578125" hidden="1" customWidth="1"/>
    <col min="5" max="5" width="23.7109375" hidden="1" customWidth="1"/>
    <col min="6" max="6" width="20.28515625" hidden="1" customWidth="1"/>
    <col min="7" max="7" width="12.7109375" hidden="1" customWidth="1"/>
    <col min="8" max="8" width="26.42578125" customWidth="1"/>
    <col min="9" max="9" width="23.42578125" customWidth="1"/>
    <col min="10" max="10" width="9.5703125" customWidth="1"/>
    <col min="11" max="11" width="23.42578125" customWidth="1"/>
    <col min="12" max="12" width="24" customWidth="1"/>
    <col min="13" max="13" width="11.140625" customWidth="1"/>
    <col min="14" max="14" width="25.140625" customWidth="1"/>
    <col min="15" max="15" width="23.7109375" customWidth="1"/>
    <col min="16" max="16" width="9.42578125" customWidth="1"/>
  </cols>
  <sheetData>
    <row r="1" spans="1:16" ht="21.75" thickBot="1" x14ac:dyDescent="0.4">
      <c r="A1" s="73" t="s">
        <v>96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17.25" customHeight="1" x14ac:dyDescent="0.35">
      <c r="A2" s="22"/>
      <c r="B2" s="21" t="s">
        <v>34</v>
      </c>
      <c r="C2" s="20"/>
      <c r="D2" s="20"/>
      <c r="E2" s="20"/>
      <c r="F2" s="20"/>
      <c r="G2" s="20"/>
      <c r="H2" s="67" t="s">
        <v>38</v>
      </c>
      <c r="I2" s="68"/>
      <c r="J2" s="69"/>
      <c r="K2" s="67" t="s">
        <v>22</v>
      </c>
      <c r="L2" s="68"/>
      <c r="M2" s="69"/>
      <c r="N2" s="67" t="s">
        <v>39</v>
      </c>
      <c r="O2" s="68"/>
      <c r="P2" s="69"/>
    </row>
    <row r="3" spans="1:16" s="28" customFormat="1" ht="33" customHeight="1" x14ac:dyDescent="0.25">
      <c r="A3" s="19" t="s">
        <v>21</v>
      </c>
      <c r="B3" s="18" t="s">
        <v>20</v>
      </c>
      <c r="C3" s="18" t="s">
        <v>19</v>
      </c>
      <c r="D3" s="18" t="s">
        <v>18</v>
      </c>
      <c r="E3" s="18" t="s">
        <v>17</v>
      </c>
      <c r="F3" s="18" t="s">
        <v>33</v>
      </c>
      <c r="G3" s="18" t="s">
        <v>15</v>
      </c>
      <c r="H3" s="18" t="s">
        <v>87</v>
      </c>
      <c r="I3" s="18" t="s">
        <v>83</v>
      </c>
      <c r="J3" s="18" t="s">
        <v>0</v>
      </c>
      <c r="K3" s="18" t="s">
        <v>87</v>
      </c>
      <c r="L3" s="18" t="s">
        <v>83</v>
      </c>
      <c r="M3" s="18" t="s">
        <v>0</v>
      </c>
      <c r="N3" s="18" t="s">
        <v>87</v>
      </c>
      <c r="O3" s="18" t="s">
        <v>83</v>
      </c>
      <c r="P3" s="18" t="s">
        <v>0</v>
      </c>
    </row>
    <row r="4" spans="1:16" ht="18" x14ac:dyDescent="0.35">
      <c r="A4" s="16">
        <v>1</v>
      </c>
      <c r="B4" s="53" t="s">
        <v>1</v>
      </c>
      <c r="C4" s="49" t="s">
        <v>24</v>
      </c>
      <c r="D4" s="50" t="s">
        <v>2</v>
      </c>
      <c r="E4" s="51" t="s">
        <v>31</v>
      </c>
      <c r="F4" s="52">
        <v>8</v>
      </c>
      <c r="G4" s="52">
        <v>2012</v>
      </c>
      <c r="H4" s="55">
        <v>5915530078</v>
      </c>
      <c r="I4" s="55">
        <v>5831920755</v>
      </c>
      <c r="J4" s="57">
        <f>(H4-I4)/I4</f>
        <v>1.4336498473220424E-2</v>
      </c>
      <c r="K4" s="55">
        <v>3230654230</v>
      </c>
      <c r="L4" s="55">
        <v>3442131880</v>
      </c>
      <c r="M4" s="57">
        <f>(K4-L4)/L4</f>
        <v>-6.1437985926326565E-2</v>
      </c>
      <c r="N4" s="55">
        <f>H4+K4</f>
        <v>9146184308</v>
      </c>
      <c r="O4" s="55">
        <f>I4+L4</f>
        <v>9274052635</v>
      </c>
      <c r="P4" s="57">
        <f>(N4-O4)/O4</f>
        <v>-1.3787750839091501E-2</v>
      </c>
    </row>
    <row r="5" spans="1:16" ht="18" customHeight="1" x14ac:dyDescent="0.35">
      <c r="A5" s="16">
        <v>2</v>
      </c>
      <c r="B5" s="53" t="s">
        <v>32</v>
      </c>
      <c r="C5" s="9" t="s">
        <v>24</v>
      </c>
      <c r="D5" s="10" t="s">
        <v>2</v>
      </c>
      <c r="E5" s="10" t="s">
        <v>31</v>
      </c>
      <c r="F5" s="13">
        <v>10</v>
      </c>
      <c r="G5" s="13">
        <v>2015</v>
      </c>
      <c r="H5" s="35">
        <v>21259109602</v>
      </c>
      <c r="I5" s="35">
        <v>20538754399</v>
      </c>
      <c r="J5" s="36">
        <f t="shared" ref="J5:J13" si="0">(H5-I5)/I5</f>
        <v>3.5072974193365539E-2</v>
      </c>
      <c r="K5" s="35">
        <v>3397731848</v>
      </c>
      <c r="L5" s="35">
        <v>3063092070</v>
      </c>
      <c r="M5" s="36">
        <f t="shared" ref="M5:M13" si="1">(K5-L5)/L5</f>
        <v>0.10924901059209755</v>
      </c>
      <c r="N5" s="35">
        <f t="shared" ref="N5:O11" si="2">H5+K5</f>
        <v>24656841450</v>
      </c>
      <c r="O5" s="35">
        <f t="shared" si="2"/>
        <v>23601846469</v>
      </c>
      <c r="P5" s="36">
        <f t="shared" ref="P5:P14" si="3">(N5-O5)/O5</f>
        <v>4.4699679848595325E-2</v>
      </c>
    </row>
    <row r="6" spans="1:16" ht="18" x14ac:dyDescent="0.35">
      <c r="A6" s="16">
        <v>3</v>
      </c>
      <c r="B6" s="15" t="s">
        <v>5</v>
      </c>
      <c r="C6" s="9" t="s">
        <v>12</v>
      </c>
      <c r="D6" s="10" t="s">
        <v>2</v>
      </c>
      <c r="E6" s="10" t="s">
        <v>30</v>
      </c>
      <c r="F6" s="13">
        <v>11</v>
      </c>
      <c r="G6" s="13">
        <v>2013</v>
      </c>
      <c r="H6" s="35">
        <v>2385630716</v>
      </c>
      <c r="I6" s="35">
        <v>2385630716</v>
      </c>
      <c r="J6" s="36">
        <f t="shared" si="0"/>
        <v>0</v>
      </c>
      <c r="K6" s="35">
        <v>284980982</v>
      </c>
      <c r="L6" s="35">
        <v>284980982</v>
      </c>
      <c r="M6" s="36">
        <f t="shared" si="1"/>
        <v>0</v>
      </c>
      <c r="N6" s="35">
        <f t="shared" si="2"/>
        <v>2670611698</v>
      </c>
      <c r="O6" s="35">
        <f t="shared" si="2"/>
        <v>2670611698</v>
      </c>
      <c r="P6" s="36">
        <f t="shared" si="3"/>
        <v>0</v>
      </c>
    </row>
    <row r="7" spans="1:16" ht="18" x14ac:dyDescent="0.35">
      <c r="A7" s="12">
        <v>4</v>
      </c>
      <c r="B7" s="11" t="s">
        <v>29</v>
      </c>
      <c r="C7" s="9" t="s">
        <v>28</v>
      </c>
      <c r="D7" s="10" t="s">
        <v>2</v>
      </c>
      <c r="E7" s="10" t="s">
        <v>27</v>
      </c>
      <c r="F7" s="13">
        <v>2</v>
      </c>
      <c r="G7" s="13">
        <v>2016</v>
      </c>
      <c r="H7" s="35">
        <v>2555892269</v>
      </c>
      <c r="I7" s="35">
        <v>2555892269</v>
      </c>
      <c r="J7" s="36">
        <f t="shared" si="0"/>
        <v>0</v>
      </c>
      <c r="K7" s="35">
        <v>440904470</v>
      </c>
      <c r="L7" s="35">
        <v>440904470</v>
      </c>
      <c r="M7" s="36">
        <f t="shared" si="1"/>
        <v>0</v>
      </c>
      <c r="N7" s="35">
        <f t="shared" si="2"/>
        <v>2996796739</v>
      </c>
      <c r="O7" s="35">
        <f t="shared" si="2"/>
        <v>2996796739</v>
      </c>
      <c r="P7" s="36">
        <f t="shared" si="3"/>
        <v>0</v>
      </c>
    </row>
    <row r="8" spans="1:16" ht="18" x14ac:dyDescent="0.35">
      <c r="A8" s="12">
        <v>9</v>
      </c>
      <c r="B8" s="11" t="s">
        <v>59</v>
      </c>
      <c r="C8" s="9"/>
      <c r="D8" s="10"/>
      <c r="E8" s="10"/>
      <c r="F8" s="13"/>
      <c r="G8" s="13"/>
      <c r="H8" s="35">
        <v>0</v>
      </c>
      <c r="I8" s="35">
        <v>0</v>
      </c>
      <c r="J8" s="36" t="e">
        <f t="shared" ref="J8" si="4">(H8-I8)/I8</f>
        <v>#DIV/0!</v>
      </c>
      <c r="K8" s="35">
        <v>974785</v>
      </c>
      <c r="L8" s="35">
        <v>974785</v>
      </c>
      <c r="M8" s="36">
        <f t="shared" ref="M8" si="5">(K8-L8)/L8</f>
        <v>0</v>
      </c>
      <c r="N8" s="35">
        <v>974785</v>
      </c>
      <c r="O8" s="35">
        <v>974785</v>
      </c>
      <c r="P8" s="36">
        <f t="shared" ref="P8" si="6">(N8-O8)/O8</f>
        <v>0</v>
      </c>
    </row>
    <row r="9" spans="1:16" ht="18" x14ac:dyDescent="0.35">
      <c r="A9" s="16">
        <v>5</v>
      </c>
      <c r="B9" s="15" t="s">
        <v>26</v>
      </c>
      <c r="C9" s="9"/>
      <c r="D9" s="10"/>
      <c r="E9" s="10"/>
      <c r="F9" s="13"/>
      <c r="G9" s="13"/>
      <c r="H9" s="35">
        <v>0</v>
      </c>
      <c r="I9" s="35">
        <v>0</v>
      </c>
      <c r="J9" s="36" t="e">
        <f t="shared" si="0"/>
        <v>#DIV/0!</v>
      </c>
      <c r="K9" s="35">
        <v>0</v>
      </c>
      <c r="L9" s="35">
        <v>0</v>
      </c>
      <c r="M9" s="36" t="e">
        <f t="shared" si="1"/>
        <v>#DIV/0!</v>
      </c>
      <c r="N9" s="35">
        <f t="shared" si="2"/>
        <v>0</v>
      </c>
      <c r="O9" s="35">
        <f t="shared" si="2"/>
        <v>0</v>
      </c>
      <c r="P9" s="36" t="e">
        <f t="shared" si="3"/>
        <v>#DIV/0!</v>
      </c>
    </row>
    <row r="10" spans="1:16" ht="18" x14ac:dyDescent="0.35">
      <c r="A10" s="16">
        <v>6</v>
      </c>
      <c r="B10" s="15" t="s">
        <v>25</v>
      </c>
      <c r="C10" s="9"/>
      <c r="D10" s="10"/>
      <c r="E10" s="10"/>
      <c r="F10" s="13"/>
      <c r="G10" s="13"/>
      <c r="H10" s="35">
        <v>0</v>
      </c>
      <c r="I10" s="35">
        <v>0</v>
      </c>
      <c r="J10" s="36" t="e">
        <f t="shared" si="0"/>
        <v>#DIV/0!</v>
      </c>
      <c r="K10" s="35">
        <v>0</v>
      </c>
      <c r="L10" s="35">
        <v>0</v>
      </c>
      <c r="M10" s="36" t="e">
        <f t="shared" si="1"/>
        <v>#DIV/0!</v>
      </c>
      <c r="N10" s="35">
        <f t="shared" si="2"/>
        <v>0</v>
      </c>
      <c r="O10" s="35">
        <f t="shared" si="2"/>
        <v>0</v>
      </c>
      <c r="P10" s="36" t="e">
        <f t="shared" si="3"/>
        <v>#DIV/0!</v>
      </c>
    </row>
    <row r="11" spans="1:16" ht="18" x14ac:dyDescent="0.35">
      <c r="A11" s="12">
        <v>7</v>
      </c>
      <c r="B11" s="11" t="s">
        <v>47</v>
      </c>
      <c r="C11" s="9" t="s">
        <v>28</v>
      </c>
      <c r="D11" s="10" t="s">
        <v>2</v>
      </c>
      <c r="E11" s="10" t="s">
        <v>27</v>
      </c>
      <c r="F11" s="13">
        <v>2</v>
      </c>
      <c r="G11" s="13">
        <v>2016</v>
      </c>
      <c r="H11" s="35">
        <v>0</v>
      </c>
      <c r="I11" s="35">
        <v>0</v>
      </c>
      <c r="J11" s="36" t="e">
        <f t="shared" si="0"/>
        <v>#DIV/0!</v>
      </c>
      <c r="K11" s="35">
        <v>0</v>
      </c>
      <c r="L11" s="35">
        <v>0</v>
      </c>
      <c r="M11" s="36" t="e">
        <f t="shared" si="1"/>
        <v>#DIV/0!</v>
      </c>
      <c r="N11" s="35">
        <f t="shared" si="2"/>
        <v>0</v>
      </c>
      <c r="O11" s="35">
        <f t="shared" si="2"/>
        <v>0</v>
      </c>
      <c r="P11" s="36" t="e">
        <f t="shared" si="3"/>
        <v>#DIV/0!</v>
      </c>
    </row>
    <row r="12" spans="1:16" ht="18" x14ac:dyDescent="0.35">
      <c r="A12" s="12">
        <v>8</v>
      </c>
      <c r="B12" s="11" t="s">
        <v>57</v>
      </c>
      <c r="C12" s="9"/>
      <c r="D12" s="10"/>
      <c r="E12" s="10"/>
      <c r="F12" s="13"/>
      <c r="G12" s="13"/>
      <c r="H12" s="35">
        <v>0</v>
      </c>
      <c r="I12" s="35">
        <v>0</v>
      </c>
      <c r="J12" s="36" t="e">
        <f t="shared" si="0"/>
        <v>#DIV/0!</v>
      </c>
      <c r="K12" s="35">
        <v>0</v>
      </c>
      <c r="L12" s="35">
        <v>0</v>
      </c>
      <c r="M12" s="36" t="e">
        <f t="shared" si="1"/>
        <v>#DIV/0!</v>
      </c>
      <c r="N12" s="35">
        <v>0</v>
      </c>
      <c r="O12" s="35">
        <v>0</v>
      </c>
      <c r="P12" s="36" t="e">
        <f t="shared" si="3"/>
        <v>#DIV/0!</v>
      </c>
    </row>
    <row r="13" spans="1:16" ht="18" x14ac:dyDescent="0.35">
      <c r="A13" s="12">
        <v>10</v>
      </c>
      <c r="B13" s="11" t="s">
        <v>61</v>
      </c>
      <c r="C13" s="9"/>
      <c r="D13" s="10"/>
      <c r="E13" s="10"/>
      <c r="F13" s="13"/>
      <c r="G13" s="13"/>
      <c r="H13" s="35">
        <v>0</v>
      </c>
      <c r="I13" s="35">
        <v>0</v>
      </c>
      <c r="J13" s="36" t="e">
        <f t="shared" si="0"/>
        <v>#DIV/0!</v>
      </c>
      <c r="K13" s="35">
        <v>0</v>
      </c>
      <c r="L13" s="35">
        <v>0</v>
      </c>
      <c r="M13" s="36" t="e">
        <f t="shared" si="1"/>
        <v>#DIV/0!</v>
      </c>
      <c r="N13" s="35">
        <v>0</v>
      </c>
      <c r="O13" s="35">
        <v>0</v>
      </c>
      <c r="P13" s="36" t="e">
        <f t="shared" si="3"/>
        <v>#DIV/0!</v>
      </c>
    </row>
    <row r="14" spans="1:16" ht="18.75" customHeight="1" x14ac:dyDescent="0.35">
      <c r="A14" s="12"/>
      <c r="B14" s="11"/>
      <c r="C14" s="8"/>
      <c r="D14" s="10"/>
      <c r="E14" s="27"/>
      <c r="F14" s="27"/>
      <c r="G14" s="27"/>
      <c r="H14" s="32">
        <v>0</v>
      </c>
      <c r="I14" s="32">
        <v>0</v>
      </c>
      <c r="J14" s="32"/>
      <c r="K14" s="32">
        <v>0</v>
      </c>
      <c r="L14" s="32">
        <v>0</v>
      </c>
      <c r="M14" s="32"/>
      <c r="N14" s="35">
        <v>0</v>
      </c>
      <c r="O14" s="35">
        <v>0</v>
      </c>
      <c r="P14" s="36" t="e">
        <f t="shared" si="3"/>
        <v>#DIV/0!</v>
      </c>
    </row>
    <row r="15" spans="1:16" ht="21" customHeight="1" x14ac:dyDescent="0.35">
      <c r="A15" s="7"/>
      <c r="B15" s="6" t="s">
        <v>46</v>
      </c>
      <c r="C15" s="5" t="s">
        <v>6</v>
      </c>
      <c r="D15" s="4"/>
      <c r="E15" s="4"/>
      <c r="F15" s="26">
        <v>31</v>
      </c>
      <c r="G15" s="4"/>
      <c r="H15" s="37">
        <f>SUM(H4:H11)</f>
        <v>32116162665</v>
      </c>
      <c r="I15" s="37">
        <f>SUM(I4:I11)</f>
        <v>31312198139</v>
      </c>
      <c r="J15" s="38"/>
      <c r="K15" s="39">
        <f>SUM(K4:K14)</f>
        <v>7355246315</v>
      </c>
      <c r="L15" s="39">
        <f>SUM(L4:L14)</f>
        <v>7232084187</v>
      </c>
      <c r="M15" s="38"/>
      <c r="N15" s="39">
        <f>SUM(N4:N14)</f>
        <v>39471408980</v>
      </c>
      <c r="O15" s="39">
        <f>SUM(O4:O14)</f>
        <v>38544282326</v>
      </c>
      <c r="P15" s="38"/>
    </row>
    <row r="16" spans="1:16" ht="15.75" thickBot="1" x14ac:dyDescent="0.3">
      <c r="B16" s="25"/>
      <c r="C16" s="24"/>
      <c r="D16" s="23"/>
      <c r="E16" s="23"/>
      <c r="F16" s="24"/>
      <c r="G16" s="23"/>
      <c r="H16" s="23"/>
      <c r="I16" s="23"/>
      <c r="J16" s="24"/>
      <c r="K16" s="24"/>
      <c r="L16" s="23"/>
      <c r="M16" s="23"/>
      <c r="O16" s="2"/>
    </row>
    <row r="17" spans="1:16" ht="19.5" customHeight="1" x14ac:dyDescent="0.35">
      <c r="A17" s="22"/>
      <c r="B17" s="21" t="s">
        <v>23</v>
      </c>
      <c r="C17" s="20"/>
      <c r="D17" s="20"/>
      <c r="E17" s="20"/>
      <c r="F17" s="20"/>
      <c r="G17" s="20"/>
      <c r="H17" s="67" t="s">
        <v>38</v>
      </c>
      <c r="I17" s="68"/>
      <c r="J17" s="69"/>
      <c r="K17" s="67" t="s">
        <v>22</v>
      </c>
      <c r="L17" s="68"/>
      <c r="M17" s="69"/>
      <c r="N17" s="67" t="s">
        <v>39</v>
      </c>
      <c r="O17" s="68"/>
      <c r="P17" s="69"/>
    </row>
    <row r="18" spans="1:16" ht="39.75" customHeight="1" x14ac:dyDescent="0.25">
      <c r="A18" s="19" t="s">
        <v>21</v>
      </c>
      <c r="B18" s="18" t="s">
        <v>20</v>
      </c>
      <c r="C18" s="18" t="s">
        <v>19</v>
      </c>
      <c r="D18" s="18" t="s">
        <v>18</v>
      </c>
      <c r="E18" s="18" t="s">
        <v>17</v>
      </c>
      <c r="F18" s="18" t="s">
        <v>16</v>
      </c>
      <c r="G18" s="18" t="s">
        <v>15</v>
      </c>
      <c r="H18" s="18" t="s">
        <v>87</v>
      </c>
      <c r="I18" s="18" t="s">
        <v>83</v>
      </c>
      <c r="J18" s="18" t="s">
        <v>0</v>
      </c>
      <c r="K18" s="18" t="s">
        <v>87</v>
      </c>
      <c r="L18" s="18" t="s">
        <v>83</v>
      </c>
      <c r="M18" s="18" t="s">
        <v>0</v>
      </c>
      <c r="N18" s="18" t="s">
        <v>87</v>
      </c>
      <c r="O18" s="18" t="s">
        <v>83</v>
      </c>
      <c r="P18" s="18" t="s">
        <v>0</v>
      </c>
    </row>
    <row r="19" spans="1:16" ht="18.75" customHeight="1" x14ac:dyDescent="0.35">
      <c r="A19" s="12">
        <v>1</v>
      </c>
      <c r="B19" s="17" t="s">
        <v>13</v>
      </c>
      <c r="C19" s="9" t="s">
        <v>12</v>
      </c>
      <c r="D19" s="10" t="s">
        <v>3</v>
      </c>
      <c r="E19" s="10" t="s">
        <v>11</v>
      </c>
      <c r="F19" s="13">
        <v>5</v>
      </c>
      <c r="G19" s="13">
        <v>2015</v>
      </c>
      <c r="H19" s="35">
        <v>1388159838</v>
      </c>
      <c r="I19" s="35">
        <v>1121959195.5</v>
      </c>
      <c r="J19" s="36">
        <f>(H19-I19)/I19</f>
        <v>0.23726410333610035</v>
      </c>
      <c r="K19" s="35">
        <v>630905955</v>
      </c>
      <c r="L19" s="35">
        <v>0</v>
      </c>
      <c r="M19" s="36" t="e">
        <f>(K19-L19)/L19</f>
        <v>#DIV/0!</v>
      </c>
      <c r="N19" s="35">
        <v>2019065793</v>
      </c>
      <c r="O19" s="35">
        <v>1121959195.5</v>
      </c>
      <c r="P19" s="36">
        <f>(N19-O19)/O19</f>
        <v>0.79958932650862169</v>
      </c>
    </row>
    <row r="20" spans="1:16" ht="18" customHeight="1" x14ac:dyDescent="0.35">
      <c r="A20" s="12">
        <v>2</v>
      </c>
      <c r="B20" s="11" t="s">
        <v>9</v>
      </c>
      <c r="C20" s="9" t="s">
        <v>8</v>
      </c>
      <c r="D20" s="10" t="s">
        <v>3</v>
      </c>
      <c r="E20" s="10" t="s">
        <v>7</v>
      </c>
      <c r="F20" s="14">
        <v>285934852</v>
      </c>
      <c r="G20" s="13">
        <v>2017</v>
      </c>
      <c r="H20" s="35">
        <v>58225647616</v>
      </c>
      <c r="I20" s="35">
        <v>58225647616</v>
      </c>
      <c r="J20" s="36">
        <f t="shared" ref="J20:J25" si="7">(H20-I20)/I20</f>
        <v>0</v>
      </c>
      <c r="K20" s="35">
        <v>22401088934</v>
      </c>
      <c r="L20" s="35">
        <v>22401088934</v>
      </c>
      <c r="M20" s="36">
        <f t="shared" ref="M20:M25" si="8">(K20-L20)/L20</f>
        <v>0</v>
      </c>
      <c r="N20" s="35">
        <v>80626736530</v>
      </c>
      <c r="O20" s="35">
        <v>80626736530</v>
      </c>
      <c r="P20" s="36">
        <f t="shared" ref="P20:P25" si="9">(N20-O20)/O20</f>
        <v>0</v>
      </c>
    </row>
    <row r="21" spans="1:16" ht="18" customHeight="1" x14ac:dyDescent="0.35">
      <c r="A21" s="12">
        <v>3</v>
      </c>
      <c r="B21" s="17" t="s">
        <v>89</v>
      </c>
      <c r="C21" s="9"/>
      <c r="D21" s="10"/>
      <c r="E21" s="10"/>
      <c r="F21" s="13"/>
      <c r="G21" s="13"/>
      <c r="H21" s="35">
        <v>17098553712.4</v>
      </c>
      <c r="I21" s="35">
        <v>10863970000</v>
      </c>
      <c r="J21" s="36">
        <f t="shared" si="7"/>
        <v>0.57387711052221235</v>
      </c>
      <c r="K21" s="35">
        <v>621798516.26999998</v>
      </c>
      <c r="L21" s="35">
        <v>1068123705.65</v>
      </c>
      <c r="M21" s="36">
        <f t="shared" si="8"/>
        <v>-0.41785908038469344</v>
      </c>
      <c r="N21" s="35">
        <v>17720352228.669998</v>
      </c>
      <c r="O21" s="35">
        <v>11752092705.620001</v>
      </c>
      <c r="P21" s="36">
        <f t="shared" si="9"/>
        <v>0.50784653189434925</v>
      </c>
    </row>
    <row r="22" spans="1:16" ht="18" customHeight="1" x14ac:dyDescent="0.35">
      <c r="A22" s="12">
        <v>4</v>
      </c>
      <c r="B22" s="17" t="s">
        <v>93</v>
      </c>
      <c r="C22" s="9"/>
      <c r="D22" s="10"/>
      <c r="E22" s="10"/>
      <c r="F22" s="13"/>
      <c r="G22" s="13"/>
      <c r="H22" s="35">
        <v>0</v>
      </c>
      <c r="I22" s="35">
        <v>0</v>
      </c>
      <c r="J22" s="36"/>
      <c r="K22" s="35">
        <v>4792862175.5</v>
      </c>
      <c r="L22" s="35">
        <v>0</v>
      </c>
      <c r="M22" s="36"/>
      <c r="N22" s="35">
        <v>4792862175.5</v>
      </c>
      <c r="O22" s="35">
        <v>0</v>
      </c>
      <c r="P22" s="36"/>
    </row>
    <row r="23" spans="1:16" ht="18" customHeight="1" x14ac:dyDescent="0.35">
      <c r="A23" s="12">
        <v>5</v>
      </c>
      <c r="B23" s="15" t="s">
        <v>48</v>
      </c>
      <c r="C23" s="9"/>
      <c r="D23" s="10"/>
      <c r="E23" s="10"/>
      <c r="F23" s="13"/>
      <c r="G23" s="13"/>
      <c r="H23" s="35">
        <v>0</v>
      </c>
      <c r="I23" s="35">
        <v>0</v>
      </c>
      <c r="J23" s="36" t="e">
        <f t="shared" si="7"/>
        <v>#DIV/0!</v>
      </c>
      <c r="K23" s="35">
        <v>0</v>
      </c>
      <c r="L23" s="35">
        <v>0</v>
      </c>
      <c r="M23" s="36" t="e">
        <f t="shared" si="8"/>
        <v>#DIV/0!</v>
      </c>
      <c r="N23" s="35"/>
      <c r="O23" s="35"/>
      <c r="P23" s="36" t="e">
        <f t="shared" si="9"/>
        <v>#DIV/0!</v>
      </c>
    </row>
    <row r="24" spans="1:16" ht="18" customHeight="1" x14ac:dyDescent="0.35">
      <c r="A24" s="12">
        <v>6</v>
      </c>
      <c r="B24" s="17" t="s">
        <v>80</v>
      </c>
      <c r="C24" s="9"/>
      <c r="D24" s="10"/>
      <c r="E24" s="10"/>
      <c r="F24" s="13"/>
      <c r="G24" s="13"/>
      <c r="H24" s="35"/>
      <c r="I24" s="35"/>
      <c r="J24" s="36"/>
      <c r="K24" s="35"/>
      <c r="L24" s="35"/>
      <c r="M24" s="36"/>
      <c r="N24" s="35"/>
      <c r="O24" s="35"/>
      <c r="P24" s="36"/>
    </row>
    <row r="25" spans="1:16" ht="18" x14ac:dyDescent="0.35">
      <c r="A25" s="12">
        <v>7</v>
      </c>
      <c r="B25" s="11" t="s">
        <v>49</v>
      </c>
      <c r="C25" s="9" t="s">
        <v>8</v>
      </c>
      <c r="D25" s="10" t="s">
        <v>3</v>
      </c>
      <c r="E25" s="10" t="s">
        <v>7</v>
      </c>
      <c r="F25" s="14">
        <v>285934852</v>
      </c>
      <c r="G25" s="13">
        <v>2017</v>
      </c>
      <c r="H25" s="35">
        <v>0</v>
      </c>
      <c r="I25" s="35">
        <v>0</v>
      </c>
      <c r="J25" s="36" t="e">
        <f t="shared" si="7"/>
        <v>#DIV/0!</v>
      </c>
      <c r="K25" s="35">
        <v>0</v>
      </c>
      <c r="L25" s="35">
        <v>0</v>
      </c>
      <c r="M25" s="36" t="e">
        <f t="shared" si="8"/>
        <v>#DIV/0!</v>
      </c>
      <c r="N25" s="35">
        <f t="shared" ref="N25:O25" si="10">H25+K25</f>
        <v>0</v>
      </c>
      <c r="O25" s="35">
        <f t="shared" si="10"/>
        <v>0</v>
      </c>
      <c r="P25" s="36" t="e">
        <f t="shared" si="9"/>
        <v>#DIV/0!</v>
      </c>
    </row>
    <row r="26" spans="1:16" ht="17.25" customHeight="1" x14ac:dyDescent="0.35">
      <c r="A26" s="7"/>
      <c r="B26" s="6" t="s">
        <v>46</v>
      </c>
      <c r="C26" s="5" t="s">
        <v>6</v>
      </c>
      <c r="D26" s="4"/>
      <c r="E26" s="5"/>
      <c r="F26" s="5">
        <v>285934857</v>
      </c>
      <c r="G26" s="5"/>
      <c r="H26" s="37">
        <f>SUM(H19:H25)</f>
        <v>76712361166.399994</v>
      </c>
      <c r="I26" s="37">
        <f>SUM(I19:I25)</f>
        <v>70211576811.5</v>
      </c>
      <c r="J26" s="39"/>
      <c r="K26" s="37">
        <f>SUM(K19:K25)</f>
        <v>28446655580.77</v>
      </c>
      <c r="L26" s="37">
        <f>SUM(L19:L25)</f>
        <v>23469212639.650002</v>
      </c>
      <c r="M26" s="38"/>
      <c r="N26" s="39">
        <f>SUM(N19:N25)</f>
        <v>105159016727.17</v>
      </c>
      <c r="O26" s="39">
        <f>SUM(O19:O25)</f>
        <v>93500788431.119995</v>
      </c>
      <c r="P26" s="38"/>
    </row>
    <row r="27" spans="1:16" x14ac:dyDescent="0.25">
      <c r="D27" s="2"/>
      <c r="H27" s="2"/>
      <c r="I27" s="2"/>
      <c r="J27" s="3"/>
      <c r="K27" s="2"/>
      <c r="L27" s="2"/>
      <c r="O27" s="2"/>
    </row>
    <row r="28" spans="1:16" x14ac:dyDescent="0.25">
      <c r="H28" s="1"/>
      <c r="J28" s="65" t="s">
        <v>94</v>
      </c>
      <c r="K28" s="70">
        <v>413.49</v>
      </c>
    </row>
    <row r="29" spans="1:16" ht="18" x14ac:dyDescent="0.35">
      <c r="M29" s="65"/>
      <c r="N29" s="62"/>
    </row>
    <row r="30" spans="1:16" ht="18" x14ac:dyDescent="0.35">
      <c r="K30" s="63"/>
      <c r="M30" s="65"/>
      <c r="N30" s="64"/>
    </row>
  </sheetData>
  <mergeCells count="7">
    <mergeCell ref="A1:P1"/>
    <mergeCell ref="H2:J2"/>
    <mergeCell ref="K2:M2"/>
    <mergeCell ref="N2:P2"/>
    <mergeCell ref="H17:J17"/>
    <mergeCell ref="K17:M17"/>
    <mergeCell ref="N17:P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zoomScaleNormal="100" workbookViewId="0">
      <selection sqref="A1:N1"/>
    </sheetView>
  </sheetViews>
  <sheetFormatPr defaultRowHeight="15" x14ac:dyDescent="0.25"/>
  <cols>
    <col min="1" max="1" width="5.42578125" customWidth="1"/>
    <col min="2" max="2" width="38.42578125" customWidth="1"/>
    <col min="3" max="3" width="43" customWidth="1"/>
    <col min="4" max="4" width="14.42578125" customWidth="1"/>
    <col min="5" max="5" width="23.7109375" customWidth="1"/>
    <col min="6" max="6" width="20.28515625" customWidth="1"/>
    <col min="7" max="7" width="12.7109375" customWidth="1"/>
    <col min="8" max="8" width="24.42578125" customWidth="1"/>
    <col min="9" max="9" width="25.140625" customWidth="1"/>
    <col min="10" max="10" width="24.7109375" customWidth="1"/>
    <col min="11" max="11" width="9.5703125" customWidth="1"/>
    <col min="12" max="12" width="25.42578125" customWidth="1"/>
    <col min="13" max="13" width="24" customWidth="1"/>
    <col min="14" max="14" width="8.5703125" customWidth="1"/>
    <col min="18" max="18" width="15.28515625" hidden="1" customWidth="1"/>
    <col min="19" max="19" width="9.140625" hidden="1" customWidth="1"/>
  </cols>
  <sheetData>
    <row r="1" spans="1:19" ht="21.75" thickBot="1" x14ac:dyDescent="0.4">
      <c r="A1" s="71" t="s">
        <v>97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9" ht="17.25" customHeight="1" x14ac:dyDescent="0.35">
      <c r="A2" s="22"/>
      <c r="B2" s="21" t="s">
        <v>34</v>
      </c>
      <c r="C2" s="20"/>
      <c r="D2" s="20"/>
      <c r="E2" s="20"/>
      <c r="F2" s="20"/>
      <c r="G2" s="20"/>
      <c r="H2" s="20"/>
      <c r="I2" s="67" t="s">
        <v>35</v>
      </c>
      <c r="J2" s="68"/>
      <c r="K2" s="69"/>
      <c r="L2" s="67" t="s">
        <v>4</v>
      </c>
      <c r="M2" s="68"/>
      <c r="N2" s="69"/>
    </row>
    <row r="3" spans="1:19" s="28" customFormat="1" ht="33" customHeight="1" x14ac:dyDescent="0.25">
      <c r="A3" s="19" t="s">
        <v>21</v>
      </c>
      <c r="B3" s="18" t="s">
        <v>20</v>
      </c>
      <c r="C3" s="18" t="s">
        <v>19</v>
      </c>
      <c r="D3" s="18" t="s">
        <v>18</v>
      </c>
      <c r="E3" s="18" t="s">
        <v>17</v>
      </c>
      <c r="F3" s="18" t="s">
        <v>33</v>
      </c>
      <c r="G3" s="18" t="s">
        <v>15</v>
      </c>
      <c r="H3" s="18" t="s">
        <v>14</v>
      </c>
      <c r="I3" s="18" t="s">
        <v>87</v>
      </c>
      <c r="J3" s="18" t="s">
        <v>83</v>
      </c>
      <c r="K3" s="18" t="s">
        <v>0</v>
      </c>
      <c r="L3" s="18" t="s">
        <v>87</v>
      </c>
      <c r="M3" s="18" t="s">
        <v>83</v>
      </c>
      <c r="N3" s="18" t="s">
        <v>0</v>
      </c>
      <c r="R3" s="30" t="s">
        <v>36</v>
      </c>
      <c r="S3" s="31" t="s">
        <v>37</v>
      </c>
    </row>
    <row r="4" spans="1:19" ht="18" x14ac:dyDescent="0.35">
      <c r="A4" s="12">
        <v>1</v>
      </c>
      <c r="B4" s="11" t="s">
        <v>1</v>
      </c>
      <c r="C4" s="9" t="s">
        <v>24</v>
      </c>
      <c r="D4" s="58" t="s">
        <v>2</v>
      </c>
      <c r="E4" s="60" t="s">
        <v>31</v>
      </c>
      <c r="F4" s="13">
        <v>8</v>
      </c>
      <c r="G4" s="13">
        <v>2012</v>
      </c>
      <c r="H4" s="41" t="s">
        <v>43</v>
      </c>
      <c r="I4" s="41">
        <v>20227500000</v>
      </c>
      <c r="J4" s="41">
        <v>19070950000</v>
      </c>
      <c r="K4" s="36">
        <f>(I4-J4)/J4</f>
        <v>6.0644592954205219E-2</v>
      </c>
      <c r="L4" s="35">
        <v>7651291182</v>
      </c>
      <c r="M4" s="35">
        <v>7651291182</v>
      </c>
      <c r="N4" s="36">
        <f>(L4-M4)/M4</f>
        <v>0</v>
      </c>
      <c r="R4" s="29">
        <v>100000000</v>
      </c>
      <c r="S4">
        <v>353</v>
      </c>
    </row>
    <row r="5" spans="1:19" ht="18" customHeight="1" x14ac:dyDescent="0.35">
      <c r="A5" s="12">
        <v>2</v>
      </c>
      <c r="B5" s="11" t="s">
        <v>32</v>
      </c>
      <c r="C5" s="9" t="s">
        <v>24</v>
      </c>
      <c r="D5" s="58" t="s">
        <v>2</v>
      </c>
      <c r="E5" s="58" t="s">
        <v>31</v>
      </c>
      <c r="F5" s="13">
        <v>10</v>
      </c>
      <c r="G5" s="13">
        <v>2015</v>
      </c>
      <c r="H5" s="41" t="s">
        <v>44</v>
      </c>
      <c r="I5" s="41">
        <v>27622500000</v>
      </c>
      <c r="J5" s="41">
        <v>26054050000</v>
      </c>
      <c r="K5" s="36">
        <f t="shared" ref="K5:K13" si="0">(I5-J5)/J5</f>
        <v>6.0199853765537409E-2</v>
      </c>
      <c r="L5" s="35">
        <v>21352943965</v>
      </c>
      <c r="M5" s="35">
        <v>21352943965</v>
      </c>
      <c r="N5" s="36">
        <f t="shared" ref="N5:N13" si="1">(L5-M5)/M5</f>
        <v>0</v>
      </c>
      <c r="R5" s="29">
        <v>150000000</v>
      </c>
    </row>
    <row r="6" spans="1:19" ht="18" x14ac:dyDescent="0.35">
      <c r="A6" s="16">
        <v>3</v>
      </c>
      <c r="B6" s="15" t="s">
        <v>5</v>
      </c>
      <c r="C6" s="9" t="s">
        <v>12</v>
      </c>
      <c r="D6" s="58" t="s">
        <v>2</v>
      </c>
      <c r="E6" s="58" t="s">
        <v>30</v>
      </c>
      <c r="F6" s="13">
        <v>11</v>
      </c>
      <c r="G6" s="13">
        <v>2013</v>
      </c>
      <c r="H6" s="41" t="s">
        <v>44</v>
      </c>
      <c r="I6" s="41">
        <v>7502699728.2700005</v>
      </c>
      <c r="J6" s="41">
        <v>7502699728.2700005</v>
      </c>
      <c r="K6" s="36">
        <f t="shared" si="0"/>
        <v>0</v>
      </c>
      <c r="L6" s="35">
        <v>3246731579.2600002</v>
      </c>
      <c r="M6" s="35">
        <v>3246731579.2600002</v>
      </c>
      <c r="N6" s="36">
        <f t="shared" si="1"/>
        <v>0</v>
      </c>
      <c r="R6" s="29">
        <v>150000000</v>
      </c>
    </row>
    <row r="7" spans="1:19" ht="18" x14ac:dyDescent="0.35">
      <c r="A7" s="12">
        <v>4</v>
      </c>
      <c r="B7" s="11" t="s">
        <v>29</v>
      </c>
      <c r="C7" s="9" t="s">
        <v>28</v>
      </c>
      <c r="D7" s="58" t="s">
        <v>2</v>
      </c>
      <c r="E7" s="58" t="s">
        <v>27</v>
      </c>
      <c r="F7" s="13">
        <v>2</v>
      </c>
      <c r="G7" s="13">
        <v>2016</v>
      </c>
      <c r="H7" s="41" t="s">
        <v>52</v>
      </c>
      <c r="I7" s="41">
        <v>2130973900</v>
      </c>
      <c r="J7" s="41">
        <v>2121282500</v>
      </c>
      <c r="K7" s="36">
        <f t="shared" si="0"/>
        <v>4.5686512758201705E-3</v>
      </c>
      <c r="L7" s="35">
        <v>1838423223</v>
      </c>
      <c r="M7" s="35">
        <v>1838423223</v>
      </c>
      <c r="N7" s="36">
        <f t="shared" si="1"/>
        <v>0</v>
      </c>
      <c r="R7" s="29"/>
    </row>
    <row r="8" spans="1:19" ht="18" x14ac:dyDescent="0.35">
      <c r="A8" s="12">
        <v>9</v>
      </c>
      <c r="B8" s="11" t="s">
        <v>59</v>
      </c>
      <c r="C8" s="9" t="s">
        <v>76</v>
      </c>
      <c r="D8" s="58" t="s">
        <v>3</v>
      </c>
      <c r="E8" s="58" t="s">
        <v>75</v>
      </c>
      <c r="F8" s="13"/>
      <c r="G8" s="13">
        <v>2020</v>
      </c>
      <c r="H8" s="41" t="s">
        <v>60</v>
      </c>
      <c r="I8" s="41">
        <v>7500000000</v>
      </c>
      <c r="J8" s="41">
        <v>7500000000</v>
      </c>
      <c r="K8" s="36">
        <f t="shared" ref="K8" si="2">(I8-J8)/J8</f>
        <v>0</v>
      </c>
      <c r="L8" s="35">
        <v>337500000</v>
      </c>
      <c r="M8" s="35">
        <v>187575000</v>
      </c>
      <c r="N8" s="36">
        <f t="shared" ref="N8" si="3">(L8-M8)/M8</f>
        <v>0.79928028788484606</v>
      </c>
      <c r="R8" s="29"/>
    </row>
    <row r="9" spans="1:19" ht="18" x14ac:dyDescent="0.35">
      <c r="A9" s="16">
        <v>5</v>
      </c>
      <c r="B9" s="15" t="s">
        <v>26</v>
      </c>
      <c r="C9" s="9" t="s">
        <v>64</v>
      </c>
      <c r="D9" s="58" t="s">
        <v>2</v>
      </c>
      <c r="E9" s="58" t="s">
        <v>62</v>
      </c>
      <c r="F9" s="13"/>
      <c r="G9" s="13"/>
      <c r="H9" s="41" t="s">
        <v>51</v>
      </c>
      <c r="I9" s="41">
        <v>0</v>
      </c>
      <c r="J9" s="41">
        <v>0</v>
      </c>
      <c r="K9" s="36" t="e">
        <f t="shared" si="0"/>
        <v>#DIV/0!</v>
      </c>
      <c r="L9" s="35">
        <v>0</v>
      </c>
      <c r="M9" s="35">
        <v>0</v>
      </c>
      <c r="N9" s="36" t="e">
        <f t="shared" si="1"/>
        <v>#DIV/0!</v>
      </c>
      <c r="R9" s="29"/>
    </row>
    <row r="10" spans="1:19" ht="18" x14ac:dyDescent="0.35">
      <c r="A10" s="16">
        <v>6</v>
      </c>
      <c r="B10" s="15" t="s">
        <v>25</v>
      </c>
      <c r="C10" s="9" t="s">
        <v>24</v>
      </c>
      <c r="D10" s="58" t="s">
        <v>2</v>
      </c>
      <c r="E10" s="58" t="s">
        <v>63</v>
      </c>
      <c r="F10" s="13"/>
      <c r="G10" s="13"/>
      <c r="H10" s="41" t="s">
        <v>53</v>
      </c>
      <c r="I10" s="41">
        <v>0</v>
      </c>
      <c r="J10" s="41">
        <v>0</v>
      </c>
      <c r="K10" s="36" t="e">
        <f t="shared" si="0"/>
        <v>#DIV/0!</v>
      </c>
      <c r="L10" s="35">
        <v>0</v>
      </c>
      <c r="M10" s="35">
        <v>0</v>
      </c>
      <c r="N10" s="36" t="e">
        <f t="shared" si="1"/>
        <v>#DIV/0!</v>
      </c>
      <c r="R10" s="29"/>
    </row>
    <row r="11" spans="1:19" ht="18" x14ac:dyDescent="0.35">
      <c r="A11" s="12">
        <v>7</v>
      </c>
      <c r="B11" s="11" t="s">
        <v>47</v>
      </c>
      <c r="C11" s="9" t="s">
        <v>79</v>
      </c>
      <c r="D11" s="58" t="s">
        <v>3</v>
      </c>
      <c r="E11" s="58" t="s">
        <v>72</v>
      </c>
      <c r="F11" s="13">
        <v>2</v>
      </c>
      <c r="G11" s="13">
        <v>2016</v>
      </c>
      <c r="H11" s="41" t="s">
        <v>54</v>
      </c>
      <c r="I11" s="41">
        <v>0</v>
      </c>
      <c r="J11" s="41">
        <v>0</v>
      </c>
      <c r="K11" s="36" t="e">
        <f t="shared" si="0"/>
        <v>#DIV/0!</v>
      </c>
      <c r="L11" s="35">
        <v>0</v>
      </c>
      <c r="M11" s="35">
        <v>0</v>
      </c>
      <c r="N11" s="36" t="e">
        <f t="shared" si="1"/>
        <v>#DIV/0!</v>
      </c>
      <c r="R11" s="29">
        <v>5155000</v>
      </c>
    </row>
    <row r="12" spans="1:19" ht="18" x14ac:dyDescent="0.35">
      <c r="A12" s="12">
        <v>8</v>
      </c>
      <c r="B12" s="11" t="s">
        <v>57</v>
      </c>
      <c r="C12" s="9" t="s">
        <v>74</v>
      </c>
      <c r="D12" s="58" t="s">
        <v>2</v>
      </c>
      <c r="E12" s="58" t="s">
        <v>73</v>
      </c>
      <c r="F12" s="13"/>
      <c r="G12" s="13"/>
      <c r="H12" s="41" t="s">
        <v>58</v>
      </c>
      <c r="I12" s="41">
        <v>0</v>
      </c>
      <c r="J12" s="41">
        <v>0</v>
      </c>
      <c r="K12" s="36" t="e">
        <f t="shared" si="0"/>
        <v>#DIV/0!</v>
      </c>
      <c r="L12" s="35">
        <v>0</v>
      </c>
      <c r="M12" s="35">
        <v>0</v>
      </c>
      <c r="N12" s="36" t="e">
        <f t="shared" si="1"/>
        <v>#DIV/0!</v>
      </c>
      <c r="R12" s="29"/>
    </row>
    <row r="13" spans="1:19" ht="18" x14ac:dyDescent="0.35">
      <c r="A13" s="12">
        <v>10</v>
      </c>
      <c r="B13" s="11" t="s">
        <v>61</v>
      </c>
      <c r="C13" s="9" t="s">
        <v>78</v>
      </c>
      <c r="D13" s="58" t="s">
        <v>2</v>
      </c>
      <c r="E13" s="58" t="s">
        <v>77</v>
      </c>
      <c r="F13" s="13"/>
      <c r="G13" s="13"/>
      <c r="H13" s="41" t="s">
        <v>53</v>
      </c>
      <c r="I13" s="41">
        <v>0</v>
      </c>
      <c r="J13" s="41">
        <v>0</v>
      </c>
      <c r="K13" s="36" t="e">
        <f t="shared" si="0"/>
        <v>#DIV/0!</v>
      </c>
      <c r="L13" s="35">
        <v>0</v>
      </c>
      <c r="M13" s="35">
        <v>0</v>
      </c>
      <c r="N13" s="36" t="e">
        <f t="shared" si="1"/>
        <v>#DIV/0!</v>
      </c>
      <c r="R13" s="29"/>
    </row>
    <row r="14" spans="1:19" ht="17.25" customHeight="1" x14ac:dyDescent="0.35">
      <c r="A14" s="7"/>
      <c r="B14" s="6" t="s">
        <v>46</v>
      </c>
      <c r="C14" s="5" t="s">
        <v>6</v>
      </c>
      <c r="D14" s="4"/>
      <c r="E14" s="4"/>
      <c r="F14" s="26"/>
      <c r="G14" s="4"/>
      <c r="H14" s="42"/>
      <c r="I14" s="61">
        <f>SUM(I4:I13)</f>
        <v>64983673628.270004</v>
      </c>
      <c r="J14" s="61">
        <f>SUM(J4:J13)</f>
        <v>62248982228.270004</v>
      </c>
      <c r="K14" s="38"/>
      <c r="L14" s="39">
        <f>SUM(L4:L13)</f>
        <v>34426889949.260002</v>
      </c>
      <c r="M14" s="39">
        <f>SUM(M4:M13)</f>
        <v>34276964949.260002</v>
      </c>
      <c r="N14" s="38"/>
    </row>
    <row r="15" spans="1:19" ht="15.75" thickBot="1" x14ac:dyDescent="0.3">
      <c r="B15" s="25"/>
      <c r="C15" s="24"/>
      <c r="D15" s="23"/>
      <c r="E15" s="23"/>
      <c r="F15" s="24"/>
      <c r="G15" s="23"/>
      <c r="H15" s="23"/>
      <c r="I15" s="23"/>
      <c r="J15" s="23"/>
      <c r="K15" s="24"/>
      <c r="L15" s="24"/>
      <c r="M15" s="23"/>
      <c r="N15" s="23"/>
    </row>
    <row r="16" spans="1:19" ht="19.5" customHeight="1" x14ac:dyDescent="0.35">
      <c r="A16" s="22"/>
      <c r="B16" s="21" t="s">
        <v>23</v>
      </c>
      <c r="C16" s="20"/>
      <c r="D16" s="20"/>
      <c r="E16" s="20"/>
      <c r="F16" s="20"/>
      <c r="G16" s="20"/>
      <c r="H16" s="20"/>
      <c r="I16" s="67" t="s">
        <v>35</v>
      </c>
      <c r="J16" s="68"/>
      <c r="K16" s="69"/>
      <c r="L16" s="67" t="s">
        <v>4</v>
      </c>
      <c r="M16" s="68"/>
      <c r="N16" s="69"/>
    </row>
    <row r="17" spans="1:19" ht="37.5" customHeight="1" x14ac:dyDescent="0.25">
      <c r="A17" s="19" t="s">
        <v>21</v>
      </c>
      <c r="B17" s="18" t="s">
        <v>20</v>
      </c>
      <c r="C17" s="18" t="s">
        <v>19</v>
      </c>
      <c r="D17" s="18" t="s">
        <v>18</v>
      </c>
      <c r="E17" s="18" t="s">
        <v>17</v>
      </c>
      <c r="F17" s="18" t="s">
        <v>16</v>
      </c>
      <c r="G17" s="18" t="s">
        <v>15</v>
      </c>
      <c r="H17" s="18" t="s">
        <v>14</v>
      </c>
      <c r="I17" s="18" t="s">
        <v>87</v>
      </c>
      <c r="J17" s="18" t="s">
        <v>83</v>
      </c>
      <c r="K17" s="18" t="s">
        <v>0</v>
      </c>
      <c r="L17" s="18" t="s">
        <v>87</v>
      </c>
      <c r="M17" s="18" t="s">
        <v>83</v>
      </c>
      <c r="N17" s="18" t="s">
        <v>0</v>
      </c>
      <c r="R17" s="30" t="s">
        <v>36</v>
      </c>
      <c r="S17" s="31" t="s">
        <v>37</v>
      </c>
    </row>
    <row r="18" spans="1:19" ht="18.75" customHeight="1" x14ac:dyDescent="0.35">
      <c r="A18" s="12">
        <v>1</v>
      </c>
      <c r="B18" s="17" t="s">
        <v>13</v>
      </c>
      <c r="C18" s="9" t="s">
        <v>12</v>
      </c>
      <c r="D18" s="10" t="s">
        <v>3</v>
      </c>
      <c r="E18" s="58" t="s">
        <v>11</v>
      </c>
      <c r="F18" s="13">
        <v>5</v>
      </c>
      <c r="G18" s="13">
        <v>2015</v>
      </c>
      <c r="H18" s="41" t="s">
        <v>45</v>
      </c>
      <c r="I18" s="41">
        <v>5383125000</v>
      </c>
      <c r="J18" s="41">
        <v>5077402500</v>
      </c>
      <c r="K18" s="36">
        <f>(I18-J18)/J18</f>
        <v>6.0212382217088363E-2</v>
      </c>
      <c r="L18" s="41">
        <v>3908703810</v>
      </c>
      <c r="M18" s="41">
        <v>3325372360.8000002</v>
      </c>
      <c r="N18" s="36">
        <f>(L18-M18)/M18</f>
        <v>0.17541838504355195</v>
      </c>
      <c r="R18" s="29">
        <v>250000000</v>
      </c>
    </row>
    <row r="19" spans="1:19" ht="18" customHeight="1" x14ac:dyDescent="0.35">
      <c r="A19" s="12">
        <v>2</v>
      </c>
      <c r="B19" s="11" t="s">
        <v>9</v>
      </c>
      <c r="C19" s="9" t="s">
        <v>8</v>
      </c>
      <c r="D19" s="10" t="s">
        <v>3</v>
      </c>
      <c r="E19" s="58" t="s">
        <v>7</v>
      </c>
      <c r="F19" s="14">
        <v>285934852</v>
      </c>
      <c r="G19" s="13">
        <v>2017</v>
      </c>
      <c r="H19" s="41" t="s">
        <v>56</v>
      </c>
      <c r="I19" s="41">
        <v>77946492685</v>
      </c>
      <c r="J19" s="41">
        <v>77946492685</v>
      </c>
      <c r="K19" s="36">
        <f t="shared" ref="K19:K24" si="4">(I19-J19)/J19</f>
        <v>0</v>
      </c>
      <c r="L19" s="41">
        <v>77946492685</v>
      </c>
      <c r="M19" s="41">
        <v>77946492685</v>
      </c>
      <c r="N19" s="36">
        <f t="shared" ref="N19:N24" si="5">(L19-M19)/M19</f>
        <v>0</v>
      </c>
      <c r="R19" s="29"/>
    </row>
    <row r="20" spans="1:19" ht="18" customHeight="1" x14ac:dyDescent="0.35">
      <c r="A20" s="12">
        <v>3</v>
      </c>
      <c r="B20" s="15" t="s">
        <v>89</v>
      </c>
      <c r="C20" s="9" t="s">
        <v>65</v>
      </c>
      <c r="D20" s="10" t="s">
        <v>3</v>
      </c>
      <c r="E20" s="58" t="s">
        <v>71</v>
      </c>
      <c r="F20" s="14"/>
      <c r="G20" s="13"/>
      <c r="H20" s="41" t="s">
        <v>55</v>
      </c>
      <c r="I20" s="41">
        <v>20500000000</v>
      </c>
      <c r="J20" s="41">
        <v>20500000000</v>
      </c>
      <c r="K20" s="36">
        <f t="shared" si="4"/>
        <v>0</v>
      </c>
      <c r="L20" s="41">
        <v>14572961012</v>
      </c>
      <c r="M20" s="41">
        <v>14159478012.139999</v>
      </c>
      <c r="N20" s="36">
        <f t="shared" si="5"/>
        <v>2.9201853310234328E-2</v>
      </c>
      <c r="R20" s="29"/>
    </row>
    <row r="21" spans="1:19" ht="18" customHeight="1" x14ac:dyDescent="0.35">
      <c r="A21" s="12">
        <v>4</v>
      </c>
      <c r="B21" s="15" t="s">
        <v>90</v>
      </c>
      <c r="C21" s="9" t="s">
        <v>65</v>
      </c>
      <c r="D21" s="10" t="s">
        <v>3</v>
      </c>
      <c r="E21" s="58" t="s">
        <v>91</v>
      </c>
      <c r="F21" s="14"/>
      <c r="G21" s="13"/>
      <c r="H21" s="41" t="s">
        <v>92</v>
      </c>
      <c r="I21" s="41">
        <v>18000000000</v>
      </c>
      <c r="J21" s="41">
        <v>0</v>
      </c>
      <c r="K21" s="36"/>
      <c r="L21" s="41">
        <v>4302510595</v>
      </c>
      <c r="M21" s="41">
        <v>0</v>
      </c>
      <c r="N21" s="36"/>
      <c r="R21" s="29"/>
    </row>
    <row r="22" spans="1:19" ht="18" customHeight="1" x14ac:dyDescent="0.35">
      <c r="A22" s="12">
        <v>5</v>
      </c>
      <c r="B22" s="15" t="s">
        <v>48</v>
      </c>
      <c r="C22" s="9" t="s">
        <v>69</v>
      </c>
      <c r="D22" s="10" t="s">
        <v>3</v>
      </c>
      <c r="E22" s="58" t="s">
        <v>70</v>
      </c>
      <c r="F22" s="14"/>
      <c r="G22" s="13"/>
      <c r="H22" s="41" t="s">
        <v>43</v>
      </c>
      <c r="I22" s="35">
        <v>0</v>
      </c>
      <c r="J22" s="35">
        <v>0</v>
      </c>
      <c r="K22" s="36"/>
      <c r="L22" s="35">
        <v>0</v>
      </c>
      <c r="M22" s="35">
        <v>0</v>
      </c>
      <c r="N22" s="36"/>
      <c r="R22" s="29"/>
    </row>
    <row r="23" spans="1:19" ht="18" customHeight="1" x14ac:dyDescent="0.35">
      <c r="A23" s="12">
        <v>6</v>
      </c>
      <c r="B23" s="17" t="s">
        <v>80</v>
      </c>
      <c r="C23" s="9" t="s">
        <v>81</v>
      </c>
      <c r="D23" s="10" t="s">
        <v>3</v>
      </c>
      <c r="E23" s="58" t="s">
        <v>82</v>
      </c>
      <c r="F23" s="14"/>
      <c r="G23" s="13"/>
      <c r="H23" s="41"/>
      <c r="I23" s="35">
        <v>0</v>
      </c>
      <c r="J23" s="35">
        <v>0</v>
      </c>
      <c r="K23" s="36"/>
      <c r="L23" s="35">
        <v>0</v>
      </c>
      <c r="M23" s="35">
        <v>0</v>
      </c>
      <c r="N23" s="36"/>
      <c r="R23" s="29"/>
    </row>
    <row r="24" spans="1:19" ht="18" x14ac:dyDescent="0.35">
      <c r="A24" s="12">
        <v>7</v>
      </c>
      <c r="B24" s="11" t="s">
        <v>67</v>
      </c>
      <c r="C24" s="8" t="s">
        <v>66</v>
      </c>
      <c r="D24" s="10" t="s">
        <v>3</v>
      </c>
      <c r="E24" s="59" t="s">
        <v>68</v>
      </c>
      <c r="F24" s="8"/>
      <c r="G24" s="8"/>
      <c r="H24" s="41" t="s">
        <v>50</v>
      </c>
      <c r="I24" s="35">
        <v>0</v>
      </c>
      <c r="J24" s="35">
        <v>0</v>
      </c>
      <c r="K24" s="36" t="e">
        <f t="shared" si="4"/>
        <v>#DIV/0!</v>
      </c>
      <c r="L24" s="11">
        <v>0</v>
      </c>
      <c r="M24" s="11">
        <v>0</v>
      </c>
      <c r="N24" s="36" t="e">
        <f t="shared" si="5"/>
        <v>#DIV/0!</v>
      </c>
    </row>
    <row r="25" spans="1:19" ht="27.75" customHeight="1" x14ac:dyDescent="0.35">
      <c r="A25" s="7"/>
      <c r="B25" s="6" t="s">
        <v>46</v>
      </c>
      <c r="C25" s="5" t="s">
        <v>6</v>
      </c>
      <c r="D25" s="4"/>
      <c r="E25" s="5"/>
      <c r="F25" s="5">
        <v>285934857</v>
      </c>
      <c r="G25" s="5"/>
      <c r="H25" s="42"/>
      <c r="I25" s="43">
        <f>SUM(I18:I24)</f>
        <v>121829617685</v>
      </c>
      <c r="J25" s="43">
        <f>SUM(J18:J24)</f>
        <v>103523895185</v>
      </c>
      <c r="K25" s="46"/>
      <c r="L25" s="43">
        <f>SUM(L18:L24)</f>
        <v>100730668102</v>
      </c>
      <c r="M25" s="43">
        <f>SUM(M18:M24)</f>
        <v>95431343057.940002</v>
      </c>
      <c r="N25" s="44"/>
    </row>
    <row r="26" spans="1:19" x14ac:dyDescent="0.25">
      <c r="B26" s="47"/>
      <c r="D26" s="2"/>
      <c r="H26" s="2"/>
      <c r="I26" s="45"/>
      <c r="J26" s="2"/>
      <c r="K26" s="3"/>
      <c r="L26" s="2"/>
      <c r="M26" s="2"/>
    </row>
    <row r="27" spans="1:19" ht="18" x14ac:dyDescent="0.35">
      <c r="F27" s="65" t="s">
        <v>94</v>
      </c>
      <c r="G27" s="70">
        <v>413.49</v>
      </c>
      <c r="H27" s="66"/>
      <c r="I27" s="43"/>
    </row>
    <row r="28" spans="1:19" ht="18" x14ac:dyDescent="0.35">
      <c r="H28" s="66"/>
      <c r="I28" s="43"/>
    </row>
    <row r="33" spans="8:8" x14ac:dyDescent="0.25">
      <c r="H33" s="29"/>
    </row>
    <row r="34" spans="8:8" x14ac:dyDescent="0.25">
      <c r="H34" s="29"/>
    </row>
    <row r="35" spans="8:8" x14ac:dyDescent="0.25">
      <c r="H35" s="48"/>
    </row>
    <row r="39" spans="8:8" x14ac:dyDescent="0.25">
      <c r="H39" s="29"/>
    </row>
    <row r="40" spans="8:8" x14ac:dyDescent="0.25">
      <c r="H40" s="29"/>
    </row>
    <row r="41" spans="8:8" x14ac:dyDescent="0.25">
      <c r="H41" s="29"/>
    </row>
  </sheetData>
  <mergeCells count="5">
    <mergeCell ref="A1:N1"/>
    <mergeCell ref="I2:K2"/>
    <mergeCell ref="L2:N2"/>
    <mergeCell ref="I16:K16"/>
    <mergeCell ref="L16:N16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PnL</vt:lpstr>
      <vt:lpstr>AssetSum</vt:lpstr>
      <vt:lpstr>CapSum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hahmad</dc:creator>
  <cp:lastModifiedBy>Isaac, Tunde</cp:lastModifiedBy>
  <cp:lastPrinted>2019-11-22T15:50:11Z</cp:lastPrinted>
  <dcterms:created xsi:type="dcterms:W3CDTF">2018-08-02T08:55:27Z</dcterms:created>
  <dcterms:modified xsi:type="dcterms:W3CDTF">2022-05-23T14:43:49Z</dcterms:modified>
</cp:coreProperties>
</file>