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19\"/>
    </mc:Choice>
  </mc:AlternateContent>
  <bookViews>
    <workbookView xWindow="0" yWindow="0" windowWidth="16815" windowHeight="7755"/>
  </bookViews>
  <sheets>
    <sheet name="JULY 2019" sheetId="9" r:id="rId1"/>
    <sheet name="Trend " sheetId="11" state="hidden" r:id="rId2"/>
    <sheet name="JulyCharts " sheetId="10" r:id="rId3"/>
  </sheets>
  <definedNames>
    <definedName name="_xlnm.Print_Area" localSheetId="0">'JULY 2019'!$A$1:$U$2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B6" i="11" l="1"/>
  <c r="B5" i="11"/>
  <c r="N13" i="9" l="1"/>
  <c r="B8" i="11" l="1"/>
  <c r="B4" i="11"/>
  <c r="A11" i="11" l="1"/>
  <c r="K12" i="11" l="1"/>
  <c r="I9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  <c r="N2" i="9"/>
</calcChain>
</file>

<file path=xl/sharedStrings.xml><?xml version="1.0" encoding="utf-8"?>
<sst xmlns="http://schemas.openxmlformats.org/spreadsheetml/2006/main" count="54" uniqueCount="45">
  <si>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</si>
  <si>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</si>
  <si>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</si>
  <si>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</si>
  <si>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</si>
  <si>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</si>
  <si>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</si>
  <si>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</si>
  <si>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</si>
  <si>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</si>
  <si>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</si>
  <si>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</si>
  <si>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</si>
  <si>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</si>
  <si>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</si>
  <si>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</si>
  <si>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</si>
  <si>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</si>
  <si>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</si>
  <si>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</si>
  <si>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</si>
  <si>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</si>
  <si>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</si>
  <si>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</si>
  <si>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</si>
  <si>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</si>
  <si>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</si>
  <si>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</si>
  <si>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</si>
  <si>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</si>
  <si>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</si>
  <si>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</si>
  <si>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</si>
  <si>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</si>
  <si>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</si>
  <si>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</si>
  <si>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</si>
  <si>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</si>
  <si>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</si>
  <si>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JUNE</t>
  </si>
  <si>
    <t>SCHEDULE OF REGISTERED EXCHANGE TRADED FUNDS(ETFs) AS AT 31ST JULY, 2019</t>
  </si>
  <si>
    <t>JULY</t>
  </si>
  <si>
    <t>PREVIOUS(JUNE)</t>
  </si>
  <si>
    <t>CURRENT(JULY)</t>
  </si>
  <si>
    <t>NET ASSET VALUE  (N) PREVIOUS (JUNE'19)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</si>
</sst>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(FEB - JUL </a:t>
            </a:r>
            <a:r>
              <a:rPr lang="en-US" sz="1600" baseline="0"/>
              <a:t>2019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43497</c:v>
                </c:pt>
                <c:pt idx="1">
                  <c:v>43525</c:v>
                </c:pt>
                <c:pt idx="2">
                  <c:v>43556</c:v>
                </c:pt>
                <c:pt idx="3">
                  <c:v>43586</c:v>
                </c:pt>
                <c:pt idx="4">
                  <c:v>43617</c:v>
                </c:pt>
                <c:pt idx="5">
                  <c:v>43647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5214161600.3899994</c:v>
                </c:pt>
                <c:pt idx="1">
                  <c:v>5159546061.4299994</c:v>
                </c:pt>
                <c:pt idx="2">
                  <c:v>4900686319.2600002</c:v>
                </c:pt>
                <c:pt idx="3">
                  <c:v>4806926836.4099998</c:v>
                </c:pt>
                <c:pt idx="4">
                  <c:v>4798796600.7999992</c:v>
                </c:pt>
                <c:pt idx="5">
                  <c:v>4409094037.9099998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55552"/>
        <c:axId val="123803520"/>
      </c:lineChart>
      <c:catAx>
        <c:axId val="16725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3803520"/>
        <c:crosses val="autoZero"/>
        <c:auto val="0"/>
        <c:lblAlgn val="ctr"/>
        <c:lblOffset val="100"/>
        <c:noMultiLvlLbl val="0"/>
      </c:catAx>
      <c:valAx>
        <c:axId val="123803520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255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Outlets(July 2019)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3626542879.4199996</c:v>
                </c:pt>
                <c:pt idx="1">
                  <c:v>289258119.71000004</c:v>
                </c:pt>
                <c:pt idx="2">
                  <c:v>479657875.88999999</c:v>
                </c:pt>
                <c:pt idx="3">
                  <c:v>61469802.890000001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Outlet(Feb</a:t>
            </a:r>
            <a:r>
              <a:rPr lang="en-US" baseline="0"/>
              <a:t> </a:t>
            </a:r>
            <a:r>
              <a:rPr lang="en-US"/>
              <a:t>- Jul' 2019)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43497</c:v>
                </c:pt>
                <c:pt idx="1">
                  <c:v>43525</c:v>
                </c:pt>
                <c:pt idx="2">
                  <c:v>43556</c:v>
                </c:pt>
                <c:pt idx="3">
                  <c:v>43586</c:v>
                </c:pt>
                <c:pt idx="4">
                  <c:v>43617</c:v>
                </c:pt>
                <c:pt idx="5">
                  <c:v>43647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4574101498.8900003</c:v>
                </c:pt>
                <c:pt idx="1">
                  <c:v>4479173842.3299999</c:v>
                </c:pt>
                <c:pt idx="2">
                  <c:v>4191729465.7199998</c:v>
                </c:pt>
                <c:pt idx="3">
                  <c:v>4099532871.3800001</c:v>
                </c:pt>
                <c:pt idx="4">
                  <c:v>3972247152.8899999</c:v>
                </c:pt>
                <c:pt idx="5">
                  <c:v>3626542879.4200001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43497</c:v>
                </c:pt>
                <c:pt idx="1">
                  <c:v>43525</c:v>
                </c:pt>
                <c:pt idx="2">
                  <c:v>43556</c:v>
                </c:pt>
                <c:pt idx="3">
                  <c:v>43586</c:v>
                </c:pt>
                <c:pt idx="4">
                  <c:v>43617</c:v>
                </c:pt>
                <c:pt idx="5">
                  <c:v>43647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190249365.75</c:v>
                </c:pt>
                <c:pt idx="1">
                  <c:v>225580048.81999999</c:v>
                </c:pt>
                <c:pt idx="2">
                  <c:v>263468874.03</c:v>
                </c:pt>
                <c:pt idx="3">
                  <c:v>172710343.84</c:v>
                </c:pt>
                <c:pt idx="4">
                  <c:v>229299651.50999999</c:v>
                </c:pt>
                <c:pt idx="5">
                  <c:v>289258119.70999998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43497</c:v>
                </c:pt>
                <c:pt idx="1">
                  <c:v>43525</c:v>
                </c:pt>
                <c:pt idx="2">
                  <c:v>43556</c:v>
                </c:pt>
                <c:pt idx="3">
                  <c:v>43586</c:v>
                </c:pt>
                <c:pt idx="4">
                  <c:v>43617</c:v>
                </c:pt>
                <c:pt idx="5">
                  <c:v>43647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475081203.95999998</c:v>
                </c:pt>
                <c:pt idx="1">
                  <c:v>467336909.16000003</c:v>
                </c:pt>
                <c:pt idx="2">
                  <c:v>460460354.97000003</c:v>
                </c:pt>
                <c:pt idx="3">
                  <c:v>468805980.48000002</c:v>
                </c:pt>
                <c:pt idx="4">
                  <c:v>475230363.37</c:v>
                </c:pt>
                <c:pt idx="5">
                  <c:v>479657875.88999999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43497</c:v>
                </c:pt>
                <c:pt idx="1">
                  <c:v>43525</c:v>
                </c:pt>
                <c:pt idx="2">
                  <c:v>43556</c:v>
                </c:pt>
                <c:pt idx="3">
                  <c:v>43586</c:v>
                </c:pt>
                <c:pt idx="4">
                  <c:v>43617</c:v>
                </c:pt>
                <c:pt idx="5">
                  <c:v>43647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56714065.079999998</c:v>
                </c:pt>
                <c:pt idx="1">
                  <c:v>53276506</c:v>
                </c:pt>
                <c:pt idx="2">
                  <c:v>63029070.210000001</c:v>
                </c:pt>
                <c:pt idx="3">
                  <c:v>125439511.89</c:v>
                </c:pt>
                <c:pt idx="4">
                  <c:v>192975483.86000001</c:v>
                </c:pt>
                <c:pt idx="5">
                  <c:v>61469802.890000001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801952"/>
        <c:axId val="123801168"/>
        <c:axId val="0"/>
      </c:bar3DChart>
      <c:dateAx>
        <c:axId val="12380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3801168"/>
        <c:crossesAt val="0"/>
        <c:auto val="1"/>
        <c:lblOffset val="100"/>
        <c:baseTimeUnit val="months"/>
      </c:dateAx>
      <c:valAx>
        <c:axId val="123801168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2380195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topLeftCell="D1" workbookViewId="0">
      <pane ySplit="1" topLeftCell="A2" activePane="bottomLeft" state="frozen"/>
      <selection activeCell="P28" sqref="P28"/>
      <selection pane="bottomLeft" activeCell="J8" sqref="J8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11.140625" customWidth="1"/>
    <col min="14" max="14" width="22.2851562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5" t="s">
        <v>40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3"/>
      <c r="Y1" s="4"/>
    </row>
    <row r="2" spans="1:26" ht="15.75" thickBot="1" x14ac:dyDescent="0.3">
      <c r="A2" s="1"/>
      <c r="B2" s="54"/>
      <c r="C2" s="54"/>
      <c r="N2">
        <f ca="1">N2:P2</f>
        <v>0</v>
      </c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47" t="s">
        <v>44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7" t="s">
        <v>19</v>
      </c>
      <c r="U3" s="57"/>
      <c r="V3" s="57"/>
      <c r="W3" s="57" t="s">
        <v>20</v>
      </c>
      <c r="X3" s="57"/>
      <c r="Y3" s="58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41</v>
      </c>
      <c r="U4" s="12" t="s">
        <v>39</v>
      </c>
      <c r="V4" s="17" t="s">
        <v>31</v>
      </c>
      <c r="W4" s="12" t="s">
        <v>43</v>
      </c>
      <c r="X4" s="12" t="s">
        <v>42</v>
      </c>
      <c r="Y4" s="17" t="s">
        <v>31</v>
      </c>
      <c r="Z4" s="24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400587329.61000001</v>
      </c>
      <c r="E5" s="22">
        <v>0</v>
      </c>
      <c r="F5" s="22">
        <v>0</v>
      </c>
      <c r="G5" s="22">
        <v>401077120.39999998</v>
      </c>
      <c r="H5" s="22">
        <v>417665.02</v>
      </c>
      <c r="I5" s="23">
        <f>G5+H5</f>
        <v>401494785.41999996</v>
      </c>
      <c r="J5" s="22">
        <v>7943604.3799999999</v>
      </c>
      <c r="K5" s="22">
        <v>863397.81</v>
      </c>
      <c r="L5" s="23">
        <f t="shared" ref="L5:L9" si="0">I5-J5</f>
        <v>393551181.03999996</v>
      </c>
      <c r="M5" s="14">
        <f t="shared" ref="M5:M13" si="1">(L5/L$13)</f>
        <v>8.925896741058198E-2</v>
      </c>
      <c r="N5" s="23">
        <v>471781037.86999995</v>
      </c>
      <c r="O5" s="14">
        <f t="shared" ref="O5:O13" si="2">(N5/N$13)</f>
        <v>9.8312363935439587E-2</v>
      </c>
      <c r="P5" s="15">
        <f t="shared" ref="P5:P13" si="3">((L5-N5)/N5)</f>
        <v>-0.1658181456024444</v>
      </c>
      <c r="Q5" s="16">
        <f t="shared" ref="Q5:Q12" si="4">(K5/L5)</f>
        <v>2.1938641061078294E-3</v>
      </c>
      <c r="R5" s="22">
        <v>8.9700000000000006</v>
      </c>
      <c r="S5" s="22">
        <v>9.07</v>
      </c>
      <c r="T5" s="22">
        <v>9</v>
      </c>
      <c r="U5" s="50">
        <v>20</v>
      </c>
      <c r="V5" s="53">
        <f t="shared" ref="V5:V13" si="5">((T5-U5)/U5)</f>
        <v>-0.55000000000000004</v>
      </c>
      <c r="W5" s="22">
        <v>48200000</v>
      </c>
      <c r="X5" s="50">
        <v>48200000</v>
      </c>
      <c r="Y5" s="51">
        <f t="shared" ref="Y5:Y12" si="6">((W5-X5)/X5)</f>
        <v>0</v>
      </c>
      <c r="Z5" s="24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633041952.33000004</v>
      </c>
      <c r="E6" s="22">
        <v>31649525.219999999</v>
      </c>
      <c r="F6" s="22">
        <v>0</v>
      </c>
      <c r="G6" s="22">
        <v>664691477.54999995</v>
      </c>
      <c r="H6" s="22">
        <v>31649525.219999999</v>
      </c>
      <c r="I6" s="23">
        <f t="shared" ref="I6:I12" si="7">G6+H6</f>
        <v>696341002.76999998</v>
      </c>
      <c r="J6" s="22">
        <v>4142217.25</v>
      </c>
      <c r="K6" s="22">
        <v>1193644.03</v>
      </c>
      <c r="L6" s="23">
        <f t="shared" si="0"/>
        <v>692198785.51999998</v>
      </c>
      <c r="M6" s="14">
        <f t="shared" si="1"/>
        <v>0.15699342757681717</v>
      </c>
      <c r="N6" s="23">
        <v>765008180.28999996</v>
      </c>
      <c r="O6" s="14">
        <f t="shared" si="2"/>
        <v>0.1594166712884782</v>
      </c>
      <c r="P6" s="15">
        <f t="shared" si="3"/>
        <v>-9.517466171721109E-2</v>
      </c>
      <c r="Q6" s="16">
        <f t="shared" si="4"/>
        <v>1.7244237565416987E-3</v>
      </c>
      <c r="R6" s="22">
        <v>90.23</v>
      </c>
      <c r="S6" s="22">
        <v>92.13</v>
      </c>
      <c r="T6" s="22">
        <v>18</v>
      </c>
      <c r="U6" s="50">
        <v>26</v>
      </c>
      <c r="V6" s="53">
        <f t="shared" si="5"/>
        <v>-0.30769230769230771</v>
      </c>
      <c r="W6" s="22">
        <v>7244575.0599999996</v>
      </c>
      <c r="X6" s="50">
        <v>7252176.0599999996</v>
      </c>
      <c r="Y6" s="52">
        <f t="shared" si="6"/>
        <v>-1.0480992101010852E-3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413224983.51999998</v>
      </c>
      <c r="E7" s="22">
        <v>20824267.68</v>
      </c>
      <c r="F7" s="22">
        <v>0</v>
      </c>
      <c r="G7" s="22">
        <v>434049251.19999999</v>
      </c>
      <c r="H7" s="22">
        <v>20824267.68</v>
      </c>
      <c r="I7" s="23">
        <f t="shared" si="7"/>
        <v>454873518.88</v>
      </c>
      <c r="J7" s="22">
        <v>3763809.37</v>
      </c>
      <c r="K7" s="22">
        <v>618245.68999999994</v>
      </c>
      <c r="L7" s="23">
        <f t="shared" si="0"/>
        <v>451109709.50999999</v>
      </c>
      <c r="M7" s="14">
        <f t="shared" si="1"/>
        <v>0.10231346975848017</v>
      </c>
      <c r="N7" s="23">
        <v>505316859.79000002</v>
      </c>
      <c r="O7" s="14">
        <f t="shared" si="2"/>
        <v>0.10530074554644794</v>
      </c>
      <c r="P7" s="15">
        <f t="shared" si="3"/>
        <v>-0.10727358335624797</v>
      </c>
      <c r="Q7" s="16">
        <f t="shared" si="4"/>
        <v>1.3704996300601571E-3</v>
      </c>
      <c r="R7" s="22">
        <v>74.680000000000007</v>
      </c>
      <c r="S7" s="22">
        <v>76.040000000000006</v>
      </c>
      <c r="T7" s="22">
        <v>143</v>
      </c>
      <c r="U7" s="50">
        <v>143</v>
      </c>
      <c r="V7" s="53">
        <f t="shared" si="5"/>
        <v>0</v>
      </c>
      <c r="W7" s="22">
        <v>5709683.1600000001</v>
      </c>
      <c r="X7" s="50">
        <v>5729531.1600000001</v>
      </c>
      <c r="Y7" s="51">
        <f t="shared" si="6"/>
        <v>-3.464157789832144E-3</v>
      </c>
      <c r="Z7" s="43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258418507.21000001</v>
      </c>
      <c r="E8" s="22">
        <v>40208325.469999999</v>
      </c>
      <c r="F8" s="22">
        <v>0</v>
      </c>
      <c r="G8" s="22">
        <v>298626832.68000001</v>
      </c>
      <c r="H8" s="22">
        <v>2279486.4</v>
      </c>
      <c r="I8" s="23">
        <f t="shared" si="7"/>
        <v>300906319.07999998</v>
      </c>
      <c r="J8" s="22">
        <v>0</v>
      </c>
      <c r="K8" s="22">
        <v>670496.66</v>
      </c>
      <c r="L8" s="23">
        <f t="shared" si="0"/>
        <v>300906319.07999998</v>
      </c>
      <c r="M8" s="14">
        <f t="shared" si="1"/>
        <v>6.8246745588269583E-2</v>
      </c>
      <c r="N8" s="23">
        <v>321087088.85000002</v>
      </c>
      <c r="O8" s="14">
        <f t="shared" si="2"/>
        <v>6.6909918373383892E-2</v>
      </c>
      <c r="P8" s="15">
        <f t="shared" si="3"/>
        <v>-6.2851389765559054E-2</v>
      </c>
      <c r="Q8" s="16">
        <f t="shared" si="4"/>
        <v>2.2282571600689433E-3</v>
      </c>
      <c r="R8" s="22">
        <v>3.31</v>
      </c>
      <c r="S8" s="22">
        <v>3.35</v>
      </c>
      <c r="T8" s="22">
        <v>59</v>
      </c>
      <c r="U8" s="50">
        <v>59</v>
      </c>
      <c r="V8" s="53">
        <f t="shared" si="5"/>
        <v>0</v>
      </c>
      <c r="W8" s="22">
        <v>85204193</v>
      </c>
      <c r="X8" s="50">
        <v>85204193</v>
      </c>
      <c r="Y8" s="51">
        <f t="shared" si="6"/>
        <v>0</v>
      </c>
      <c r="Z8" s="31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124620917.11</v>
      </c>
      <c r="E9" s="22">
        <v>0</v>
      </c>
      <c r="F9" s="22">
        <v>0</v>
      </c>
      <c r="G9" s="22">
        <v>125910588.34</v>
      </c>
      <c r="H9" s="22">
        <v>8457.2800000000007</v>
      </c>
      <c r="I9" s="23">
        <f t="shared" si="7"/>
        <v>125919045.62</v>
      </c>
      <c r="J9" s="22">
        <v>0</v>
      </c>
      <c r="K9" s="22">
        <v>595326.05000000005</v>
      </c>
      <c r="L9" s="23">
        <f t="shared" si="0"/>
        <v>125919045.62</v>
      </c>
      <c r="M9" s="14">
        <f t="shared" si="1"/>
        <v>2.855893853415932E-2</v>
      </c>
      <c r="N9" s="23">
        <v>135035984.13999999</v>
      </c>
      <c r="O9" s="14">
        <f t="shared" si="2"/>
        <v>2.813955151120353E-2</v>
      </c>
      <c r="P9" s="15">
        <f t="shared" si="3"/>
        <v>-6.7514881889170361E-2</v>
      </c>
      <c r="Q9" s="16">
        <f t="shared" si="4"/>
        <v>4.7278475394149835E-3</v>
      </c>
      <c r="R9" s="22">
        <v>5.47</v>
      </c>
      <c r="S9" s="22">
        <v>5.51</v>
      </c>
      <c r="T9" s="22">
        <v>47</v>
      </c>
      <c r="U9" s="50">
        <v>47</v>
      </c>
      <c r="V9" s="53">
        <f t="shared" si="5"/>
        <v>0</v>
      </c>
      <c r="W9" s="22">
        <v>25681216</v>
      </c>
      <c r="X9" s="50">
        <v>25681216</v>
      </c>
      <c r="Y9" s="51">
        <f t="shared" si="6"/>
        <v>0</v>
      </c>
      <c r="Z9" s="24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1698641744.25</v>
      </c>
      <c r="E10" s="22">
        <v>148179327.61000001</v>
      </c>
      <c r="F10" s="22">
        <v>0</v>
      </c>
      <c r="G10" s="22">
        <v>1846821071.8599999</v>
      </c>
      <c r="H10" s="22">
        <v>365586.73</v>
      </c>
      <c r="I10" s="23">
        <f t="shared" si="7"/>
        <v>1847186658.5899999</v>
      </c>
      <c r="J10" s="22">
        <v>33764471.009999998</v>
      </c>
      <c r="K10" s="22">
        <v>1371422.29</v>
      </c>
      <c r="L10" s="23">
        <f t="shared" ref="L10:L11" si="8">I10-J10</f>
        <v>1813422187.5799999</v>
      </c>
      <c r="M10" s="14">
        <f t="shared" si="1"/>
        <v>0.41129133830849268</v>
      </c>
      <c r="N10" s="23">
        <v>1992013623.6699998</v>
      </c>
      <c r="O10" s="14">
        <f t="shared" si="2"/>
        <v>0.41510690895669855</v>
      </c>
      <c r="P10" s="15">
        <f t="shared" si="3"/>
        <v>-8.9653722227547208E-2</v>
      </c>
      <c r="Q10" s="16">
        <f t="shared" si="4"/>
        <v>7.5626199976639428E-4</v>
      </c>
      <c r="R10" s="22">
        <v>11.99</v>
      </c>
      <c r="S10" s="22">
        <v>12.09</v>
      </c>
      <c r="T10" s="22">
        <v>136</v>
      </c>
      <c r="U10" s="50">
        <v>136</v>
      </c>
      <c r="V10" s="53">
        <f t="shared" si="5"/>
        <v>0</v>
      </c>
      <c r="W10" s="22">
        <v>149900000</v>
      </c>
      <c r="X10" s="50">
        <v>149900000</v>
      </c>
      <c r="Y10" s="51">
        <f t="shared" si="6"/>
        <v>0</v>
      </c>
      <c r="Z10" s="48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98007445.390000001</v>
      </c>
      <c r="E11" s="22">
        <v>1686493.15</v>
      </c>
      <c r="F11" s="22">
        <v>0</v>
      </c>
      <c r="G11" s="22">
        <v>99693938.540000007</v>
      </c>
      <c r="H11" s="22">
        <v>950681.5</v>
      </c>
      <c r="I11" s="23">
        <f t="shared" si="7"/>
        <v>100644620.04000001</v>
      </c>
      <c r="J11" s="22">
        <v>0</v>
      </c>
      <c r="K11" s="22">
        <v>583105.52</v>
      </c>
      <c r="L11" s="23">
        <f t="shared" si="8"/>
        <v>100644620.04000001</v>
      </c>
      <c r="M11" s="14">
        <f t="shared" si="1"/>
        <v>2.2826598656014968E-2</v>
      </c>
      <c r="N11" s="23">
        <v>97281522.700000003</v>
      </c>
      <c r="O11" s="14">
        <f t="shared" si="2"/>
        <v>2.0272066268402035E-2</v>
      </c>
      <c r="P11" s="15">
        <f t="shared" si="3"/>
        <v>3.4570771988954523E-2</v>
      </c>
      <c r="Q11" s="16">
        <f t="shared" si="4"/>
        <v>5.7937077984720068E-3</v>
      </c>
      <c r="R11" s="22">
        <v>10.64</v>
      </c>
      <c r="S11" s="22">
        <v>10.84</v>
      </c>
      <c r="T11" s="22">
        <v>36</v>
      </c>
      <c r="U11" s="50">
        <v>29</v>
      </c>
      <c r="V11" s="53">
        <f t="shared" si="5"/>
        <v>0.2413793103448276</v>
      </c>
      <c r="W11" s="22">
        <v>10526523</v>
      </c>
      <c r="X11" s="50">
        <v>10526523</v>
      </c>
      <c r="Y11" s="51">
        <f t="shared" si="6"/>
        <v>0</v>
      </c>
      <c r="Z11" s="24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v>46710180.579999998</v>
      </c>
      <c r="F12" s="22">
        <v>479657875.88999999</v>
      </c>
      <c r="G12" s="22">
        <v>526368056.45999998</v>
      </c>
      <c r="H12" s="22">
        <v>4974133.0599999996</v>
      </c>
      <c r="I12" s="23">
        <f t="shared" si="7"/>
        <v>531342189.51999998</v>
      </c>
      <c r="J12" s="22">
        <v>0</v>
      </c>
      <c r="K12" s="22">
        <v>1015959.8</v>
      </c>
      <c r="L12" s="23">
        <f>I12-J12</f>
        <v>531342189.51999998</v>
      </c>
      <c r="M12" s="14">
        <f t="shared" si="1"/>
        <v>0.1205105141671841</v>
      </c>
      <c r="N12" s="23">
        <v>511272303.49000001</v>
      </c>
      <c r="O12" s="14">
        <f t="shared" si="2"/>
        <v>0.10654177411994638</v>
      </c>
      <c r="P12" s="15">
        <f t="shared" si="3"/>
        <v>3.9254788286008764E-2</v>
      </c>
      <c r="Q12" s="16">
        <f t="shared" si="4"/>
        <v>1.9120631111897784E-3</v>
      </c>
      <c r="R12" s="22">
        <v>175.06</v>
      </c>
      <c r="S12" s="22">
        <v>177.06</v>
      </c>
      <c r="T12" s="22">
        <v>38</v>
      </c>
      <c r="U12" s="50">
        <v>38</v>
      </c>
      <c r="V12" s="53">
        <f t="shared" si="5"/>
        <v>0</v>
      </c>
      <c r="W12" s="22">
        <v>3520359</v>
      </c>
      <c r="X12" s="50">
        <v>3520359</v>
      </c>
      <c r="Y12" s="51">
        <f t="shared" si="6"/>
        <v>0</v>
      </c>
      <c r="Z12" s="24"/>
    </row>
    <row r="13" spans="1:26" s="18" customFormat="1" ht="24.95" customHeight="1" thickBot="1" x14ac:dyDescent="0.35">
      <c r="A13" s="25"/>
      <c r="B13" s="26"/>
      <c r="C13" s="27" t="s">
        <v>12</v>
      </c>
      <c r="D13" s="28">
        <f t="shared" ref="D13:L13" si="9">SUM(D5:D12)</f>
        <v>3626542879.4199996</v>
      </c>
      <c r="E13" s="28">
        <f t="shared" si="9"/>
        <v>289258119.71000004</v>
      </c>
      <c r="F13" s="28">
        <f t="shared" si="9"/>
        <v>479657875.88999999</v>
      </c>
      <c r="G13" s="28">
        <f t="shared" si="9"/>
        <v>4397238337.0299997</v>
      </c>
      <c r="H13" s="28">
        <f t="shared" si="9"/>
        <v>61469802.890000001</v>
      </c>
      <c r="I13" s="28">
        <f t="shared" si="9"/>
        <v>4458708139.9200001</v>
      </c>
      <c r="J13" s="28">
        <f t="shared" si="9"/>
        <v>49614102.009999998</v>
      </c>
      <c r="K13" s="28">
        <f t="shared" si="9"/>
        <v>6911597.8500000006</v>
      </c>
      <c r="L13" s="29">
        <f t="shared" si="9"/>
        <v>4409094037.9099998</v>
      </c>
      <c r="M13" s="34">
        <f t="shared" si="1"/>
        <v>1</v>
      </c>
      <c r="N13" s="29">
        <f>SUM(N5:N12)</f>
        <v>4798796600.7999992</v>
      </c>
      <c r="O13" s="34">
        <f t="shared" si="2"/>
        <v>1</v>
      </c>
      <c r="P13" s="33">
        <f t="shared" si="3"/>
        <v>-8.1208393542879634E-2</v>
      </c>
      <c r="Q13" s="32">
        <f>(K13/L13)</f>
        <v>1.5675777814156667E-3</v>
      </c>
      <c r="R13" s="28">
        <f>SUM(R5:R12)</f>
        <v>380.35</v>
      </c>
      <c r="S13" s="28">
        <f>SUM(S5:S12)</f>
        <v>386.09000000000003</v>
      </c>
      <c r="T13" s="28">
        <f>SUM(T5:T12)</f>
        <v>486</v>
      </c>
      <c r="U13" s="28">
        <f>SUM(U5:U12)</f>
        <v>498</v>
      </c>
      <c r="V13" s="49">
        <f t="shared" si="5"/>
        <v>-2.4096385542168676E-2</v>
      </c>
      <c r="W13" s="28">
        <f>SUM(W5:W12)</f>
        <v>335986549.22000003</v>
      </c>
      <c r="X13" s="28">
        <f>SUM(X5:X12)</f>
        <v>336013998.22000003</v>
      </c>
      <c r="Y13" s="30">
        <f t="shared" ref="Y13" si="10">((W13-X13)/X13)</f>
        <v>-8.1690049061670903E-5</v>
      </c>
      <c r="Z13" s="24"/>
    </row>
    <row r="14" spans="1:26" x14ac:dyDescent="0.25">
      <c r="M14" s="7"/>
      <c r="O14" s="7"/>
      <c r="P14" s="7"/>
      <c r="V14" s="7"/>
    </row>
    <row r="15" spans="1:26" ht="18" x14ac:dyDescent="0.25">
      <c r="B15" s="44"/>
      <c r="E15" s="36"/>
      <c r="N15" s="46"/>
      <c r="W15" s="36"/>
    </row>
    <row r="16" spans="1:26" ht="18.75" x14ac:dyDescent="0.3">
      <c r="B16" s="45"/>
      <c r="E16" s="36"/>
    </row>
    <row r="17" spans="5:5" x14ac:dyDescent="0.25">
      <c r="E17" s="36"/>
    </row>
    <row r="18" spans="5:5" x14ac:dyDescent="0.25">
      <c r="E18" s="36"/>
    </row>
    <row r="19" spans="5:5" x14ac:dyDescent="0.25">
      <c r="E19" s="36"/>
    </row>
    <row r="20" spans="5:5" x14ac:dyDescent="0.25">
      <c r="E20" s="36"/>
    </row>
    <row r="21" spans="5:5" x14ac:dyDescent="0.25">
      <c r="E21" s="36"/>
    </row>
    <row r="22" spans="5:5" x14ac:dyDescent="0.25">
      <c r="E22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C1" workbookViewId="0">
      <pane ySplit="1" topLeftCell="A2" activePane="bottomLeft" state="frozen"/>
      <selection pane="bottomLeft" activeCell="I14" sqref="I14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6"/>
      <c r="B1" s="56"/>
      <c r="C1" s="56"/>
      <c r="D1" s="56"/>
      <c r="E1" s="56"/>
      <c r="F1" s="56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0"/>
      <c r="F3" s="42">
        <v>43497</v>
      </c>
      <c r="G3" s="42">
        <v>43525</v>
      </c>
      <c r="H3" s="42">
        <v>43556</v>
      </c>
      <c r="I3" s="42">
        <v>43586</v>
      </c>
      <c r="J3" s="42">
        <v>43617</v>
      </c>
      <c r="K3" s="42">
        <v>43647</v>
      </c>
    </row>
    <row r="4" spans="1:11" s="18" customFormat="1" ht="24.95" customHeight="1" x14ac:dyDescent="0.3">
      <c r="A4" s="22">
        <f>'JULY 2019'!D5</f>
        <v>400587329.61000001</v>
      </c>
      <c r="B4" s="22">
        <f>'JULY 2019'!E5</f>
        <v>0</v>
      </c>
      <c r="C4" s="22">
        <v>0</v>
      </c>
      <c r="D4" s="22">
        <f>'JULY 2019'!H5</f>
        <v>417665.02</v>
      </c>
      <c r="E4" s="40"/>
      <c r="F4" s="41">
        <v>520192409.84999996</v>
      </c>
      <c r="G4" s="41">
        <v>515559972.62</v>
      </c>
      <c r="H4" s="41">
        <v>476277333.18000001</v>
      </c>
      <c r="I4" s="41">
        <v>488202111.51999998</v>
      </c>
      <c r="J4" s="41">
        <v>471781037.86999995</v>
      </c>
      <c r="K4" s="41">
        <v>393551181.03999996</v>
      </c>
    </row>
    <row r="5" spans="1:11" s="18" customFormat="1" ht="24.95" customHeight="1" x14ac:dyDescent="0.3">
      <c r="A5" s="22">
        <f>'JULY 2019'!D6</f>
        <v>633041952.33000004</v>
      </c>
      <c r="B5" s="22">
        <f>'JULY 2019'!E6</f>
        <v>31649525.219999999</v>
      </c>
      <c r="C5" s="22">
        <v>0</v>
      </c>
      <c r="D5" s="22">
        <f>'JULY 2019'!H6</f>
        <v>31649525.219999999</v>
      </c>
      <c r="E5" s="40"/>
      <c r="F5" s="41">
        <v>838489973.11000001</v>
      </c>
      <c r="G5" s="41">
        <v>827661230.38</v>
      </c>
      <c r="H5" s="41">
        <v>764515260.52999997</v>
      </c>
      <c r="I5" s="41">
        <v>732862181.61000001</v>
      </c>
      <c r="J5" s="41">
        <v>765008180.28999996</v>
      </c>
      <c r="K5" s="41">
        <v>692198785.51999998</v>
      </c>
    </row>
    <row r="6" spans="1:11" s="18" customFormat="1" ht="24.95" customHeight="1" x14ac:dyDescent="0.3">
      <c r="A6" s="22">
        <f>'JULY 2019'!D7</f>
        <v>413224983.51999998</v>
      </c>
      <c r="B6" s="22">
        <f>'JULY 2019'!E7</f>
        <v>20824267.68</v>
      </c>
      <c r="C6" s="22">
        <v>0</v>
      </c>
      <c r="D6" s="22">
        <f>'JULY 2019'!H7</f>
        <v>20824267.68</v>
      </c>
      <c r="E6" s="40"/>
      <c r="F6" s="41">
        <v>522572965.64999998</v>
      </c>
      <c r="G6" s="41">
        <v>518626182.71999997</v>
      </c>
      <c r="H6" s="41">
        <v>492399734.88999999</v>
      </c>
      <c r="I6" s="41">
        <v>478745430.43000001</v>
      </c>
      <c r="J6" s="41">
        <v>505316859.79000002</v>
      </c>
      <c r="K6" s="41">
        <v>451109709.50999999</v>
      </c>
    </row>
    <row r="7" spans="1:11" s="18" customFormat="1" ht="24.95" customHeight="1" x14ac:dyDescent="0.3">
      <c r="A7" s="22">
        <f>'JULY 2019'!D8</f>
        <v>258418507.21000001</v>
      </c>
      <c r="B7" s="22">
        <f>'JULY 2019'!E8</f>
        <v>40208325.469999999</v>
      </c>
      <c r="C7" s="22">
        <v>0</v>
      </c>
      <c r="D7" s="22">
        <f>'JULY 2019'!H8</f>
        <v>2279486.4</v>
      </c>
      <c r="E7" s="40"/>
      <c r="F7" s="41">
        <v>336000406.75999999</v>
      </c>
      <c r="G7" s="41">
        <v>338562710.34000003</v>
      </c>
      <c r="H7" s="41">
        <v>332852815.25999999</v>
      </c>
      <c r="I7" s="41">
        <v>318214172.36000001</v>
      </c>
      <c r="J7" s="41">
        <v>321087088.85000002</v>
      </c>
      <c r="K7" s="41">
        <v>300906319.07999998</v>
      </c>
    </row>
    <row r="8" spans="1:11" s="18" customFormat="1" ht="24.95" customHeight="1" x14ac:dyDescent="0.3">
      <c r="A8" s="22">
        <f>'JULY 2019'!D9</f>
        <v>124620917.11</v>
      </c>
      <c r="B8" s="22">
        <f>'JULY 2019'!E9</f>
        <v>0</v>
      </c>
      <c r="C8" s="22">
        <v>0</v>
      </c>
      <c r="D8" s="22">
        <f>'JULY 2019'!H9</f>
        <v>8457.2800000000007</v>
      </c>
      <c r="E8" s="40"/>
      <c r="F8" s="41">
        <v>154638083.28000003</v>
      </c>
      <c r="G8" s="41">
        <v>149821453.02000001</v>
      </c>
      <c r="H8" s="41">
        <v>140121413.58000001</v>
      </c>
      <c r="I8" s="41">
        <v>134319316.84999999</v>
      </c>
      <c r="J8" s="41">
        <v>135035984.13999999</v>
      </c>
      <c r="K8" s="41">
        <v>125919045.62</v>
      </c>
    </row>
    <row r="9" spans="1:11" s="18" customFormat="1" ht="24.95" customHeight="1" x14ac:dyDescent="0.3">
      <c r="A9" s="22">
        <f>'JULY 2019'!D10</f>
        <v>1698641744.25</v>
      </c>
      <c r="B9" s="22">
        <f>'JULY 2019'!E10</f>
        <v>148179327.61000001</v>
      </c>
      <c r="C9" s="22">
        <v>0</v>
      </c>
      <c r="D9" s="22">
        <f>'JULY 2019'!H10</f>
        <v>365586.73</v>
      </c>
      <c r="E9" s="40"/>
      <c r="F9" s="41">
        <v>2187961394.8899999</v>
      </c>
      <c r="G9" s="41">
        <v>2157703456.3099999</v>
      </c>
      <c r="H9" s="41">
        <v>2059280876.4200001</v>
      </c>
      <c r="I9" s="41">
        <v>2001759750.73</v>
      </c>
      <c r="J9" s="41">
        <v>1992013623.6699998</v>
      </c>
      <c r="K9" s="41">
        <v>1813422187.5799999</v>
      </c>
    </row>
    <row r="10" spans="1:11" s="18" customFormat="1" ht="24.95" customHeight="1" x14ac:dyDescent="0.3">
      <c r="A10" s="22">
        <f>'JULY 2019'!D11</f>
        <v>98007445.390000001</v>
      </c>
      <c r="B10" s="22">
        <f>'JULY 2019'!E11</f>
        <v>1686493.15</v>
      </c>
      <c r="C10" s="22">
        <v>0</v>
      </c>
      <c r="D10" s="22">
        <f>'JULY 2019'!H11</f>
        <v>950681.5</v>
      </c>
      <c r="E10" s="40"/>
      <c r="F10" s="41">
        <v>111459582.41000001</v>
      </c>
      <c r="G10" s="41">
        <v>108473562.78</v>
      </c>
      <c r="H10" s="41">
        <v>92047300.75999999</v>
      </c>
      <c r="I10" s="41">
        <v>100360103.69</v>
      </c>
      <c r="J10" s="41">
        <v>97281522.700000003</v>
      </c>
      <c r="K10" s="41">
        <v>100644620.04000001</v>
      </c>
    </row>
    <row r="11" spans="1:11" s="18" customFormat="1" ht="24.95" customHeight="1" x14ac:dyDescent="0.3">
      <c r="A11" s="22">
        <f>'JULY 2019'!D12</f>
        <v>0</v>
      </c>
      <c r="B11" s="22">
        <f>'JULY 2019'!E12</f>
        <v>46710180.579999998</v>
      </c>
      <c r="C11" s="22">
        <f>'JULY 2019'!F12</f>
        <v>479657875.88999999</v>
      </c>
      <c r="D11" s="22">
        <f>'JULY 2019'!H12</f>
        <v>4974133.0599999996</v>
      </c>
      <c r="E11" s="40"/>
      <c r="F11" s="41">
        <v>542846784.43999994</v>
      </c>
      <c r="G11" s="41">
        <v>543137493.25999999</v>
      </c>
      <c r="H11" s="41">
        <v>543191584.63999999</v>
      </c>
      <c r="I11" s="41">
        <v>552463769.22000003</v>
      </c>
      <c r="J11" s="41">
        <v>511272303.49000001</v>
      </c>
      <c r="K11" s="41">
        <v>531342189.51999998</v>
      </c>
    </row>
    <row r="12" spans="1:11" s="18" customFormat="1" ht="24.95" customHeight="1" thickBot="1" x14ac:dyDescent="0.35">
      <c r="A12" s="28">
        <f>SUM(A4:A11)</f>
        <v>3626542879.4199996</v>
      </c>
      <c r="B12" s="28">
        <f>SUM(B4:B11)</f>
        <v>289258119.71000004</v>
      </c>
      <c r="C12" s="28">
        <f>SUM(C4:C11)</f>
        <v>479657875.88999999</v>
      </c>
      <c r="D12" s="28">
        <f>SUM(D4:D11)</f>
        <v>61469802.890000001</v>
      </c>
      <c r="E12" s="40"/>
      <c r="F12" s="39">
        <f t="shared" ref="F12:K12" si="0">SUM(F4:F11)</f>
        <v>5214161600.3899994</v>
      </c>
      <c r="G12" s="39">
        <f t="shared" si="0"/>
        <v>5159546061.4299994</v>
      </c>
      <c r="H12" s="39">
        <f t="shared" si="0"/>
        <v>4900686319.2600002</v>
      </c>
      <c r="I12" s="39">
        <f t="shared" si="0"/>
        <v>4806926836.4099998</v>
      </c>
      <c r="J12" s="39">
        <f t="shared" si="0"/>
        <v>4798796600.7999992</v>
      </c>
      <c r="K12" s="39">
        <f t="shared" si="0"/>
        <v>4409094037.9099998</v>
      </c>
    </row>
    <row r="13" spans="1:11" ht="16.5" x14ac:dyDescent="0.3">
      <c r="E13" s="38"/>
    </row>
    <row r="14" spans="1:11" x14ac:dyDescent="0.25">
      <c r="B14" s="37">
        <v>43497</v>
      </c>
      <c r="C14" s="37">
        <v>43525</v>
      </c>
      <c r="D14" s="37">
        <v>43556</v>
      </c>
      <c r="E14" s="37">
        <v>43586</v>
      </c>
      <c r="F14" s="37">
        <v>43617</v>
      </c>
      <c r="G14" s="37">
        <v>43647</v>
      </c>
      <c r="J14" s="46"/>
    </row>
    <row r="15" spans="1:11" x14ac:dyDescent="0.25">
      <c r="A15" s="37" t="s">
        <v>36</v>
      </c>
      <c r="B15" s="36">
        <v>4574101498.8900003</v>
      </c>
      <c r="C15" s="36">
        <v>4479173842.3299999</v>
      </c>
      <c r="D15" s="36">
        <v>4191729465.7199998</v>
      </c>
      <c r="E15" s="36">
        <v>4099532871.3800001</v>
      </c>
      <c r="F15" s="36">
        <v>3972247152.8899999</v>
      </c>
      <c r="G15" s="36">
        <v>3626542879.4200001</v>
      </c>
    </row>
    <row r="16" spans="1:11" x14ac:dyDescent="0.25">
      <c r="A16" s="37" t="s">
        <v>35</v>
      </c>
      <c r="B16" s="36">
        <v>190249365.75</v>
      </c>
      <c r="C16" s="36">
        <v>225580048.81999999</v>
      </c>
      <c r="D16" s="36">
        <v>263468874.03</v>
      </c>
      <c r="E16" s="36">
        <v>172710343.84</v>
      </c>
      <c r="F16" s="36">
        <v>229299651.50999999</v>
      </c>
      <c r="G16" s="36">
        <v>289258119.70999998</v>
      </c>
    </row>
    <row r="17" spans="1:7" x14ac:dyDescent="0.25">
      <c r="A17" s="37" t="s">
        <v>34</v>
      </c>
      <c r="B17" s="36">
        <v>475081203.95999998</v>
      </c>
      <c r="C17" s="36">
        <v>467336909.16000003</v>
      </c>
      <c r="D17" s="36">
        <v>460460354.97000003</v>
      </c>
      <c r="E17" s="36">
        <v>468805980.48000002</v>
      </c>
      <c r="F17" s="36">
        <v>475230363.37</v>
      </c>
      <c r="G17" s="36">
        <v>479657875.88999999</v>
      </c>
    </row>
    <row r="18" spans="1:7" x14ac:dyDescent="0.25">
      <c r="A18" s="37" t="s">
        <v>33</v>
      </c>
      <c r="B18" s="36">
        <v>56714065.079999998</v>
      </c>
      <c r="C18" s="36">
        <v>53276506</v>
      </c>
      <c r="D18" s="36">
        <v>63029070.210000001</v>
      </c>
      <c r="E18" s="36">
        <v>125439511.89</v>
      </c>
      <c r="F18" s="36">
        <v>192975483.86000001</v>
      </c>
      <c r="G18" s="36">
        <v>61469802.890000001</v>
      </c>
    </row>
    <row r="19" spans="1:7" x14ac:dyDescent="0.25">
      <c r="B19" s="35">
        <f t="shared" ref="B19:G19" si="1">SUM(B15:B18)</f>
        <v>5296146133.6800003</v>
      </c>
      <c r="C19" s="35">
        <f t="shared" si="1"/>
        <v>5225367306.3099995</v>
      </c>
      <c r="D19" s="35">
        <f t="shared" si="1"/>
        <v>4978687764.9300003</v>
      </c>
      <c r="E19" s="35">
        <f t="shared" si="1"/>
        <v>4866488707.5900011</v>
      </c>
      <c r="F19" s="35">
        <f t="shared" si="1"/>
        <v>4869752651.6299992</v>
      </c>
      <c r="G19" s="35">
        <f t="shared" si="1"/>
        <v>4456928677.9100008</v>
      </c>
    </row>
    <row r="20" spans="1:7" x14ac:dyDescent="0.25">
      <c r="D20" s="35"/>
    </row>
    <row r="21" spans="1:7" x14ac:dyDescent="0.25">
      <c r="G21" s="46"/>
    </row>
    <row r="22" spans="1:7" x14ac:dyDescent="0.25">
      <c r="A22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P30" sqref="P3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JULY 2019</vt:lpstr>
      <vt:lpstr>Trend </vt:lpstr>
      <vt:lpstr>JulyCharts </vt:lpstr>
      <vt:lpstr>'JULY 2019'!Print_Area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2019-08-15T14:35:50Z</dcterms:modified>
</cp:coreProperties>
</file>