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MAY 2019" sheetId="9" r:id="rId1"/>
    <sheet name="Trend " sheetId="11" state="hidden" r:id="rId2"/>
    <sheet name="MayCharts " sheetId="10" r:id="rId3"/>
  </sheets>
  <definedNames>
    <definedName name="_xlnm.Print_Area" localSheetId="0">'MAY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<sst xmlns="http://schemas.openxmlformats.org/spreadsheetml/2006/main" count="54" uniqueCount="45">
  <si>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</si>
  <si>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</si>
  <si>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</si>
  <si>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</si>
  <si>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</si>
  <si>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</si>
  <si>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</si>
  <si>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</si>
  <si>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</si>
  <si>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</si>
  <si>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</si>
  <si>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</si>
  <si>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</si>
  <si>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</si>
  <si>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</si>
  <si>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</si>
  <si>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</si>
  <si>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</si>
  <si>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</si>
  <si>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</si>
  <si>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</si>
  <si>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</si>
  <si>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</si>
  <si>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</si>
  <si>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</si>
  <si>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</si>
  <si>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</si>
  <si>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</si>
  <si>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</si>
  <si>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</si>
  <si>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</si>
  <si>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</si>
  <si>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</si>
  <si>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</si>
  <si>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</si>
  <si>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</si>
  <si>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</si>
  <si>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</si>
  <si>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</si>
  <si>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APR</t>
  </si>
  <si>
    <t>SCHEDULE OF REGISTERED EXCHANGE TRADED FUNDS(ETFs) AS AT 31ST MAY, 2019</t>
  </si>
  <si>
    <t>NET ASSET VALUE  (N) PREVIOUS (APR'19)</t>
  </si>
  <si>
    <t>MAY</t>
  </si>
  <si>
    <t>CURRENT(MAY)</t>
  </si>
  <si>
    <t>PREVIOUS(APRIL)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</si>
</sst>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(DEC</a:t>
            </a:r>
            <a:r>
              <a:rPr lang="en-US" sz="1600" baseline="0"/>
              <a:t> 2018</a:t>
            </a:r>
            <a:r>
              <a:rPr lang="en-US" sz="1600"/>
              <a:t> - APR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5209127720.29</c:v>
                </c:pt>
                <c:pt idx="1">
                  <c:v>5007243642.1200008</c:v>
                </c:pt>
                <c:pt idx="2">
                  <c:v>5214161600.3899994</c:v>
                </c:pt>
                <c:pt idx="3">
                  <c:v>5159546061.4299994</c:v>
                </c:pt>
                <c:pt idx="4">
                  <c:v>4900686319.2600002</c:v>
                </c:pt>
                <c:pt idx="5">
                  <c:v>4806926836.4099998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Outlets(May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4099532871.3800001</c:v>
                </c:pt>
                <c:pt idx="1">
                  <c:v>172710343.84</c:v>
                </c:pt>
                <c:pt idx="2">
                  <c:v>468805980.48000002</c:v>
                </c:pt>
                <c:pt idx="3">
                  <c:v>125439511.89000002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Outlet(Dec'2018</a:t>
            </a:r>
            <a:r>
              <a:rPr lang="en-US" baseline="0"/>
              <a:t> </a:t>
            </a:r>
            <a:r>
              <a:rPr lang="en-US"/>
              <a:t>- Apr'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4593226725.9700003</c:v>
                </c:pt>
                <c:pt idx="1">
                  <c:v>4377264283.9899998</c:v>
                </c:pt>
                <c:pt idx="2">
                  <c:v>4574101498.8900003</c:v>
                </c:pt>
                <c:pt idx="3">
                  <c:v>4479173842.3299999</c:v>
                </c:pt>
                <c:pt idx="4">
                  <c:v>4191729465.7199998</c:v>
                </c:pt>
                <c:pt idx="5">
                  <c:v>4099532871.3800001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177224498.41999999</c:v>
                </c:pt>
                <c:pt idx="1">
                  <c:v>163856975.18000001</c:v>
                </c:pt>
                <c:pt idx="2">
                  <c:v>190249365.75</c:v>
                </c:pt>
                <c:pt idx="3">
                  <c:v>225580048.81999999</c:v>
                </c:pt>
                <c:pt idx="4">
                  <c:v>263468874.03</c:v>
                </c:pt>
                <c:pt idx="5">
                  <c:v>172710343.84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455822889.81999999</c:v>
                </c:pt>
                <c:pt idx="1">
                  <c:v>454756838.17000002</c:v>
                </c:pt>
                <c:pt idx="2">
                  <c:v>475081203.95999998</c:v>
                </c:pt>
                <c:pt idx="3">
                  <c:v>467336909.16000003</c:v>
                </c:pt>
                <c:pt idx="4">
                  <c:v>460460354.97000003</c:v>
                </c:pt>
                <c:pt idx="5">
                  <c:v>468805980.48000002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58868504.359999999</c:v>
                </c:pt>
                <c:pt idx="1">
                  <c:v>99509145.719999999</c:v>
                </c:pt>
                <c:pt idx="2">
                  <c:v>56714065.079999998</c:v>
                </c:pt>
                <c:pt idx="3">
                  <c:v>53276506</c:v>
                </c:pt>
                <c:pt idx="4">
                  <c:v>63029070.210000001</c:v>
                </c:pt>
                <c:pt idx="5">
                  <c:v>125439511.89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D1" workbookViewId="0">
      <pane ySplit="1" topLeftCell="A2" activePane="bottomLeft" state="frozen"/>
      <selection activeCell="P28" sqref="P28"/>
      <selection pane="bottomLeft" activeCell="K6" sqref="K6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0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472102744.42000002</v>
      </c>
      <c r="E5" s="22"/>
      <c r="F5" s="22"/>
      <c r="G5" s="22">
        <v>474867762.20999998</v>
      </c>
      <c r="H5" s="22">
        <v>21061726.48</v>
      </c>
      <c r="I5" s="23">
        <f>G5+H5</f>
        <v>495929488.69</v>
      </c>
      <c r="J5" s="22">
        <v>7727377.1699999999</v>
      </c>
      <c r="K5" s="22">
        <v>1109365.9099999999</v>
      </c>
      <c r="L5" s="23">
        <f t="shared" ref="L5:L9" si="0">I5-J5</f>
        <v>488202111.51999998</v>
      </c>
      <c r="M5" s="14">
        <f t="shared" ref="M5:M13" si="1">(L5/L$13)</f>
        <v>0.10156220973078266</v>
      </c>
      <c r="N5" s="23">
        <v>476277333.18000001</v>
      </c>
      <c r="O5" s="14">
        <f t="shared" ref="O5:O13" si="2">(N5/N$13)</f>
        <v>9.7185843400790756E-2</v>
      </c>
      <c r="P5" s="15">
        <f t="shared" ref="P5:P13" si="3">((L5-N5)/N5)</f>
        <v>2.5037467687955724E-2</v>
      </c>
      <c r="Q5" s="16">
        <f t="shared" ref="Q5:Q12" si="4">(K5/L5)</f>
        <v>2.2723496761331663E-3</v>
      </c>
      <c r="R5" s="22">
        <v>10.08</v>
      </c>
      <c r="S5" s="22">
        <v>10.18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709705406.48000002</v>
      </c>
      <c r="E6" s="22"/>
      <c r="F6" s="22"/>
      <c r="G6" s="22">
        <v>709705406.48000002</v>
      </c>
      <c r="H6" s="22">
        <v>27574224.780000001</v>
      </c>
      <c r="I6" s="23">
        <f t="shared" ref="I6:I12" si="7">G6+H6</f>
        <v>737279631.25999999</v>
      </c>
      <c r="J6" s="22">
        <v>4417449.6500000004</v>
      </c>
      <c r="K6" s="22">
        <v>561994.99</v>
      </c>
      <c r="L6" s="23">
        <f t="shared" si="0"/>
        <v>732862181.61000001</v>
      </c>
      <c r="M6" s="14">
        <f t="shared" si="1"/>
        <v>0.15245960809283504</v>
      </c>
      <c r="N6" s="23">
        <v>764515260.52999997</v>
      </c>
      <c r="O6" s="14">
        <f t="shared" si="2"/>
        <v>0.15600167215873575</v>
      </c>
      <c r="P6" s="15">
        <f t="shared" si="3"/>
        <v>-4.1402808490776849E-2</v>
      </c>
      <c r="Q6" s="16">
        <f t="shared" si="4"/>
        <v>7.6684948971629606E-4</v>
      </c>
      <c r="R6" s="22">
        <v>100</v>
      </c>
      <c r="S6" s="22">
        <v>102.12</v>
      </c>
      <c r="T6" s="22">
        <v>26</v>
      </c>
      <c r="U6" s="22">
        <v>26</v>
      </c>
      <c r="V6" s="24">
        <f t="shared" si="5"/>
        <v>0</v>
      </c>
      <c r="W6" s="22">
        <v>7252176.0599999996</v>
      </c>
      <c r="X6" s="22">
        <v>7252176.0599999996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464604873.75</v>
      </c>
      <c r="E7" s="22"/>
      <c r="F7" s="22"/>
      <c r="G7" s="22">
        <v>464604873.75</v>
      </c>
      <c r="H7" s="22">
        <v>18125769.850000001</v>
      </c>
      <c r="I7" s="23">
        <f t="shared" si="7"/>
        <v>482730643.60000002</v>
      </c>
      <c r="J7" s="22">
        <v>3985213.17</v>
      </c>
      <c r="K7" s="22">
        <v>465382.62</v>
      </c>
      <c r="L7" s="23">
        <f t="shared" si="0"/>
        <v>478745430.43000001</v>
      </c>
      <c r="M7" s="14">
        <f t="shared" si="1"/>
        <v>9.9594906833977467E-2</v>
      </c>
      <c r="N7" s="23">
        <v>492399734.88999999</v>
      </c>
      <c r="O7" s="14">
        <f t="shared" si="2"/>
        <v>0.10047566867416888</v>
      </c>
      <c r="P7" s="15">
        <f t="shared" si="3"/>
        <v>-2.7730121469399842E-2</v>
      </c>
      <c r="Q7" s="16">
        <f t="shared" si="4"/>
        <v>9.7208785801256047E-4</v>
      </c>
      <c r="R7" s="22">
        <v>82.79</v>
      </c>
      <c r="S7" s="22">
        <v>84.32</v>
      </c>
      <c r="T7" s="22">
        <v>143</v>
      </c>
      <c r="U7" s="22">
        <v>143</v>
      </c>
      <c r="V7" s="24">
        <f t="shared" si="5"/>
        <v>0</v>
      </c>
      <c r="W7" s="22">
        <v>5729531.1600000001</v>
      </c>
      <c r="X7" s="22">
        <v>5779531.1600000001</v>
      </c>
      <c r="Y7" s="25">
        <f t="shared" si="6"/>
        <v>-8.6512207678797245E-3</v>
      </c>
      <c r="Z7" s="46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281014881.70999998</v>
      </c>
      <c r="E8" s="22">
        <v>39170913.700000003</v>
      </c>
      <c r="F8" s="22"/>
      <c r="G8" s="22">
        <v>320185795.41000003</v>
      </c>
      <c r="H8" s="22">
        <v>2505587.34</v>
      </c>
      <c r="I8" s="23">
        <f t="shared" si="7"/>
        <v>322691382.75</v>
      </c>
      <c r="J8" s="22">
        <v>4477210.3899999997</v>
      </c>
      <c r="K8" s="22">
        <v>3699024.4</v>
      </c>
      <c r="L8" s="23">
        <f t="shared" si="0"/>
        <v>318214172.36000001</v>
      </c>
      <c r="M8" s="14">
        <f t="shared" si="1"/>
        <v>6.6199087939032328E-2</v>
      </c>
      <c r="N8" s="23">
        <v>332852815.25999999</v>
      </c>
      <c r="O8" s="14">
        <f t="shared" si="2"/>
        <v>6.7919632797526303E-2</v>
      </c>
      <c r="P8" s="15">
        <f t="shared" si="3"/>
        <v>-4.397932728484015E-2</v>
      </c>
      <c r="Q8" s="16">
        <f t="shared" si="4"/>
        <v>1.1624323242948599E-2</v>
      </c>
      <c r="R8" s="22">
        <v>3.6</v>
      </c>
      <c r="S8" s="22">
        <v>3.64</v>
      </c>
      <c r="T8" s="22">
        <v>59</v>
      </c>
      <c r="U8" s="22">
        <v>58</v>
      </c>
      <c r="V8" s="24">
        <f t="shared" si="5"/>
        <v>1.7241379310344827E-2</v>
      </c>
      <c r="W8" s="22">
        <v>85204193</v>
      </c>
      <c r="X8" s="22">
        <v>85204193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140018863.93000001</v>
      </c>
      <c r="E9" s="22"/>
      <c r="F9" s="22"/>
      <c r="G9" s="22">
        <v>140018863.93000001</v>
      </c>
      <c r="H9" s="22">
        <v>516222.73</v>
      </c>
      <c r="I9" s="23">
        <f t="shared" si="7"/>
        <v>140535086.66</v>
      </c>
      <c r="J9" s="22">
        <v>6215769.8099999996</v>
      </c>
      <c r="K9" s="22">
        <v>4361646.9400000004</v>
      </c>
      <c r="L9" s="23">
        <f t="shared" si="0"/>
        <v>134319316.84999999</v>
      </c>
      <c r="M9" s="14">
        <f t="shared" si="1"/>
        <v>2.7942866912930776E-2</v>
      </c>
      <c r="N9" s="23">
        <v>140121413.58000001</v>
      </c>
      <c r="O9" s="14">
        <f t="shared" si="2"/>
        <v>2.8592202081841923E-2</v>
      </c>
      <c r="P9" s="15">
        <f t="shared" si="3"/>
        <v>-4.1407637717609858E-2</v>
      </c>
      <c r="Q9" s="16">
        <f t="shared" si="4"/>
        <v>3.2472223968134338E-2</v>
      </c>
      <c r="R9" s="22">
        <v>6.27</v>
      </c>
      <c r="S9" s="22">
        <v>6.35</v>
      </c>
      <c r="T9" s="22">
        <v>46</v>
      </c>
      <c r="U9" s="22">
        <v>46</v>
      </c>
      <c r="V9" s="24">
        <f t="shared" si="5"/>
        <v>0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1926048028.3299999</v>
      </c>
      <c r="E10" s="22">
        <v>94950082.189999998</v>
      </c>
      <c r="F10" s="22"/>
      <c r="G10" s="22">
        <v>2020998110.52</v>
      </c>
      <c r="H10" s="22">
        <v>9417582</v>
      </c>
      <c r="I10" s="23">
        <f t="shared" si="7"/>
        <v>2030415692.52</v>
      </c>
      <c r="J10" s="22">
        <v>28655941.789999999</v>
      </c>
      <c r="K10" s="22">
        <v>6246834.5499999998</v>
      </c>
      <c r="L10" s="23">
        <f t="shared" ref="L10:L11" si="8">I10-J10</f>
        <v>2001759750.73</v>
      </c>
      <c r="M10" s="14">
        <f t="shared" si="1"/>
        <v>0.41643233168595345</v>
      </c>
      <c r="N10" s="23">
        <v>2059280876.4200001</v>
      </c>
      <c r="O10" s="14">
        <f t="shared" si="2"/>
        <v>0.42020254761601428</v>
      </c>
      <c r="P10" s="15">
        <f t="shared" si="3"/>
        <v>-2.7932627524808011E-2</v>
      </c>
      <c r="Q10" s="16">
        <f t="shared" si="4"/>
        <v>3.1206714730486061E-3</v>
      </c>
      <c r="R10" s="22">
        <v>13.47</v>
      </c>
      <c r="S10" s="22">
        <v>13.57</v>
      </c>
      <c r="T10" s="22">
        <v>136</v>
      </c>
      <c r="U10" s="22">
        <v>136</v>
      </c>
      <c r="V10" s="24">
        <f t="shared" si="5"/>
        <v>0</v>
      </c>
      <c r="W10" s="22">
        <v>149900000</v>
      </c>
      <c r="X10" s="22">
        <v>149700000</v>
      </c>
      <c r="Y10" s="25">
        <f t="shared" si="6"/>
        <v>1.3360053440213762E-3</v>
      </c>
      <c r="Z10" s="51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106038072.76000001</v>
      </c>
      <c r="E11" s="22"/>
      <c r="F11" s="22"/>
      <c r="G11" s="22">
        <v>106038072.76000001</v>
      </c>
      <c r="H11" s="22">
        <v>117499.25</v>
      </c>
      <c r="I11" s="23">
        <f t="shared" si="7"/>
        <v>106155572.01000001</v>
      </c>
      <c r="J11" s="22">
        <v>5795468.3200000003</v>
      </c>
      <c r="K11" s="22">
        <v>1642073.24</v>
      </c>
      <c r="L11" s="23">
        <f t="shared" si="8"/>
        <v>100360103.69</v>
      </c>
      <c r="M11" s="14">
        <f t="shared" si="1"/>
        <v>2.0878225757426511E-2</v>
      </c>
      <c r="N11" s="23">
        <v>92047300.75999999</v>
      </c>
      <c r="O11" s="14">
        <f t="shared" si="2"/>
        <v>1.8782532642060441E-2</v>
      </c>
      <c r="P11" s="15">
        <f t="shared" si="3"/>
        <v>9.0310121658802769E-2</v>
      </c>
      <c r="Q11" s="16">
        <f t="shared" si="4"/>
        <v>1.6361812907967514E-2</v>
      </c>
      <c r="R11" s="22">
        <v>11.23</v>
      </c>
      <c r="S11" s="22">
        <v>11.43</v>
      </c>
      <c r="T11" s="22">
        <v>36</v>
      </c>
      <c r="U11" s="22">
        <v>37</v>
      </c>
      <c r="V11" s="24">
        <f t="shared" si="5"/>
        <v>-2.7027027027027029E-2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38589347.950000003</v>
      </c>
      <c r="F12" s="22">
        <v>468805980.48000002</v>
      </c>
      <c r="G12" s="22">
        <v>507395328.42000002</v>
      </c>
      <c r="H12" s="22">
        <v>46120899.460000001</v>
      </c>
      <c r="I12" s="23">
        <f t="shared" si="7"/>
        <v>553516227.88</v>
      </c>
      <c r="J12" s="22">
        <v>1052458.6599999999</v>
      </c>
      <c r="K12" s="22">
        <v>3435423.14</v>
      </c>
      <c r="L12" s="23">
        <f>I12-J12</f>
        <v>552463769.22000003</v>
      </c>
      <c r="M12" s="14">
        <f t="shared" si="1"/>
        <v>0.11493076304706179</v>
      </c>
      <c r="N12" s="23">
        <v>543191584.63999999</v>
      </c>
      <c r="O12" s="14">
        <f t="shared" si="2"/>
        <v>0.11083990062886161</v>
      </c>
      <c r="P12" s="15">
        <f t="shared" si="3"/>
        <v>1.7069823690558792E-2</v>
      </c>
      <c r="Q12" s="16">
        <f t="shared" si="4"/>
        <v>6.2183682105531142E-3</v>
      </c>
      <c r="R12" s="22">
        <v>178.47</v>
      </c>
      <c r="S12" s="22">
        <v>180.47</v>
      </c>
      <c r="T12" s="22">
        <v>38</v>
      </c>
      <c r="U12" s="22">
        <v>40</v>
      </c>
      <c r="V12" s="24">
        <f t="shared" si="5"/>
        <v>-0.05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4099532871.3800001</v>
      </c>
      <c r="E13" s="30">
        <f t="shared" si="9"/>
        <v>172710343.84</v>
      </c>
      <c r="F13" s="30">
        <f t="shared" si="9"/>
        <v>468805980.48000002</v>
      </c>
      <c r="G13" s="30">
        <f t="shared" si="9"/>
        <v>4743814213.4800005</v>
      </c>
      <c r="H13" s="30">
        <f t="shared" si="9"/>
        <v>125439511.89000002</v>
      </c>
      <c r="I13" s="30">
        <f t="shared" si="9"/>
        <v>4869253725.3699999</v>
      </c>
      <c r="J13" s="30">
        <f t="shared" si="9"/>
        <v>62326888.959999993</v>
      </c>
      <c r="K13" s="30">
        <f t="shared" si="9"/>
        <v>21521745.789999999</v>
      </c>
      <c r="L13" s="31">
        <f t="shared" si="9"/>
        <v>4806926836.4099998</v>
      </c>
      <c r="M13" s="37">
        <f t="shared" si="1"/>
        <v>1</v>
      </c>
      <c r="N13" s="31">
        <f>SUM(N5:N12)</f>
        <v>4900686319.2600002</v>
      </c>
      <c r="O13" s="37">
        <f t="shared" si="2"/>
        <v>1</v>
      </c>
      <c r="P13" s="36">
        <f t="shared" si="3"/>
        <v>-1.9131908622986093E-2</v>
      </c>
      <c r="Q13" s="35">
        <f>(K13/L13)</f>
        <v>4.477235980998054E-3</v>
      </c>
      <c r="R13" s="30">
        <f>SUM(R5:R12)</f>
        <v>405.90999999999997</v>
      </c>
      <c r="S13" s="30">
        <f>SUM(S5:S12)</f>
        <v>412.08</v>
      </c>
      <c r="T13" s="30">
        <f>SUM(T5:T12)</f>
        <v>504</v>
      </c>
      <c r="U13" s="30">
        <f>SUM(U5:U12)</f>
        <v>506</v>
      </c>
      <c r="V13" s="52">
        <f t="shared" si="5"/>
        <v>-3.952569169960474E-3</v>
      </c>
      <c r="W13" s="30">
        <f>SUM(W5:W12)</f>
        <v>335513998.22000003</v>
      </c>
      <c r="X13" s="30">
        <f>SUM(X5:X12)</f>
        <v>335363998.22000003</v>
      </c>
      <c r="Y13" s="32">
        <f t="shared" ref="Y13" si="10">((W13-X13)/X13)</f>
        <v>4.472752018587262E-4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7"/>
      <c r="E15" s="39"/>
      <c r="N15" s="49"/>
      <c r="W15" s="39"/>
    </row>
    <row r="16" spans="1:26" ht="18.75" x14ac:dyDescent="0.3">
      <c r="B16" s="48"/>
      <c r="E16" s="39"/>
    </row>
    <row r="17" spans="5:5" x14ac:dyDescent="0.25">
      <c r="E17" s="39"/>
    </row>
    <row r="18" spans="5:5" x14ac:dyDescent="0.25">
      <c r="E18" s="39"/>
    </row>
    <row r="19" spans="5:5" x14ac:dyDescent="0.25">
      <c r="E19" s="39"/>
    </row>
    <row r="20" spans="5:5" x14ac:dyDescent="0.25">
      <c r="E20" s="39"/>
    </row>
    <row r="21" spans="5:5" x14ac:dyDescent="0.25">
      <c r="E21" s="39"/>
    </row>
    <row r="22" spans="5:5" x14ac:dyDescent="0.25">
      <c r="E22" s="39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1" topLeftCell="A5" activePane="bottomLeft" state="frozen"/>
      <selection pane="bottomLeft" activeCell="A21" sqref="A21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3"/>
      <c r="F3" s="45">
        <v>43435</v>
      </c>
      <c r="G3" s="45">
        <v>43466</v>
      </c>
      <c r="H3" s="45">
        <v>43497</v>
      </c>
      <c r="I3" s="45">
        <v>43525</v>
      </c>
      <c r="J3" s="45">
        <v>43556</v>
      </c>
      <c r="K3" s="45">
        <v>43586</v>
      </c>
    </row>
    <row r="4" spans="1:11" s="18" customFormat="1" ht="24.95" customHeight="1" x14ac:dyDescent="0.3">
      <c r="A4" s="22">
        <f>'MAY 2019'!D5</f>
        <v>472102744.42000002</v>
      </c>
      <c r="B4" s="22">
        <f>'MAY 2019'!E5</f>
        <v>0</v>
      </c>
      <c r="C4" s="22">
        <v>0</v>
      </c>
      <c r="D4" s="22">
        <f>'MAY 2019'!H5</f>
        <v>21061726.48</v>
      </c>
      <c r="E4" s="43"/>
      <c r="F4" s="44">
        <v>510439234.52999997</v>
      </c>
      <c r="G4" s="44">
        <v>507543299.06999999</v>
      </c>
      <c r="H4" s="44">
        <v>520192409.84999996</v>
      </c>
      <c r="I4" s="44">
        <v>515559972.62</v>
      </c>
      <c r="J4" s="44">
        <v>476277333.18000001</v>
      </c>
      <c r="K4" s="44">
        <v>488202111.51999998</v>
      </c>
    </row>
    <row r="5" spans="1:11" s="18" customFormat="1" ht="24.95" customHeight="1" x14ac:dyDescent="0.3">
      <c r="A5" s="22">
        <f>'MAY 2019'!D6</f>
        <v>709705406.48000002</v>
      </c>
      <c r="B5" s="22">
        <v>0</v>
      </c>
      <c r="C5" s="22">
        <v>0</v>
      </c>
      <c r="D5" s="22">
        <f>'MAY 2019'!H6</f>
        <v>27574224.780000001</v>
      </c>
      <c r="E5" s="43"/>
      <c r="F5" s="44">
        <v>868829421.13</v>
      </c>
      <c r="G5" s="44">
        <v>810006516.15999997</v>
      </c>
      <c r="H5" s="44">
        <v>838489973.11000001</v>
      </c>
      <c r="I5" s="44">
        <v>827661230.38</v>
      </c>
      <c r="J5" s="44">
        <v>764515260.52999997</v>
      </c>
      <c r="K5" s="44">
        <v>732862181.61000001</v>
      </c>
    </row>
    <row r="6" spans="1:11" s="18" customFormat="1" ht="24.95" customHeight="1" x14ac:dyDescent="0.3">
      <c r="A6" s="22">
        <f>'MAY 2019'!D7</f>
        <v>464604873.75</v>
      </c>
      <c r="B6" s="22">
        <v>0</v>
      </c>
      <c r="C6" s="22">
        <v>0</v>
      </c>
      <c r="D6" s="22">
        <f>'MAY 2019'!H7</f>
        <v>18125769.850000001</v>
      </c>
      <c r="E6" s="43"/>
      <c r="F6" s="44">
        <v>521934237.66999996</v>
      </c>
      <c r="G6" s="44">
        <v>499723986.13</v>
      </c>
      <c r="H6" s="44">
        <v>522572965.64999998</v>
      </c>
      <c r="I6" s="44">
        <v>518626182.71999997</v>
      </c>
      <c r="J6" s="44">
        <v>492399734.88999999</v>
      </c>
      <c r="K6" s="44">
        <v>478745430.43000001</v>
      </c>
    </row>
    <row r="7" spans="1:11" s="18" customFormat="1" ht="24.95" customHeight="1" x14ac:dyDescent="0.3">
      <c r="A7" s="22">
        <f>'MAY 2019'!D8</f>
        <v>281014881.70999998</v>
      </c>
      <c r="B7" s="22">
        <f>'MAY 2019'!E8</f>
        <v>39170913.700000003</v>
      </c>
      <c r="C7" s="22">
        <v>0</v>
      </c>
      <c r="D7" s="22">
        <f>'MAY 2019'!H8</f>
        <v>2505587.34</v>
      </c>
      <c r="E7" s="43"/>
      <c r="F7" s="44">
        <v>327545276.29999995</v>
      </c>
      <c r="G7" s="44">
        <v>319925629.13999999</v>
      </c>
      <c r="H7" s="44">
        <v>336000406.75999999</v>
      </c>
      <c r="I7" s="44">
        <v>338562710.34000003</v>
      </c>
      <c r="J7" s="44">
        <v>332852815.25999999</v>
      </c>
      <c r="K7" s="44">
        <v>318214172.36000001</v>
      </c>
    </row>
    <row r="8" spans="1:11" s="18" customFormat="1" ht="24.95" customHeight="1" x14ac:dyDescent="0.3">
      <c r="A8" s="22">
        <f>'MAY 2019'!D9</f>
        <v>140018863.93000001</v>
      </c>
      <c r="B8" s="22">
        <f>'MAY 2019'!E9</f>
        <v>0</v>
      </c>
      <c r="C8" s="22">
        <v>0</v>
      </c>
      <c r="D8" s="22">
        <f>'MAY 2019'!H9</f>
        <v>516222.73</v>
      </c>
      <c r="E8" s="43"/>
      <c r="F8" s="44">
        <v>161237399.54000002</v>
      </c>
      <c r="G8" s="44">
        <v>148098811.03999999</v>
      </c>
      <c r="H8" s="44">
        <v>154638083.28000003</v>
      </c>
      <c r="I8" s="44">
        <v>149821453.02000001</v>
      </c>
      <c r="J8" s="44">
        <v>140121413.58000001</v>
      </c>
      <c r="K8" s="44">
        <v>134319316.84999999</v>
      </c>
    </row>
    <row r="9" spans="1:11" s="18" customFormat="1" ht="24.95" customHeight="1" x14ac:dyDescent="0.3">
      <c r="A9" s="22">
        <f>'MAY 2019'!D10</f>
        <v>1926048028.3299999</v>
      </c>
      <c r="B9" s="22">
        <f>'MAY 2019'!E10</f>
        <v>94950082.189999998</v>
      </c>
      <c r="C9" s="22">
        <v>0</v>
      </c>
      <c r="D9" s="22">
        <f>'MAY 2019'!H10</f>
        <v>9417582</v>
      </c>
      <c r="E9" s="43"/>
      <c r="F9" s="44">
        <v>2185306142.9899998</v>
      </c>
      <c r="G9" s="44">
        <v>2077530600.22</v>
      </c>
      <c r="H9" s="44">
        <v>2187961394.8899999</v>
      </c>
      <c r="I9" s="44">
        <v>2157703456.3099999</v>
      </c>
      <c r="J9" s="44">
        <v>2059280876.4200001</v>
      </c>
      <c r="K9" s="44">
        <v>2001759750.73</v>
      </c>
    </row>
    <row r="10" spans="1:11" s="18" customFormat="1" ht="24.95" customHeight="1" x14ac:dyDescent="0.3">
      <c r="A10" s="22">
        <f>'MAY 2019'!D11</f>
        <v>106038072.76000001</v>
      </c>
      <c r="B10" s="22">
        <f>'MAY 2019'!E11</f>
        <v>0</v>
      </c>
      <c r="C10" s="22">
        <v>0</v>
      </c>
      <c r="D10" s="22">
        <f>'MAY 2019'!H11</f>
        <v>117499.25</v>
      </c>
      <c r="E10" s="43"/>
      <c r="F10" s="44">
        <v>125013146.97</v>
      </c>
      <c r="G10" s="44">
        <v>126749394.84</v>
      </c>
      <c r="H10" s="44">
        <v>111459582.41000001</v>
      </c>
      <c r="I10" s="44">
        <v>108473562.78</v>
      </c>
      <c r="J10" s="44">
        <v>92047300.75999999</v>
      </c>
      <c r="K10" s="44">
        <v>100360103.69</v>
      </c>
    </row>
    <row r="11" spans="1:11" s="18" customFormat="1" ht="24.95" customHeight="1" x14ac:dyDescent="0.3">
      <c r="A11" s="22">
        <f>'MAY 2019'!D12</f>
        <v>0</v>
      </c>
      <c r="B11" s="22">
        <f>'MAY 2019'!E12</f>
        <v>38589347.950000003</v>
      </c>
      <c r="C11" s="22">
        <f>'MAY 2019'!F12</f>
        <v>468805980.48000002</v>
      </c>
      <c r="D11" s="22">
        <f>'MAY 2019'!H12</f>
        <v>46120899.460000001</v>
      </c>
      <c r="E11" s="43"/>
      <c r="F11" s="44">
        <v>508822861.15999997</v>
      </c>
      <c r="G11" s="44">
        <v>517665405.51999998</v>
      </c>
      <c r="H11" s="44">
        <v>542846784.43999994</v>
      </c>
      <c r="I11" s="44">
        <v>543137493.25999999</v>
      </c>
      <c r="J11" s="44">
        <v>543191584.63999999</v>
      </c>
      <c r="K11" s="44">
        <v>552463769.22000003</v>
      </c>
    </row>
    <row r="12" spans="1:11" s="18" customFormat="1" ht="24.95" customHeight="1" thickBot="1" x14ac:dyDescent="0.35">
      <c r="A12" s="30">
        <f>SUM(A4:A11)</f>
        <v>4099532871.3800001</v>
      </c>
      <c r="B12" s="30">
        <f>SUM(B4:B11)</f>
        <v>172710343.84</v>
      </c>
      <c r="C12" s="30">
        <f>SUM(C4:C11)</f>
        <v>468805980.48000002</v>
      </c>
      <c r="D12" s="30">
        <f>SUM(D4:D11)</f>
        <v>125439511.89000002</v>
      </c>
      <c r="E12" s="43"/>
      <c r="F12" s="42">
        <f t="shared" ref="F12:K12" si="0">SUM(F4:F11)</f>
        <v>5209127720.29</v>
      </c>
      <c r="G12" s="42">
        <f t="shared" si="0"/>
        <v>5007243642.1200008</v>
      </c>
      <c r="H12" s="42">
        <f t="shared" si="0"/>
        <v>5214161600.3899994</v>
      </c>
      <c r="I12" s="42">
        <f t="shared" si="0"/>
        <v>5159546061.4299994</v>
      </c>
      <c r="J12" s="42">
        <f t="shared" si="0"/>
        <v>4900686319.2600002</v>
      </c>
      <c r="K12" s="42">
        <f t="shared" si="0"/>
        <v>4806926836.4099998</v>
      </c>
    </row>
    <row r="13" spans="1:11" ht="16.5" x14ac:dyDescent="0.3">
      <c r="E13" s="41"/>
    </row>
    <row r="14" spans="1:11" x14ac:dyDescent="0.25">
      <c r="B14" s="40">
        <v>43435</v>
      </c>
      <c r="C14" s="40">
        <v>43466</v>
      </c>
      <c r="D14" s="40">
        <v>43497</v>
      </c>
      <c r="E14" s="40">
        <v>43525</v>
      </c>
      <c r="F14" s="40">
        <v>43556</v>
      </c>
      <c r="G14" s="40">
        <v>43586</v>
      </c>
      <c r="J14" s="49"/>
    </row>
    <row r="15" spans="1:11" x14ac:dyDescent="0.25">
      <c r="A15" s="40" t="s">
        <v>36</v>
      </c>
      <c r="B15" s="39">
        <v>4593226725.9700003</v>
      </c>
      <c r="C15" s="39">
        <v>4377264283.9899998</v>
      </c>
      <c r="D15" s="39">
        <v>4574101498.8900003</v>
      </c>
      <c r="E15" s="39">
        <v>4479173842.3299999</v>
      </c>
      <c r="F15" s="39">
        <v>4191729465.7199998</v>
      </c>
      <c r="G15" s="39">
        <v>4099532871.3800001</v>
      </c>
    </row>
    <row r="16" spans="1:11" x14ac:dyDescent="0.25">
      <c r="A16" s="40" t="s">
        <v>35</v>
      </c>
      <c r="B16" s="39">
        <v>177224498.41999999</v>
      </c>
      <c r="C16" s="39">
        <v>163856975.18000001</v>
      </c>
      <c r="D16" s="39">
        <v>190249365.75</v>
      </c>
      <c r="E16" s="39">
        <v>225580048.81999999</v>
      </c>
      <c r="F16" s="39">
        <v>263468874.03</v>
      </c>
      <c r="G16" s="39">
        <v>172710343.84</v>
      </c>
    </row>
    <row r="17" spans="1:7" x14ac:dyDescent="0.25">
      <c r="A17" s="40" t="s">
        <v>34</v>
      </c>
      <c r="B17" s="39">
        <v>455822889.81999999</v>
      </c>
      <c r="C17" s="39">
        <v>454756838.17000002</v>
      </c>
      <c r="D17" s="39">
        <v>475081203.95999998</v>
      </c>
      <c r="E17" s="39">
        <v>467336909.16000003</v>
      </c>
      <c r="F17" s="39">
        <v>460460354.97000003</v>
      </c>
      <c r="G17" s="39">
        <v>468805980.48000002</v>
      </c>
    </row>
    <row r="18" spans="1:7" x14ac:dyDescent="0.25">
      <c r="A18" s="40" t="s">
        <v>33</v>
      </c>
      <c r="B18" s="39">
        <v>58868504.359999999</v>
      </c>
      <c r="C18" s="39">
        <v>99509145.719999999</v>
      </c>
      <c r="D18" s="39">
        <v>56714065.079999998</v>
      </c>
      <c r="E18" s="39">
        <v>53276506</v>
      </c>
      <c r="F18" s="39">
        <v>63029070.210000001</v>
      </c>
      <c r="G18" s="39">
        <v>125439511.89</v>
      </c>
    </row>
    <row r="19" spans="1:7" x14ac:dyDescent="0.25">
      <c r="B19" s="38">
        <f t="shared" ref="B19:G19" si="1">SUM(B15:B18)</f>
        <v>5285142618.5699997</v>
      </c>
      <c r="C19" s="38">
        <f t="shared" si="1"/>
        <v>5095387243.0600004</v>
      </c>
      <c r="D19" s="38">
        <f t="shared" si="1"/>
        <v>5296146133.6800003</v>
      </c>
      <c r="E19" s="38">
        <f t="shared" si="1"/>
        <v>5225367306.3099995</v>
      </c>
      <c r="F19" s="38">
        <f t="shared" si="1"/>
        <v>4978687764.9300003</v>
      </c>
      <c r="G19" s="38">
        <f t="shared" si="1"/>
        <v>4866488707.5900011</v>
      </c>
    </row>
    <row r="20" spans="1:7" x14ac:dyDescent="0.25">
      <c r="D20" s="38"/>
    </row>
    <row r="21" spans="1:7" x14ac:dyDescent="0.25">
      <c r="G21" s="49"/>
    </row>
    <row r="22" spans="1:7" x14ac:dyDescent="0.25">
      <c r="A22" s="38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S27" sqref="S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MAY 2019</vt:lpstr>
      <vt:lpstr>Trend </vt:lpstr>
      <vt:lpstr>MayCharts </vt:lpstr>
      <vt:lpstr>'MAY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2019-06-19T08:35:43Z</dcterms:modified>
</cp:coreProperties>
</file>