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/>
  </bookViews>
  <sheets>
    <sheet name="OCT 2018" sheetId="9" r:id="rId1"/>
    <sheet name="Trend " sheetId="11" state="hidden" r:id="rId2"/>
    <sheet name="OctCharts " sheetId="10" r:id="rId3"/>
  </sheets>
  <definedNames>
    <definedName name="_xlnm.Print_Area" localSheetId="0">'OCT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B8" i="11" l="1"/>
  <c r="B4" i="11"/>
  <c r="G5" i="9"/>
  <c r="G9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<sst xmlns="http://schemas.openxmlformats.org/spreadsheetml/2006/main" count="54" uniqueCount="45">
  <si>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</si>
  <si>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</si>
  <si>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</si>
  <si>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</si>
  <si>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</si>
  <si>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</si>
  <si>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</si>
  <si>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</si>
  <si>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</si>
  <si>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</si>
  <si>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</si>
  <si>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</si>
  <si>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</si>
  <si>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</si>
  <si>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</si>
  <si>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</si>
  <si>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</si>
  <si>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</si>
  <si>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</si>
  <si>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</si>
  <si>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</si>
  <si>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</si>
  <si>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</si>
  <si>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</si>
  <si>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</si>
  <si>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</si>
  <si>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</si>
  <si>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</si>
  <si>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</si>
  <si>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</si>
  <si>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</si>
  <si>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</si>
  <si>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</si>
  <si>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</si>
  <si>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</si>
  <si>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</si>
  <si>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</si>
  <si>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</si>
  <si>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</si>
  <si>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SEP</t>
  </si>
  <si>
    <t>SCHEDULE OF REGISTERED EXCHANGE TRADED FUNDS(ETFs) AS AT 30TH OCTOBER, 2018</t>
  </si>
  <si>
    <t>NET ASSET VALUE  (N) PREVIOUS (SEP'18)</t>
  </si>
  <si>
    <t>OCT</t>
  </si>
  <si>
    <t>CURRENT(OCT)</t>
  </si>
  <si>
    <t>PREVIOUS(SEP)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</si>
</sst>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(MAY - OCT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6253239764.8999996</c:v>
                </c:pt>
                <c:pt idx="1">
                  <c:v>6392823777.5500011</c:v>
                </c:pt>
                <c:pt idx="2">
                  <c:v>6098924594.4800005</c:v>
                </c:pt>
                <c:pt idx="3">
                  <c:v>5692304392.9699993</c:v>
                </c:pt>
                <c:pt idx="4">
                  <c:v>5404681331.9699993</c:v>
                </c:pt>
                <c:pt idx="5">
                  <c:v>5333989892.6199999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Outlets(Oct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4710183549.7399988</c:v>
                </c:pt>
                <c:pt idx="1">
                  <c:v>201812628.70000002</c:v>
                </c:pt>
                <c:pt idx="2">
                  <c:v>448435810.88</c:v>
                </c:pt>
                <c:pt idx="3">
                  <c:v>45392103.410000004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Outlet(May</a:t>
            </a:r>
            <a:r>
              <a:rPr lang="en-US" baseline="0"/>
              <a:t> </a:t>
            </a:r>
            <a:r>
              <a:rPr lang="en-US"/>
              <a:t>- Oct'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5604937403.21</c:v>
                </c:pt>
                <c:pt idx="1">
                  <c:v>5688266618.6599998</c:v>
                </c:pt>
                <c:pt idx="2">
                  <c:v>5450573222.7399998</c:v>
                </c:pt>
                <c:pt idx="3">
                  <c:v>5095492053.5200005</c:v>
                </c:pt>
                <c:pt idx="4">
                  <c:v>4792209737.3699999</c:v>
                </c:pt>
                <c:pt idx="5">
                  <c:v>4710183549.7399998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163325823.53</c:v>
                </c:pt>
                <c:pt idx="1">
                  <c:v>146073161.63999999</c:v>
                </c:pt>
                <c:pt idx="2">
                  <c:v>120602888.23</c:v>
                </c:pt>
                <c:pt idx="3">
                  <c:v>171301483.56</c:v>
                </c:pt>
                <c:pt idx="4">
                  <c:v>184959940.49000001</c:v>
                </c:pt>
                <c:pt idx="5">
                  <c:v>201812628.69999999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470433442.99000001</c:v>
                </c:pt>
                <c:pt idx="1">
                  <c:v>483544793.60000002</c:v>
                </c:pt>
                <c:pt idx="2">
                  <c:v>474827704.85000002</c:v>
                </c:pt>
                <c:pt idx="3">
                  <c:v>457917264.22000003</c:v>
                </c:pt>
                <c:pt idx="4">
                  <c:v>453943790.42000002</c:v>
                </c:pt>
                <c:pt idx="5">
                  <c:v>448435810.88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82279978.280000001</c:v>
                </c:pt>
                <c:pt idx="1">
                  <c:v>144539302.66</c:v>
                </c:pt>
                <c:pt idx="2">
                  <c:v>119719492.83</c:v>
                </c:pt>
                <c:pt idx="3">
                  <c:v>74763035.010000005</c:v>
                </c:pt>
                <c:pt idx="4">
                  <c:v>50103376.740000002</c:v>
                </c:pt>
                <c:pt idx="5">
                  <c:v>45392103.409999996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I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507653775.81</v>
      </c>
      <c r="E5" s="22">
        <v>11562731.890000001</v>
      </c>
      <c r="F5" s="22">
        <v>0</v>
      </c>
      <c r="G5" s="22">
        <f>D5+E5</f>
        <v>519216507.69999999</v>
      </c>
      <c r="H5" s="22">
        <v>570159.42000000004</v>
      </c>
      <c r="I5" s="22">
        <f>G5+H5</f>
        <v>519786667.12</v>
      </c>
      <c r="J5" s="22">
        <v>7344150</v>
      </c>
      <c r="K5" s="22">
        <v>639700.09</v>
      </c>
      <c r="L5" s="23">
        <f t="shared" ref="L5:L9" si="0">I5-J5</f>
        <v>512442517.12</v>
      </c>
      <c r="M5" s="14">
        <f t="shared" ref="M5:M13" si="1">(L5/L$13)</f>
        <v>9.6071145134527733E-2</v>
      </c>
      <c r="N5" s="23">
        <v>513649037.44</v>
      </c>
      <c r="O5" s="14">
        <f t="shared" ref="O5:O13" si="2">(N5/N$13)</f>
        <v>9.5037802580818495E-2</v>
      </c>
      <c r="P5" s="15">
        <f t="shared" ref="P5:P13" si="3">((L5-N5)/N5)</f>
        <v>-2.3489196553608416E-3</v>
      </c>
      <c r="Q5" s="16">
        <f t="shared" ref="Q5:Q12" si="4">(K5/L5)</f>
        <v>1.2483353129931639E-3</v>
      </c>
      <c r="R5" s="22">
        <v>10.59</v>
      </c>
      <c r="S5" s="22">
        <v>10.69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854851906.01999998</v>
      </c>
      <c r="E6" s="22">
        <v>0</v>
      </c>
      <c r="F6" s="22">
        <v>0</v>
      </c>
      <c r="G6" s="22">
        <v>854851906.01999998</v>
      </c>
      <c r="H6" s="22">
        <v>21892779.920000002</v>
      </c>
      <c r="I6" s="22">
        <f t="shared" ref="I6:I12" si="7">G6+H6</f>
        <v>876744685.93999994</v>
      </c>
      <c r="J6" s="22">
        <v>6112035.3600000003</v>
      </c>
      <c r="K6" s="22">
        <v>501621.69</v>
      </c>
      <c r="L6" s="23">
        <f t="shared" si="0"/>
        <v>870632650.57999992</v>
      </c>
      <c r="M6" s="14">
        <f t="shared" si="1"/>
        <v>0.16322352837312076</v>
      </c>
      <c r="N6" s="23">
        <v>894212267.06999993</v>
      </c>
      <c r="O6" s="14">
        <f t="shared" si="2"/>
        <v>0.1654514322205303</v>
      </c>
      <c r="P6" s="15">
        <f t="shared" si="3"/>
        <v>-2.636914897987434E-2</v>
      </c>
      <c r="Q6" s="16">
        <f t="shared" si="4"/>
        <v>5.7615768219332071E-4</v>
      </c>
      <c r="R6" s="22">
        <v>118.8</v>
      </c>
      <c r="S6" s="22">
        <v>121.32</v>
      </c>
      <c r="T6" s="22">
        <v>19</v>
      </c>
      <c r="U6" s="22">
        <v>19</v>
      </c>
      <c r="V6" s="24">
        <f t="shared" si="5"/>
        <v>0</v>
      </c>
      <c r="W6" s="22">
        <v>7252176.0599999996</v>
      </c>
      <c r="X6" s="22">
        <v>7252176.0599999996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531631985.69999999</v>
      </c>
      <c r="E7" s="22">
        <v>0</v>
      </c>
      <c r="F7" s="22">
        <v>0</v>
      </c>
      <c r="G7" s="22">
        <v>531631985.69999999</v>
      </c>
      <c r="H7" s="22">
        <v>11167280.91</v>
      </c>
      <c r="I7" s="22">
        <f t="shared" si="7"/>
        <v>542799266.61000001</v>
      </c>
      <c r="J7" s="22">
        <v>6764305.3099999996</v>
      </c>
      <c r="K7" s="22">
        <v>259748.01</v>
      </c>
      <c r="L7" s="23">
        <f t="shared" si="0"/>
        <v>536034961.30000001</v>
      </c>
      <c r="M7" s="14">
        <f t="shared" si="1"/>
        <v>0.10049418392067955</v>
      </c>
      <c r="N7" s="23">
        <v>544388866.94000006</v>
      </c>
      <c r="O7" s="14">
        <f t="shared" si="2"/>
        <v>0.10072543291679528</v>
      </c>
      <c r="P7" s="15">
        <f t="shared" si="3"/>
        <v>-1.5345474801784977E-2</v>
      </c>
      <c r="Q7" s="16">
        <f t="shared" si="4"/>
        <v>4.8457288936910989E-4</v>
      </c>
      <c r="R7" s="22">
        <v>91.89</v>
      </c>
      <c r="S7" s="22">
        <v>93.61</v>
      </c>
      <c r="T7" s="22">
        <v>132</v>
      </c>
      <c r="U7" s="22">
        <v>131</v>
      </c>
      <c r="V7" s="24">
        <f t="shared" si="5"/>
        <v>7.6335877862595417E-3</v>
      </c>
      <c r="W7" s="22">
        <v>5779531.1600000001</v>
      </c>
      <c r="X7" s="22">
        <v>5787771.2199999997</v>
      </c>
      <c r="Y7" s="25">
        <f t="shared" si="6"/>
        <v>-1.4237017474922912E-3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321482363.19</v>
      </c>
      <c r="E8" s="22">
        <v>24611414.82</v>
      </c>
      <c r="F8" s="22">
        <v>0</v>
      </c>
      <c r="G8" s="22">
        <f>D8+E8</f>
        <v>346093778.00999999</v>
      </c>
      <c r="H8" s="22">
        <v>54820</v>
      </c>
      <c r="I8" s="22">
        <f t="shared" si="7"/>
        <v>346148598.00999999</v>
      </c>
      <c r="J8" s="22">
        <v>3462908.41</v>
      </c>
      <c r="K8" s="22">
        <v>2004868.37</v>
      </c>
      <c r="L8" s="23">
        <f t="shared" si="0"/>
        <v>342685689.59999996</v>
      </c>
      <c r="M8" s="14">
        <f t="shared" si="1"/>
        <v>6.4245657846883616E-2</v>
      </c>
      <c r="N8" s="23">
        <v>337953418.68000001</v>
      </c>
      <c r="O8" s="14">
        <f t="shared" si="2"/>
        <v>6.2529758541160163E-2</v>
      </c>
      <c r="P8" s="15">
        <f t="shared" si="3"/>
        <v>1.4002731318663864E-2</v>
      </c>
      <c r="Q8" s="16">
        <f t="shared" si="4"/>
        <v>5.8504583962644711E-3</v>
      </c>
      <c r="R8" s="22">
        <v>4.16</v>
      </c>
      <c r="S8" s="22">
        <v>4.2</v>
      </c>
      <c r="T8" s="22">
        <v>54</v>
      </c>
      <c r="U8" s="22">
        <v>53</v>
      </c>
      <c r="V8" s="24">
        <f t="shared" si="5"/>
        <v>1.8867924528301886E-2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160628221</v>
      </c>
      <c r="E9" s="22">
        <v>1224625.6399999999</v>
      </c>
      <c r="F9" s="22">
        <v>0</v>
      </c>
      <c r="G9" s="22">
        <f>D9+E9</f>
        <v>161852846.63999999</v>
      </c>
      <c r="H9" s="22">
        <v>246727.58</v>
      </c>
      <c r="I9" s="22">
        <f t="shared" si="7"/>
        <v>162099574.22</v>
      </c>
      <c r="J9" s="22">
        <v>9136922.9100000001</v>
      </c>
      <c r="K9" s="22">
        <v>676593.84</v>
      </c>
      <c r="L9" s="23">
        <f t="shared" si="0"/>
        <v>152962651.31</v>
      </c>
      <c r="M9" s="14">
        <f t="shared" si="1"/>
        <v>2.8676966846456913E-2</v>
      </c>
      <c r="N9" s="23">
        <v>161129963.67999998</v>
      </c>
      <c r="O9" s="14">
        <f t="shared" si="2"/>
        <v>2.9813036843981379E-2</v>
      </c>
      <c r="P9" s="15">
        <f t="shared" si="3"/>
        <v>-5.0687731713389139E-2</v>
      </c>
      <c r="Q9" s="16">
        <f t="shared" si="4"/>
        <v>4.4232617191551473E-3</v>
      </c>
      <c r="R9" s="22">
        <v>7.2</v>
      </c>
      <c r="S9" s="22">
        <v>7.28</v>
      </c>
      <c r="T9" s="22">
        <v>43</v>
      </c>
      <c r="U9" s="22">
        <v>44</v>
      </c>
      <c r="V9" s="24">
        <f t="shared" si="5"/>
        <v>-2.2727272727272728E-2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2191807632.7399998</v>
      </c>
      <c r="E10" s="22">
        <v>99247815.859999999</v>
      </c>
      <c r="F10" s="22">
        <v>0</v>
      </c>
      <c r="G10" s="22">
        <f>D10+E10</f>
        <v>2291055448.5999999</v>
      </c>
      <c r="H10" s="22">
        <v>9739523.3200000003</v>
      </c>
      <c r="I10" s="22">
        <f t="shared" si="7"/>
        <v>2300794971.9200001</v>
      </c>
      <c r="J10" s="22">
        <v>32536269.789999999</v>
      </c>
      <c r="K10" s="22">
        <v>4032810.89</v>
      </c>
      <c r="L10" s="23">
        <f t="shared" ref="L10:L11" si="8">I10-J10</f>
        <v>2268258702.1300001</v>
      </c>
      <c r="M10" s="14">
        <f t="shared" si="1"/>
        <v>0.42524615677812155</v>
      </c>
      <c r="N10" s="23">
        <v>2294306030.7199998</v>
      </c>
      <c r="O10" s="14">
        <f t="shared" si="2"/>
        <v>0.42450347944635025</v>
      </c>
      <c r="P10" s="15">
        <f t="shared" si="3"/>
        <v>-1.1353031479338218E-2</v>
      </c>
      <c r="Q10" s="16">
        <f t="shared" si="4"/>
        <v>1.7779325110548474E-3</v>
      </c>
      <c r="R10" s="22">
        <v>15.16</v>
      </c>
      <c r="S10" s="22">
        <v>15.26</v>
      </c>
      <c r="T10" s="22">
        <v>134</v>
      </c>
      <c r="U10" s="22">
        <v>133</v>
      </c>
      <c r="V10" s="24">
        <f t="shared" si="5"/>
        <v>7.5187969924812026E-3</v>
      </c>
      <c r="W10" s="22">
        <v>149550000</v>
      </c>
      <c r="X10" s="22">
        <v>149550000</v>
      </c>
      <c r="Y10" s="25">
        <f t="shared" si="6"/>
        <v>0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142127665.28</v>
      </c>
      <c r="E11" s="22">
        <v>3557860.93</v>
      </c>
      <c r="F11" s="22">
        <v>0</v>
      </c>
      <c r="G11" s="22">
        <f>D11+E11</f>
        <v>145685526.21000001</v>
      </c>
      <c r="H11" s="22">
        <v>1112727.67</v>
      </c>
      <c r="I11" s="22">
        <f t="shared" si="7"/>
        <v>146798253.88</v>
      </c>
      <c r="J11" s="22">
        <v>5462130.9000000004</v>
      </c>
      <c r="K11" s="22">
        <v>616781.52</v>
      </c>
      <c r="L11" s="23">
        <f t="shared" si="8"/>
        <v>141336122.97999999</v>
      </c>
      <c r="M11" s="14">
        <f t="shared" si="1"/>
        <v>2.6497261116964203E-2</v>
      </c>
      <c r="N11" s="23">
        <v>150584473.24000004</v>
      </c>
      <c r="O11" s="14">
        <f t="shared" si="2"/>
        <v>2.7861859745412994E-2</v>
      </c>
      <c r="P11" s="15">
        <f t="shared" si="3"/>
        <v>-6.1416360272815919E-2</v>
      </c>
      <c r="Q11" s="16">
        <f t="shared" si="4"/>
        <v>4.3639340530607224E-3</v>
      </c>
      <c r="R11" s="22">
        <v>14.25</v>
      </c>
      <c r="S11" s="22">
        <v>14.45</v>
      </c>
      <c r="T11" s="22">
        <v>35</v>
      </c>
      <c r="U11" s="22">
        <v>35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61608179.560000002</v>
      </c>
      <c r="F12" s="22">
        <v>448435810.88</v>
      </c>
      <c r="G12" s="22">
        <f>E12+F12</f>
        <v>510043990.44</v>
      </c>
      <c r="H12" s="22">
        <v>608084.59</v>
      </c>
      <c r="I12" s="22">
        <f t="shared" si="7"/>
        <v>510652075.02999997</v>
      </c>
      <c r="J12" s="22">
        <v>1015477.43</v>
      </c>
      <c r="K12" s="22">
        <v>315275.33</v>
      </c>
      <c r="L12" s="23">
        <f>I12-J12</f>
        <v>509636597.59999996</v>
      </c>
      <c r="M12" s="14">
        <f t="shared" si="1"/>
        <v>9.5545099983245715E-2</v>
      </c>
      <c r="N12" s="23">
        <v>508457274.20000005</v>
      </c>
      <c r="O12" s="14">
        <f t="shared" si="2"/>
        <v>9.4077197704951085E-2</v>
      </c>
      <c r="P12" s="15">
        <f t="shared" si="3"/>
        <v>2.3194149436753528E-3</v>
      </c>
      <c r="Q12" s="16">
        <f t="shared" si="4"/>
        <v>6.1862772706023587E-4</v>
      </c>
      <c r="R12" s="22">
        <v>157.94999999999999</v>
      </c>
      <c r="S12" s="22">
        <v>159.94999999999999</v>
      </c>
      <c r="T12" s="22">
        <v>42</v>
      </c>
      <c r="U12" s="22">
        <v>42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4710183549.7399988</v>
      </c>
      <c r="E13" s="30">
        <f t="shared" si="9"/>
        <v>201812628.70000002</v>
      </c>
      <c r="F13" s="30">
        <f t="shared" si="9"/>
        <v>448435810.88</v>
      </c>
      <c r="G13" s="30">
        <f t="shared" si="9"/>
        <v>5360431989.3199997</v>
      </c>
      <c r="H13" s="30">
        <f t="shared" si="9"/>
        <v>45392103.410000004</v>
      </c>
      <c r="I13" s="30">
        <f t="shared" si="9"/>
        <v>5405824092.7299995</v>
      </c>
      <c r="J13" s="30">
        <f t="shared" si="9"/>
        <v>71834200.110000014</v>
      </c>
      <c r="K13" s="30">
        <f t="shared" si="9"/>
        <v>9047399.7400000002</v>
      </c>
      <c r="L13" s="31">
        <f t="shared" si="9"/>
        <v>5333989892.6199999</v>
      </c>
      <c r="M13" s="38">
        <f t="shared" si="1"/>
        <v>1</v>
      </c>
      <c r="N13" s="31">
        <v>5404681331.9700003</v>
      </c>
      <c r="O13" s="38">
        <f t="shared" si="2"/>
        <v>1</v>
      </c>
      <c r="P13" s="37">
        <f t="shared" si="3"/>
        <v>-1.307966834822312E-2</v>
      </c>
      <c r="Q13" s="36">
        <f>(K13/L13)</f>
        <v>1.6961786434049676E-3</v>
      </c>
      <c r="R13" s="30">
        <f>SUM(R5:R12)</f>
        <v>419.99999999999994</v>
      </c>
      <c r="S13" s="30">
        <f>SUM(S5:S12)</f>
        <v>426.76</v>
      </c>
      <c r="T13" s="30">
        <f>SUM(T5:T12)</f>
        <v>479</v>
      </c>
      <c r="U13" s="30">
        <f>SUM(U5:U12)</f>
        <v>477</v>
      </c>
      <c r="V13" s="35">
        <f t="shared" si="5"/>
        <v>4.1928721174004195E-3</v>
      </c>
      <c r="W13" s="30">
        <f>SUM(W5:W12)</f>
        <v>335113998.22000003</v>
      </c>
      <c r="X13" s="30">
        <f>SUM(X5:X12)</f>
        <v>335122238.27999997</v>
      </c>
      <c r="Y13" s="32">
        <f t="shared" ref="Y13" si="10">((W13-X13)/X13)</f>
        <v>-2.4588222023803977E-5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I16" sqref="I16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43221</v>
      </c>
      <c r="G3" s="46">
        <v>43252</v>
      </c>
      <c r="H3" s="46">
        <v>43282</v>
      </c>
      <c r="I3" s="46">
        <v>43313</v>
      </c>
      <c r="J3" s="46">
        <v>43344</v>
      </c>
      <c r="K3" s="46">
        <v>43374</v>
      </c>
    </row>
    <row r="4" spans="1:11" s="18" customFormat="1" ht="24.95" customHeight="1" x14ac:dyDescent="0.3">
      <c r="A4" s="22">
        <f>'OCT 2018'!D5</f>
        <v>507653775.81</v>
      </c>
      <c r="B4" s="22">
        <f>'OCT 2018'!E5</f>
        <v>11562731.890000001</v>
      </c>
      <c r="C4" s="22">
        <v>0</v>
      </c>
      <c r="D4" s="22">
        <f>'OCT 2018'!H5</f>
        <v>570159.42000000004</v>
      </c>
      <c r="E4" s="44"/>
      <c r="F4" s="45">
        <v>576294079.36000001</v>
      </c>
      <c r="G4" s="45">
        <v>604585425.75999999</v>
      </c>
      <c r="H4" s="45">
        <v>587719669.82000005</v>
      </c>
      <c r="I4" s="45">
        <v>556368793.66000009</v>
      </c>
      <c r="J4" s="45">
        <v>513649037.44</v>
      </c>
      <c r="K4" s="45">
        <v>512442517.12</v>
      </c>
    </row>
    <row r="5" spans="1:11" s="18" customFormat="1" ht="24.95" customHeight="1" x14ac:dyDescent="0.3">
      <c r="A5" s="22">
        <f>'OCT 2018'!D6</f>
        <v>854851906.01999998</v>
      </c>
      <c r="B5" s="22">
        <v>0</v>
      </c>
      <c r="C5" s="22">
        <v>0</v>
      </c>
      <c r="D5" s="22">
        <f>'OCT 2018'!H6</f>
        <v>21892779.920000002</v>
      </c>
      <c r="E5" s="44"/>
      <c r="F5" s="45">
        <v>1110099800.0899999</v>
      </c>
      <c r="G5" s="45">
        <v>1135401549.5</v>
      </c>
      <c r="H5" s="45">
        <v>1051537030.29</v>
      </c>
      <c r="I5" s="45">
        <v>952929055.68999994</v>
      </c>
      <c r="J5" s="45">
        <v>894212267.06999993</v>
      </c>
      <c r="K5" s="45">
        <v>870632650.57999992</v>
      </c>
    </row>
    <row r="6" spans="1:11" s="18" customFormat="1" ht="24.95" customHeight="1" x14ac:dyDescent="0.3">
      <c r="A6" s="22">
        <f>'OCT 2018'!D7</f>
        <v>531631985.69999999</v>
      </c>
      <c r="B6" s="22">
        <v>0</v>
      </c>
      <c r="C6" s="22">
        <v>0</v>
      </c>
      <c r="D6" s="22">
        <f>'OCT 2018'!H7</f>
        <v>11167280.91</v>
      </c>
      <c r="E6" s="44"/>
      <c r="F6" s="45">
        <v>655949595.70999992</v>
      </c>
      <c r="G6" s="45">
        <v>664042265.01000011</v>
      </c>
      <c r="H6" s="45">
        <v>635145646.57000005</v>
      </c>
      <c r="I6" s="45">
        <v>577112550.01999998</v>
      </c>
      <c r="J6" s="45">
        <v>544388866.94000006</v>
      </c>
      <c r="K6" s="45">
        <v>536034961.30000001</v>
      </c>
    </row>
    <row r="7" spans="1:11" s="18" customFormat="1" ht="24.95" customHeight="1" x14ac:dyDescent="0.3">
      <c r="A7" s="22">
        <f>'OCT 2018'!D8</f>
        <v>321482363.19</v>
      </c>
      <c r="B7" s="22">
        <f>'OCT 2018'!E8</f>
        <v>24611414.82</v>
      </c>
      <c r="C7" s="22">
        <v>0</v>
      </c>
      <c r="D7" s="22">
        <f>'OCT 2018'!H8</f>
        <v>54820</v>
      </c>
      <c r="E7" s="44"/>
      <c r="F7" s="45">
        <v>383821756.75999999</v>
      </c>
      <c r="G7" s="45">
        <v>384111297.13</v>
      </c>
      <c r="H7" s="45">
        <v>371633171.74000001</v>
      </c>
      <c r="I7" s="45">
        <v>342541246.23999995</v>
      </c>
      <c r="J7" s="45">
        <v>337953418.68000001</v>
      </c>
      <c r="K7" s="45">
        <v>342685689.59999996</v>
      </c>
    </row>
    <row r="8" spans="1:11" s="18" customFormat="1" ht="24.95" customHeight="1" x14ac:dyDescent="0.3">
      <c r="A8" s="22">
        <f>'OCT 2018'!D9</f>
        <v>160628221</v>
      </c>
      <c r="B8" s="22">
        <f>'OCT 2018'!E9</f>
        <v>1224625.6399999999</v>
      </c>
      <c r="C8" s="22">
        <v>0</v>
      </c>
      <c r="D8" s="22">
        <f>'OCT 2018'!H9</f>
        <v>246727.58</v>
      </c>
      <c r="E8" s="44"/>
      <c r="F8" s="45">
        <v>190969881.75999999</v>
      </c>
      <c r="G8" s="45">
        <v>200547483.44</v>
      </c>
      <c r="H8" s="45">
        <v>189421372.52000001</v>
      </c>
      <c r="I8" s="45">
        <v>175477116.33999997</v>
      </c>
      <c r="J8" s="45">
        <v>161129963.67999998</v>
      </c>
      <c r="K8" s="45">
        <v>152962651.31</v>
      </c>
    </row>
    <row r="9" spans="1:11" s="18" customFormat="1" ht="24.95" customHeight="1" x14ac:dyDescent="0.3">
      <c r="A9" s="22">
        <f>'OCT 2018'!D10</f>
        <v>2191807632.7399998</v>
      </c>
      <c r="B9" s="22">
        <f>'OCT 2018'!E10</f>
        <v>99247815.859999999</v>
      </c>
      <c r="C9" s="22">
        <v>0</v>
      </c>
      <c r="D9" s="22">
        <f>'OCT 2018'!H10</f>
        <v>9739523.3200000003</v>
      </c>
      <c r="E9" s="44"/>
      <c r="F9" s="45">
        <v>2622850558.23</v>
      </c>
      <c r="G9" s="45">
        <v>2688657406.7900004</v>
      </c>
      <c r="H9" s="45">
        <v>2570190697.4300003</v>
      </c>
      <c r="I9" s="45">
        <v>2418835029.6599998</v>
      </c>
      <c r="J9" s="45">
        <v>2294306030.7199998</v>
      </c>
      <c r="K9" s="45">
        <v>2268258702.1300001</v>
      </c>
    </row>
    <row r="10" spans="1:11" s="18" customFormat="1" ht="24.95" customHeight="1" x14ac:dyDescent="0.3">
      <c r="A10" s="22">
        <f>'OCT 2018'!D11</f>
        <v>142127665.28</v>
      </c>
      <c r="B10" s="22">
        <f>'OCT 2018'!E11</f>
        <v>3557860.93</v>
      </c>
      <c r="C10" s="22">
        <v>0</v>
      </c>
      <c r="D10" s="22">
        <f>'OCT 2018'!H11</f>
        <v>1112727.67</v>
      </c>
      <c r="E10" s="44"/>
      <c r="F10" s="45">
        <v>192245565.71000001</v>
      </c>
      <c r="G10" s="45">
        <v>200027314.92000002</v>
      </c>
      <c r="H10" s="45">
        <v>176718869.44</v>
      </c>
      <c r="I10" s="45">
        <v>164901678.99999997</v>
      </c>
      <c r="J10" s="45">
        <v>150584473.24000004</v>
      </c>
      <c r="K10" s="45">
        <v>141336122.97999999</v>
      </c>
    </row>
    <row r="11" spans="1:11" s="18" customFormat="1" ht="24.95" customHeight="1" x14ac:dyDescent="0.3">
      <c r="A11" s="22">
        <f>'OCT 2018'!D12</f>
        <v>0</v>
      </c>
      <c r="B11" s="22">
        <f>'OCT 2018'!E12</f>
        <v>61608179.560000002</v>
      </c>
      <c r="C11" s="22">
        <f>'OCT 2018'!F12</f>
        <v>448435810.88</v>
      </c>
      <c r="D11" s="22">
        <f>'OCT 2018'!H12</f>
        <v>608084.59</v>
      </c>
      <c r="E11" s="44"/>
      <c r="F11" s="45">
        <v>521008527.27999997</v>
      </c>
      <c r="G11" s="45">
        <v>515451035</v>
      </c>
      <c r="H11" s="45">
        <v>516558136.67000008</v>
      </c>
      <c r="I11" s="45">
        <v>504138922.35999995</v>
      </c>
      <c r="J11" s="45">
        <v>508457274.20000005</v>
      </c>
      <c r="K11" s="45">
        <v>509636597.59999996</v>
      </c>
    </row>
    <row r="12" spans="1:11" s="18" customFormat="1" ht="24.95" customHeight="1" thickBot="1" x14ac:dyDescent="0.35">
      <c r="A12" s="30">
        <f>SUM(A4:A11)</f>
        <v>4710183549.7399988</v>
      </c>
      <c r="B12" s="30">
        <f>SUM(B4:B11)</f>
        <v>201812628.70000002</v>
      </c>
      <c r="C12" s="30">
        <f>SUM(C4:C11)</f>
        <v>448435810.88</v>
      </c>
      <c r="D12" s="30">
        <f>SUM(D4:D11)</f>
        <v>45392103.410000004</v>
      </c>
      <c r="E12" s="44"/>
      <c r="F12" s="43">
        <f t="shared" ref="F12:K12" si="0">SUM(F4:F11)</f>
        <v>6253239764.8999996</v>
      </c>
      <c r="G12" s="43">
        <f t="shared" si="0"/>
        <v>6392823777.5500011</v>
      </c>
      <c r="H12" s="43">
        <f t="shared" si="0"/>
        <v>6098924594.4800005</v>
      </c>
      <c r="I12" s="43">
        <f t="shared" si="0"/>
        <v>5692304392.9699993</v>
      </c>
      <c r="J12" s="43">
        <f t="shared" si="0"/>
        <v>5404681331.9699993</v>
      </c>
      <c r="K12" s="43">
        <f t="shared" si="0"/>
        <v>5333989892.6199999</v>
      </c>
    </row>
    <row r="13" spans="1:11" ht="16.5" x14ac:dyDescent="0.3">
      <c r="E13" s="42"/>
    </row>
    <row r="14" spans="1:11" x14ac:dyDescent="0.25">
      <c r="B14" s="41">
        <v>43221</v>
      </c>
      <c r="C14" s="41">
        <v>43252</v>
      </c>
      <c r="D14" s="41">
        <v>43282</v>
      </c>
      <c r="E14" s="41">
        <v>43313</v>
      </c>
      <c r="F14" s="41">
        <v>43344</v>
      </c>
      <c r="G14" s="41">
        <v>43374</v>
      </c>
      <c r="J14" s="50"/>
    </row>
    <row r="15" spans="1:11" x14ac:dyDescent="0.25">
      <c r="A15" s="41" t="s">
        <v>36</v>
      </c>
      <c r="B15" s="40">
        <v>5604937403.21</v>
      </c>
      <c r="C15" s="40">
        <v>5688266618.6599998</v>
      </c>
      <c r="D15" s="40">
        <v>5450573222.7399998</v>
      </c>
      <c r="E15" s="40">
        <v>5095492053.5200005</v>
      </c>
      <c r="F15" s="40">
        <v>4792209737.3699999</v>
      </c>
      <c r="G15" s="40">
        <v>4710183549.7399998</v>
      </c>
    </row>
    <row r="16" spans="1:11" x14ac:dyDescent="0.25">
      <c r="A16" s="41" t="s">
        <v>35</v>
      </c>
      <c r="B16" s="40">
        <v>163325823.53</v>
      </c>
      <c r="C16" s="40">
        <v>146073161.63999999</v>
      </c>
      <c r="D16" s="40">
        <v>120602888.23</v>
      </c>
      <c r="E16" s="40">
        <v>171301483.56</v>
      </c>
      <c r="F16" s="40">
        <v>184959940.49000001</v>
      </c>
      <c r="G16" s="40">
        <v>201812628.69999999</v>
      </c>
    </row>
    <row r="17" spans="1:7" x14ac:dyDescent="0.25">
      <c r="A17" s="41" t="s">
        <v>34</v>
      </c>
      <c r="B17" s="40">
        <v>470433442.99000001</v>
      </c>
      <c r="C17" s="40">
        <v>483544793.60000002</v>
      </c>
      <c r="D17" s="40">
        <v>474827704.85000002</v>
      </c>
      <c r="E17" s="40">
        <v>457917264.22000003</v>
      </c>
      <c r="F17" s="40">
        <v>453943790.42000002</v>
      </c>
      <c r="G17" s="40">
        <v>448435810.88</v>
      </c>
    </row>
    <row r="18" spans="1:7" x14ac:dyDescent="0.25">
      <c r="A18" s="41" t="s">
        <v>33</v>
      </c>
      <c r="B18" s="40">
        <v>82279978.280000001</v>
      </c>
      <c r="C18" s="40">
        <v>144539302.66</v>
      </c>
      <c r="D18" s="40">
        <v>119719492.83</v>
      </c>
      <c r="E18" s="40">
        <v>74763035.010000005</v>
      </c>
      <c r="F18" s="40">
        <v>50103376.740000002</v>
      </c>
      <c r="G18" s="40">
        <v>45392103.409999996</v>
      </c>
    </row>
    <row r="19" spans="1:7" x14ac:dyDescent="0.25">
      <c r="B19" s="39">
        <f t="shared" ref="B19:G19" si="1">SUM(B15:B18)</f>
        <v>6320976648.0099993</v>
      </c>
      <c r="C19" s="39">
        <f t="shared" si="1"/>
        <v>6462423876.5600004</v>
      </c>
      <c r="D19" s="39">
        <f t="shared" si="1"/>
        <v>6165723308.6499996</v>
      </c>
      <c r="E19" s="39">
        <f t="shared" si="1"/>
        <v>5799473836.3100014</v>
      </c>
      <c r="F19" s="39">
        <f t="shared" si="1"/>
        <v>5481216845.0199995</v>
      </c>
      <c r="G19" s="39">
        <f t="shared" si="1"/>
        <v>5405824092.7299995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27" sqref="N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OCT 2018</vt:lpstr>
      <vt:lpstr>Trend </vt:lpstr>
      <vt:lpstr>OctCharts </vt:lpstr>
      <vt:lpstr>'OCT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2018-12-03T14:34:41Z</dcterms:modified>
</cp:coreProperties>
</file>