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2021\"/>
    </mc:Choice>
  </mc:AlternateContent>
  <bookViews>
    <workbookView xWindow="0" yWindow="45" windowWidth="15960" windowHeight="11025"/>
  </bookViews>
  <sheets>
    <sheet name="AUGUST 2021" sheetId="1" r:id="rId1"/>
    <sheet name="Market Share" sheetId="2" r:id="rId2"/>
    <sheet name="Unit Holders" sheetId="3" r:id="rId3"/>
    <sheet name="NAV Comparison July &amp; August'21" sheetId="4" r:id="rId4"/>
  </sheets>
  <calcPr calcId="162913"/>
</workbook>
</file>

<file path=xl/calcChain.xml><?xml version="1.0" encoding="utf-8"?>
<calcChain xmlns="http://schemas.openxmlformats.org/spreadsheetml/2006/main">
  <c r="P122" i="1" l="1"/>
  <c r="R61" i="1"/>
  <c r="P87" i="1"/>
  <c r="T91" i="1"/>
  <c r="S91" i="1"/>
  <c r="P91" i="1"/>
  <c r="R91" i="1"/>
  <c r="S86" i="1"/>
  <c r="W17" i="1" l="1"/>
  <c r="V17" i="1"/>
  <c r="U17" i="1"/>
  <c r="T17" i="1"/>
  <c r="S17" i="1"/>
  <c r="W91" i="1" l="1"/>
  <c r="V91" i="1"/>
  <c r="U91" i="1"/>
  <c r="O60" i="1" l="1"/>
  <c r="S47" i="1"/>
  <c r="Q134" i="1" l="1"/>
  <c r="W122" i="1" l="1"/>
  <c r="V122" i="1"/>
  <c r="U122" i="1"/>
  <c r="T122" i="1"/>
  <c r="W61" i="1"/>
  <c r="V61" i="1"/>
  <c r="U61" i="1"/>
  <c r="T61" i="1"/>
  <c r="W47" i="1"/>
  <c r="V47" i="1"/>
  <c r="U47" i="1"/>
  <c r="T47" i="1"/>
  <c r="W132" i="1" l="1"/>
  <c r="V132" i="1"/>
  <c r="U132" i="1"/>
  <c r="T132" i="1"/>
  <c r="S132" i="1"/>
  <c r="R132" i="1"/>
  <c r="W60" i="1"/>
  <c r="V60" i="1"/>
  <c r="U60" i="1"/>
  <c r="T60" i="1"/>
  <c r="S60" i="1"/>
  <c r="W121" i="1" l="1"/>
  <c r="V121" i="1"/>
  <c r="U121" i="1"/>
  <c r="T121" i="1"/>
  <c r="S121" i="1"/>
  <c r="W46" i="1" l="1"/>
  <c r="V46" i="1"/>
  <c r="U46" i="1"/>
  <c r="T46" i="1"/>
  <c r="S46" i="1"/>
  <c r="Z94" i="1" l="1"/>
  <c r="W98" i="1" l="1"/>
  <c r="V98" i="1"/>
  <c r="U98" i="1"/>
  <c r="T98" i="1"/>
  <c r="S98" i="1"/>
  <c r="R98" i="1"/>
  <c r="P98" i="1"/>
  <c r="W92" i="1" l="1"/>
  <c r="V92" i="1"/>
  <c r="U92" i="1"/>
  <c r="T92" i="1"/>
  <c r="S92" i="1"/>
  <c r="W131" i="1"/>
  <c r="V131" i="1"/>
  <c r="U131" i="1"/>
  <c r="T131" i="1"/>
  <c r="S131" i="1"/>
  <c r="R131" i="1"/>
  <c r="O134" i="1"/>
  <c r="P131" i="1" l="1"/>
  <c r="P132" i="1"/>
  <c r="W90" i="1"/>
  <c r="V90" i="1"/>
  <c r="U90" i="1"/>
  <c r="T90" i="1"/>
  <c r="S90" i="1"/>
  <c r="Z134" i="1" l="1"/>
  <c r="S134" i="1"/>
  <c r="W133" i="1"/>
  <c r="V133" i="1"/>
  <c r="U133" i="1"/>
  <c r="T133" i="1"/>
  <c r="S133" i="1"/>
  <c r="R133" i="1"/>
  <c r="P133" i="1"/>
  <c r="W130" i="1"/>
  <c r="V130" i="1"/>
  <c r="U130" i="1"/>
  <c r="T130" i="1"/>
  <c r="S130" i="1"/>
  <c r="R130" i="1"/>
  <c r="P130" i="1"/>
  <c r="W129" i="1"/>
  <c r="V129" i="1"/>
  <c r="U129" i="1"/>
  <c r="T129" i="1"/>
  <c r="S129" i="1"/>
  <c r="R129" i="1"/>
  <c r="P129" i="1"/>
  <c r="W128" i="1"/>
  <c r="V128" i="1"/>
  <c r="U128" i="1"/>
  <c r="T128" i="1"/>
  <c r="S128" i="1"/>
  <c r="R128" i="1"/>
  <c r="P128" i="1"/>
  <c r="W127" i="1"/>
  <c r="V127" i="1"/>
  <c r="U127" i="1"/>
  <c r="T127" i="1"/>
  <c r="S127" i="1"/>
  <c r="R127" i="1"/>
  <c r="P127" i="1"/>
  <c r="W126" i="1"/>
  <c r="V126" i="1"/>
  <c r="U126" i="1"/>
  <c r="T126" i="1"/>
  <c r="S126" i="1"/>
  <c r="R126" i="1"/>
  <c r="P126" i="1"/>
  <c r="Z124" i="1"/>
  <c r="Q124" i="1"/>
  <c r="R122" i="1" s="1"/>
  <c r="O124" i="1"/>
  <c r="W123" i="1"/>
  <c r="V123" i="1"/>
  <c r="U123" i="1"/>
  <c r="T123" i="1"/>
  <c r="S123" i="1"/>
  <c r="W120" i="1"/>
  <c r="V120" i="1"/>
  <c r="U120" i="1"/>
  <c r="T120" i="1"/>
  <c r="S120" i="1"/>
  <c r="W119" i="1"/>
  <c r="V119" i="1"/>
  <c r="U119" i="1"/>
  <c r="T119" i="1"/>
  <c r="S119" i="1"/>
  <c r="W118" i="1"/>
  <c r="V118" i="1"/>
  <c r="U118" i="1"/>
  <c r="T118" i="1"/>
  <c r="S118" i="1"/>
  <c r="W117" i="1"/>
  <c r="V117" i="1"/>
  <c r="U117" i="1"/>
  <c r="T117" i="1"/>
  <c r="S117" i="1"/>
  <c r="W116" i="1"/>
  <c r="V116" i="1"/>
  <c r="U116" i="1"/>
  <c r="T116" i="1"/>
  <c r="S116" i="1"/>
  <c r="W115" i="1"/>
  <c r="V115" i="1"/>
  <c r="U115" i="1"/>
  <c r="T115" i="1"/>
  <c r="S115" i="1"/>
  <c r="W114" i="1"/>
  <c r="V114" i="1"/>
  <c r="U114" i="1"/>
  <c r="T114" i="1"/>
  <c r="S114" i="1"/>
  <c r="W113" i="1"/>
  <c r="V113" i="1"/>
  <c r="U113" i="1"/>
  <c r="T113" i="1"/>
  <c r="S113" i="1"/>
  <c r="W112" i="1"/>
  <c r="V112" i="1"/>
  <c r="U112" i="1"/>
  <c r="T112" i="1"/>
  <c r="S112" i="1"/>
  <c r="W111" i="1"/>
  <c r="V111" i="1"/>
  <c r="U111" i="1"/>
  <c r="T111" i="1"/>
  <c r="S111" i="1"/>
  <c r="W110" i="1"/>
  <c r="V110" i="1"/>
  <c r="U110" i="1"/>
  <c r="T110" i="1"/>
  <c r="S110" i="1"/>
  <c r="W109" i="1"/>
  <c r="V109" i="1"/>
  <c r="U109" i="1"/>
  <c r="T109" i="1"/>
  <c r="S109" i="1"/>
  <c r="W108" i="1"/>
  <c r="V108" i="1"/>
  <c r="U108" i="1"/>
  <c r="T108" i="1"/>
  <c r="S108" i="1"/>
  <c r="W107" i="1"/>
  <c r="V107" i="1"/>
  <c r="U107" i="1"/>
  <c r="T107" i="1"/>
  <c r="S107" i="1"/>
  <c r="W106" i="1"/>
  <c r="V106" i="1"/>
  <c r="U106" i="1"/>
  <c r="T106" i="1"/>
  <c r="S106" i="1"/>
  <c r="W105" i="1"/>
  <c r="V105" i="1"/>
  <c r="U105" i="1"/>
  <c r="T105" i="1"/>
  <c r="S105" i="1"/>
  <c r="W104" i="1"/>
  <c r="V104" i="1"/>
  <c r="U104" i="1"/>
  <c r="T104" i="1"/>
  <c r="S104" i="1"/>
  <c r="W103" i="1"/>
  <c r="V103" i="1"/>
  <c r="U103" i="1"/>
  <c r="T103" i="1"/>
  <c r="S103" i="1"/>
  <c r="W102" i="1"/>
  <c r="V102" i="1"/>
  <c r="U102" i="1"/>
  <c r="T102" i="1"/>
  <c r="S102" i="1"/>
  <c r="Z100" i="1"/>
  <c r="Q100" i="1"/>
  <c r="R97" i="1" s="1"/>
  <c r="O100" i="1"/>
  <c r="P96" i="1" s="1"/>
  <c r="W99" i="1"/>
  <c r="V99" i="1"/>
  <c r="U99" i="1"/>
  <c r="T99" i="1"/>
  <c r="S99" i="1"/>
  <c r="W97" i="1"/>
  <c r="V97" i="1"/>
  <c r="U97" i="1"/>
  <c r="T97" i="1"/>
  <c r="S97" i="1"/>
  <c r="W96" i="1"/>
  <c r="V96" i="1"/>
  <c r="U96" i="1"/>
  <c r="T96" i="1"/>
  <c r="S96" i="1"/>
  <c r="Q94" i="1"/>
  <c r="R92" i="1" s="1"/>
  <c r="O94" i="1"/>
  <c r="P69" i="1" s="1"/>
  <c r="W93" i="1"/>
  <c r="V93" i="1"/>
  <c r="U93" i="1"/>
  <c r="T93" i="1"/>
  <c r="S93" i="1"/>
  <c r="W89" i="1"/>
  <c r="V89" i="1"/>
  <c r="U89" i="1"/>
  <c r="T89" i="1"/>
  <c r="S89" i="1"/>
  <c r="W88" i="1"/>
  <c r="V88" i="1"/>
  <c r="U88" i="1"/>
  <c r="T88" i="1"/>
  <c r="S88" i="1"/>
  <c r="W87" i="1"/>
  <c r="V87" i="1"/>
  <c r="U87" i="1"/>
  <c r="T87" i="1"/>
  <c r="S87" i="1"/>
  <c r="W86" i="1"/>
  <c r="V86" i="1"/>
  <c r="U86" i="1"/>
  <c r="T86" i="1"/>
  <c r="W85" i="1"/>
  <c r="V85" i="1"/>
  <c r="U85" i="1"/>
  <c r="T85" i="1"/>
  <c r="S85" i="1"/>
  <c r="W84" i="1"/>
  <c r="V84" i="1"/>
  <c r="U84" i="1"/>
  <c r="T84" i="1"/>
  <c r="S84" i="1"/>
  <c r="W83" i="1"/>
  <c r="V83" i="1"/>
  <c r="U83" i="1"/>
  <c r="T83" i="1"/>
  <c r="S83" i="1"/>
  <c r="W82" i="1"/>
  <c r="V82" i="1"/>
  <c r="U82" i="1"/>
  <c r="T82" i="1"/>
  <c r="S82" i="1"/>
  <c r="W81" i="1"/>
  <c r="V81" i="1"/>
  <c r="U81" i="1"/>
  <c r="T81" i="1"/>
  <c r="S81" i="1"/>
  <c r="W80" i="1"/>
  <c r="V80" i="1"/>
  <c r="U80" i="1"/>
  <c r="T80" i="1"/>
  <c r="S80" i="1"/>
  <c r="W79" i="1"/>
  <c r="V79" i="1"/>
  <c r="U79" i="1"/>
  <c r="T79" i="1"/>
  <c r="S79" i="1"/>
  <c r="W78" i="1"/>
  <c r="V78" i="1"/>
  <c r="U78" i="1"/>
  <c r="T78" i="1"/>
  <c r="S78" i="1"/>
  <c r="W77" i="1"/>
  <c r="V77" i="1"/>
  <c r="U77" i="1"/>
  <c r="T77" i="1"/>
  <c r="S77" i="1"/>
  <c r="W76" i="1"/>
  <c r="V76" i="1"/>
  <c r="U76" i="1"/>
  <c r="T76" i="1"/>
  <c r="S76" i="1"/>
  <c r="W75" i="1"/>
  <c r="V75" i="1"/>
  <c r="U75" i="1"/>
  <c r="T75" i="1"/>
  <c r="S75" i="1"/>
  <c r="W74" i="1"/>
  <c r="V74" i="1"/>
  <c r="U74" i="1"/>
  <c r="T74" i="1"/>
  <c r="S74" i="1"/>
  <c r="W73" i="1"/>
  <c r="V73" i="1"/>
  <c r="U73" i="1"/>
  <c r="T73" i="1"/>
  <c r="S73" i="1"/>
  <c r="W72" i="1"/>
  <c r="V72" i="1"/>
  <c r="U72" i="1"/>
  <c r="T72" i="1"/>
  <c r="S72" i="1"/>
  <c r="W71" i="1"/>
  <c r="V71" i="1"/>
  <c r="U71" i="1"/>
  <c r="T71" i="1"/>
  <c r="S71" i="1"/>
  <c r="W70" i="1"/>
  <c r="V70" i="1"/>
  <c r="U70" i="1"/>
  <c r="T70" i="1"/>
  <c r="S70" i="1"/>
  <c r="W69" i="1"/>
  <c r="V69" i="1"/>
  <c r="U69" i="1"/>
  <c r="T69" i="1"/>
  <c r="S69" i="1"/>
  <c r="W68" i="1"/>
  <c r="V68" i="1"/>
  <c r="U68" i="1"/>
  <c r="T68" i="1"/>
  <c r="S68" i="1"/>
  <c r="W67" i="1"/>
  <c r="V67" i="1"/>
  <c r="U67" i="1"/>
  <c r="T67" i="1"/>
  <c r="S67" i="1"/>
  <c r="W66" i="1"/>
  <c r="V66" i="1"/>
  <c r="U66" i="1"/>
  <c r="T66" i="1"/>
  <c r="S66" i="1"/>
  <c r="W65" i="1"/>
  <c r="V65" i="1"/>
  <c r="U65" i="1"/>
  <c r="T65" i="1"/>
  <c r="S65" i="1"/>
  <c r="Z63" i="1"/>
  <c r="Q63" i="1"/>
  <c r="O63" i="1"/>
  <c r="P61" i="1" s="1"/>
  <c r="W62" i="1"/>
  <c r="V62" i="1"/>
  <c r="U62" i="1"/>
  <c r="T62" i="1"/>
  <c r="S62" i="1"/>
  <c r="W59" i="1"/>
  <c r="V59" i="1"/>
  <c r="U59" i="1"/>
  <c r="T59" i="1"/>
  <c r="S59" i="1"/>
  <c r="W58" i="1"/>
  <c r="V58" i="1"/>
  <c r="U58" i="1"/>
  <c r="T58" i="1"/>
  <c r="S58" i="1"/>
  <c r="W57" i="1"/>
  <c r="V57" i="1"/>
  <c r="U57" i="1"/>
  <c r="T57" i="1"/>
  <c r="S57" i="1"/>
  <c r="W56" i="1"/>
  <c r="V56" i="1"/>
  <c r="U56" i="1"/>
  <c r="T56" i="1"/>
  <c r="S56" i="1"/>
  <c r="W55" i="1"/>
  <c r="V55" i="1"/>
  <c r="U55" i="1"/>
  <c r="T55" i="1"/>
  <c r="S55" i="1"/>
  <c r="W54" i="1"/>
  <c r="V54" i="1"/>
  <c r="U54" i="1"/>
  <c r="T54" i="1"/>
  <c r="S54" i="1"/>
  <c r="W53" i="1"/>
  <c r="V53" i="1"/>
  <c r="U53" i="1"/>
  <c r="T53" i="1"/>
  <c r="S53" i="1"/>
  <c r="W52" i="1"/>
  <c r="V52" i="1"/>
  <c r="U52" i="1"/>
  <c r="T52" i="1"/>
  <c r="S52" i="1"/>
  <c r="W51" i="1"/>
  <c r="V51" i="1"/>
  <c r="U51" i="1"/>
  <c r="T51" i="1"/>
  <c r="S51" i="1"/>
  <c r="Z49" i="1"/>
  <c r="Q49" i="1"/>
  <c r="R47" i="1" s="1"/>
  <c r="O49" i="1"/>
  <c r="P47" i="1" s="1"/>
  <c r="W48" i="1"/>
  <c r="V48" i="1"/>
  <c r="U48" i="1"/>
  <c r="T48" i="1"/>
  <c r="S48" i="1"/>
  <c r="W45" i="1"/>
  <c r="V45" i="1"/>
  <c r="U45" i="1"/>
  <c r="T45" i="1"/>
  <c r="S45" i="1"/>
  <c r="W44" i="1"/>
  <c r="V44" i="1"/>
  <c r="U44" i="1"/>
  <c r="T44" i="1"/>
  <c r="S44" i="1"/>
  <c r="W43" i="1"/>
  <c r="V43" i="1"/>
  <c r="U43" i="1"/>
  <c r="T43" i="1"/>
  <c r="S43" i="1"/>
  <c r="W42" i="1"/>
  <c r="V42" i="1"/>
  <c r="U42" i="1"/>
  <c r="T42" i="1"/>
  <c r="S42" i="1"/>
  <c r="W41" i="1"/>
  <c r="V41" i="1"/>
  <c r="U41" i="1"/>
  <c r="T41" i="1"/>
  <c r="S41" i="1"/>
  <c r="W40" i="1"/>
  <c r="V40" i="1"/>
  <c r="U40" i="1"/>
  <c r="T40" i="1"/>
  <c r="S40" i="1"/>
  <c r="W39" i="1"/>
  <c r="V39" i="1"/>
  <c r="U39" i="1"/>
  <c r="T39" i="1"/>
  <c r="S39" i="1"/>
  <c r="W38" i="1"/>
  <c r="V38" i="1"/>
  <c r="U38" i="1"/>
  <c r="T38" i="1"/>
  <c r="S38" i="1"/>
  <c r="W37" i="1"/>
  <c r="V37" i="1"/>
  <c r="U37" i="1"/>
  <c r="T37" i="1"/>
  <c r="S37" i="1"/>
  <c r="W36" i="1"/>
  <c r="V36" i="1"/>
  <c r="U36" i="1"/>
  <c r="T36" i="1"/>
  <c r="S36" i="1"/>
  <c r="W35" i="1"/>
  <c r="V35" i="1"/>
  <c r="U35" i="1"/>
  <c r="T35" i="1"/>
  <c r="S35" i="1"/>
  <c r="W34" i="1"/>
  <c r="V34" i="1"/>
  <c r="U34" i="1"/>
  <c r="T34" i="1"/>
  <c r="S34" i="1"/>
  <c r="W33" i="1"/>
  <c r="V33" i="1"/>
  <c r="U33" i="1"/>
  <c r="T33" i="1"/>
  <c r="S33" i="1"/>
  <c r="W32" i="1"/>
  <c r="V32" i="1"/>
  <c r="U32" i="1"/>
  <c r="T32" i="1"/>
  <c r="S32" i="1"/>
  <c r="W31" i="1"/>
  <c r="V31" i="1"/>
  <c r="U31" i="1"/>
  <c r="T31" i="1"/>
  <c r="S31" i="1"/>
  <c r="W30" i="1"/>
  <c r="V30" i="1"/>
  <c r="U30" i="1"/>
  <c r="T30" i="1"/>
  <c r="S30" i="1"/>
  <c r="W29" i="1"/>
  <c r="V29" i="1"/>
  <c r="U29" i="1"/>
  <c r="T29" i="1"/>
  <c r="S29" i="1"/>
  <c r="W28" i="1"/>
  <c r="V28" i="1"/>
  <c r="U28" i="1"/>
  <c r="T28" i="1"/>
  <c r="S28" i="1"/>
  <c r="W27" i="1"/>
  <c r="V27" i="1"/>
  <c r="U27" i="1"/>
  <c r="T27" i="1"/>
  <c r="S27" i="1"/>
  <c r="W26" i="1"/>
  <c r="V26" i="1"/>
  <c r="U26" i="1"/>
  <c r="T26" i="1"/>
  <c r="S26" i="1"/>
  <c r="W25" i="1"/>
  <c r="V25" i="1"/>
  <c r="U25" i="1"/>
  <c r="T25" i="1"/>
  <c r="S25" i="1"/>
  <c r="W24" i="1"/>
  <c r="V24" i="1"/>
  <c r="U24" i="1"/>
  <c r="T24" i="1"/>
  <c r="S24" i="1"/>
  <c r="W23" i="1"/>
  <c r="V23" i="1"/>
  <c r="U23" i="1"/>
  <c r="T23" i="1"/>
  <c r="S23" i="1"/>
  <c r="W22" i="1"/>
  <c r="V22" i="1"/>
  <c r="U22" i="1"/>
  <c r="T22" i="1"/>
  <c r="S22" i="1"/>
  <c r="W21" i="1"/>
  <c r="V21" i="1"/>
  <c r="U21" i="1"/>
  <c r="T21" i="1"/>
  <c r="S21" i="1"/>
  <c r="Z19" i="1"/>
  <c r="Q19" i="1"/>
  <c r="O19" i="1"/>
  <c r="W18" i="1"/>
  <c r="V18" i="1"/>
  <c r="U18" i="1"/>
  <c r="T18" i="1"/>
  <c r="S18" i="1"/>
  <c r="W16" i="1"/>
  <c r="V16" i="1"/>
  <c r="U16" i="1"/>
  <c r="T16" i="1"/>
  <c r="S16" i="1"/>
  <c r="W15" i="1"/>
  <c r="V15" i="1"/>
  <c r="U15" i="1"/>
  <c r="T15" i="1"/>
  <c r="S15" i="1"/>
  <c r="W14" i="1"/>
  <c r="V14" i="1"/>
  <c r="U14" i="1"/>
  <c r="T14" i="1"/>
  <c r="S14" i="1"/>
  <c r="W13" i="1"/>
  <c r="V13" i="1"/>
  <c r="U13" i="1"/>
  <c r="T13" i="1"/>
  <c r="S13" i="1"/>
  <c r="W12" i="1"/>
  <c r="V12" i="1"/>
  <c r="U12" i="1"/>
  <c r="T12" i="1"/>
  <c r="S12" i="1"/>
  <c r="W11" i="1"/>
  <c r="V11" i="1"/>
  <c r="U11" i="1"/>
  <c r="T11" i="1"/>
  <c r="S11" i="1"/>
  <c r="W10" i="1"/>
  <c r="V10" i="1"/>
  <c r="U10" i="1"/>
  <c r="T10" i="1"/>
  <c r="S10" i="1"/>
  <c r="W9" i="1"/>
  <c r="V9" i="1"/>
  <c r="U9" i="1"/>
  <c r="T9" i="1"/>
  <c r="S9" i="1"/>
  <c r="W8" i="1"/>
  <c r="V8" i="1"/>
  <c r="U8" i="1"/>
  <c r="T8" i="1"/>
  <c r="S8" i="1"/>
  <c r="W7" i="1"/>
  <c r="V7" i="1"/>
  <c r="U7" i="1"/>
  <c r="T7" i="1"/>
  <c r="S7" i="1"/>
  <c r="W6" i="1"/>
  <c r="V6" i="1"/>
  <c r="U6" i="1"/>
  <c r="T6" i="1"/>
  <c r="S6" i="1"/>
  <c r="W5" i="1"/>
  <c r="V5" i="1"/>
  <c r="U5" i="1"/>
  <c r="T5" i="1"/>
  <c r="S5" i="1"/>
  <c r="W4" i="1"/>
  <c r="V4" i="1"/>
  <c r="U4" i="1"/>
  <c r="T4" i="1"/>
  <c r="S4" i="1"/>
  <c r="P15" i="1" l="1"/>
  <c r="P17" i="1"/>
  <c r="R15" i="1"/>
  <c r="R17" i="1"/>
  <c r="P57" i="1"/>
  <c r="P60" i="1"/>
  <c r="R57" i="1"/>
  <c r="R60" i="1"/>
  <c r="R120" i="1"/>
  <c r="R121" i="1"/>
  <c r="P116" i="1"/>
  <c r="P121" i="1"/>
  <c r="R39" i="1"/>
  <c r="R46" i="1"/>
  <c r="P36" i="1"/>
  <c r="P46" i="1"/>
  <c r="P53" i="1"/>
  <c r="P56" i="1"/>
  <c r="P54" i="1"/>
  <c r="R52" i="1"/>
  <c r="R56" i="1"/>
  <c r="R62" i="1"/>
  <c r="R116" i="1"/>
  <c r="R110" i="1"/>
  <c r="R112" i="1"/>
  <c r="R106" i="1"/>
  <c r="R102" i="1"/>
  <c r="R118" i="1"/>
  <c r="R108" i="1"/>
  <c r="R114" i="1"/>
  <c r="R104" i="1"/>
  <c r="P8" i="1"/>
  <c r="P4" i="1"/>
  <c r="R103" i="1"/>
  <c r="R107" i="1"/>
  <c r="R111" i="1"/>
  <c r="R115" i="1"/>
  <c r="R119" i="1"/>
  <c r="R105" i="1"/>
  <c r="R109" i="1"/>
  <c r="R113" i="1"/>
  <c r="R117" i="1"/>
  <c r="R123" i="1"/>
  <c r="P118" i="1"/>
  <c r="P106" i="1"/>
  <c r="P102" i="1"/>
  <c r="P110" i="1"/>
  <c r="P114" i="1"/>
  <c r="P117" i="1"/>
  <c r="P109" i="1"/>
  <c r="P81" i="1"/>
  <c r="P12" i="1"/>
  <c r="R70" i="1"/>
  <c r="P66" i="1"/>
  <c r="P97" i="1"/>
  <c r="R99" i="1"/>
  <c r="R96" i="1"/>
  <c r="P77" i="1"/>
  <c r="P92" i="1"/>
  <c r="P86" i="1"/>
  <c r="P70" i="1"/>
  <c r="R30" i="1"/>
  <c r="R22" i="1"/>
  <c r="P27" i="1"/>
  <c r="P23" i="1"/>
  <c r="P26" i="1"/>
  <c r="P40" i="1"/>
  <c r="P43" i="1"/>
  <c r="P25" i="1"/>
  <c r="P29" i="1"/>
  <c r="P39" i="1"/>
  <c r="P24" i="1"/>
  <c r="P28" i="1"/>
  <c r="P30" i="1"/>
  <c r="P42" i="1"/>
  <c r="P32" i="1"/>
  <c r="P35" i="1"/>
  <c r="P22" i="1"/>
  <c r="P31" i="1"/>
  <c r="R38" i="1"/>
  <c r="P74" i="1"/>
  <c r="P76" i="1"/>
  <c r="P90" i="1"/>
  <c r="R84" i="1"/>
  <c r="R90" i="1"/>
  <c r="P58" i="1"/>
  <c r="P44" i="1"/>
  <c r="P48" i="1"/>
  <c r="Z135" i="1"/>
  <c r="P21" i="1"/>
  <c r="P34" i="1"/>
  <c r="P38" i="1"/>
  <c r="P52" i="1"/>
  <c r="P67" i="1"/>
  <c r="R68" i="1"/>
  <c r="P75" i="1"/>
  <c r="P80" i="1"/>
  <c r="P85" i="1"/>
  <c r="P89" i="1"/>
  <c r="P107" i="1"/>
  <c r="P115" i="1"/>
  <c r="R10" i="1"/>
  <c r="P6" i="1"/>
  <c r="R75" i="1"/>
  <c r="R89" i="1"/>
  <c r="R6" i="1"/>
  <c r="R14" i="1"/>
  <c r="P33" i="1"/>
  <c r="P37" i="1"/>
  <c r="P51" i="1"/>
  <c r="P65" i="1"/>
  <c r="R66" i="1"/>
  <c r="P73" i="1"/>
  <c r="R74" i="1"/>
  <c r="P79" i="1"/>
  <c r="P84" i="1"/>
  <c r="P88" i="1"/>
  <c r="P105" i="1"/>
  <c r="P113" i="1"/>
  <c r="P123" i="1"/>
  <c r="S124" i="1"/>
  <c r="P5" i="1"/>
  <c r="P9" i="1"/>
  <c r="P13" i="1"/>
  <c r="P41" i="1"/>
  <c r="P45" i="1"/>
  <c r="P55" i="1"/>
  <c r="P59" i="1"/>
  <c r="R65" i="1"/>
  <c r="P72" i="1"/>
  <c r="R73" i="1"/>
  <c r="P78" i="1"/>
  <c r="P83" i="1"/>
  <c r="P104" i="1"/>
  <c r="P112" i="1"/>
  <c r="P120" i="1"/>
  <c r="P14" i="1"/>
  <c r="R67" i="1"/>
  <c r="P71" i="1"/>
  <c r="R72" i="1"/>
  <c r="R78" i="1"/>
  <c r="P82" i="1"/>
  <c r="R83" i="1"/>
  <c r="P103" i="1"/>
  <c r="P111" i="1"/>
  <c r="P119" i="1"/>
  <c r="R71" i="1"/>
  <c r="R82" i="1"/>
  <c r="P11" i="1"/>
  <c r="P68" i="1"/>
  <c r="R69" i="1"/>
  <c r="R86" i="1"/>
  <c r="R93" i="1"/>
  <c r="P108" i="1"/>
  <c r="R5" i="1"/>
  <c r="R13" i="1"/>
  <c r="R21" i="1"/>
  <c r="R29" i="1"/>
  <c r="R37" i="1"/>
  <c r="R45" i="1"/>
  <c r="R55" i="1"/>
  <c r="R81" i="1"/>
  <c r="R88" i="1"/>
  <c r="S94" i="1"/>
  <c r="R28" i="1"/>
  <c r="R36" i="1"/>
  <c r="R44" i="1"/>
  <c r="S49" i="1"/>
  <c r="R54" i="1"/>
  <c r="R80" i="1"/>
  <c r="R87" i="1"/>
  <c r="R4" i="1"/>
  <c r="R12" i="1"/>
  <c r="P10" i="1"/>
  <c r="R11" i="1"/>
  <c r="P18" i="1"/>
  <c r="R27" i="1"/>
  <c r="R35" i="1"/>
  <c r="R43" i="1"/>
  <c r="R53" i="1"/>
  <c r="P62" i="1"/>
  <c r="R79" i="1"/>
  <c r="S100" i="1"/>
  <c r="R18" i="1"/>
  <c r="R34" i="1"/>
  <c r="R42" i="1"/>
  <c r="R26" i="1"/>
  <c r="R9" i="1"/>
  <c r="P16" i="1"/>
  <c r="R25" i="1"/>
  <c r="R33" i="1"/>
  <c r="R41" i="1"/>
  <c r="R51" i="1"/>
  <c r="R59" i="1"/>
  <c r="R77" i="1"/>
  <c r="R85" i="1"/>
  <c r="O135" i="1"/>
  <c r="R48" i="1"/>
  <c r="P7" i="1"/>
  <c r="R8" i="1"/>
  <c r="R16" i="1"/>
  <c r="S19" i="1"/>
  <c r="R24" i="1"/>
  <c r="R32" i="1"/>
  <c r="R40" i="1"/>
  <c r="R58" i="1"/>
  <c r="S63" i="1"/>
  <c r="R76" i="1"/>
  <c r="P93" i="1"/>
  <c r="Q135" i="1"/>
  <c r="R19" i="1" s="1"/>
  <c r="R7" i="1"/>
  <c r="R23" i="1"/>
  <c r="R31" i="1"/>
  <c r="P99" i="1"/>
  <c r="R124" i="1" l="1"/>
  <c r="P49" i="1"/>
  <c r="P124" i="1"/>
  <c r="P134" i="1"/>
  <c r="P19" i="1"/>
  <c r="P94" i="1"/>
  <c r="S135" i="1"/>
  <c r="R134" i="1"/>
  <c r="R100" i="1"/>
  <c r="R94" i="1"/>
  <c r="R63" i="1"/>
  <c r="P63" i="1"/>
  <c r="R49" i="1"/>
  <c r="P100" i="1"/>
</calcChain>
</file>

<file path=xl/sharedStrings.xml><?xml version="1.0" encoding="utf-8"?>
<sst xmlns="http://schemas.openxmlformats.org/spreadsheetml/2006/main" count="298" uniqueCount="207">
  <si>
    <t>S/NO</t>
  </si>
  <si>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</si>
  <si>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</si>
  <si>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</si>
  <si>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</si>
  <si>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</si>
  <si>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</si>
  <si>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</si>
  <si>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</si>
  <si>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</si>
  <si>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</si>
  <si>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</si>
  <si>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</si>
  <si>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</si>
  <si>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</si>
  <si>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NET ASSET VALUE  (N)</t>
  </si>
  <si>
    <t>% CHANGE IN NAV</t>
  </si>
  <si>
    <t>EXPENSE RATIO (%)</t>
  </si>
  <si>
    <t>Net Asset Per Unit</t>
  </si>
  <si>
    <t>Earnings Per Unit (EPU)</t>
  </si>
  <si>
    <t>BID PRICE (N)</t>
  </si>
  <si>
    <t>OFFER PRICE (N)</t>
  </si>
  <si>
    <t>NUMBER OF UNIT HOLDERS</t>
  </si>
  <si>
    <t>NUMBER OF UNITS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</si>
  <si>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</si>
  <si>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</si>
  <si>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</si>
  <si>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</si>
  <si>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</si>
  <si>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</si>
  <si>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</si>
  <si>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</si>
  <si>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</si>
  <si>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</si>
  <si>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</si>
  <si>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</si>
  <si>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</si>
  <si>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</si>
  <si>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</si>
  <si>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</si>
  <si>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</si>
  <si>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</si>
  <si>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</si>
  <si>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</si>
  <si>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</si>
  <si>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</si>
  <si>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</si>
  <si>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</si>
  <si>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</si>
  <si>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</si>
  <si>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</si>
  <si>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</si>
  <si>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</si>
  <si>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</si>
  <si>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</si>
  <si>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</si>
  <si>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</si>
  <si>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</si>
  <si>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</si>
  <si>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</si>
  <si>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</si>
  <si>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</si>
  <si>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</si>
  <si>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</si>
  <si>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 xml:space="preserve"> AXA Mansard Investments Limited 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</si>
  <si>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</si>
  <si>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</si>
  <si>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</si>
  <si>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</si>
  <si>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</si>
  <si>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</si>
  <si>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</si>
  <si>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</si>
  <si>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</si>
  <si>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ClassA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</si>
  <si>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</si>
  <si>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</si>
  <si>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</si>
  <si>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</si>
  <si>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</si>
  <si>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</si>
  <si>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</si>
  <si>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</si>
  <si>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</si>
  <si>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</si>
  <si>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</si>
  <si>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</si>
  <si>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First Allay Asset Management Limited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</si>
  <si>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</si>
  <si>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</si>
  <si>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</si>
  <si>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</si>
  <si>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</si>
  <si>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</si>
  <si>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</si>
  <si>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</si>
  <si>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</si>
  <si>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BOND FUNDS</t>
  </si>
  <si>
    <t>Stanbic IBTC Bond Fund</t>
  </si>
  <si>
    <t>Nigeria International Debt Fund</t>
  </si>
  <si>
    <t>FBN Nigeria Eurobond (USD) Fund - Retail</t>
  </si>
  <si>
    <t>FBN Nigeria Eurobond (USD) Fund - Institutional</t>
  </si>
  <si>
    <t>Legacy USD Bond Fund</t>
  </si>
  <si>
    <t>Nigerian Eurobond Fund</t>
  </si>
  <si>
    <t>Pacam Eurobond Fund</t>
  </si>
  <si>
    <t>Afrinvest Dollar Fund</t>
  </si>
  <si>
    <t>ARM Eurobond Fund</t>
  </si>
  <si>
    <t>FIXED INCOME FUNDS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</si>
  <si>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</si>
  <si>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</si>
  <si>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</si>
  <si>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</si>
  <si>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</si>
  <si>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</si>
  <si>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</si>
  <si>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</si>
  <si>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Legacy Debt(formerly Short Maturity) Fund</t>
  </si>
  <si>
    <t>Stanbic IBTC Absolute Fund (Sub Fund)</t>
  </si>
  <si>
    <t>Stanbic IBTC Conservative Fund (Sub Fund)</t>
  </si>
  <si>
    <t>Lotus Capital Limited</t>
  </si>
  <si>
    <t>Lotus Halal Fixed Income Fund</t>
  </si>
  <si>
    <t>PACAM Fixed Income Fund</t>
  </si>
  <si>
    <t>Stanbic IBTC Dollar Fund</t>
  </si>
  <si>
    <t>EDC Nigeria Fixed Income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</si>
  <si>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</si>
  <si>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</si>
  <si>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</si>
  <si>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</si>
  <si>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</si>
  <si>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</si>
  <si>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</si>
  <si>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</si>
  <si>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</si>
  <si>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</si>
  <si>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</si>
  <si>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</si>
  <si>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</si>
  <si>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</si>
  <si>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</si>
  <si>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</si>
  <si>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</si>
  <si>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</si>
  <si>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Nigeria Real Estate Investment Trust</t>
  </si>
  <si>
    <t>MIXED/BALANCED FUNDS</t>
  </si>
  <si>
    <t>Stanbic IBTC Balanced Fund</t>
  </si>
  <si>
    <t>Women Investment Fund</t>
  </si>
  <si>
    <t>United Capital Balanced Fund</t>
  </si>
  <si>
    <t>ARM Discovery Fund</t>
  </si>
  <si>
    <t>Zenith Equity Fund</t>
  </si>
  <si>
    <t>Capital Express Balanced Fund</t>
  </si>
  <si>
    <t>AIICO Balanced Fund</t>
  </si>
  <si>
    <t>FBN Balanced Fund</t>
  </si>
  <si>
    <t>ValuAlliance Value Fund</t>
  </si>
  <si>
    <t>Coral Growth Fund</t>
  </si>
  <si>
    <t>Wealth For Women Fund</t>
  </si>
  <si>
    <t>Nigeria Energy Sector Fund</t>
  </si>
  <si>
    <t>Coronation Balanced Fund</t>
  </si>
  <si>
    <t>Cordros Milestone Fund</t>
  </si>
  <si>
    <t>Nigeria Entertainment Fund</t>
  </si>
  <si>
    <t>Vantage Balanced Fund</t>
  </si>
  <si>
    <t>PACAM Balanced Fund</t>
  </si>
  <si>
    <t xml:space="preserve">Lead Balanced Fund </t>
  </si>
  <si>
    <t>NOVA Hybrid Fund</t>
  </si>
  <si>
    <t>ETHICAL FUNDS</t>
  </si>
  <si>
    <t>Zenith Ethical Fund</t>
  </si>
  <si>
    <t>Lotus Halal Inv. Fund</t>
  </si>
  <si>
    <t>Stanbic IBTC Ethical Fund</t>
  </si>
  <si>
    <t>ARM Ethical Fund</t>
  </si>
  <si>
    <t>Stanbic IBTC Imaan Fund</t>
  </si>
  <si>
    <t>FBN Nigeria Halal Fund</t>
  </si>
  <si>
    <t>Grand Total</t>
  </si>
  <si>
    <t>CardinalStone Asset Mgt. Limited</t>
  </si>
  <si>
    <t>CardinalStone Fixed Income Alpha Fund</t>
  </si>
  <si>
    <t>GDL Income Fund</t>
  </si>
  <si>
    <t>Coral Money Market Fund (FSDH Treasury Bill Fund)</t>
  </si>
  <si>
    <t>AVA GAM Fixed Income Naira Fund</t>
  </si>
  <si>
    <t>Norrenberger Investment and Capital Management Limited</t>
  </si>
  <si>
    <t>Norrenberger Islamic Fund</t>
  </si>
  <si>
    <t>0</t>
  </si>
  <si>
    <t>NET ASSET VALUE  (N) PREVIOUS (JULY)</t>
  </si>
  <si>
    <t>452,703,058.86</t>
  </si>
  <si>
    <t>2,274,016,395.54</t>
  </si>
  <si>
    <t>10,482,099,863.92</t>
  </si>
  <si>
    <t>9,764,062,379.00</t>
  </si>
  <si>
    <t>36.60</t>
  </si>
  <si>
    <t>4,806,,668,747.15</t>
  </si>
  <si>
    <t>6,182,691.068.28</t>
  </si>
  <si>
    <t>1,09,652.20</t>
  </si>
  <si>
    <t>GDL Canary Balanced Fund</t>
  </si>
  <si>
    <t>Core Asset Management Limited</t>
  </si>
  <si>
    <t>Core Investment Money Market Fund</t>
  </si>
  <si>
    <t>Core Value Mixed Fund</t>
  </si>
  <si>
    <t>United Capital Sukuk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</si>
  <si>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</si>
  <si>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</si>
  <si>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</si>
  <si>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</si>
  <si>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</si>
  <si>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FBN Nigeria Bond Fund (FBN Fixed Income Fund)</t>
  </si>
  <si>
    <t>47a</t>
  </si>
  <si>
    <t>47b</t>
  </si>
  <si>
    <t>Stanbic IBTC Enhanced Short-Term Fixed Income Fund</t>
  </si>
  <si>
    <t>9,741,070,422.00</t>
  </si>
  <si>
    <t>Note:</t>
  </si>
  <si>
    <t>*Continental Unit Trust Scheme is Inactive*</t>
  </si>
  <si>
    <t>SPREADSHEET OF REGISTERED MUTUAL FUNDS AS AT 31ST AUGUST, 2021</t>
  </si>
  <si>
    <t>Return on Investment (RoI)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</si>
</sst>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 &quot;* #,##0&quot; &quot;;&quot;-&quot;* #,##0&quot; &quot;;&quot; &quot;* &quot;-&quot;??&quot; &quot;"/>
    <numFmt numFmtId="165" formatCode="&quot; &quot;* #,##0.00&quot; &quot;;&quot;-&quot;* #,##0.00&quot; &quot;;&quot; &quot;* &quot;-&quot;??&quot; &quot;"/>
    <numFmt numFmtId="166" formatCode="&quot; &quot;* #,##0.00&quot; &quot;;&quot; &quot;* \(#,##0.00\);&quot; &quot;* &quot;-&quot;??&quot; &quot;"/>
  </numFmts>
  <fonts count="22" x14ac:knownFonts="1">
    <font>
      <sz val="11"/>
      <color indexed="8"/>
      <name val="Calibri"/>
    </font>
    <font>
      <b/>
      <sz val="12"/>
      <color indexed="8"/>
      <name val="Trebuchet MS"/>
      <family val="2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12"/>
      <color indexed="8"/>
      <name val="Trebuchet MS"/>
      <family val="2"/>
    </font>
    <font>
      <sz val="8"/>
      <color indexed="9"/>
      <name val="Trebuchet MS"/>
      <family val="2"/>
    </font>
    <font>
      <b/>
      <sz val="8"/>
      <color indexed="9"/>
      <name val="Trebuchet MS"/>
      <family val="2"/>
    </font>
    <font>
      <b/>
      <sz val="12"/>
      <color indexed="8"/>
      <name val="Calibri"/>
      <family val="2"/>
    </font>
    <font>
      <i/>
      <sz val="12"/>
      <color indexed="8"/>
      <name val="Arial Narrow"/>
      <family val="2"/>
    </font>
    <font>
      <i/>
      <sz val="12"/>
      <color indexed="8"/>
      <name val="Californian FB"/>
      <family val="1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Trebuchet MS"/>
      <family val="2"/>
    </font>
    <font>
      <sz val="10"/>
      <name val="Tahoma"/>
      <family val="2"/>
    </font>
    <font>
      <b/>
      <sz val="36"/>
      <color indexed="9"/>
      <name val="Trebuchet MS"/>
      <family val="2"/>
    </font>
    <font>
      <b/>
      <sz val="10"/>
      <color indexed="8"/>
      <name val="Calibri"/>
      <family val="2"/>
    </font>
    <font>
      <sz val="10"/>
      <color indexed="8"/>
      <name val="Arial Narrow"/>
      <family val="2"/>
    </font>
    <font>
      <b/>
      <sz val="8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43" fontId="11" fillId="0" borderId="0" applyFont="0" applyFill="0" applyBorder="0" applyAlignment="0" applyProtection="0"/>
  </cellStyleXfs>
  <cellXfs count="213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2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0" fontId="0" fillId="2" borderId="8" xfId="0" applyNumberFormat="1" applyFont="1" applyFill="1" applyBorder="1" applyAlignment="1"/>
    <xf numFmtId="165" fontId="3" fillId="2" borderId="3" xfId="0" applyNumberFormat="1" applyFont="1" applyFill="1" applyBorder="1" applyAlignment="1"/>
    <xf numFmtId="0" fontId="0" fillId="2" borderId="9" xfId="0" applyNumberFormat="1" applyFont="1" applyFill="1" applyBorder="1" applyAlignment="1"/>
    <xf numFmtId="0" fontId="2" fillId="2" borderId="7" xfId="0" applyNumberFormat="1" applyFont="1" applyFill="1" applyBorder="1" applyAlignment="1"/>
    <xf numFmtId="0" fontId="2" fillId="2" borderId="8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0" fillId="2" borderId="12" xfId="0" applyNumberFormat="1" applyFont="1" applyFill="1" applyBorder="1" applyAlignment="1"/>
    <xf numFmtId="0" fontId="2" fillId="2" borderId="13" xfId="0" applyNumberFormat="1" applyFont="1" applyFill="1" applyBorder="1" applyAlignment="1"/>
    <xf numFmtId="0" fontId="2" fillId="2" borderId="11" xfId="0" applyNumberFormat="1" applyFont="1" applyFill="1" applyBorder="1" applyAlignment="1"/>
    <xf numFmtId="0" fontId="2" fillId="2" borderId="5" xfId="0" applyNumberFormat="1" applyFont="1" applyFill="1" applyBorder="1" applyAlignment="1"/>
    <xf numFmtId="166" fontId="2" fillId="2" borderId="5" xfId="0" applyNumberFormat="1" applyFont="1" applyFill="1" applyBorder="1" applyAlignment="1"/>
    <xf numFmtId="0" fontId="0" fillId="2" borderId="14" xfId="0" applyNumberFormat="1" applyFont="1" applyFill="1" applyBorder="1" applyAlignment="1"/>
    <xf numFmtId="0" fontId="0" fillId="2" borderId="15" xfId="0" applyNumberFormat="1" applyFont="1" applyFill="1" applyBorder="1" applyAlignment="1"/>
    <xf numFmtId="165" fontId="3" fillId="2" borderId="16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7" xfId="0" applyNumberFormat="1" applyFont="1" applyFill="1" applyBorder="1" applyAlignment="1"/>
    <xf numFmtId="165" fontId="2" fillId="2" borderId="11" xfId="0" applyNumberFormat="1" applyFont="1" applyFill="1" applyBorder="1" applyAlignment="1"/>
    <xf numFmtId="165" fontId="2" fillId="2" borderId="5" xfId="0" applyNumberFormat="1" applyFont="1" applyFill="1" applyBorder="1" applyAlignment="1"/>
    <xf numFmtId="3" fontId="2" fillId="2" borderId="11" xfId="0" applyNumberFormat="1" applyFont="1" applyFill="1" applyBorder="1" applyAlignment="1"/>
    <xf numFmtId="4" fontId="2" fillId="2" borderId="5" xfId="0" applyNumberFormat="1" applyFont="1" applyFill="1" applyBorder="1" applyAlignment="1"/>
    <xf numFmtId="0" fontId="8" fillId="2" borderId="5" xfId="0" applyNumberFormat="1" applyFont="1" applyFill="1" applyBorder="1" applyAlignment="1"/>
    <xf numFmtId="0" fontId="9" fillId="2" borderId="5" xfId="0" applyNumberFormat="1" applyFont="1" applyFill="1" applyBorder="1" applyAlignment="1"/>
    <xf numFmtId="0" fontId="10" fillId="2" borderId="5" xfId="0" applyNumberFormat="1" applyFont="1" applyFill="1" applyBorder="1" applyAlignment="1">
      <alignment horizontal="left"/>
    </xf>
    <xf numFmtId="0" fontId="10" fillId="2" borderId="5" xfId="0" applyNumberFormat="1" applyFont="1" applyFill="1" applyBorder="1" applyAlignment="1"/>
    <xf numFmtId="0" fontId="0" fillId="2" borderId="18" xfId="0" applyNumberFormat="1" applyFont="1" applyFill="1" applyBorder="1" applyAlignment="1"/>
    <xf numFmtId="0" fontId="0" fillId="2" borderId="19" xfId="0" applyNumberFormat="1" applyFont="1" applyFill="1" applyBorder="1" applyAlignment="1"/>
    <xf numFmtId="0" fontId="0" fillId="2" borderId="20" xfId="0" applyNumberFormat="1" applyFont="1" applyFill="1" applyBorder="1" applyAlignment="1"/>
    <xf numFmtId="0" fontId="0" fillId="0" borderId="0" xfId="0" applyNumberFormat="1" applyFont="1" applyAlignment="1"/>
    <xf numFmtId="0" fontId="0" fillId="2" borderId="21" xfId="0" applyNumberFormat="1" applyFont="1" applyFill="1" applyBorder="1" applyAlignment="1"/>
    <xf numFmtId="0" fontId="0" fillId="2" borderId="13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2" borderId="22" xfId="0" applyNumberFormat="1" applyFont="1" applyFill="1" applyBorder="1" applyAlignment="1"/>
    <xf numFmtId="4" fontId="2" fillId="2" borderId="7" xfId="0" applyNumberFormat="1" applyFont="1" applyFill="1" applyBorder="1" applyAlignment="1"/>
    <xf numFmtId="4" fontId="0" fillId="2" borderId="12" xfId="0" applyNumberFormat="1" applyFont="1" applyFill="1" applyBorder="1" applyAlignment="1"/>
    <xf numFmtId="165" fontId="5" fillId="2" borderId="12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7" xfId="0" applyNumberFormat="1" applyFont="1" applyFill="1" applyBorder="1" applyAlignment="1"/>
    <xf numFmtId="165" fontId="5" fillId="2" borderId="20" xfId="0" applyNumberFormat="1" applyFont="1" applyFill="1" applyBorder="1" applyAlignment="1"/>
    <xf numFmtId="165" fontId="1" fillId="2" borderId="12" xfId="0" applyNumberFormat="1" applyFont="1" applyFill="1" applyBorder="1" applyAlignment="1"/>
    <xf numFmtId="0" fontId="2" fillId="2" borderId="12" xfId="0" applyNumberFormat="1" applyFont="1" applyFill="1" applyBorder="1" applyAlignment="1"/>
    <xf numFmtId="0" fontId="2" fillId="2" borderId="20" xfId="0" applyNumberFormat="1" applyFont="1" applyFill="1" applyBorder="1" applyAlignment="1"/>
    <xf numFmtId="0" fontId="0" fillId="2" borderId="24" xfId="0" applyNumberFormat="1" applyFont="1" applyFill="1" applyBorder="1" applyAlignment="1"/>
    <xf numFmtId="0" fontId="0" fillId="2" borderId="25" xfId="0" applyNumberFormat="1" applyFont="1" applyFill="1" applyBorder="1" applyAlignment="1"/>
    <xf numFmtId="4" fontId="2" fillId="2" borderId="12" xfId="0" applyNumberFormat="1" applyFont="1" applyFill="1" applyBorder="1" applyAlignment="1"/>
    <xf numFmtId="0" fontId="8" fillId="2" borderId="11" xfId="0" applyNumberFormat="1" applyFont="1" applyFill="1" applyBorder="1" applyAlignment="1"/>
    <xf numFmtId="165" fontId="3" fillId="2" borderId="23" xfId="0" applyNumberFormat="1" applyFont="1" applyFill="1" applyBorder="1" applyAlignment="1"/>
    <xf numFmtId="4" fontId="3" fillId="2" borderId="23" xfId="0" applyNumberFormat="1" applyFont="1" applyFill="1" applyBorder="1" applyAlignment="1"/>
    <xf numFmtId="4" fontId="3" fillId="5" borderId="23" xfId="0" applyNumberFormat="1" applyFont="1" applyFill="1" applyBorder="1" applyAlignment="1"/>
    <xf numFmtId="165" fontId="3" fillId="8" borderId="23" xfId="0" applyNumberFormat="1" applyFont="1" applyFill="1" applyBorder="1" applyAlignment="1">
      <alignment horizontal="left"/>
    </xf>
    <xf numFmtId="10" fontId="3" fillId="7" borderId="23" xfId="0" applyNumberFormat="1" applyFont="1" applyFill="1" applyBorder="1" applyAlignment="1"/>
    <xf numFmtId="10" fontId="3" fillId="4" borderId="23" xfId="0" applyNumberFormat="1" applyFont="1" applyFill="1" applyBorder="1" applyAlignment="1"/>
    <xf numFmtId="10" fontId="3" fillId="3" borderId="23" xfId="0" applyNumberFormat="1" applyFont="1" applyFill="1" applyBorder="1" applyAlignment="1">
      <alignment horizontal="right" vertical="center"/>
    </xf>
    <xf numFmtId="165" fontId="3" fillId="3" borderId="23" xfId="0" applyNumberFormat="1" applyFont="1" applyFill="1" applyBorder="1" applyAlignment="1">
      <alignment horizontal="right" vertical="center"/>
    </xf>
    <xf numFmtId="164" fontId="3" fillId="2" borderId="23" xfId="0" applyNumberFormat="1" applyFont="1" applyFill="1" applyBorder="1" applyAlignment="1"/>
    <xf numFmtId="165" fontId="3" fillId="2" borderId="23" xfId="0" applyNumberFormat="1" applyFont="1" applyFill="1" applyBorder="1" applyAlignment="1">
      <alignment horizontal="left"/>
    </xf>
    <xf numFmtId="165" fontId="3" fillId="5" borderId="23" xfId="0" applyNumberFormat="1" applyFont="1" applyFill="1" applyBorder="1" applyAlignment="1"/>
    <xf numFmtId="0" fontId="3" fillId="2" borderId="23" xfId="0" applyNumberFormat="1" applyFont="1" applyFill="1" applyBorder="1" applyAlignment="1"/>
    <xf numFmtId="4" fontId="3" fillId="5" borderId="23" xfId="0" applyNumberFormat="1" applyFont="1" applyFill="1" applyBorder="1" applyAlignment="1">
      <alignment horizontal="right"/>
    </xf>
    <xf numFmtId="165" fontId="3" fillId="8" borderId="23" xfId="0" applyNumberFormat="1" applyFont="1" applyFill="1" applyBorder="1" applyAlignment="1"/>
    <xf numFmtId="2" fontId="3" fillId="2" borderId="23" xfId="0" applyNumberFormat="1" applyFont="1" applyFill="1" applyBorder="1" applyAlignment="1"/>
    <xf numFmtId="165" fontId="3" fillId="5" borderId="23" xfId="0" applyNumberFormat="1" applyFont="1" applyFill="1" applyBorder="1" applyAlignment="1">
      <alignment horizontal="right"/>
    </xf>
    <xf numFmtId="164" fontId="3" fillId="2" borderId="23" xfId="0" applyNumberFormat="1" applyFont="1" applyFill="1" applyBorder="1" applyAlignment="1">
      <alignment horizontal="left"/>
    </xf>
    <xf numFmtId="4" fontId="3" fillId="0" borderId="23" xfId="0" applyNumberFormat="1" applyFont="1" applyBorder="1" applyAlignment="1"/>
    <xf numFmtId="165" fontId="6" fillId="2" borderId="23" xfId="0" applyNumberFormat="1" applyFont="1" applyFill="1" applyBorder="1" applyAlignment="1"/>
    <xf numFmtId="165" fontId="6" fillId="5" borderId="23" xfId="0" applyNumberFormat="1" applyFont="1" applyFill="1" applyBorder="1" applyAlignment="1"/>
    <xf numFmtId="10" fontId="6" fillId="4" borderId="23" xfId="0" applyNumberFormat="1" applyFont="1" applyFill="1" applyBorder="1" applyAlignment="1"/>
    <xf numFmtId="10" fontId="6" fillId="3" borderId="23" xfId="0" applyNumberFormat="1" applyFont="1" applyFill="1" applyBorder="1" applyAlignment="1">
      <alignment horizontal="right" vertical="center"/>
    </xf>
    <xf numFmtId="165" fontId="6" fillId="3" borderId="23" xfId="0" applyNumberFormat="1" applyFont="1" applyFill="1" applyBorder="1" applyAlignment="1">
      <alignment horizontal="right" vertical="center"/>
    </xf>
    <xf numFmtId="164" fontId="6" fillId="2" borderId="23" xfId="0" applyNumberFormat="1" applyFont="1" applyFill="1" applyBorder="1" applyAlignment="1"/>
    <xf numFmtId="165" fontId="4" fillId="2" borderId="23" xfId="0" applyNumberFormat="1" applyFont="1" applyFill="1" applyBorder="1" applyAlignment="1">
      <alignment vertical="top" wrapText="1"/>
    </xf>
    <xf numFmtId="49" fontId="4" fillId="2" borderId="23" xfId="0" applyNumberFormat="1" applyFont="1" applyFill="1" applyBorder="1" applyAlignment="1">
      <alignment horizontal="right"/>
    </xf>
    <xf numFmtId="165" fontId="4" fillId="2" borderId="23" xfId="0" applyNumberFormat="1" applyFont="1" applyFill="1" applyBorder="1" applyAlignment="1"/>
    <xf numFmtId="165" fontId="4" fillId="5" borderId="23" xfId="0" applyNumberFormat="1" applyFont="1" applyFill="1" applyBorder="1" applyAlignment="1"/>
    <xf numFmtId="165" fontId="4" fillId="6" borderId="23" xfId="0" applyNumberFormat="1" applyFont="1" applyFill="1" applyBorder="1" applyAlignment="1"/>
    <xf numFmtId="10" fontId="7" fillId="7" borderId="23" xfId="0" applyNumberFormat="1" applyFont="1" applyFill="1" applyBorder="1" applyAlignment="1"/>
    <xf numFmtId="165" fontId="4" fillId="8" borderId="23" xfId="0" applyNumberFormat="1" applyFont="1" applyFill="1" applyBorder="1" applyAlignment="1"/>
    <xf numFmtId="10" fontId="4" fillId="4" borderId="23" xfId="0" applyNumberFormat="1" applyFont="1" applyFill="1" applyBorder="1" applyAlignment="1"/>
    <xf numFmtId="10" fontId="4" fillId="3" borderId="23" xfId="0" applyNumberFormat="1" applyFont="1" applyFill="1" applyBorder="1" applyAlignment="1">
      <alignment horizontal="right" vertical="center"/>
    </xf>
    <xf numFmtId="165" fontId="4" fillId="3" borderId="23" xfId="0" applyNumberFormat="1" applyFont="1" applyFill="1" applyBorder="1" applyAlignment="1">
      <alignment horizontal="right" vertical="center"/>
    </xf>
    <xf numFmtId="164" fontId="4" fillId="2" borderId="23" xfId="0" applyNumberFormat="1" applyFont="1" applyFill="1" applyBorder="1" applyAlignment="1"/>
    <xf numFmtId="0" fontId="4" fillId="4" borderId="23" xfId="0" applyNumberFormat="1" applyFont="1" applyFill="1" applyBorder="1" applyAlignment="1">
      <alignment vertical="top" wrapText="1"/>
    </xf>
    <xf numFmtId="0" fontId="3" fillId="4" borderId="23" xfId="0" applyNumberFormat="1" applyFont="1" applyFill="1" applyBorder="1" applyAlignment="1">
      <alignment vertical="top" wrapText="1"/>
    </xf>
    <xf numFmtId="165" fontId="3" fillId="6" borderId="23" xfId="0" applyNumberFormat="1" applyFont="1" applyFill="1" applyBorder="1" applyAlignment="1"/>
    <xf numFmtId="0" fontId="3" fillId="0" borderId="23" xfId="0" applyFont="1" applyBorder="1" applyAlignment="1"/>
    <xf numFmtId="3" fontId="3" fillId="0" borderId="23" xfId="0" applyNumberFormat="1" applyFont="1" applyBorder="1" applyAlignment="1"/>
    <xf numFmtId="2" fontId="3" fillId="2" borderId="23" xfId="0" applyNumberFormat="1" applyFont="1" applyFill="1" applyBorder="1" applyAlignment="1">
      <alignment horizontal="right"/>
    </xf>
    <xf numFmtId="3" fontId="3" fillId="2" borderId="23" xfId="0" applyNumberFormat="1" applyFont="1" applyFill="1" applyBorder="1" applyAlignment="1"/>
    <xf numFmtId="4" fontId="3" fillId="2" borderId="23" xfId="0" applyNumberFormat="1" applyFont="1" applyFill="1" applyBorder="1" applyAlignment="1">
      <alignment vertical="center"/>
    </xf>
    <xf numFmtId="43" fontId="3" fillId="5" borderId="23" xfId="1" applyFont="1" applyFill="1" applyBorder="1" applyAlignment="1"/>
    <xf numFmtId="165" fontId="3" fillId="5" borderId="23" xfId="0" applyNumberFormat="1" applyFont="1" applyFill="1" applyBorder="1" applyAlignment="1">
      <alignment horizontal="left"/>
    </xf>
    <xf numFmtId="165" fontId="4" fillId="2" borderId="23" xfId="0" applyNumberFormat="1" applyFont="1" applyFill="1" applyBorder="1" applyAlignment="1">
      <alignment wrapText="1"/>
    </xf>
    <xf numFmtId="165" fontId="4" fillId="4" borderId="23" xfId="0" applyNumberFormat="1" applyFont="1" applyFill="1" applyBorder="1" applyAlignment="1">
      <alignment wrapText="1"/>
    </xf>
    <xf numFmtId="165" fontId="3" fillId="4" borderId="23" xfId="0" applyNumberFormat="1" applyFont="1" applyFill="1" applyBorder="1" applyAlignment="1"/>
    <xf numFmtId="10" fontId="3" fillId="4" borderId="23" xfId="0" applyNumberFormat="1" applyFont="1" applyFill="1" applyBorder="1" applyAlignment="1">
      <alignment horizontal="right" vertical="center"/>
    </xf>
    <xf numFmtId="165" fontId="6" fillId="2" borderId="23" xfId="0" applyNumberFormat="1" applyFont="1" applyFill="1" applyBorder="1" applyAlignment="1">
      <alignment horizontal="left"/>
    </xf>
    <xf numFmtId="164" fontId="3" fillId="2" borderId="23" xfId="0" applyNumberFormat="1" applyFont="1" applyFill="1" applyBorder="1" applyAlignment="1">
      <alignment horizontal="center" wrapText="1"/>
    </xf>
    <xf numFmtId="165" fontId="3" fillId="2" borderId="23" xfId="0" applyNumberFormat="1" applyFont="1" applyFill="1" applyBorder="1" applyAlignment="1">
      <alignment horizontal="right"/>
    </xf>
    <xf numFmtId="49" fontId="3" fillId="2" borderId="23" xfId="0" applyNumberFormat="1" applyFont="1" applyFill="1" applyBorder="1" applyAlignment="1"/>
    <xf numFmtId="49" fontId="3" fillId="2" borderId="23" xfId="0" applyNumberFormat="1" applyFont="1" applyFill="1" applyBorder="1" applyAlignment="1">
      <alignment horizontal="right"/>
    </xf>
    <xf numFmtId="0" fontId="3" fillId="2" borderId="23" xfId="0" applyNumberFormat="1" applyFont="1" applyFill="1" applyBorder="1" applyAlignment="1">
      <alignment horizontal="right"/>
    </xf>
    <xf numFmtId="4" fontId="3" fillId="2" borderId="23" xfId="0" applyNumberFormat="1" applyFont="1" applyFill="1" applyBorder="1" applyAlignment="1">
      <alignment horizontal="center"/>
    </xf>
    <xf numFmtId="43" fontId="3" fillId="5" borderId="23" xfId="1" applyFont="1" applyFill="1" applyBorder="1" applyAlignment="1">
      <alignment horizontal="right"/>
    </xf>
    <xf numFmtId="43" fontId="3" fillId="2" borderId="23" xfId="1" applyFont="1" applyFill="1" applyBorder="1" applyAlignment="1">
      <alignment horizontal="left"/>
    </xf>
    <xf numFmtId="49" fontId="3" fillId="8" borderId="23" xfId="0" applyNumberFormat="1" applyFont="1" applyFill="1" applyBorder="1" applyAlignment="1">
      <alignment horizontal="right"/>
    </xf>
    <xf numFmtId="165" fontId="3" fillId="2" borderId="23" xfId="0" applyNumberFormat="1" applyFont="1" applyFill="1" applyBorder="1" applyAlignment="1">
      <alignment horizontal="center"/>
    </xf>
    <xf numFmtId="0" fontId="4" fillId="2" borderId="23" xfId="0" applyNumberFormat="1" applyFont="1" applyFill="1" applyBorder="1" applyAlignment="1"/>
    <xf numFmtId="165" fontId="3" fillId="2" borderId="23" xfId="0" applyNumberFormat="1" applyFont="1" applyFill="1" applyBorder="1" applyAlignment="1">
      <alignment wrapText="1"/>
    </xf>
    <xf numFmtId="3" fontId="3" fillId="5" borderId="23" xfId="0" applyNumberFormat="1" applyFont="1" applyFill="1" applyBorder="1" applyAlignment="1"/>
    <xf numFmtId="166" fontId="3" fillId="2" borderId="23" xfId="0" applyNumberFormat="1" applyFont="1" applyFill="1" applyBorder="1" applyAlignment="1"/>
    <xf numFmtId="4" fontId="3" fillId="8" borderId="23" xfId="0" applyNumberFormat="1" applyFont="1" applyFill="1" applyBorder="1" applyAlignment="1"/>
    <xf numFmtId="165" fontId="4" fillId="4" borderId="23" xfId="0" applyNumberFormat="1" applyFont="1" applyFill="1" applyBorder="1" applyAlignment="1"/>
    <xf numFmtId="10" fontId="3" fillId="10" borderId="23" xfId="0" applyNumberFormat="1" applyFont="1" applyFill="1" applyBorder="1" applyAlignment="1"/>
    <xf numFmtId="165" fontId="3" fillId="0" borderId="23" xfId="0" applyNumberFormat="1" applyFont="1" applyFill="1" applyBorder="1" applyAlignment="1">
      <alignment horizontal="right"/>
    </xf>
    <xf numFmtId="10" fontId="3" fillId="0" borderId="23" xfId="0" applyNumberFormat="1" applyFont="1" applyFill="1" applyBorder="1" applyAlignment="1"/>
    <xf numFmtId="165" fontId="3" fillId="0" borderId="23" xfId="0" applyNumberFormat="1" applyFont="1" applyFill="1" applyBorder="1" applyAlignment="1"/>
    <xf numFmtId="4" fontId="3" fillId="0" borderId="23" xfId="0" applyNumberFormat="1" applyFont="1" applyFill="1" applyBorder="1" applyAlignment="1"/>
    <xf numFmtId="165" fontId="3" fillId="0" borderId="23" xfId="0" applyNumberFormat="1" applyFont="1" applyFill="1" applyBorder="1" applyAlignment="1">
      <alignment horizontal="left"/>
    </xf>
    <xf numFmtId="4" fontId="3" fillId="0" borderId="23" xfId="0" applyNumberFormat="1" applyFont="1" applyFill="1" applyBorder="1" applyAlignment="1">
      <alignment horizontal="right"/>
    </xf>
    <xf numFmtId="0" fontId="3" fillId="0" borderId="23" xfId="0" applyNumberFormat="1" applyFont="1" applyFill="1" applyBorder="1" applyAlignment="1"/>
    <xf numFmtId="165" fontId="4" fillId="0" borderId="23" xfId="0" applyNumberFormat="1" applyFont="1" applyFill="1" applyBorder="1" applyAlignment="1"/>
    <xf numFmtId="49" fontId="3" fillId="0" borderId="23" xfId="0" applyNumberFormat="1" applyFont="1" applyFill="1" applyBorder="1" applyAlignment="1"/>
    <xf numFmtId="3" fontId="3" fillId="0" borderId="23" xfId="0" applyNumberFormat="1" applyFont="1" applyFill="1" applyBorder="1" applyAlignment="1"/>
    <xf numFmtId="4" fontId="3" fillId="0" borderId="23" xfId="0" applyNumberFormat="1" applyFont="1" applyFill="1" applyBorder="1" applyAlignment="1">
      <alignment vertical="center"/>
    </xf>
    <xf numFmtId="49" fontId="3" fillId="0" borderId="23" xfId="0" applyNumberFormat="1" applyFont="1" applyFill="1" applyBorder="1" applyAlignment="1">
      <alignment wrapText="1"/>
    </xf>
    <xf numFmtId="165" fontId="6" fillId="0" borderId="23" xfId="0" applyNumberFormat="1" applyFont="1" applyFill="1" applyBorder="1" applyAlignment="1"/>
    <xf numFmtId="165" fontId="6" fillId="0" borderId="23" xfId="0" applyNumberFormat="1" applyFont="1" applyFill="1" applyBorder="1" applyAlignment="1">
      <alignment horizontal="left"/>
    </xf>
    <xf numFmtId="165" fontId="3" fillId="0" borderId="23" xfId="0" applyNumberFormat="1" applyFont="1" applyFill="1" applyBorder="1" applyAlignment="1">
      <alignment wrapText="1"/>
    </xf>
    <xf numFmtId="165" fontId="16" fillId="0" borderId="23" xfId="0" applyNumberFormat="1" applyFont="1" applyFill="1" applyBorder="1" applyAlignment="1">
      <alignment horizontal="left"/>
    </xf>
    <xf numFmtId="165" fontId="16" fillId="0" borderId="23" xfId="0" applyNumberFormat="1" applyFont="1" applyFill="1" applyBorder="1" applyAlignment="1"/>
    <xf numFmtId="49" fontId="3" fillId="0" borderId="23" xfId="0" applyNumberFormat="1" applyFont="1" applyFill="1" applyBorder="1" applyAlignment="1">
      <alignment vertical="center" wrapText="1"/>
    </xf>
    <xf numFmtId="49" fontId="3" fillId="2" borderId="23" xfId="0" applyNumberFormat="1" applyFont="1" applyFill="1" applyBorder="1" applyAlignment="1">
      <alignment vertical="center" wrapText="1"/>
    </xf>
    <xf numFmtId="49" fontId="6" fillId="2" borderId="23" xfId="0" applyNumberFormat="1" applyFont="1" applyFill="1" applyBorder="1" applyAlignment="1">
      <alignment vertical="center" wrapText="1"/>
    </xf>
    <xf numFmtId="49" fontId="3" fillId="2" borderId="23" xfId="0" applyNumberFormat="1" applyFont="1" applyFill="1" applyBorder="1" applyAlignment="1">
      <alignment wrapText="1"/>
    </xf>
    <xf numFmtId="49" fontId="3" fillId="0" borderId="23" xfId="0" applyNumberFormat="1" applyFont="1" applyFill="1" applyBorder="1" applyAlignment="1">
      <alignment vertical="top" wrapText="1"/>
    </xf>
    <xf numFmtId="49" fontId="16" fillId="0" borderId="23" xfId="0" applyNumberFormat="1" applyFont="1" applyFill="1" applyBorder="1" applyAlignment="1"/>
    <xf numFmtId="0" fontId="19" fillId="2" borderId="5" xfId="0" applyNumberFormat="1" applyFont="1" applyFill="1" applyBorder="1" applyAlignment="1"/>
    <xf numFmtId="0" fontId="20" fillId="2" borderId="5" xfId="0" applyNumberFormat="1" applyFont="1" applyFill="1" applyBorder="1" applyAlignment="1"/>
    <xf numFmtId="49" fontId="18" fillId="2" borderId="29" xfId="0" applyNumberFormat="1" applyFont="1" applyFill="1" applyBorder="1" applyAlignment="1">
      <alignment horizontal="center"/>
    </xf>
    <xf numFmtId="0" fontId="18" fillId="2" borderId="30" xfId="0" applyNumberFormat="1" applyFont="1" applyFill="1" applyBorder="1" applyAlignment="1">
      <alignment horizontal="center"/>
    </xf>
    <xf numFmtId="0" fontId="18" fillId="2" borderId="31" xfId="0" applyNumberFormat="1" applyFont="1" applyFill="1" applyBorder="1" applyAlignment="1">
      <alignment horizontal="center"/>
    </xf>
    <xf numFmtId="165" fontId="3" fillId="6" borderId="23" xfId="0" applyNumberFormat="1" applyFont="1" applyFill="1" applyBorder="1" applyAlignment="1">
      <alignment horizontal="left"/>
    </xf>
    <xf numFmtId="165" fontId="6" fillId="2" borderId="32" xfId="0" applyNumberFormat="1" applyFont="1" applyFill="1" applyBorder="1" applyAlignment="1"/>
    <xf numFmtId="165" fontId="3" fillId="6" borderId="23" xfId="0" applyNumberFormat="1" applyFont="1" applyFill="1" applyBorder="1" applyAlignment="1">
      <alignment horizontal="right"/>
    </xf>
    <xf numFmtId="10" fontId="21" fillId="11" borderId="23" xfId="0" applyNumberFormat="1" applyFont="1" applyFill="1" applyBorder="1" applyAlignment="1">
      <alignment horizontal="right" vertical="center"/>
    </xf>
    <xf numFmtId="0" fontId="21" fillId="11" borderId="23" xfId="0" applyNumberFormat="1" applyFont="1" applyFill="1" applyBorder="1" applyAlignment="1">
      <alignment vertical="top" wrapText="1"/>
    </xf>
    <xf numFmtId="165" fontId="16" fillId="2" borderId="23" xfId="0" applyNumberFormat="1" applyFont="1" applyFill="1" applyBorder="1" applyAlignment="1">
      <alignment horizontal="left"/>
    </xf>
    <xf numFmtId="49" fontId="1" fillId="4" borderId="23" xfId="0" applyNumberFormat="1" applyFont="1" applyFill="1" applyBorder="1" applyAlignment="1">
      <alignment vertical="top" wrapText="1"/>
    </xf>
    <xf numFmtId="49" fontId="1" fillId="4" borderId="23" xfId="0" applyNumberFormat="1" applyFont="1" applyFill="1" applyBorder="1" applyAlignment="1">
      <alignment horizontal="left" vertical="top" wrapText="1"/>
    </xf>
    <xf numFmtId="49" fontId="1" fillId="3" borderId="26" xfId="0" applyNumberFormat="1" applyFont="1" applyFill="1" applyBorder="1" applyAlignment="1">
      <alignment horizontal="center" vertical="top" wrapText="1"/>
    </xf>
    <xf numFmtId="49" fontId="1" fillId="3" borderId="27" xfId="0" applyNumberFormat="1" applyFont="1" applyFill="1" applyBorder="1" applyAlignment="1">
      <alignment horizontal="center" vertical="top" wrapText="1"/>
    </xf>
    <xf numFmtId="49" fontId="1" fillId="3" borderId="28" xfId="0" applyNumberFormat="1" applyFont="1" applyFill="1" applyBorder="1" applyAlignment="1">
      <alignment horizontal="center" vertical="top" wrapText="1"/>
    </xf>
    <xf numFmtId="4" fontId="14" fillId="0" borderId="23" xfId="0" applyNumberFormat="1" applyFont="1" applyFill="1" applyBorder="1" applyAlignment="1"/>
    <xf numFmtId="4" fontId="15" fillId="0" borderId="23" xfId="0" applyNumberFormat="1" applyFont="1" applyBorder="1" applyAlignment="1"/>
    <xf numFmtId="4" fontId="17" fillId="0" borderId="23" xfId="0" applyNumberFormat="1" applyFont="1" applyFill="1" applyBorder="1" applyAlignment="1"/>
    <xf numFmtId="4" fontId="12" fillId="0" borderId="23" xfId="0" applyNumberFormat="1" applyFont="1" applyFill="1" applyBorder="1" applyAlignment="1"/>
    <xf numFmtId="4" fontId="13" fillId="0" borderId="23" xfId="0" applyNumberFormat="1" applyFont="1" applyFill="1" applyBorder="1" applyAlignment="1"/>
    <xf numFmtId="4" fontId="13" fillId="0" borderId="23" xfId="0" applyNumberFormat="1" applyFont="1" applyBorder="1" applyAlignment="1"/>
    <xf numFmtId="165" fontId="4" fillId="0" borderId="33" xfId="0" applyNumberFormat="1" applyFont="1" applyFill="1" applyBorder="1" applyAlignment="1"/>
    <xf numFmtId="0" fontId="3" fillId="4" borderId="34" xfId="0" applyNumberFormat="1" applyFont="1" applyFill="1" applyBorder="1" applyAlignment="1"/>
    <xf numFmtId="0" fontId="4" fillId="4" borderId="35" xfId="0" applyNumberFormat="1" applyFont="1" applyFill="1" applyBorder="1" applyAlignment="1">
      <alignment vertical="top" wrapText="1"/>
    </xf>
    <xf numFmtId="49" fontId="1" fillId="4" borderId="35" xfId="0" applyNumberFormat="1" applyFont="1" applyFill="1" applyBorder="1" applyAlignment="1">
      <alignment vertical="top" wrapText="1"/>
    </xf>
    <xf numFmtId="0" fontId="4" fillId="4" borderId="36" xfId="0" applyNumberFormat="1" applyFont="1" applyFill="1" applyBorder="1" applyAlignment="1">
      <alignment vertical="top" wrapText="1"/>
    </xf>
    <xf numFmtId="164" fontId="3" fillId="0" borderId="37" xfId="0" applyNumberFormat="1" applyFont="1" applyFill="1" applyBorder="1" applyAlignment="1">
      <alignment horizontal="center" wrapText="1"/>
    </xf>
    <xf numFmtId="4" fontId="3" fillId="2" borderId="32" xfId="0" applyNumberFormat="1" applyFont="1" applyFill="1" applyBorder="1" applyAlignment="1"/>
    <xf numFmtId="165" fontId="3" fillId="2" borderId="32" xfId="0" applyNumberFormat="1" applyFont="1" applyFill="1" applyBorder="1" applyAlignment="1"/>
    <xf numFmtId="165" fontId="3" fillId="2" borderId="32" xfId="0" applyNumberFormat="1" applyFont="1" applyFill="1" applyBorder="1" applyAlignment="1">
      <alignment horizontal="left"/>
    </xf>
    <xf numFmtId="164" fontId="3" fillId="2" borderId="32" xfId="0" applyNumberFormat="1" applyFont="1" applyFill="1" applyBorder="1" applyAlignment="1"/>
    <xf numFmtId="4" fontId="3" fillId="0" borderId="32" xfId="0" applyNumberFormat="1" applyFont="1" applyBorder="1" applyAlignment="1"/>
    <xf numFmtId="164" fontId="3" fillId="2" borderId="37" xfId="0" applyNumberFormat="1" applyFont="1" applyFill="1" applyBorder="1" applyAlignment="1">
      <alignment horizontal="center" wrapText="1"/>
    </xf>
    <xf numFmtId="164" fontId="4" fillId="2" borderId="37" xfId="0" applyNumberFormat="1" applyFont="1" applyFill="1" applyBorder="1" applyAlignment="1">
      <alignment horizontal="center"/>
    </xf>
    <xf numFmtId="165" fontId="4" fillId="2" borderId="32" xfId="0" applyNumberFormat="1" applyFont="1" applyFill="1" applyBorder="1" applyAlignment="1"/>
    <xf numFmtId="0" fontId="4" fillId="4" borderId="37" xfId="0" applyNumberFormat="1" applyFont="1" applyFill="1" applyBorder="1" applyAlignment="1"/>
    <xf numFmtId="0" fontId="3" fillId="4" borderId="32" xfId="0" applyNumberFormat="1" applyFont="1" applyFill="1" applyBorder="1" applyAlignment="1">
      <alignment vertical="top" wrapText="1"/>
    </xf>
    <xf numFmtId="2" fontId="3" fillId="2" borderId="32" xfId="0" applyNumberFormat="1" applyFont="1" applyFill="1" applyBorder="1" applyAlignment="1"/>
    <xf numFmtId="49" fontId="4" fillId="2" borderId="37" xfId="0" applyNumberFormat="1" applyFont="1" applyFill="1" applyBorder="1" applyAlignment="1">
      <alignment horizontal="center" wrapText="1"/>
    </xf>
    <xf numFmtId="164" fontId="4" fillId="4" borderId="37" xfId="0" applyNumberFormat="1" applyFont="1" applyFill="1" applyBorder="1" applyAlignment="1">
      <alignment horizontal="center" wrapText="1"/>
    </xf>
    <xf numFmtId="165" fontId="3" fillId="0" borderId="32" xfId="0" applyNumberFormat="1" applyFont="1" applyFill="1" applyBorder="1" applyAlignment="1"/>
    <xf numFmtId="49" fontId="3" fillId="2" borderId="37" xfId="0" applyNumberFormat="1" applyFont="1" applyFill="1" applyBorder="1" applyAlignment="1">
      <alignment horizontal="right" wrapText="1"/>
    </xf>
    <xf numFmtId="165" fontId="3" fillId="2" borderId="32" xfId="0" applyNumberFormat="1" applyFont="1" applyFill="1" applyBorder="1" applyAlignment="1">
      <alignment horizontal="center" wrapText="1"/>
    </xf>
    <xf numFmtId="164" fontId="4" fillId="2" borderId="37" xfId="0" applyNumberFormat="1" applyFont="1" applyFill="1" applyBorder="1" applyAlignment="1">
      <alignment horizontal="center" wrapText="1"/>
    </xf>
    <xf numFmtId="165" fontId="3" fillId="2" borderId="32" xfId="0" applyNumberFormat="1" applyFont="1" applyFill="1" applyBorder="1" applyAlignment="1">
      <alignment horizontal="right"/>
    </xf>
    <xf numFmtId="3" fontId="3" fillId="0" borderId="32" xfId="0" applyNumberFormat="1" applyFont="1" applyBorder="1" applyAlignment="1"/>
    <xf numFmtId="3" fontId="3" fillId="2" borderId="32" xfId="0" applyNumberFormat="1" applyFont="1" applyFill="1" applyBorder="1" applyAlignment="1"/>
    <xf numFmtId="165" fontId="3" fillId="2" borderId="32" xfId="0" applyNumberFormat="1" applyFont="1" applyFill="1" applyBorder="1" applyAlignment="1">
      <alignment horizontal="left" wrapText="1"/>
    </xf>
    <xf numFmtId="165" fontId="3" fillId="4" borderId="32" xfId="0" applyNumberFormat="1" applyFont="1" applyFill="1" applyBorder="1" applyAlignment="1"/>
    <xf numFmtId="165" fontId="3" fillId="2" borderId="32" xfId="0" applyNumberFormat="1" applyFont="1" applyFill="1" applyBorder="1" applyAlignment="1">
      <alignment wrapText="1"/>
    </xf>
    <xf numFmtId="165" fontId="4" fillId="2" borderId="32" xfId="0" applyNumberFormat="1" applyFont="1" applyFill="1" applyBorder="1" applyAlignment="1">
      <alignment wrapText="1"/>
    </xf>
    <xf numFmtId="165" fontId="4" fillId="4" borderId="37" xfId="0" applyNumberFormat="1" applyFont="1" applyFill="1" applyBorder="1" applyAlignment="1"/>
    <xf numFmtId="164" fontId="3" fillId="2" borderId="37" xfId="0" applyNumberFormat="1" applyFont="1" applyFill="1" applyBorder="1" applyAlignment="1">
      <alignment horizontal="center"/>
    </xf>
    <xf numFmtId="164" fontId="3" fillId="9" borderId="38" xfId="0" applyNumberFormat="1" applyFont="1" applyFill="1" applyBorder="1" applyAlignment="1">
      <alignment horizontal="center" wrapText="1"/>
    </xf>
    <xf numFmtId="165" fontId="3" fillId="9" borderId="39" xfId="0" applyNumberFormat="1" applyFont="1" applyFill="1" applyBorder="1" applyAlignment="1">
      <alignment wrapText="1"/>
    </xf>
    <xf numFmtId="49" fontId="4" fillId="9" borderId="39" xfId="0" applyNumberFormat="1" applyFont="1" applyFill="1" applyBorder="1" applyAlignment="1">
      <alignment horizontal="right"/>
    </xf>
    <xf numFmtId="165" fontId="4" fillId="9" borderId="39" xfId="0" applyNumberFormat="1" applyFont="1" applyFill="1" applyBorder="1" applyAlignment="1"/>
    <xf numFmtId="165" fontId="4" fillId="6" borderId="39" xfId="0" applyNumberFormat="1" applyFont="1" applyFill="1" applyBorder="1" applyAlignment="1"/>
    <xf numFmtId="10" fontId="4" fillId="7" borderId="39" xfId="0" applyNumberFormat="1" applyFont="1" applyFill="1" applyBorder="1" applyAlignment="1"/>
    <xf numFmtId="165" fontId="4" fillId="8" borderId="39" xfId="0" applyNumberFormat="1" applyFont="1" applyFill="1" applyBorder="1" applyAlignment="1"/>
    <xf numFmtId="10" fontId="4" fillId="4" borderId="39" xfId="0" applyNumberFormat="1" applyFont="1" applyFill="1" applyBorder="1" applyAlignment="1"/>
    <xf numFmtId="10" fontId="21" fillId="11" borderId="39" xfId="0" applyNumberFormat="1" applyFont="1" applyFill="1" applyBorder="1" applyAlignment="1">
      <alignment horizontal="right" vertical="center"/>
    </xf>
    <xf numFmtId="10" fontId="4" fillId="3" borderId="39" xfId="0" applyNumberFormat="1" applyFont="1" applyFill="1" applyBorder="1" applyAlignment="1">
      <alignment horizontal="right" vertical="center"/>
    </xf>
    <xf numFmtId="165" fontId="4" fillId="3" borderId="39" xfId="0" applyNumberFormat="1" applyFont="1" applyFill="1" applyBorder="1" applyAlignment="1">
      <alignment horizontal="right" vertical="center"/>
    </xf>
    <xf numFmtId="164" fontId="4" fillId="9" borderId="39" xfId="0" applyNumberFormat="1" applyFont="1" applyFill="1" applyBorder="1" applyAlignment="1"/>
    <xf numFmtId="165" fontId="4" fillId="9" borderId="40" xfId="0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304800</xdr:colOff>
      <xdr:row>21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39050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447675</xdr:colOff>
      <xdr:row>19</xdr:row>
      <xdr:rowOff>76200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48675" cy="315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28575</xdr:colOff>
      <xdr:row>18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0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1"/>
  <sheetViews>
    <sheetView showGridLines="0" tabSelected="1" zoomScaleNormal="100" workbookViewId="0">
      <pane ySplit="2" topLeftCell="A3" activePane="bottomLeft" state="frozen"/>
      <selection pane="bottomLeft" activeCell="A3" sqref="A3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8" style="1" customWidth="1"/>
    <col min="12" max="12" width="17.7109375" style="1" customWidth="1"/>
    <col min="13" max="13" width="21.140625" style="1" customWidth="1"/>
    <col min="14" max="14" width="19.42578125" style="1" customWidth="1"/>
    <col min="15" max="15" width="21.7109375" style="1" customWidth="1"/>
    <col min="16" max="16" width="9.28515625" style="1" customWidth="1"/>
    <col min="17" max="17" width="21" style="1" customWidth="1"/>
    <col min="18" max="18" width="9.140625" style="1" customWidth="1"/>
    <col min="19" max="19" width="10.140625" style="1" customWidth="1"/>
    <col min="20" max="20" width="11" style="1" customWidth="1"/>
    <col min="21" max="21" width="12.85546875" style="1" customWidth="1"/>
    <col min="22" max="22" width="15.42578125" style="1" customWidth="1"/>
    <col min="23" max="23" width="13.5703125" style="1" customWidth="1"/>
    <col min="24" max="24" width="15" style="1" customWidth="1"/>
    <col min="25" max="25" width="14.42578125" style="1" customWidth="1"/>
    <col min="26" max="26" width="14.7109375" style="1" customWidth="1"/>
    <col min="27" max="27" width="20" style="1" customWidth="1"/>
    <col min="28" max="28" width="18.140625" style="1" customWidth="1"/>
    <col min="29" max="29" width="18.42578125" style="1" customWidth="1"/>
    <col min="30" max="30" width="12.42578125" style="1" customWidth="1"/>
    <col min="31" max="256" width="8.85546875" style="1" customWidth="1"/>
  </cols>
  <sheetData>
    <row r="1" spans="1:256" ht="44.25" customHeight="1" x14ac:dyDescent="0.7">
      <c r="A1" s="148" t="s">
        <v>205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50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pans="1:256" ht="54" customHeight="1" thickBot="1" x14ac:dyDescent="0.3">
      <c r="A2" s="159" t="s">
        <v>0</v>
      </c>
      <c r="B2" s="160" t="s">
        <v>1</v>
      </c>
      <c r="C2" s="160" t="s">
        <v>2</v>
      </c>
      <c r="D2" s="160" t="s">
        <v>3</v>
      </c>
      <c r="E2" s="160" t="s">
        <v>4</v>
      </c>
      <c r="F2" s="160" t="s">
        <v>5</v>
      </c>
      <c r="G2" s="160" t="s">
        <v>6</v>
      </c>
      <c r="H2" s="160" t="s">
        <v>7</v>
      </c>
      <c r="I2" s="160" t="s">
        <v>8</v>
      </c>
      <c r="J2" s="160" t="s">
        <v>9</v>
      </c>
      <c r="K2" s="160" t="s">
        <v>10</v>
      </c>
      <c r="L2" s="160" t="s">
        <v>11</v>
      </c>
      <c r="M2" s="160" t="s">
        <v>12</v>
      </c>
      <c r="N2" s="160" t="s">
        <v>13</v>
      </c>
      <c r="O2" s="160" t="s">
        <v>179</v>
      </c>
      <c r="P2" s="160" t="s">
        <v>14</v>
      </c>
      <c r="Q2" s="160" t="s">
        <v>15</v>
      </c>
      <c r="R2" s="160" t="s">
        <v>14</v>
      </c>
      <c r="S2" s="160" t="s">
        <v>16</v>
      </c>
      <c r="T2" s="160" t="s">
        <v>17</v>
      </c>
      <c r="U2" s="160" t="s">
        <v>206</v>
      </c>
      <c r="V2" s="160" t="s">
        <v>18</v>
      </c>
      <c r="W2" s="160" t="s">
        <v>19</v>
      </c>
      <c r="X2" s="160" t="s">
        <v>20</v>
      </c>
      <c r="Y2" s="160" t="s">
        <v>21</v>
      </c>
      <c r="Z2" s="160" t="s">
        <v>22</v>
      </c>
      <c r="AA2" s="161" t="s">
        <v>23</v>
      </c>
      <c r="AB2" s="4"/>
      <c r="AC2" s="5"/>
      <c r="AD2" s="5"/>
      <c r="AE2" s="5"/>
      <c r="AF2" s="6"/>
      <c r="AG2" s="7"/>
      <c r="AH2" s="7"/>
      <c r="AI2" s="7"/>
      <c r="AJ2" s="8"/>
      <c r="AK2" s="6"/>
      <c r="AL2" s="7"/>
      <c r="AM2" s="7"/>
      <c r="AN2" s="7"/>
      <c r="AO2" s="8"/>
      <c r="AP2" s="6"/>
      <c r="AQ2" s="7"/>
      <c r="AR2" s="7"/>
      <c r="AS2" s="7"/>
      <c r="AT2" s="8"/>
    </row>
    <row r="3" spans="1:256" ht="18" customHeight="1" x14ac:dyDescent="0.3">
      <c r="A3" s="169"/>
      <c r="B3" s="170"/>
      <c r="C3" s="171" t="s">
        <v>24</v>
      </c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2"/>
      <c r="AB3" s="14"/>
      <c r="AC3" s="5"/>
      <c r="AD3" s="5"/>
      <c r="AE3" s="5"/>
      <c r="AF3" s="6"/>
      <c r="AG3" s="7"/>
      <c r="AH3" s="7"/>
      <c r="AI3" s="7"/>
      <c r="AJ3" s="8"/>
      <c r="AK3" s="6"/>
      <c r="AL3" s="7"/>
      <c r="AM3" s="7"/>
      <c r="AN3" s="7"/>
      <c r="AO3" s="8"/>
      <c r="AP3" s="6"/>
      <c r="AQ3" s="7"/>
      <c r="AR3" s="7"/>
      <c r="AS3" s="7"/>
      <c r="AT3" s="8"/>
    </row>
    <row r="4" spans="1:256" ht="18" customHeight="1" x14ac:dyDescent="0.35">
      <c r="A4" s="173">
        <v>1</v>
      </c>
      <c r="B4" s="134" t="s">
        <v>25</v>
      </c>
      <c r="C4" s="134" t="s">
        <v>26</v>
      </c>
      <c r="D4" s="123" t="s">
        <v>185</v>
      </c>
      <c r="E4" s="124"/>
      <c r="F4" s="125">
        <v>1469391419.6700001</v>
      </c>
      <c r="G4" s="125">
        <v>60421458.009999998</v>
      </c>
      <c r="H4" s="125"/>
      <c r="I4" s="125">
        <v>0</v>
      </c>
      <c r="J4" s="126">
        <v>6354660038.4899998</v>
      </c>
      <c r="K4" s="126">
        <v>38318127.740000002</v>
      </c>
      <c r="L4" s="58">
        <v>35132370.509999998</v>
      </c>
      <c r="M4" s="57">
        <v>6731747076.25</v>
      </c>
      <c r="N4" s="57">
        <v>51061087.159999996</v>
      </c>
      <c r="O4" s="93">
        <v>6424589936.8199997</v>
      </c>
      <c r="P4" s="60">
        <f t="shared" ref="P4:P18" si="0">(O4/$O$19)</f>
        <v>0.42608489758986889</v>
      </c>
      <c r="Q4" s="59">
        <v>6680685989.0900002</v>
      </c>
      <c r="R4" s="60">
        <f t="shared" ref="R4:R18" si="1">(Q4/$Q$19)</f>
        <v>0.44206314670462121</v>
      </c>
      <c r="S4" s="61">
        <f t="shared" ref="S4:S19" si="2">((Q4-O4)/O4)</f>
        <v>3.9861851851787006E-2</v>
      </c>
      <c r="T4" s="154">
        <f t="shared" ref="T4:T18" si="3">(K4/Q4)</f>
        <v>5.7356576559018076E-3</v>
      </c>
      <c r="U4" s="62">
        <f t="shared" ref="U4:U18" si="4">L4/Q4</f>
        <v>5.2587968611866312E-3</v>
      </c>
      <c r="V4" s="63">
        <f t="shared" ref="V4:V18" si="5">Q4/AA4</f>
        <v>10530.952167651938</v>
      </c>
      <c r="W4" s="63">
        <f t="shared" ref="W4:W18" si="6">L4/AA4</f>
        <v>55.380138204554562</v>
      </c>
      <c r="X4" s="56">
        <v>10436.26</v>
      </c>
      <c r="Y4" s="56">
        <v>10583.52</v>
      </c>
      <c r="Z4" s="64">
        <v>17180</v>
      </c>
      <c r="AA4" s="174">
        <v>634385.75</v>
      </c>
      <c r="AB4" s="45"/>
      <c r="AC4" s="5"/>
      <c r="AD4" s="5"/>
      <c r="AE4" s="5"/>
      <c r="AF4" s="6"/>
      <c r="AG4" s="7"/>
      <c r="AH4" s="7"/>
      <c r="AI4" s="7"/>
      <c r="AJ4" s="8"/>
      <c r="AK4" s="6"/>
      <c r="AL4" s="7"/>
      <c r="AM4" s="7"/>
      <c r="AN4" s="7"/>
      <c r="AO4" s="8"/>
      <c r="AP4" s="6"/>
      <c r="AQ4" s="7"/>
      <c r="AR4" s="7"/>
      <c r="AS4" s="7"/>
      <c r="AT4" s="8"/>
    </row>
    <row r="5" spans="1:256" ht="18" customHeight="1" x14ac:dyDescent="0.35">
      <c r="A5" s="173">
        <v>2</v>
      </c>
      <c r="B5" s="131" t="s">
        <v>27</v>
      </c>
      <c r="C5" s="134" t="s">
        <v>28</v>
      </c>
      <c r="D5" s="125">
        <v>627187374.75</v>
      </c>
      <c r="E5" s="125"/>
      <c r="F5" s="125">
        <v>77718386.849999994</v>
      </c>
      <c r="G5" s="125">
        <v>54922182.350000001</v>
      </c>
      <c r="H5" s="125"/>
      <c r="I5" s="125">
        <v>0</v>
      </c>
      <c r="J5" s="125">
        <v>821153447.22000003</v>
      </c>
      <c r="K5" s="127">
        <v>1168969.8700000001</v>
      </c>
      <c r="L5" s="66">
        <v>2133590.81</v>
      </c>
      <c r="M5" s="65">
        <v>821153447.22000003</v>
      </c>
      <c r="N5" s="56">
        <v>0</v>
      </c>
      <c r="O5" s="93">
        <v>817438601.04999995</v>
      </c>
      <c r="P5" s="60">
        <f t="shared" si="0"/>
        <v>5.421330326753792E-2</v>
      </c>
      <c r="Q5" s="59">
        <v>818825682.95000005</v>
      </c>
      <c r="R5" s="60">
        <f t="shared" si="1"/>
        <v>5.4181959547052905E-2</v>
      </c>
      <c r="S5" s="61">
        <f t="shared" si="2"/>
        <v>1.696863713333807E-3</v>
      </c>
      <c r="T5" s="154">
        <f t="shared" si="3"/>
        <v>1.4276174945911911E-3</v>
      </c>
      <c r="U5" s="62">
        <f t="shared" si="4"/>
        <v>2.6056715787336673E-3</v>
      </c>
      <c r="V5" s="63">
        <f t="shared" si="5"/>
        <v>1.6005124226360841</v>
      </c>
      <c r="W5" s="63">
        <f t="shared" si="6"/>
        <v>4.1704097310730119E-3</v>
      </c>
      <c r="X5" s="56">
        <v>1.59</v>
      </c>
      <c r="Y5" s="67">
        <v>1.62</v>
      </c>
      <c r="Z5" s="64">
        <v>3697</v>
      </c>
      <c r="AA5" s="175">
        <v>511602204</v>
      </c>
      <c r="AB5" s="46"/>
      <c r="AC5" s="10"/>
      <c r="AD5" s="10"/>
      <c r="AE5" s="10"/>
      <c r="AF5" s="6"/>
      <c r="AG5" s="7"/>
      <c r="AH5" s="7"/>
      <c r="AI5" s="7"/>
      <c r="AJ5" s="8"/>
      <c r="AK5" s="6"/>
      <c r="AL5" s="7"/>
      <c r="AM5" s="7"/>
      <c r="AN5" s="7"/>
      <c r="AO5" s="8"/>
      <c r="AP5" s="6"/>
      <c r="AQ5" s="7"/>
      <c r="AR5" s="7"/>
      <c r="AS5" s="7"/>
      <c r="AT5" s="8"/>
    </row>
    <row r="6" spans="1:256" ht="18" customHeight="1" x14ac:dyDescent="0.35">
      <c r="A6" s="173">
        <v>3</v>
      </c>
      <c r="B6" s="131" t="s">
        <v>29</v>
      </c>
      <c r="C6" s="134" t="s">
        <v>30</v>
      </c>
      <c r="D6" s="126">
        <v>126580296.59999999</v>
      </c>
      <c r="E6" s="126"/>
      <c r="F6" s="128">
        <v>140837384.58000001</v>
      </c>
      <c r="G6" s="125"/>
      <c r="H6" s="125"/>
      <c r="I6" s="129">
        <v>0</v>
      </c>
      <c r="J6" s="125">
        <v>267417681.18000001</v>
      </c>
      <c r="K6" s="126">
        <v>637204.6</v>
      </c>
      <c r="L6" s="68">
        <v>260173.98</v>
      </c>
      <c r="M6" s="57">
        <v>272376854.69999999</v>
      </c>
      <c r="N6" s="57">
        <v>10037931.630000001</v>
      </c>
      <c r="O6" s="93">
        <v>263469287.34999999</v>
      </c>
      <c r="P6" s="60">
        <f t="shared" si="0"/>
        <v>1.7473533007176849E-2</v>
      </c>
      <c r="Q6" s="69">
        <v>262338923.06999999</v>
      </c>
      <c r="R6" s="60">
        <f t="shared" si="1"/>
        <v>1.7359051155047999E-2</v>
      </c>
      <c r="S6" s="61">
        <f t="shared" si="2"/>
        <v>-4.2903075776661347E-3</v>
      </c>
      <c r="T6" s="154">
        <f t="shared" si="3"/>
        <v>2.4289365548320653E-3</v>
      </c>
      <c r="U6" s="62">
        <f t="shared" si="4"/>
        <v>9.9174753389750592E-4</v>
      </c>
      <c r="V6" s="63">
        <f t="shared" si="5"/>
        <v>131.59266354094768</v>
      </c>
      <c r="W6" s="63">
        <f t="shared" si="6"/>
        <v>0.1305066995457391</v>
      </c>
      <c r="X6" s="70">
        <v>131.59</v>
      </c>
      <c r="Y6" s="67">
        <v>0</v>
      </c>
      <c r="Z6" s="64">
        <v>2470</v>
      </c>
      <c r="AA6" s="175">
        <v>1993568</v>
      </c>
      <c r="AB6" s="47"/>
      <c r="AC6" s="11"/>
      <c r="AD6" s="11"/>
      <c r="AE6" s="12"/>
      <c r="AF6" s="6"/>
      <c r="AG6" s="7"/>
      <c r="AH6" s="7"/>
      <c r="AI6" s="7"/>
      <c r="AJ6" s="8"/>
      <c r="AK6" s="6"/>
      <c r="AL6" s="7"/>
      <c r="AM6" s="7"/>
      <c r="AN6" s="7"/>
      <c r="AO6" s="8"/>
      <c r="AP6" s="6"/>
      <c r="AQ6" s="7"/>
      <c r="AR6" s="7"/>
      <c r="AS6" s="7"/>
      <c r="AT6" s="8"/>
    </row>
    <row r="7" spans="1:256" ht="18" customHeight="1" x14ac:dyDescent="0.35">
      <c r="A7" s="173">
        <v>4</v>
      </c>
      <c r="B7" s="134" t="s">
        <v>31</v>
      </c>
      <c r="C7" s="134" t="s">
        <v>32</v>
      </c>
      <c r="D7" s="125">
        <v>494204608.64999998</v>
      </c>
      <c r="E7" s="129"/>
      <c r="F7" s="125">
        <v>85172019.650000006</v>
      </c>
      <c r="G7" s="125"/>
      <c r="H7" s="125"/>
      <c r="I7" s="126">
        <v>0</v>
      </c>
      <c r="J7" s="125">
        <v>582594473.85000002</v>
      </c>
      <c r="K7" s="125">
        <v>928456.18</v>
      </c>
      <c r="L7" s="66">
        <v>1475239.56</v>
      </c>
      <c r="M7" s="65">
        <v>582594473.85000002</v>
      </c>
      <c r="N7" s="56">
        <v>2506614.85</v>
      </c>
      <c r="O7" s="93">
        <v>581156884.5</v>
      </c>
      <c r="P7" s="60">
        <f t="shared" si="0"/>
        <v>3.8542875740081257E-2</v>
      </c>
      <c r="Q7" s="69">
        <v>580087859</v>
      </c>
      <c r="R7" s="60">
        <f t="shared" si="1"/>
        <v>3.838460073313768E-2</v>
      </c>
      <c r="S7" s="61">
        <f t="shared" si="2"/>
        <v>-1.8394783379702009E-3</v>
      </c>
      <c r="T7" s="154">
        <f t="shared" si="3"/>
        <v>1.600544065170652E-3</v>
      </c>
      <c r="U7" s="62">
        <f t="shared" si="4"/>
        <v>2.5431312466065595E-3</v>
      </c>
      <c r="V7" s="63">
        <f t="shared" si="5"/>
        <v>16.598154587648832</v>
      </c>
      <c r="W7" s="63">
        <f t="shared" si="6"/>
        <v>4.2211285567855757E-2</v>
      </c>
      <c r="X7" s="67">
        <v>16.43</v>
      </c>
      <c r="Y7" s="56">
        <v>16.739999999999998</v>
      </c>
      <c r="Z7" s="64">
        <v>8867</v>
      </c>
      <c r="AA7" s="175">
        <v>34948937</v>
      </c>
      <c r="AB7" s="48"/>
      <c r="AC7" s="13"/>
      <c r="AD7" s="13"/>
      <c r="AE7" s="13"/>
      <c r="AF7" s="6"/>
      <c r="AG7" s="7"/>
      <c r="AH7" s="7"/>
      <c r="AI7" s="7"/>
      <c r="AJ7" s="8"/>
      <c r="AK7" s="6"/>
      <c r="AL7" s="7"/>
      <c r="AM7" s="7"/>
      <c r="AN7" s="7"/>
      <c r="AO7" s="8"/>
      <c r="AP7" s="6"/>
      <c r="AQ7" s="7"/>
      <c r="AR7" s="7"/>
      <c r="AS7" s="7"/>
      <c r="AT7" s="8"/>
    </row>
    <row r="8" spans="1:256" ht="16.5" customHeight="1" x14ac:dyDescent="0.3">
      <c r="A8" s="173">
        <v>5</v>
      </c>
      <c r="B8" s="134" t="s">
        <v>33</v>
      </c>
      <c r="C8" s="134" t="s">
        <v>34</v>
      </c>
      <c r="D8" s="125">
        <v>243845507.34</v>
      </c>
      <c r="E8" s="124"/>
      <c r="F8" s="125">
        <v>89981015.620000005</v>
      </c>
      <c r="G8" s="125"/>
      <c r="H8" s="125"/>
      <c r="I8" s="125">
        <v>0</v>
      </c>
      <c r="J8" s="125">
        <v>333826522.95999998</v>
      </c>
      <c r="K8" s="127">
        <v>719835.88</v>
      </c>
      <c r="L8" s="58">
        <v>501808.66</v>
      </c>
      <c r="M8" s="56">
        <v>336015122.56</v>
      </c>
      <c r="N8" s="57">
        <v>2437963.25</v>
      </c>
      <c r="O8" s="93">
        <v>338410557.36000001</v>
      </c>
      <c r="P8" s="60">
        <f t="shared" si="0"/>
        <v>2.2443709107360876E-2</v>
      </c>
      <c r="Q8" s="69">
        <v>333577159.31</v>
      </c>
      <c r="R8" s="60">
        <f t="shared" si="1"/>
        <v>2.2072908224422278E-2</v>
      </c>
      <c r="S8" s="61">
        <f t="shared" si="2"/>
        <v>-1.4282645576149267E-2</v>
      </c>
      <c r="T8" s="154">
        <f t="shared" si="3"/>
        <v>2.1579291624431694E-3</v>
      </c>
      <c r="U8" s="62">
        <f t="shared" si="4"/>
        <v>1.5043255990247791E-3</v>
      </c>
      <c r="V8" s="63">
        <f t="shared" si="5"/>
        <v>156.93650304329466</v>
      </c>
      <c r="W8" s="63">
        <f t="shared" si="6"/>
        <v>0.23608359894945835</v>
      </c>
      <c r="X8" s="56">
        <v>156.9365</v>
      </c>
      <c r="Y8" s="56">
        <v>158.08349999999999</v>
      </c>
      <c r="Z8" s="67">
        <v>1798</v>
      </c>
      <c r="AA8" s="175">
        <v>2125554.94</v>
      </c>
      <c r="AB8" s="14"/>
      <c r="AC8" s="5"/>
      <c r="AD8" s="5"/>
      <c r="AE8" s="5"/>
      <c r="AF8" s="6"/>
      <c r="AG8" s="7"/>
      <c r="AH8" s="7"/>
      <c r="AI8" s="7"/>
      <c r="AJ8" s="8"/>
      <c r="AK8" s="6"/>
      <c r="AL8" s="7"/>
      <c r="AM8" s="7"/>
      <c r="AN8" s="7"/>
      <c r="AO8" s="8"/>
      <c r="AP8" s="6"/>
      <c r="AQ8" s="7"/>
      <c r="AR8" s="7"/>
      <c r="AS8" s="7"/>
      <c r="AT8" s="8"/>
    </row>
    <row r="9" spans="1:256" ht="18" customHeight="1" x14ac:dyDescent="0.35">
      <c r="A9" s="173">
        <v>6</v>
      </c>
      <c r="B9" s="134" t="s">
        <v>35</v>
      </c>
      <c r="C9" s="134" t="s">
        <v>36</v>
      </c>
      <c r="D9" s="125">
        <v>1402694961</v>
      </c>
      <c r="E9" s="125"/>
      <c r="F9" s="125">
        <v>105765627</v>
      </c>
      <c r="G9" s="125"/>
      <c r="H9" s="125"/>
      <c r="I9" s="125">
        <v>0</v>
      </c>
      <c r="J9" s="125">
        <v>1508460589</v>
      </c>
      <c r="K9" s="125">
        <v>3057537</v>
      </c>
      <c r="L9" s="58">
        <v>-5682808</v>
      </c>
      <c r="M9" s="56">
        <v>1763743851</v>
      </c>
      <c r="N9" s="57">
        <v>82248991.540000007</v>
      </c>
      <c r="O9" s="93">
        <v>1842546634</v>
      </c>
      <c r="P9" s="122">
        <f t="shared" si="0"/>
        <v>0.12219944020910413</v>
      </c>
      <c r="Q9" s="69">
        <v>1681494860</v>
      </c>
      <c r="R9" s="122">
        <f t="shared" si="1"/>
        <v>0.11126505724010204</v>
      </c>
      <c r="S9" s="61">
        <f t="shared" si="2"/>
        <v>-8.7407163014578002E-2</v>
      </c>
      <c r="T9" s="154">
        <f t="shared" si="3"/>
        <v>1.8183445413564928E-3</v>
      </c>
      <c r="U9" s="62">
        <f t="shared" si="4"/>
        <v>-3.3796166346889696E-3</v>
      </c>
      <c r="V9" s="63">
        <f t="shared" si="5"/>
        <v>0.88446610906368783</v>
      </c>
      <c r="W9" s="63">
        <f t="shared" si="6"/>
        <v>-2.9891563750102678E-3</v>
      </c>
      <c r="X9" s="56">
        <v>0.88</v>
      </c>
      <c r="Y9" s="56">
        <v>0.91</v>
      </c>
      <c r="Z9" s="67">
        <v>2724</v>
      </c>
      <c r="AA9" s="175">
        <v>1901141087</v>
      </c>
      <c r="AB9" s="45"/>
      <c r="AC9" s="5"/>
      <c r="AD9" s="5"/>
      <c r="AE9" s="5"/>
      <c r="AF9" s="6"/>
      <c r="AG9" s="7"/>
      <c r="AH9" s="7"/>
      <c r="AI9" s="7"/>
      <c r="AJ9" s="8"/>
      <c r="AK9" s="6"/>
      <c r="AL9" s="7"/>
      <c r="AM9" s="7"/>
      <c r="AN9" s="7"/>
      <c r="AO9" s="8"/>
      <c r="AP9" s="6"/>
      <c r="AQ9" s="7"/>
      <c r="AR9" s="7"/>
      <c r="AS9" s="7"/>
      <c r="AT9" s="8"/>
    </row>
    <row r="10" spans="1:256" ht="18" customHeight="1" x14ac:dyDescent="0.35">
      <c r="A10" s="173">
        <v>7</v>
      </c>
      <c r="B10" s="131" t="s">
        <v>37</v>
      </c>
      <c r="C10" s="134" t="s">
        <v>38</v>
      </c>
      <c r="D10" s="125">
        <v>2083446262.51</v>
      </c>
      <c r="E10" s="125"/>
      <c r="F10" s="125">
        <v>30560861.640000001</v>
      </c>
      <c r="G10" s="125">
        <v>82526528.799999997</v>
      </c>
      <c r="H10" s="125"/>
      <c r="I10" s="125">
        <v>0</v>
      </c>
      <c r="J10" s="125">
        <v>2196533652.9499998</v>
      </c>
      <c r="K10" s="125">
        <v>6445117.71</v>
      </c>
      <c r="L10" s="66">
        <v>-33082767.940000001</v>
      </c>
      <c r="M10" s="56">
        <v>2625486956</v>
      </c>
      <c r="N10" s="56">
        <v>17951544</v>
      </c>
      <c r="O10" s="93">
        <v>2637395075</v>
      </c>
      <c r="P10" s="60">
        <f t="shared" si="0"/>
        <v>0.17491454263797385</v>
      </c>
      <c r="Q10" s="69">
        <v>2607535412</v>
      </c>
      <c r="R10" s="60">
        <f t="shared" si="1"/>
        <v>0.1725414592535674</v>
      </c>
      <c r="S10" s="61">
        <f t="shared" si="2"/>
        <v>-1.1321649639464804E-2</v>
      </c>
      <c r="T10" s="154">
        <f t="shared" si="3"/>
        <v>2.4717277780156952E-3</v>
      </c>
      <c r="U10" s="62">
        <f t="shared" si="4"/>
        <v>-1.2687370529179223E-2</v>
      </c>
      <c r="V10" s="63">
        <f t="shared" si="5"/>
        <v>19.668807664936232</v>
      </c>
      <c r="W10" s="63">
        <f t="shared" si="6"/>
        <v>-0.24954545071220635</v>
      </c>
      <c r="X10" s="56">
        <v>19.54</v>
      </c>
      <c r="Y10" s="56">
        <v>20.13</v>
      </c>
      <c r="Z10" s="64">
        <v>12260</v>
      </c>
      <c r="AA10" s="175">
        <v>132572114</v>
      </c>
      <c r="AB10" s="45"/>
      <c r="AC10" s="5"/>
      <c r="AD10" s="5"/>
      <c r="AE10" s="5"/>
      <c r="AF10" s="6"/>
      <c r="AG10" s="7"/>
      <c r="AH10" s="7"/>
      <c r="AI10" s="7"/>
      <c r="AJ10" s="8"/>
      <c r="AK10" s="6"/>
      <c r="AL10" s="7"/>
      <c r="AM10" s="7"/>
      <c r="AN10" s="7"/>
      <c r="AO10" s="8"/>
      <c r="AP10" s="6"/>
      <c r="AQ10" s="7"/>
      <c r="AR10" s="7"/>
      <c r="AS10" s="7"/>
      <c r="AT10" s="8"/>
    </row>
    <row r="11" spans="1:256" ht="15" customHeight="1" x14ac:dyDescent="0.35">
      <c r="A11" s="173">
        <v>8</v>
      </c>
      <c r="B11" s="134" t="s">
        <v>39</v>
      </c>
      <c r="C11" s="134" t="s">
        <v>40</v>
      </c>
      <c r="D11" s="125">
        <v>252591970.65000001</v>
      </c>
      <c r="E11" s="125"/>
      <c r="F11" s="125">
        <v>48156943.560000002</v>
      </c>
      <c r="G11" s="125"/>
      <c r="H11" s="125"/>
      <c r="I11" s="125">
        <v>0</v>
      </c>
      <c r="J11" s="125">
        <v>317733588.42000002</v>
      </c>
      <c r="K11" s="127">
        <v>629474.6</v>
      </c>
      <c r="L11" s="66">
        <v>633879.09</v>
      </c>
      <c r="M11" s="56">
        <v>0</v>
      </c>
      <c r="N11" s="65">
        <v>0</v>
      </c>
      <c r="O11" s="93">
        <v>317669933.32999998</v>
      </c>
      <c r="P11" s="60">
        <f t="shared" si="0"/>
        <v>2.1068171251609921E-2</v>
      </c>
      <c r="Q11" s="69">
        <v>317733588.42000002</v>
      </c>
      <c r="R11" s="60">
        <f t="shared" si="1"/>
        <v>2.1024534028402753E-2</v>
      </c>
      <c r="S11" s="61">
        <f t="shared" si="2"/>
        <v>2.0038122378395685E-4</v>
      </c>
      <c r="T11" s="154">
        <f t="shared" si="3"/>
        <v>1.9811396180372384E-3</v>
      </c>
      <c r="U11" s="62">
        <f t="shared" si="4"/>
        <v>1.9950018288972934E-3</v>
      </c>
      <c r="V11" s="63">
        <f t="shared" si="5"/>
        <v>158.21258517032072</v>
      </c>
      <c r="W11" s="63">
        <f t="shared" si="6"/>
        <v>0.31563439676935867</v>
      </c>
      <c r="X11" s="56">
        <v>158.13</v>
      </c>
      <c r="Y11" s="56">
        <v>160.34</v>
      </c>
      <c r="Z11" s="64">
        <v>1429</v>
      </c>
      <c r="AA11" s="175">
        <v>2008270</v>
      </c>
      <c r="AB11" s="49"/>
      <c r="AC11" s="5"/>
      <c r="AD11" s="5"/>
      <c r="AE11" s="5"/>
      <c r="AF11" s="6"/>
      <c r="AG11" s="7"/>
      <c r="AH11" s="7"/>
      <c r="AI11" s="7"/>
      <c r="AJ11" s="8"/>
      <c r="AK11" s="6"/>
      <c r="AL11" s="7"/>
      <c r="AM11" s="7"/>
      <c r="AN11" s="7"/>
      <c r="AO11" s="8"/>
      <c r="AP11" s="6"/>
      <c r="AQ11" s="7"/>
      <c r="AR11" s="7"/>
      <c r="AS11" s="7"/>
      <c r="AT11" s="8"/>
    </row>
    <row r="12" spans="1:256" ht="16.5" customHeight="1" x14ac:dyDescent="0.3">
      <c r="A12" s="173">
        <v>9</v>
      </c>
      <c r="B12" s="134" t="s">
        <v>41</v>
      </c>
      <c r="C12" s="134" t="s">
        <v>42</v>
      </c>
      <c r="D12" s="127">
        <v>188213440.59999999</v>
      </c>
      <c r="E12" s="129"/>
      <c r="F12" s="125">
        <v>36416023.009999998</v>
      </c>
      <c r="G12" s="129"/>
      <c r="H12" s="125"/>
      <c r="I12" s="127">
        <v>0</v>
      </c>
      <c r="J12" s="127">
        <v>224629463.61000001</v>
      </c>
      <c r="K12" s="127">
        <v>441148.42</v>
      </c>
      <c r="L12" s="71">
        <v>-2758908.06</v>
      </c>
      <c r="M12" s="65">
        <v>234798394.66999999</v>
      </c>
      <c r="N12" s="65">
        <v>1931283.2</v>
      </c>
      <c r="O12" s="93">
        <v>232599468.88999999</v>
      </c>
      <c r="P12" s="60">
        <f t="shared" si="0"/>
        <v>1.5426217370459742E-2</v>
      </c>
      <c r="Q12" s="59">
        <v>232867111.47</v>
      </c>
      <c r="R12" s="60">
        <f t="shared" si="1"/>
        <v>1.5408891875558139E-2</v>
      </c>
      <c r="S12" s="61">
        <f t="shared" si="2"/>
        <v>1.1506586032945139E-3</v>
      </c>
      <c r="T12" s="154">
        <f t="shared" si="3"/>
        <v>1.894421317012955E-3</v>
      </c>
      <c r="U12" s="62">
        <f t="shared" si="4"/>
        <v>-1.1847564229160917E-2</v>
      </c>
      <c r="V12" s="63">
        <f t="shared" si="5"/>
        <v>11.504597126210847</v>
      </c>
      <c r="W12" s="63">
        <f t="shared" si="6"/>
        <v>-0.1363014533834031</v>
      </c>
      <c r="X12" s="65">
        <v>11.96</v>
      </c>
      <c r="Y12" s="65">
        <v>12</v>
      </c>
      <c r="Z12" s="72">
        <v>104</v>
      </c>
      <c r="AA12" s="176">
        <v>20241222.609999999</v>
      </c>
      <c r="AB12" s="14"/>
      <c r="AC12" s="5"/>
      <c r="AD12" s="5"/>
      <c r="AE12" s="5"/>
      <c r="AF12" s="6"/>
      <c r="AG12" s="7"/>
      <c r="AH12" s="7"/>
      <c r="AI12" s="7"/>
      <c r="AJ12" s="8"/>
      <c r="AK12" s="6"/>
      <c r="AL12" s="7"/>
      <c r="AM12" s="7"/>
      <c r="AN12" s="7"/>
      <c r="AO12" s="8"/>
      <c r="AP12" s="6"/>
      <c r="AQ12" s="7"/>
      <c r="AR12" s="7"/>
      <c r="AS12" s="7"/>
      <c r="AT12" s="8"/>
    </row>
    <row r="13" spans="1:256" ht="16.5" customHeight="1" x14ac:dyDescent="0.3">
      <c r="A13" s="173">
        <v>10</v>
      </c>
      <c r="B13" s="134" t="s">
        <v>25</v>
      </c>
      <c r="C13" s="131" t="s">
        <v>43</v>
      </c>
      <c r="D13" s="125">
        <v>235898338.34</v>
      </c>
      <c r="E13" s="125"/>
      <c r="F13" s="125">
        <v>76030193.200000003</v>
      </c>
      <c r="G13" s="125"/>
      <c r="H13" s="125"/>
      <c r="I13" s="125">
        <v>0</v>
      </c>
      <c r="J13" s="126">
        <v>311928531.54000002</v>
      </c>
      <c r="K13" s="125">
        <v>316370.84999999998</v>
      </c>
      <c r="L13" s="66">
        <v>2912450.76</v>
      </c>
      <c r="M13" s="57">
        <v>322308634.94999999</v>
      </c>
      <c r="N13" s="57">
        <v>2073081.6</v>
      </c>
      <c r="O13" s="93">
        <v>317051644.08999997</v>
      </c>
      <c r="P13" s="60">
        <f t="shared" si="0"/>
        <v>2.1027165722837339E-2</v>
      </c>
      <c r="Q13" s="69">
        <v>320235553.35000002</v>
      </c>
      <c r="R13" s="60">
        <f t="shared" si="1"/>
        <v>2.1190089854811391E-2</v>
      </c>
      <c r="S13" s="61">
        <f t="shared" si="2"/>
        <v>1.0042241758873355E-2</v>
      </c>
      <c r="T13" s="154">
        <f t="shared" si="3"/>
        <v>9.8793168556841611E-4</v>
      </c>
      <c r="U13" s="62">
        <f t="shared" si="4"/>
        <v>9.0947139676800653E-3</v>
      </c>
      <c r="V13" s="63">
        <f t="shared" si="5"/>
        <v>2730.3344880973791</v>
      </c>
      <c r="W13" s="63">
        <f t="shared" si="6"/>
        <v>24.831611205337833</v>
      </c>
      <c r="X13" s="57">
        <v>2704.89</v>
      </c>
      <c r="Y13" s="57">
        <v>2744.39</v>
      </c>
      <c r="Z13" s="64">
        <v>20</v>
      </c>
      <c r="AA13" s="175">
        <v>117288.03</v>
      </c>
      <c r="AB13" s="14"/>
      <c r="AC13" s="5"/>
      <c r="AD13" s="5"/>
      <c r="AE13" s="5"/>
      <c r="AF13" s="6"/>
      <c r="AG13" s="7"/>
      <c r="AH13" s="7"/>
      <c r="AI13" s="7"/>
      <c r="AJ13" s="8"/>
      <c r="AK13" s="6"/>
      <c r="AL13" s="7"/>
      <c r="AM13" s="7"/>
      <c r="AN13" s="7"/>
      <c r="AO13" s="8"/>
      <c r="AP13" s="6"/>
      <c r="AQ13" s="7"/>
      <c r="AR13" s="7"/>
      <c r="AS13" s="7"/>
      <c r="AT13" s="8"/>
    </row>
    <row r="14" spans="1:256" ht="16.5" customHeight="1" x14ac:dyDescent="0.3">
      <c r="A14" s="173">
        <v>11</v>
      </c>
      <c r="B14" s="140" t="s">
        <v>44</v>
      </c>
      <c r="C14" s="140" t="s">
        <v>45</v>
      </c>
      <c r="D14" s="125">
        <v>227989723.65000001</v>
      </c>
      <c r="E14" s="125"/>
      <c r="F14" s="125">
        <v>0</v>
      </c>
      <c r="G14" s="125"/>
      <c r="H14" s="125"/>
      <c r="I14" s="125">
        <v>0</v>
      </c>
      <c r="J14" s="125">
        <v>227989723.65000001</v>
      </c>
      <c r="K14" s="125">
        <v>440482.73</v>
      </c>
      <c r="L14" s="66">
        <v>113982.86</v>
      </c>
      <c r="M14" s="56">
        <v>278293105.69999999</v>
      </c>
      <c r="N14" s="56">
        <v>5720974.3600000003</v>
      </c>
      <c r="O14" s="93">
        <v>276946603.31</v>
      </c>
      <c r="P14" s="60">
        <f t="shared" si="0"/>
        <v>1.8367361383318358E-2</v>
      </c>
      <c r="Q14" s="69">
        <v>272572131.32999998</v>
      </c>
      <c r="R14" s="60">
        <f t="shared" si="1"/>
        <v>1.8036185846258879E-2</v>
      </c>
      <c r="S14" s="61">
        <f t="shared" si="2"/>
        <v>-1.5795362455135284E-2</v>
      </c>
      <c r="T14" s="154">
        <f t="shared" si="3"/>
        <v>1.6160226206937956E-3</v>
      </c>
      <c r="U14" s="62">
        <f t="shared" si="4"/>
        <v>4.1817503294935989E-4</v>
      </c>
      <c r="V14" s="63">
        <f t="shared" si="5"/>
        <v>126.80437031797004</v>
      </c>
      <c r="W14" s="63">
        <f t="shared" si="6"/>
        <v>5.3026421735839956E-2</v>
      </c>
      <c r="X14" s="56">
        <v>126.8</v>
      </c>
      <c r="Y14" s="56">
        <v>127.72</v>
      </c>
      <c r="Z14" s="64">
        <v>568</v>
      </c>
      <c r="AA14" s="177">
        <v>2149548.4</v>
      </c>
      <c r="AB14" s="14"/>
      <c r="AC14" s="5"/>
      <c r="AD14" s="5"/>
      <c r="AE14" s="5"/>
      <c r="AF14" s="6"/>
      <c r="AG14" s="7"/>
      <c r="AH14" s="7"/>
      <c r="AI14" s="7"/>
      <c r="AJ14" s="8"/>
      <c r="AK14" s="6"/>
      <c r="AL14" s="7"/>
      <c r="AM14" s="7"/>
      <c r="AN14" s="7"/>
      <c r="AO14" s="8"/>
      <c r="AP14" s="6"/>
      <c r="AQ14" s="7"/>
      <c r="AR14" s="7"/>
      <c r="AS14" s="7"/>
      <c r="AT14" s="8"/>
    </row>
    <row r="15" spans="1:256" ht="16.5" customHeight="1" x14ac:dyDescent="0.3">
      <c r="A15" s="173">
        <v>12</v>
      </c>
      <c r="B15" s="134" t="s">
        <v>46</v>
      </c>
      <c r="C15" s="131" t="s">
        <v>47</v>
      </c>
      <c r="D15" s="126">
        <v>244113820.44999999</v>
      </c>
      <c r="E15" s="125"/>
      <c r="F15" s="126">
        <v>58726109.840000004</v>
      </c>
      <c r="G15" s="125"/>
      <c r="H15" s="125"/>
      <c r="I15" s="125">
        <v>0</v>
      </c>
      <c r="J15" s="126">
        <v>302839930.29000002</v>
      </c>
      <c r="K15" s="126">
        <v>614240.43000000005</v>
      </c>
      <c r="L15" s="66">
        <v>1949251.91</v>
      </c>
      <c r="M15" s="73">
        <v>306866253.88999999</v>
      </c>
      <c r="N15" s="73">
        <v>4437006.88</v>
      </c>
      <c r="O15" s="93">
        <v>312745755.29000002</v>
      </c>
      <c r="P15" s="60">
        <f t="shared" si="0"/>
        <v>2.0741595093984183E-2</v>
      </c>
      <c r="Q15" s="69">
        <v>302429247.00999999</v>
      </c>
      <c r="R15" s="60">
        <f t="shared" si="1"/>
        <v>2.0011840820999362E-2</v>
      </c>
      <c r="S15" s="61">
        <f t="shared" si="2"/>
        <v>-3.2986885051193848E-2</v>
      </c>
      <c r="T15" s="154">
        <f t="shared" si="3"/>
        <v>2.0310219202433481E-3</v>
      </c>
      <c r="U15" s="62">
        <f t="shared" si="4"/>
        <v>6.4453154887349467E-3</v>
      </c>
      <c r="V15" s="63">
        <f t="shared" si="5"/>
        <v>1.1375202129651185</v>
      </c>
      <c r="W15" s="63">
        <f t="shared" si="6"/>
        <v>7.331676647373153E-3</v>
      </c>
      <c r="X15" s="56">
        <v>1.28</v>
      </c>
      <c r="Y15" s="65">
        <v>1.32</v>
      </c>
      <c r="Z15" s="64">
        <v>96</v>
      </c>
      <c r="AA15" s="178">
        <v>265867141.13999999</v>
      </c>
      <c r="AB15" s="14"/>
      <c r="AC15" s="5"/>
      <c r="AD15" s="5"/>
      <c r="AE15" s="5"/>
      <c r="AF15" s="6"/>
      <c r="AG15" s="7"/>
      <c r="AH15" s="7"/>
      <c r="AI15" s="7"/>
      <c r="AJ15" s="8"/>
      <c r="AK15" s="6"/>
      <c r="AL15" s="7"/>
      <c r="AM15" s="7"/>
      <c r="AN15" s="7"/>
      <c r="AO15" s="8"/>
      <c r="AP15" s="6"/>
      <c r="AQ15" s="7"/>
      <c r="AR15" s="7"/>
      <c r="AS15" s="7"/>
      <c r="AT15" s="8"/>
    </row>
    <row r="16" spans="1:256" ht="16.5" customHeight="1" x14ac:dyDescent="0.3">
      <c r="A16" s="179">
        <v>13</v>
      </c>
      <c r="B16" s="141" t="s">
        <v>48</v>
      </c>
      <c r="C16" s="141" t="s">
        <v>49</v>
      </c>
      <c r="D16" s="56">
        <v>226503770.65000001</v>
      </c>
      <c r="E16" s="56"/>
      <c r="F16" s="56">
        <v>72677378.090000004</v>
      </c>
      <c r="G16" s="56">
        <v>5941041.0999999996</v>
      </c>
      <c r="H16" s="56"/>
      <c r="I16" s="56">
        <v>0</v>
      </c>
      <c r="J16" s="56">
        <v>305122189.83999997</v>
      </c>
      <c r="K16" s="56">
        <v>392271.99</v>
      </c>
      <c r="L16" s="66">
        <v>590292.69999999995</v>
      </c>
      <c r="M16" s="56">
        <v>306392080.95999998</v>
      </c>
      <c r="N16" s="56">
        <v>392218.24</v>
      </c>
      <c r="O16" s="93">
        <v>308617958.63999999</v>
      </c>
      <c r="P16" s="60">
        <f t="shared" si="0"/>
        <v>2.0467835705418814E-2</v>
      </c>
      <c r="Q16" s="69">
        <v>304304948.89999998</v>
      </c>
      <c r="R16" s="60">
        <f t="shared" si="1"/>
        <v>2.0135956620054622E-2</v>
      </c>
      <c r="S16" s="61">
        <f t="shared" si="2"/>
        <v>-1.3975239026939115E-2</v>
      </c>
      <c r="T16" s="154">
        <f t="shared" si="3"/>
        <v>1.2890752891728603E-3</v>
      </c>
      <c r="U16" s="62">
        <f t="shared" si="4"/>
        <v>1.9398064413141721E-3</v>
      </c>
      <c r="V16" s="63">
        <f t="shared" si="5"/>
        <v>1.6394357772307968</v>
      </c>
      <c r="W16" s="63">
        <f t="shared" si="6"/>
        <v>3.1801880807932055E-3</v>
      </c>
      <c r="X16" s="56">
        <v>1.6394</v>
      </c>
      <c r="Y16" s="56">
        <v>1.6507000000000001</v>
      </c>
      <c r="Z16" s="64">
        <v>11</v>
      </c>
      <c r="AA16" s="175">
        <v>185615657</v>
      </c>
      <c r="AB16" s="14"/>
      <c r="AC16" s="5"/>
      <c r="AD16" s="5"/>
      <c r="AE16" s="5"/>
      <c r="AF16" s="6"/>
      <c r="AG16" s="7"/>
      <c r="AH16" s="7"/>
      <c r="AI16" s="7"/>
      <c r="AJ16" s="8"/>
      <c r="AK16" s="6"/>
      <c r="AL16" s="7"/>
      <c r="AM16" s="7"/>
      <c r="AN16" s="7"/>
      <c r="AO16" s="8"/>
      <c r="AP16" s="6"/>
      <c r="AQ16" s="7"/>
      <c r="AR16" s="7"/>
      <c r="AS16" s="7"/>
      <c r="AT16" s="8"/>
    </row>
    <row r="17" spans="1:46" ht="18" customHeight="1" x14ac:dyDescent="0.3">
      <c r="A17" s="179">
        <v>14</v>
      </c>
      <c r="B17" s="142" t="s">
        <v>50</v>
      </c>
      <c r="C17" s="142" t="s">
        <v>51</v>
      </c>
      <c r="D17" s="74">
        <v>1705425.46</v>
      </c>
      <c r="E17" s="74"/>
      <c r="F17" s="74"/>
      <c r="G17" s="74"/>
      <c r="H17" s="74"/>
      <c r="I17" s="74"/>
      <c r="J17" s="74"/>
      <c r="K17" s="74"/>
      <c r="L17" s="75"/>
      <c r="M17" s="74"/>
      <c r="N17" s="74"/>
      <c r="O17" s="151">
        <v>3349445.32</v>
      </c>
      <c r="P17" s="60">
        <f t="shared" si="0"/>
        <v>2.2213839018361779E-4</v>
      </c>
      <c r="Q17" s="69">
        <v>3349445.32</v>
      </c>
      <c r="R17" s="60">
        <f t="shared" si="1"/>
        <v>2.2163387716355663E-4</v>
      </c>
      <c r="S17" s="76">
        <f t="shared" si="2"/>
        <v>0</v>
      </c>
      <c r="T17" s="154">
        <f t="shared" si="3"/>
        <v>0</v>
      </c>
      <c r="U17" s="77">
        <f t="shared" si="4"/>
        <v>0</v>
      </c>
      <c r="V17" s="63">
        <f t="shared" si="5"/>
        <v>0.84748882141592019</v>
      </c>
      <c r="W17" s="78">
        <f t="shared" si="6"/>
        <v>0</v>
      </c>
      <c r="X17" s="74">
        <v>0.85</v>
      </c>
      <c r="Y17" s="74">
        <v>0.91</v>
      </c>
      <c r="Z17" s="79">
        <v>2405</v>
      </c>
      <c r="AA17" s="152">
        <v>3952200</v>
      </c>
      <c r="AB17" s="14"/>
      <c r="AC17" s="5"/>
      <c r="AD17" s="5"/>
      <c r="AE17" s="5"/>
      <c r="AF17" s="6"/>
      <c r="AG17" s="7"/>
      <c r="AH17" s="7"/>
      <c r="AI17" s="7"/>
      <c r="AJ17" s="8"/>
      <c r="AK17" s="6"/>
      <c r="AL17" s="7"/>
      <c r="AM17" s="7"/>
      <c r="AN17" s="7"/>
      <c r="AO17" s="8"/>
      <c r="AP17" s="6"/>
      <c r="AQ17" s="7"/>
      <c r="AR17" s="7"/>
      <c r="AS17" s="7"/>
      <c r="AT17" s="8"/>
    </row>
    <row r="18" spans="1:46" ht="16.5" customHeight="1" x14ac:dyDescent="0.3">
      <c r="A18" s="179">
        <v>15</v>
      </c>
      <c r="B18" s="143" t="s">
        <v>52</v>
      </c>
      <c r="C18" s="143" t="s">
        <v>53</v>
      </c>
      <c r="D18" s="56">
        <v>330475765.64999998</v>
      </c>
      <c r="E18" s="56"/>
      <c r="F18" s="56">
        <v>59618610.609999999</v>
      </c>
      <c r="G18" s="56"/>
      <c r="H18" s="56"/>
      <c r="I18" s="56">
        <v>0</v>
      </c>
      <c r="J18" s="56">
        <v>390094376.25999999</v>
      </c>
      <c r="K18" s="56">
        <v>541735.71</v>
      </c>
      <c r="L18" s="58">
        <v>3212797.1</v>
      </c>
      <c r="M18" s="56">
        <v>395018945.67000002</v>
      </c>
      <c r="N18" s="56">
        <v>0</v>
      </c>
      <c r="O18" s="93">
        <v>404204315.17000002</v>
      </c>
      <c r="P18" s="60">
        <f t="shared" si="0"/>
        <v>2.6807213523084322E-2</v>
      </c>
      <c r="Q18" s="69">
        <v>394477209.95999998</v>
      </c>
      <c r="R18" s="60">
        <f t="shared" si="1"/>
        <v>2.6102684218799899E-2</v>
      </c>
      <c r="S18" s="61">
        <f t="shared" si="2"/>
        <v>-2.406482277634522E-2</v>
      </c>
      <c r="T18" s="154">
        <f t="shared" si="3"/>
        <v>1.3733003994196066E-3</v>
      </c>
      <c r="U18" s="62">
        <f t="shared" si="4"/>
        <v>8.1444428699081958E-3</v>
      </c>
      <c r="V18" s="63">
        <f t="shared" si="5"/>
        <v>134.17351347744687</v>
      </c>
      <c r="W18" s="63">
        <f t="shared" si="6"/>
        <v>1.0927685151719233</v>
      </c>
      <c r="X18" s="56">
        <v>138.51</v>
      </c>
      <c r="Y18" s="56">
        <v>140.18</v>
      </c>
      <c r="Z18" s="64">
        <v>106</v>
      </c>
      <c r="AA18" s="174">
        <v>2940052.77</v>
      </c>
      <c r="AB18" s="3"/>
      <c r="AC18" s="10"/>
      <c r="AD18" s="5"/>
      <c r="AE18" s="5"/>
      <c r="AF18" s="6"/>
      <c r="AG18" s="7"/>
      <c r="AH18" s="7"/>
      <c r="AI18" s="7"/>
      <c r="AJ18" s="8"/>
      <c r="AK18" s="6"/>
      <c r="AL18" s="7"/>
      <c r="AM18" s="7"/>
      <c r="AN18" s="7"/>
      <c r="AO18" s="8"/>
      <c r="AP18" s="6"/>
      <c r="AQ18" s="7"/>
      <c r="AR18" s="7"/>
      <c r="AS18" s="7"/>
      <c r="AT18" s="8"/>
    </row>
    <row r="19" spans="1:46" ht="16.5" customHeight="1" x14ac:dyDescent="0.3">
      <c r="A19" s="180"/>
      <c r="B19" s="80"/>
      <c r="C19" s="81" t="s">
        <v>54</v>
      </c>
      <c r="D19" s="82"/>
      <c r="E19" s="82"/>
      <c r="F19" s="82"/>
      <c r="G19" s="82"/>
      <c r="H19" s="82"/>
      <c r="I19" s="82"/>
      <c r="J19" s="82"/>
      <c r="K19" s="82"/>
      <c r="L19" s="83"/>
      <c r="M19" s="82"/>
      <c r="N19" s="82"/>
      <c r="O19" s="84">
        <f>SUM(O4:O18)</f>
        <v>15078192100.119999</v>
      </c>
      <c r="P19" s="85">
        <f>(O19/$O$135)</f>
        <v>1.2023883217339593E-2</v>
      </c>
      <c r="Q19" s="86">
        <f>SUM(Q4:Q18)</f>
        <v>15112515121.179998</v>
      </c>
      <c r="R19" s="85">
        <f>(Q19/$Q$135)</f>
        <v>1.1813333506846746E-2</v>
      </c>
      <c r="S19" s="87">
        <f t="shared" si="2"/>
        <v>2.2763353081120584E-3</v>
      </c>
      <c r="T19" s="154"/>
      <c r="U19" s="88"/>
      <c r="V19" s="89"/>
      <c r="W19" s="89"/>
      <c r="X19" s="82"/>
      <c r="Y19" s="82"/>
      <c r="Z19" s="90">
        <f>SUM(Z4:Z18)</f>
        <v>53735</v>
      </c>
      <c r="AA19" s="181"/>
      <c r="AB19" s="11"/>
      <c r="AC19" s="11"/>
      <c r="AD19" s="14"/>
      <c r="AE19" s="5"/>
      <c r="AF19" s="6"/>
      <c r="AG19" s="7"/>
      <c r="AH19" s="7"/>
      <c r="AI19" s="7"/>
      <c r="AJ19" s="8"/>
      <c r="AK19" s="6"/>
      <c r="AL19" s="7"/>
      <c r="AM19" s="7"/>
      <c r="AN19" s="7"/>
      <c r="AO19" s="8"/>
      <c r="AP19" s="6"/>
      <c r="AQ19" s="7"/>
      <c r="AR19" s="7"/>
      <c r="AS19" s="7"/>
      <c r="AT19" s="8"/>
    </row>
    <row r="20" spans="1:46" ht="15.75" customHeight="1" x14ac:dyDescent="0.3">
      <c r="A20" s="182"/>
      <c r="B20" s="91"/>
      <c r="C20" s="157" t="s">
        <v>55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84"/>
      <c r="P20" s="85"/>
      <c r="Q20" s="86"/>
      <c r="R20" s="85"/>
      <c r="S20" s="61"/>
      <c r="T20" s="155"/>
      <c r="U20" s="88"/>
      <c r="V20" s="89"/>
      <c r="W20" s="89"/>
      <c r="X20" s="92"/>
      <c r="Y20" s="92"/>
      <c r="Z20" s="92"/>
      <c r="AA20" s="183"/>
      <c r="AB20" s="11"/>
      <c r="AC20" s="11"/>
      <c r="AD20" s="14"/>
      <c r="AE20" s="5"/>
      <c r="AF20" s="6"/>
      <c r="AG20" s="7"/>
      <c r="AH20" s="7"/>
      <c r="AI20" s="7"/>
      <c r="AJ20" s="8"/>
      <c r="AK20" s="6"/>
      <c r="AL20" s="7"/>
      <c r="AM20" s="7"/>
      <c r="AN20" s="7"/>
      <c r="AO20" s="8"/>
      <c r="AP20" s="6"/>
      <c r="AQ20" s="7"/>
      <c r="AR20" s="7"/>
      <c r="AS20" s="7"/>
      <c r="AT20" s="8"/>
    </row>
    <row r="21" spans="1:46" ht="18" customHeight="1" x14ac:dyDescent="0.35">
      <c r="A21" s="173">
        <v>16</v>
      </c>
      <c r="B21" s="134" t="s">
        <v>25</v>
      </c>
      <c r="C21" s="134" t="s">
        <v>56</v>
      </c>
      <c r="D21" s="125"/>
      <c r="E21" s="125"/>
      <c r="F21" s="125">
        <v>193994568670.45001</v>
      </c>
      <c r="G21" s="125">
        <v>17463634796.709999</v>
      </c>
      <c r="H21" s="125"/>
      <c r="I21" s="125">
        <v>0</v>
      </c>
      <c r="J21" s="125">
        <v>211458203467.16</v>
      </c>
      <c r="K21" s="125">
        <v>326091569.43000001</v>
      </c>
      <c r="L21" s="66">
        <v>1399692968.8499999</v>
      </c>
      <c r="M21" s="56">
        <v>216824119629.70001</v>
      </c>
      <c r="N21" s="56">
        <v>667200546.34000003</v>
      </c>
      <c r="O21" s="93">
        <v>210089210904.29001</v>
      </c>
      <c r="P21" s="60">
        <f t="shared" ref="P21:P48" si="7">(O21/$O$49)</f>
        <v>0.42736527259709578</v>
      </c>
      <c r="Q21" s="69">
        <v>216156918983.35999</v>
      </c>
      <c r="R21" s="60">
        <f t="shared" ref="R21:R48" si="8">(Q21/$Q$49)</f>
        <v>0.421125851951061</v>
      </c>
      <c r="S21" s="61">
        <f t="shared" ref="S21:S49" si="9">((Q21-O21)/O21)</f>
        <v>2.8881578701508058E-2</v>
      </c>
      <c r="T21" s="154">
        <f t="shared" ref="T21:T48" si="10">(K21/Q21)</f>
        <v>1.508587238214211E-3</v>
      </c>
      <c r="U21" s="62">
        <f t="shared" ref="U21:U48" si="11">L21/Q21</f>
        <v>6.4753558453419201E-3</v>
      </c>
      <c r="V21" s="63">
        <f t="shared" ref="V21:V48" si="12">Q21/AA21</f>
        <v>100.00000000016654</v>
      </c>
      <c r="W21" s="63">
        <f t="shared" ref="W21:W48" si="13">L21/AA21</f>
        <v>0.64753558453527038</v>
      </c>
      <c r="X21" s="56">
        <v>100</v>
      </c>
      <c r="Y21" s="56">
        <v>100</v>
      </c>
      <c r="Z21" s="64">
        <v>89124</v>
      </c>
      <c r="AA21" s="175">
        <v>2161569189.8299999</v>
      </c>
      <c r="AB21" s="47"/>
      <c r="AC21" s="11"/>
      <c r="AD21" s="14"/>
      <c r="AE21" s="5"/>
      <c r="AF21" s="6"/>
      <c r="AG21" s="7"/>
      <c r="AH21" s="7"/>
      <c r="AI21" s="7"/>
      <c r="AJ21" s="8"/>
      <c r="AK21" s="6"/>
      <c r="AL21" s="7"/>
      <c r="AM21" s="7"/>
      <c r="AN21" s="7"/>
      <c r="AO21" s="8"/>
      <c r="AP21" s="6"/>
      <c r="AQ21" s="7"/>
      <c r="AR21" s="7"/>
      <c r="AS21" s="7"/>
      <c r="AT21" s="8"/>
    </row>
    <row r="22" spans="1:46" ht="18" customHeight="1" x14ac:dyDescent="0.35">
      <c r="A22" s="173">
        <v>17</v>
      </c>
      <c r="B22" s="134" t="s">
        <v>57</v>
      </c>
      <c r="C22" s="134" t="s">
        <v>58</v>
      </c>
      <c r="D22" s="125"/>
      <c r="E22" s="125"/>
      <c r="F22" s="125">
        <v>141302391782.54001</v>
      </c>
      <c r="G22" s="125">
        <v>2096922880.4300001</v>
      </c>
      <c r="H22" s="125"/>
      <c r="I22" s="125">
        <v>0</v>
      </c>
      <c r="J22" s="125">
        <v>143531687535.14001</v>
      </c>
      <c r="K22" s="127">
        <v>171174661.56</v>
      </c>
      <c r="L22" s="66">
        <v>2183502355.0599999</v>
      </c>
      <c r="M22" s="56">
        <v>0</v>
      </c>
      <c r="N22" s="65">
        <v>0</v>
      </c>
      <c r="O22" s="93">
        <v>135685388233.35001</v>
      </c>
      <c r="P22" s="60">
        <f t="shared" si="7"/>
        <v>0.27601237912310284</v>
      </c>
      <c r="Q22" s="69">
        <v>143531687535.14001</v>
      </c>
      <c r="R22" s="60">
        <f t="shared" si="8"/>
        <v>0.27963437154589738</v>
      </c>
      <c r="S22" s="61">
        <f t="shared" si="9"/>
        <v>5.7827150026619249E-2</v>
      </c>
      <c r="T22" s="154">
        <f t="shared" si="10"/>
        <v>1.1925914374698084E-3</v>
      </c>
      <c r="U22" s="62">
        <f t="shared" si="11"/>
        <v>1.5212685035319647E-2</v>
      </c>
      <c r="V22" s="63">
        <f t="shared" si="12"/>
        <v>101.718399895204</v>
      </c>
      <c r="W22" s="63">
        <f t="shared" si="13"/>
        <v>1.5474099799024295</v>
      </c>
      <c r="X22" s="56">
        <v>101.69</v>
      </c>
      <c r="Y22" s="56">
        <v>101.69</v>
      </c>
      <c r="Z22" s="64">
        <v>19174</v>
      </c>
      <c r="AA22" s="175">
        <v>1411069066</v>
      </c>
      <c r="AB22" s="47"/>
      <c r="AC22" s="11"/>
      <c r="AD22" s="14"/>
      <c r="AE22" s="5"/>
      <c r="AF22" s="6"/>
      <c r="AG22" s="7"/>
      <c r="AH22" s="7"/>
      <c r="AI22" s="7"/>
      <c r="AJ22" s="8"/>
      <c r="AK22" s="6"/>
      <c r="AL22" s="7"/>
      <c r="AM22" s="7"/>
      <c r="AN22" s="7"/>
      <c r="AO22" s="8"/>
      <c r="AP22" s="6"/>
      <c r="AQ22" s="7"/>
      <c r="AR22" s="7"/>
      <c r="AS22" s="7"/>
      <c r="AT22" s="8"/>
    </row>
    <row r="23" spans="1:46" ht="18" customHeight="1" x14ac:dyDescent="0.35">
      <c r="A23" s="173">
        <v>18</v>
      </c>
      <c r="B23" s="134" t="s">
        <v>35</v>
      </c>
      <c r="C23" s="134" t="s">
        <v>59</v>
      </c>
      <c r="D23" s="125"/>
      <c r="E23" s="125"/>
      <c r="F23" s="125">
        <v>5507894918</v>
      </c>
      <c r="G23" s="125"/>
      <c r="H23" s="129"/>
      <c r="I23" s="125">
        <v>0</v>
      </c>
      <c r="J23" s="125">
        <v>5507894918</v>
      </c>
      <c r="K23" s="127">
        <v>19542667</v>
      </c>
      <c r="L23" s="66">
        <v>113198727</v>
      </c>
      <c r="M23" s="56">
        <v>16368145937.799999</v>
      </c>
      <c r="N23" s="56">
        <v>269710873.30000001</v>
      </c>
      <c r="O23" s="93">
        <v>12205090291</v>
      </c>
      <c r="P23" s="60">
        <f t="shared" si="7"/>
        <v>2.4827699227551677E-2</v>
      </c>
      <c r="Q23" s="69">
        <v>16098435065</v>
      </c>
      <c r="R23" s="60">
        <f t="shared" si="8"/>
        <v>3.1363637184099805E-2</v>
      </c>
      <c r="S23" s="61">
        <f t="shared" si="9"/>
        <v>0.31899352492877026</v>
      </c>
      <c r="T23" s="154">
        <f t="shared" si="10"/>
        <v>1.2139482453476604E-3</v>
      </c>
      <c r="U23" s="62">
        <f t="shared" si="11"/>
        <v>7.0316603162321112E-3</v>
      </c>
      <c r="V23" s="63">
        <f t="shared" si="12"/>
        <v>1.042471292155674</v>
      </c>
      <c r="W23" s="63">
        <f t="shared" si="13"/>
        <v>7.3303040158622639E-3</v>
      </c>
      <c r="X23" s="70">
        <v>1</v>
      </c>
      <c r="Y23" s="56">
        <v>1</v>
      </c>
      <c r="Z23" s="64">
        <v>3124</v>
      </c>
      <c r="AA23" s="175">
        <v>15442569197</v>
      </c>
      <c r="AB23" s="47"/>
      <c r="AC23" s="11"/>
      <c r="AD23" s="14"/>
      <c r="AE23" s="5"/>
      <c r="AF23" s="6"/>
      <c r="AG23" s="7"/>
      <c r="AH23" s="7"/>
      <c r="AI23" s="7"/>
      <c r="AJ23" s="8"/>
      <c r="AK23" s="6"/>
      <c r="AL23" s="7"/>
      <c r="AM23" s="7"/>
      <c r="AN23" s="7"/>
      <c r="AO23" s="8"/>
      <c r="AP23" s="6"/>
      <c r="AQ23" s="7"/>
      <c r="AR23" s="7"/>
      <c r="AS23" s="7"/>
      <c r="AT23" s="8"/>
    </row>
    <row r="24" spans="1:46" ht="18" customHeight="1" x14ac:dyDescent="0.35">
      <c r="A24" s="173">
        <v>19</v>
      </c>
      <c r="B24" s="134" t="s">
        <v>60</v>
      </c>
      <c r="C24" s="134" t="s">
        <v>61</v>
      </c>
      <c r="D24" s="125"/>
      <c r="E24" s="125"/>
      <c r="F24" s="126">
        <v>612650521.01999998</v>
      </c>
      <c r="G24" s="125"/>
      <c r="H24" s="125"/>
      <c r="I24" s="126">
        <v>0</v>
      </c>
      <c r="J24" s="126">
        <v>726785334.74000001</v>
      </c>
      <c r="K24" s="126">
        <v>1504743.83</v>
      </c>
      <c r="L24" s="66">
        <v>3412995.8</v>
      </c>
      <c r="M24" s="73">
        <v>726785334.74000001</v>
      </c>
      <c r="N24" s="73">
        <v>38056623.380000003</v>
      </c>
      <c r="O24" s="93">
        <v>675893886.83000004</v>
      </c>
      <c r="P24" s="60">
        <f t="shared" si="7"/>
        <v>1.3749091347837283E-3</v>
      </c>
      <c r="Q24" s="69">
        <v>688728711.36000001</v>
      </c>
      <c r="R24" s="60">
        <f t="shared" si="8"/>
        <v>1.3418097681016823E-3</v>
      </c>
      <c r="S24" s="61">
        <f t="shared" si="9"/>
        <v>1.8989407627573601E-2</v>
      </c>
      <c r="T24" s="154">
        <f t="shared" si="10"/>
        <v>2.1848135632804586E-3</v>
      </c>
      <c r="U24" s="62">
        <f t="shared" si="11"/>
        <v>4.9555009740490106E-3</v>
      </c>
      <c r="V24" s="63">
        <f t="shared" si="12"/>
        <v>101.50767833780868</v>
      </c>
      <c r="W24" s="63">
        <f t="shared" si="13"/>
        <v>0.50302139887646458</v>
      </c>
      <c r="X24" s="56">
        <v>100</v>
      </c>
      <c r="Y24" s="56">
        <v>100</v>
      </c>
      <c r="Z24" s="94">
        <v>712</v>
      </c>
      <c r="AA24" s="178">
        <v>6784991.2699999996</v>
      </c>
      <c r="AB24" s="47"/>
      <c r="AC24" s="11"/>
      <c r="AD24" s="14"/>
      <c r="AE24" s="5"/>
      <c r="AF24" s="6"/>
      <c r="AG24" s="7"/>
      <c r="AH24" s="7"/>
      <c r="AI24" s="7"/>
      <c r="AJ24" s="8"/>
      <c r="AK24" s="6"/>
      <c r="AL24" s="7"/>
      <c r="AM24" s="7"/>
      <c r="AN24" s="7"/>
      <c r="AO24" s="8"/>
      <c r="AP24" s="6"/>
      <c r="AQ24" s="7"/>
      <c r="AR24" s="7"/>
      <c r="AS24" s="7"/>
      <c r="AT24" s="8"/>
    </row>
    <row r="25" spans="1:46" ht="18" customHeight="1" x14ac:dyDescent="0.35">
      <c r="A25" s="173">
        <v>20</v>
      </c>
      <c r="B25" s="131" t="s">
        <v>37</v>
      </c>
      <c r="C25" s="134" t="s">
        <v>62</v>
      </c>
      <c r="D25" s="125"/>
      <c r="E25" s="125"/>
      <c r="F25" s="125">
        <v>12675762591.780001</v>
      </c>
      <c r="G25" s="125"/>
      <c r="H25" s="125"/>
      <c r="I25" s="125">
        <v>0</v>
      </c>
      <c r="J25" s="125">
        <v>12675762691.780001</v>
      </c>
      <c r="K25" s="125">
        <v>85414958.870000005</v>
      </c>
      <c r="L25" s="66">
        <v>395116699.70999998</v>
      </c>
      <c r="M25" s="56">
        <v>55196740229</v>
      </c>
      <c r="N25" s="56">
        <v>210157891</v>
      </c>
      <c r="O25" s="93">
        <v>54530208221</v>
      </c>
      <c r="P25" s="60">
        <f t="shared" si="7"/>
        <v>0.11092581670822101</v>
      </c>
      <c r="Q25" s="69">
        <v>54986582337</v>
      </c>
      <c r="R25" s="60">
        <f t="shared" si="8"/>
        <v>0.10712713449773442</v>
      </c>
      <c r="S25" s="61">
        <f t="shared" si="9"/>
        <v>8.369198117681987E-3</v>
      </c>
      <c r="T25" s="154">
        <f t="shared" si="10"/>
        <v>1.5533782104607183E-3</v>
      </c>
      <c r="U25" s="62">
        <f t="shared" si="11"/>
        <v>7.1856929984922763E-3</v>
      </c>
      <c r="V25" s="63">
        <f t="shared" si="12"/>
        <v>0.99998052455529951</v>
      </c>
      <c r="W25" s="63">
        <f t="shared" si="13"/>
        <v>7.1855530539256503E-3</v>
      </c>
      <c r="X25" s="56">
        <v>1</v>
      </c>
      <c r="Y25" s="56">
        <v>1</v>
      </c>
      <c r="Z25" s="64">
        <v>77108</v>
      </c>
      <c r="AA25" s="175">
        <v>54987653246</v>
      </c>
      <c r="AB25" s="47"/>
      <c r="AC25" s="11"/>
      <c r="AD25" s="14"/>
      <c r="AE25" s="5"/>
      <c r="AF25" s="6"/>
      <c r="AG25" s="7"/>
      <c r="AH25" s="7"/>
      <c r="AI25" s="7"/>
      <c r="AJ25" s="8"/>
      <c r="AK25" s="6"/>
      <c r="AL25" s="7"/>
      <c r="AM25" s="7"/>
      <c r="AN25" s="7"/>
      <c r="AO25" s="8"/>
      <c r="AP25" s="6"/>
      <c r="AQ25" s="7"/>
      <c r="AR25" s="7"/>
      <c r="AS25" s="7"/>
      <c r="AT25" s="8"/>
    </row>
    <row r="26" spans="1:46" ht="18" customHeight="1" x14ac:dyDescent="0.35">
      <c r="A26" s="173">
        <v>21</v>
      </c>
      <c r="B26" s="134" t="s">
        <v>41</v>
      </c>
      <c r="C26" s="134" t="s">
        <v>63</v>
      </c>
      <c r="D26" s="125"/>
      <c r="E26" s="125"/>
      <c r="F26" s="125">
        <v>910560898.35000002</v>
      </c>
      <c r="G26" s="125"/>
      <c r="H26" s="125"/>
      <c r="I26" s="125">
        <v>0</v>
      </c>
      <c r="J26" s="125">
        <v>1294482177.5799999</v>
      </c>
      <c r="K26" s="125">
        <v>1989633.77</v>
      </c>
      <c r="L26" s="66">
        <v>8501497</v>
      </c>
      <c r="M26" s="56">
        <v>1348146299.0999999</v>
      </c>
      <c r="N26" s="56">
        <v>4606884.57</v>
      </c>
      <c r="O26" s="93">
        <v>1412330218.73</v>
      </c>
      <c r="P26" s="60">
        <f t="shared" si="7"/>
        <v>2.872974229979067E-3</v>
      </c>
      <c r="Q26" s="69">
        <v>1343539414.53</v>
      </c>
      <c r="R26" s="60">
        <f t="shared" si="8"/>
        <v>2.6175390694633829E-3</v>
      </c>
      <c r="S26" s="61">
        <f t="shared" si="9"/>
        <v>-4.8707308876997854E-2</v>
      </c>
      <c r="T26" s="154">
        <f t="shared" si="10"/>
        <v>1.4808897665990828E-3</v>
      </c>
      <c r="U26" s="62">
        <f t="shared" si="11"/>
        <v>6.3276870838761459E-3</v>
      </c>
      <c r="V26" s="63">
        <f t="shared" si="12"/>
        <v>10.030626600562099</v>
      </c>
      <c r="W26" s="63">
        <f t="shared" si="13"/>
        <v>6.3470666383561289E-2</v>
      </c>
      <c r="X26" s="56">
        <v>10</v>
      </c>
      <c r="Y26" s="56">
        <v>10</v>
      </c>
      <c r="Z26" s="64">
        <v>1175</v>
      </c>
      <c r="AA26" s="175">
        <v>133943717.38</v>
      </c>
      <c r="AB26" s="47"/>
      <c r="AC26" s="11"/>
      <c r="AD26" s="3"/>
      <c r="AE26" s="10"/>
      <c r="AF26" s="6"/>
      <c r="AG26" s="7"/>
      <c r="AH26" s="7"/>
      <c r="AI26" s="7"/>
      <c r="AJ26" s="8"/>
      <c r="AK26" s="6"/>
      <c r="AL26" s="7"/>
      <c r="AM26" s="7"/>
      <c r="AN26" s="7"/>
      <c r="AO26" s="8"/>
      <c r="AP26" s="6"/>
      <c r="AQ26" s="7"/>
      <c r="AR26" s="7"/>
      <c r="AS26" s="7"/>
      <c r="AT26" s="8"/>
    </row>
    <row r="27" spans="1:46" ht="18" customHeight="1" x14ac:dyDescent="0.35">
      <c r="A27" s="173">
        <v>22</v>
      </c>
      <c r="B27" s="134" t="s">
        <v>64</v>
      </c>
      <c r="C27" s="134" t="s">
        <v>65</v>
      </c>
      <c r="D27" s="125"/>
      <c r="E27" s="125"/>
      <c r="F27" s="126">
        <v>3104147900.02</v>
      </c>
      <c r="G27" s="125"/>
      <c r="H27" s="125"/>
      <c r="I27" s="125">
        <v>0</v>
      </c>
      <c r="J27" s="126">
        <v>3104147900.02</v>
      </c>
      <c r="K27" s="126">
        <v>29667820.289999999</v>
      </c>
      <c r="L27" s="66">
        <v>201266695.56999999</v>
      </c>
      <c r="M27" s="73">
        <v>26392088163.610001</v>
      </c>
      <c r="N27" s="73">
        <v>144301091.71000001</v>
      </c>
      <c r="O27" s="93">
        <v>23529428308.029999</v>
      </c>
      <c r="P27" s="60">
        <f t="shared" si="7"/>
        <v>4.7863764634234848E-2</v>
      </c>
      <c r="Q27" s="69">
        <v>26247787071.900002</v>
      </c>
      <c r="R27" s="60">
        <f t="shared" si="8"/>
        <v>5.1137024641505248E-2</v>
      </c>
      <c r="S27" s="61">
        <f t="shared" si="9"/>
        <v>0.11553016623622324</v>
      </c>
      <c r="T27" s="154">
        <f t="shared" si="10"/>
        <v>1.1302979641190922E-3</v>
      </c>
      <c r="U27" s="62">
        <f t="shared" si="11"/>
        <v>7.6679491120022593E-3</v>
      </c>
      <c r="V27" s="63">
        <f t="shared" si="12"/>
        <v>1.0147996788791305</v>
      </c>
      <c r="W27" s="63">
        <f t="shared" si="13"/>
        <v>7.781432296521406E-3</v>
      </c>
      <c r="X27" s="56">
        <v>1</v>
      </c>
      <c r="Y27" s="56">
        <v>1</v>
      </c>
      <c r="Z27" s="95">
        <v>18831</v>
      </c>
      <c r="AA27" s="178">
        <v>25864993474.27</v>
      </c>
      <c r="AB27" s="47"/>
      <c r="AC27" s="11"/>
      <c r="AD27" s="11"/>
      <c r="AE27" s="12"/>
      <c r="AF27" s="6"/>
      <c r="AG27" s="7"/>
      <c r="AH27" s="7"/>
      <c r="AI27" s="7"/>
      <c r="AJ27" s="8"/>
      <c r="AK27" s="6"/>
      <c r="AL27" s="7"/>
      <c r="AM27" s="7"/>
      <c r="AN27" s="7"/>
      <c r="AO27" s="8"/>
      <c r="AP27" s="6"/>
      <c r="AQ27" s="7"/>
      <c r="AR27" s="7"/>
      <c r="AS27" s="7"/>
      <c r="AT27" s="8"/>
    </row>
    <row r="28" spans="1:46" ht="16.5" customHeight="1" x14ac:dyDescent="0.3">
      <c r="A28" s="173">
        <v>23</v>
      </c>
      <c r="B28" s="134" t="s">
        <v>66</v>
      </c>
      <c r="C28" s="134" t="s">
        <v>67</v>
      </c>
      <c r="D28" s="125"/>
      <c r="E28" s="125"/>
      <c r="F28" s="125">
        <v>848862272.88</v>
      </c>
      <c r="G28" s="125"/>
      <c r="H28" s="125"/>
      <c r="I28" s="125">
        <v>0</v>
      </c>
      <c r="J28" s="125">
        <v>848862272.88</v>
      </c>
      <c r="K28" s="125">
        <v>3706485.76</v>
      </c>
      <c r="L28" s="66">
        <v>10029225.76</v>
      </c>
      <c r="M28" s="56">
        <v>2094478798.49</v>
      </c>
      <c r="N28" s="56">
        <v>44510258.210000001</v>
      </c>
      <c r="O28" s="93">
        <v>2179857070.52</v>
      </c>
      <c r="P28" s="60">
        <f t="shared" si="7"/>
        <v>4.4342839270784433E-3</v>
      </c>
      <c r="Q28" s="69">
        <v>2094362429.3299999</v>
      </c>
      <c r="R28" s="60">
        <f t="shared" si="8"/>
        <v>4.0803235283612951E-3</v>
      </c>
      <c r="S28" s="61">
        <f t="shared" si="9"/>
        <v>-3.9220296755330619E-2</v>
      </c>
      <c r="T28" s="154">
        <f t="shared" si="10"/>
        <v>1.7697441990428221E-3</v>
      </c>
      <c r="U28" s="62">
        <f t="shared" si="11"/>
        <v>4.7886772697734144E-3</v>
      </c>
      <c r="V28" s="63">
        <f t="shared" si="12"/>
        <v>100.00000140042621</v>
      </c>
      <c r="W28" s="63">
        <f t="shared" si="13"/>
        <v>0.47886773368353058</v>
      </c>
      <c r="X28" s="56">
        <v>100</v>
      </c>
      <c r="Y28" s="56">
        <v>100</v>
      </c>
      <c r="Z28" s="64">
        <v>691</v>
      </c>
      <c r="AA28" s="175">
        <v>20943624</v>
      </c>
      <c r="AB28" s="12"/>
      <c r="AC28" s="15"/>
      <c r="AD28" s="16"/>
      <c r="AE28" s="16"/>
      <c r="AF28" s="6"/>
      <c r="AG28" s="7"/>
      <c r="AH28" s="7"/>
      <c r="AI28" s="7"/>
      <c r="AJ28" s="8"/>
      <c r="AK28" s="6"/>
      <c r="AL28" s="7"/>
      <c r="AM28" s="7"/>
      <c r="AN28" s="7"/>
      <c r="AO28" s="8"/>
      <c r="AP28" s="6"/>
      <c r="AQ28" s="7"/>
      <c r="AR28" s="7"/>
      <c r="AS28" s="7"/>
      <c r="AT28" s="8"/>
    </row>
    <row r="29" spans="1:46" ht="18" customHeight="1" x14ac:dyDescent="0.35">
      <c r="A29" s="173">
        <v>24</v>
      </c>
      <c r="B29" s="134" t="s">
        <v>68</v>
      </c>
      <c r="C29" s="134" t="s">
        <v>69</v>
      </c>
      <c r="D29" s="125"/>
      <c r="E29" s="125"/>
      <c r="F29" s="127">
        <v>2679469709.5100002</v>
      </c>
      <c r="G29" s="125"/>
      <c r="H29" s="125"/>
      <c r="I29" s="125">
        <v>0</v>
      </c>
      <c r="J29" s="127">
        <v>2679469709.5100002</v>
      </c>
      <c r="K29" s="123">
        <v>3628856.94</v>
      </c>
      <c r="L29" s="66">
        <v>26637236.949999999</v>
      </c>
      <c r="M29" s="56">
        <v>4624074243.5299997</v>
      </c>
      <c r="N29" s="56">
        <v>97061842.340000004</v>
      </c>
      <c r="O29" s="93">
        <v>4816344843.4399996</v>
      </c>
      <c r="P29" s="60">
        <f t="shared" si="7"/>
        <v>9.7974499408066511E-3</v>
      </c>
      <c r="Q29" s="69">
        <v>4527012401.1899996</v>
      </c>
      <c r="R29" s="60">
        <f t="shared" si="8"/>
        <v>8.8197128419975172E-3</v>
      </c>
      <c r="S29" s="61">
        <f t="shared" si="9"/>
        <v>-6.0073032902550387E-2</v>
      </c>
      <c r="T29" s="154">
        <f t="shared" si="10"/>
        <v>8.0160083923032669E-4</v>
      </c>
      <c r="U29" s="62">
        <f t="shared" si="11"/>
        <v>5.8840653811767698E-3</v>
      </c>
      <c r="V29" s="63">
        <f t="shared" si="12"/>
        <v>99.379729084400168</v>
      </c>
      <c r="W29" s="63">
        <f t="shared" si="13"/>
        <v>0.58475682349624525</v>
      </c>
      <c r="X29" s="56">
        <v>100</v>
      </c>
      <c r="Y29" s="56">
        <v>100</v>
      </c>
      <c r="Z29" s="64">
        <v>5321</v>
      </c>
      <c r="AA29" s="175">
        <v>45552674</v>
      </c>
      <c r="AB29" s="47"/>
      <c r="AC29" s="11"/>
      <c r="AD29" s="14"/>
      <c r="AE29" s="5"/>
      <c r="AF29" s="6"/>
      <c r="AG29" s="7"/>
      <c r="AH29" s="7"/>
      <c r="AI29" s="7"/>
      <c r="AJ29" s="8"/>
      <c r="AK29" s="6"/>
      <c r="AL29" s="7"/>
      <c r="AM29" s="7"/>
      <c r="AN29" s="7"/>
      <c r="AO29" s="8"/>
      <c r="AP29" s="6"/>
      <c r="AQ29" s="7"/>
      <c r="AR29" s="7"/>
      <c r="AS29" s="7"/>
      <c r="AT29" s="8"/>
    </row>
    <row r="30" spans="1:46" ht="18" customHeight="1" x14ac:dyDescent="0.35">
      <c r="A30" s="173">
        <v>25</v>
      </c>
      <c r="B30" s="131" t="s">
        <v>48</v>
      </c>
      <c r="C30" s="131" t="s">
        <v>70</v>
      </c>
      <c r="D30" s="129"/>
      <c r="E30" s="125"/>
      <c r="F30" s="125">
        <v>994225170.20000005</v>
      </c>
      <c r="G30" s="125"/>
      <c r="H30" s="129"/>
      <c r="I30" s="125">
        <v>0</v>
      </c>
      <c r="J30" s="125">
        <v>994225170.20000005</v>
      </c>
      <c r="K30" s="125">
        <v>1245496.83</v>
      </c>
      <c r="L30" s="66">
        <v>7219300.3899999997</v>
      </c>
      <c r="M30" s="56">
        <v>1024972110.36</v>
      </c>
      <c r="N30" s="56">
        <v>1111978.8</v>
      </c>
      <c r="O30" s="93">
        <v>1057172124.13</v>
      </c>
      <c r="P30" s="60">
        <f t="shared" si="7"/>
        <v>2.1505085914035509E-3</v>
      </c>
      <c r="Q30" s="69">
        <v>1022656024.52</v>
      </c>
      <c r="R30" s="60">
        <f t="shared" si="8"/>
        <v>1.9923807741357717E-3</v>
      </c>
      <c r="S30" s="61">
        <f t="shared" si="9"/>
        <v>-3.2649460596026449E-2</v>
      </c>
      <c r="T30" s="154">
        <f t="shared" si="10"/>
        <v>1.217903967841576E-3</v>
      </c>
      <c r="U30" s="62">
        <f t="shared" si="11"/>
        <v>7.0593632823788372E-3</v>
      </c>
      <c r="V30" s="63">
        <f t="shared" si="12"/>
        <v>10.042888666389233</v>
      </c>
      <c r="W30" s="63">
        <f t="shared" si="13"/>
        <v>7.089639950052673E-2</v>
      </c>
      <c r="X30" s="56">
        <v>10</v>
      </c>
      <c r="Y30" s="56">
        <v>10</v>
      </c>
      <c r="Z30" s="64">
        <v>311</v>
      </c>
      <c r="AA30" s="175">
        <v>101828872</v>
      </c>
      <c r="AB30" s="47"/>
      <c r="AC30" s="11"/>
      <c r="AD30" s="14"/>
      <c r="AE30" s="5"/>
      <c r="AF30" s="6"/>
      <c r="AG30" s="7"/>
      <c r="AH30" s="7"/>
      <c r="AI30" s="7"/>
      <c r="AJ30" s="8"/>
      <c r="AK30" s="6"/>
      <c r="AL30" s="7"/>
      <c r="AM30" s="7"/>
      <c r="AN30" s="7"/>
      <c r="AO30" s="8"/>
      <c r="AP30" s="6"/>
      <c r="AQ30" s="7"/>
      <c r="AR30" s="7"/>
      <c r="AS30" s="7"/>
      <c r="AT30" s="8"/>
    </row>
    <row r="31" spans="1:46" ht="18" customHeight="1" x14ac:dyDescent="0.35">
      <c r="A31" s="173">
        <v>26</v>
      </c>
      <c r="B31" s="131" t="s">
        <v>31</v>
      </c>
      <c r="C31" s="131" t="s">
        <v>71</v>
      </c>
      <c r="D31" s="125"/>
      <c r="E31" s="125"/>
      <c r="F31" s="126">
        <v>1920323426.9300001</v>
      </c>
      <c r="G31" s="125"/>
      <c r="H31" s="125"/>
      <c r="I31" s="126">
        <v>17322377.469999999</v>
      </c>
      <c r="J31" s="126">
        <v>1938737080.24</v>
      </c>
      <c r="K31" s="126">
        <v>3014880.17</v>
      </c>
      <c r="L31" s="66">
        <v>9892809.0299999993</v>
      </c>
      <c r="M31" s="73">
        <v>1938737080.24</v>
      </c>
      <c r="N31" s="73">
        <v>22185756.719999999</v>
      </c>
      <c r="O31" s="93">
        <v>1871651534.3900001</v>
      </c>
      <c r="P31" s="60">
        <f t="shared" si="7"/>
        <v>3.8073295851720557E-3</v>
      </c>
      <c r="Q31" s="69">
        <v>1916551323.52</v>
      </c>
      <c r="R31" s="60">
        <f t="shared" si="8"/>
        <v>3.7339045759965969E-3</v>
      </c>
      <c r="S31" s="61">
        <f t="shared" si="9"/>
        <v>2.3989395624668671E-2</v>
      </c>
      <c r="T31" s="154">
        <f t="shared" si="10"/>
        <v>1.573075624430852E-3</v>
      </c>
      <c r="U31" s="62">
        <f t="shared" si="11"/>
        <v>5.1617762115707642E-3</v>
      </c>
      <c r="V31" s="63">
        <f t="shared" si="12"/>
        <v>1</v>
      </c>
      <c r="W31" s="63">
        <f t="shared" si="13"/>
        <v>5.1617762115707642E-3</v>
      </c>
      <c r="X31" s="96">
        <v>100</v>
      </c>
      <c r="Y31" s="96">
        <v>100</v>
      </c>
      <c r="Z31" s="64">
        <v>1076</v>
      </c>
      <c r="AA31" s="178">
        <v>1916551323.52</v>
      </c>
      <c r="AB31" s="47"/>
      <c r="AC31" s="11"/>
      <c r="AD31" s="14"/>
      <c r="AE31" s="5"/>
      <c r="AF31" s="6"/>
      <c r="AG31" s="7"/>
      <c r="AH31" s="7"/>
      <c r="AI31" s="7"/>
      <c r="AJ31" s="8"/>
      <c r="AK31" s="6"/>
      <c r="AL31" s="7"/>
      <c r="AM31" s="7"/>
      <c r="AN31" s="7"/>
      <c r="AO31" s="8"/>
      <c r="AP31" s="6"/>
      <c r="AQ31" s="7"/>
      <c r="AR31" s="7"/>
      <c r="AS31" s="7"/>
      <c r="AT31" s="8"/>
    </row>
    <row r="32" spans="1:46" ht="16.5" customHeight="1" x14ac:dyDescent="0.3">
      <c r="A32" s="173">
        <v>27</v>
      </c>
      <c r="B32" s="134" t="s">
        <v>46</v>
      </c>
      <c r="C32" s="134" t="s">
        <v>72</v>
      </c>
      <c r="D32" s="125"/>
      <c r="E32" s="125"/>
      <c r="F32" s="125">
        <v>8148396833.2299995</v>
      </c>
      <c r="G32" s="125"/>
      <c r="H32" s="125"/>
      <c r="I32" s="125">
        <v>0</v>
      </c>
      <c r="J32" s="125">
        <v>8148396833.2299995</v>
      </c>
      <c r="K32" s="126">
        <v>11356950.689999999</v>
      </c>
      <c r="L32" s="66">
        <v>52668040.100000001</v>
      </c>
      <c r="M32" s="56">
        <v>8230396833.2299995</v>
      </c>
      <c r="N32" s="56">
        <v>149422423.91999999</v>
      </c>
      <c r="O32" s="93">
        <v>7822504097.5100002</v>
      </c>
      <c r="P32" s="60">
        <f t="shared" si="7"/>
        <v>1.5912604848362516E-2</v>
      </c>
      <c r="Q32" s="69">
        <v>8080974400.3100004</v>
      </c>
      <c r="R32" s="60">
        <f t="shared" si="8"/>
        <v>1.5743688635695433E-2</v>
      </c>
      <c r="S32" s="61">
        <f t="shared" si="9"/>
        <v>3.3041887812148861E-2</v>
      </c>
      <c r="T32" s="154">
        <f t="shared" si="10"/>
        <v>1.4053937220199989E-3</v>
      </c>
      <c r="U32" s="62">
        <f t="shared" si="11"/>
        <v>6.5175358182027604E-3</v>
      </c>
      <c r="V32" s="63">
        <f t="shared" si="12"/>
        <v>100.00030604459889</v>
      </c>
      <c r="W32" s="63">
        <f t="shared" si="13"/>
        <v>0.65175557647691129</v>
      </c>
      <c r="X32" s="56">
        <v>100</v>
      </c>
      <c r="Y32" s="56">
        <v>100</v>
      </c>
      <c r="Z32" s="64">
        <v>5471</v>
      </c>
      <c r="AA32" s="175">
        <v>80809496.689999998</v>
      </c>
      <c r="AB32" s="35"/>
      <c r="AC32" s="13"/>
      <c r="AD32" s="5"/>
      <c r="AE32" s="5"/>
      <c r="AF32" s="6"/>
      <c r="AG32" s="7"/>
      <c r="AH32" s="7"/>
      <c r="AI32" s="7"/>
      <c r="AJ32" s="8"/>
      <c r="AK32" s="6"/>
      <c r="AL32" s="7"/>
      <c r="AM32" s="7"/>
      <c r="AN32" s="7"/>
      <c r="AO32" s="8"/>
      <c r="AP32" s="6"/>
      <c r="AQ32" s="7"/>
      <c r="AR32" s="7"/>
      <c r="AS32" s="7"/>
      <c r="AT32" s="8"/>
    </row>
    <row r="33" spans="1:256" ht="16.5" customHeight="1" x14ac:dyDescent="0.3">
      <c r="A33" s="173">
        <v>28</v>
      </c>
      <c r="B33" s="134" t="s">
        <v>73</v>
      </c>
      <c r="C33" s="134" t="s">
        <v>74</v>
      </c>
      <c r="D33" s="125"/>
      <c r="E33" s="125"/>
      <c r="F33" s="126">
        <v>2648942537.96</v>
      </c>
      <c r="G33" s="125">
        <v>0</v>
      </c>
      <c r="H33" s="125"/>
      <c r="I33" s="125">
        <v>0</v>
      </c>
      <c r="J33" s="125">
        <v>6705381168.9799995</v>
      </c>
      <c r="K33" s="125">
        <v>6481067.7400000002</v>
      </c>
      <c r="L33" s="66">
        <v>42557729.920000002</v>
      </c>
      <c r="M33" s="56">
        <v>6705381168.9799995</v>
      </c>
      <c r="N33" s="56">
        <v>65818052.43</v>
      </c>
      <c r="O33" s="93">
        <v>6147980800</v>
      </c>
      <c r="P33" s="60">
        <f t="shared" si="7"/>
        <v>1.2506275211394299E-2</v>
      </c>
      <c r="Q33" s="69">
        <v>6639563116.5500002</v>
      </c>
      <c r="R33" s="60">
        <f t="shared" si="8"/>
        <v>1.2935471541649828E-2</v>
      </c>
      <c r="S33" s="61">
        <f t="shared" si="9"/>
        <v>7.9958336328896831E-2</v>
      </c>
      <c r="T33" s="154">
        <f t="shared" si="10"/>
        <v>9.7612864374239786E-4</v>
      </c>
      <c r="U33" s="62">
        <f t="shared" si="11"/>
        <v>6.409718406610092E-3</v>
      </c>
      <c r="V33" s="63">
        <f t="shared" si="12"/>
        <v>100.51858005423001</v>
      </c>
      <c r="W33" s="63">
        <f t="shared" si="13"/>
        <v>0.64429579277990812</v>
      </c>
      <c r="X33" s="67">
        <v>100</v>
      </c>
      <c r="Y33" s="67">
        <v>100</v>
      </c>
      <c r="Z33" s="64">
        <v>3070</v>
      </c>
      <c r="AA33" s="184">
        <v>66053093</v>
      </c>
      <c r="AB33" s="14"/>
      <c r="AC33" s="5"/>
      <c r="AD33" s="5"/>
      <c r="AE33" s="5"/>
      <c r="AF33" s="6"/>
      <c r="AG33" s="7"/>
      <c r="AH33" s="7"/>
      <c r="AI33" s="7"/>
      <c r="AJ33" s="8"/>
      <c r="AK33" s="6"/>
      <c r="AL33" s="7"/>
      <c r="AM33" s="7"/>
      <c r="AN33" s="7"/>
      <c r="AO33" s="8"/>
      <c r="AP33" s="6"/>
      <c r="AQ33" s="7"/>
      <c r="AR33" s="7"/>
      <c r="AS33" s="7"/>
      <c r="AT33" s="8"/>
    </row>
    <row r="34" spans="1:256" ht="16.5" customHeight="1" x14ac:dyDescent="0.3">
      <c r="A34" s="173">
        <v>29</v>
      </c>
      <c r="B34" s="134" t="s">
        <v>73</v>
      </c>
      <c r="C34" s="134" t="s">
        <v>75</v>
      </c>
      <c r="D34" s="125"/>
      <c r="E34" s="125"/>
      <c r="F34" s="125">
        <v>68979399.790000007</v>
      </c>
      <c r="G34" s="125"/>
      <c r="H34" s="125"/>
      <c r="I34" s="127">
        <v>0</v>
      </c>
      <c r="J34" s="125">
        <v>156247257.75999999</v>
      </c>
      <c r="K34" s="125">
        <v>133578.31</v>
      </c>
      <c r="L34" s="66">
        <v>939328.6</v>
      </c>
      <c r="M34" s="56">
        <v>156247257.75999999</v>
      </c>
      <c r="N34" s="56">
        <v>1427008.44</v>
      </c>
      <c r="O34" s="93">
        <v>153955596.78</v>
      </c>
      <c r="P34" s="60">
        <f t="shared" si="7"/>
        <v>3.1317779386447176E-4</v>
      </c>
      <c r="Q34" s="69">
        <v>154820249.31</v>
      </c>
      <c r="R34" s="60">
        <f t="shared" si="8"/>
        <v>3.0162721460222375E-4</v>
      </c>
      <c r="S34" s="61">
        <f t="shared" si="9"/>
        <v>5.6162461650262402E-3</v>
      </c>
      <c r="T34" s="154">
        <f t="shared" si="10"/>
        <v>8.6279611740279016E-4</v>
      </c>
      <c r="U34" s="62">
        <f t="shared" si="11"/>
        <v>6.0672205618217392E-3</v>
      </c>
      <c r="V34" s="63">
        <f t="shared" si="12"/>
        <v>1039062.0759060403</v>
      </c>
      <c r="W34" s="63">
        <f t="shared" si="13"/>
        <v>6304.2187919463086</v>
      </c>
      <c r="X34" s="56">
        <v>100</v>
      </c>
      <c r="Y34" s="56">
        <v>100</v>
      </c>
      <c r="Z34" s="64">
        <v>8</v>
      </c>
      <c r="AA34" s="175">
        <v>149</v>
      </c>
      <c r="AB34" s="14"/>
      <c r="AC34" s="5"/>
      <c r="AD34" s="5"/>
      <c r="AE34" s="5"/>
      <c r="AF34" s="6"/>
      <c r="AG34" s="7"/>
      <c r="AH34" s="7"/>
      <c r="AI34" s="7"/>
      <c r="AJ34" s="8"/>
      <c r="AK34" s="6"/>
      <c r="AL34" s="7"/>
      <c r="AM34" s="7"/>
      <c r="AN34" s="7"/>
      <c r="AO34" s="8"/>
      <c r="AP34" s="6"/>
      <c r="AQ34" s="7"/>
      <c r="AR34" s="7"/>
      <c r="AS34" s="7"/>
      <c r="AT34" s="8"/>
    </row>
    <row r="35" spans="1:256" ht="16.5" customHeight="1" x14ac:dyDescent="0.3">
      <c r="A35" s="173">
        <v>30</v>
      </c>
      <c r="B35" s="134" t="s">
        <v>76</v>
      </c>
      <c r="C35" s="134" t="s">
        <v>77</v>
      </c>
      <c r="D35" s="127"/>
      <c r="E35" s="125"/>
      <c r="F35" s="126">
        <v>1982680426.49</v>
      </c>
      <c r="G35" s="125"/>
      <c r="H35" s="125"/>
      <c r="I35" s="126">
        <v>0</v>
      </c>
      <c r="J35" s="126">
        <v>1982680426.49</v>
      </c>
      <c r="K35" s="126">
        <v>4744308.41</v>
      </c>
      <c r="L35" s="66">
        <v>28604358.059999999</v>
      </c>
      <c r="M35" s="73">
        <v>4357788599.04</v>
      </c>
      <c r="N35" s="73">
        <v>14296179.02</v>
      </c>
      <c r="O35" s="93">
        <v>4357844618.2299995</v>
      </c>
      <c r="P35" s="60">
        <f t="shared" si="7"/>
        <v>8.8647648548411048E-3</v>
      </c>
      <c r="Q35" s="69">
        <v>4343492420.0200005</v>
      </c>
      <c r="R35" s="60">
        <f t="shared" si="8"/>
        <v>8.4621716224809306E-3</v>
      </c>
      <c r="S35" s="61">
        <f t="shared" si="9"/>
        <v>-3.293416692729268E-3</v>
      </c>
      <c r="T35" s="154">
        <f t="shared" si="10"/>
        <v>1.0922796568338788E-3</v>
      </c>
      <c r="U35" s="62">
        <f t="shared" si="11"/>
        <v>6.5855664736876145E-3</v>
      </c>
      <c r="V35" s="63">
        <f t="shared" si="12"/>
        <v>1.0109729661071805</v>
      </c>
      <c r="W35" s="63">
        <f t="shared" si="13"/>
        <v>6.6578296713999726E-3</v>
      </c>
      <c r="X35" s="56">
        <v>1</v>
      </c>
      <c r="Y35" s="56">
        <v>1</v>
      </c>
      <c r="Z35" s="64">
        <v>1377</v>
      </c>
      <c r="AA35" s="178">
        <v>4296348731.0100002</v>
      </c>
      <c r="AB35" s="14"/>
      <c r="AC35" s="5"/>
      <c r="AD35" s="5"/>
      <c r="AE35" s="5"/>
      <c r="AF35" s="6"/>
      <c r="AG35" s="7"/>
      <c r="AH35" s="7"/>
      <c r="AI35" s="7"/>
      <c r="AJ35" s="8"/>
      <c r="AK35" s="6"/>
      <c r="AL35" s="7"/>
      <c r="AM35" s="7"/>
      <c r="AN35" s="7"/>
      <c r="AO35" s="8"/>
      <c r="AP35" s="6"/>
      <c r="AQ35" s="7"/>
      <c r="AR35" s="7"/>
      <c r="AS35" s="7"/>
      <c r="AT35" s="8"/>
    </row>
    <row r="36" spans="1:256" ht="16.5" customHeight="1" x14ac:dyDescent="0.3">
      <c r="A36" s="173">
        <v>31</v>
      </c>
      <c r="B36" s="134" t="s">
        <v>78</v>
      </c>
      <c r="C36" s="134" t="s">
        <v>79</v>
      </c>
      <c r="D36" s="125"/>
      <c r="E36" s="125"/>
      <c r="F36" s="125">
        <v>9125514260.8099995</v>
      </c>
      <c r="G36" s="125"/>
      <c r="H36" s="125"/>
      <c r="I36" s="125">
        <v>0</v>
      </c>
      <c r="J36" s="125">
        <v>9125514260.8099995</v>
      </c>
      <c r="K36" s="125">
        <v>9026508.0500000007</v>
      </c>
      <c r="L36" s="66">
        <v>45245021.5</v>
      </c>
      <c r="M36" s="56">
        <v>9125514260.8099995</v>
      </c>
      <c r="N36" s="56">
        <v>9026508.0500000007</v>
      </c>
      <c r="O36" s="93">
        <v>8613073356.0599995</v>
      </c>
      <c r="P36" s="60">
        <f t="shared" si="7"/>
        <v>1.7520787606690943E-2</v>
      </c>
      <c r="Q36" s="69">
        <v>9116487752.7600002</v>
      </c>
      <c r="R36" s="60">
        <f t="shared" si="8"/>
        <v>1.7761118588010657E-2</v>
      </c>
      <c r="S36" s="61">
        <f t="shared" si="9"/>
        <v>5.8447708023502166E-2</v>
      </c>
      <c r="T36" s="154">
        <f t="shared" si="10"/>
        <v>9.9013000343989299E-4</v>
      </c>
      <c r="U36" s="62">
        <f t="shared" si="11"/>
        <v>4.9629882392264665E-3</v>
      </c>
      <c r="V36" s="63">
        <f t="shared" si="12"/>
        <v>1.0148189510000958</v>
      </c>
      <c r="W36" s="63">
        <f t="shared" si="13"/>
        <v>5.0365345187576146E-3</v>
      </c>
      <c r="X36" s="56">
        <v>1</v>
      </c>
      <c r="Y36" s="56">
        <v>1</v>
      </c>
      <c r="Z36" s="64">
        <v>2440</v>
      </c>
      <c r="AA36" s="175">
        <v>8983363725.8899994</v>
      </c>
      <c r="AB36" s="50"/>
      <c r="AC36" s="17"/>
      <c r="AD36" s="17"/>
      <c r="AE36" s="17"/>
      <c r="AF36" s="6"/>
      <c r="AG36" s="7"/>
      <c r="AH36" s="7"/>
      <c r="AI36" s="7"/>
      <c r="AJ36" s="8"/>
      <c r="AK36" s="6"/>
      <c r="AL36" s="7"/>
      <c r="AM36" s="7"/>
      <c r="AN36" s="7"/>
      <c r="AO36" s="8"/>
      <c r="AP36" s="6"/>
      <c r="AQ36" s="7"/>
      <c r="AR36" s="7"/>
      <c r="AS36" s="7"/>
      <c r="AT36" s="8"/>
    </row>
    <row r="37" spans="1:256" ht="16.5" customHeight="1" x14ac:dyDescent="0.3">
      <c r="A37" s="173">
        <v>32</v>
      </c>
      <c r="B37" s="134" t="s">
        <v>33</v>
      </c>
      <c r="C37" s="134" t="s">
        <v>80</v>
      </c>
      <c r="D37" s="125"/>
      <c r="E37" s="125"/>
      <c r="F37" s="125">
        <v>528987556.47000003</v>
      </c>
      <c r="G37" s="125"/>
      <c r="H37" s="129"/>
      <c r="I37" s="125">
        <v>0</v>
      </c>
      <c r="J37" s="125">
        <v>528987556.47000003</v>
      </c>
      <c r="K37" s="126">
        <v>1133227.01</v>
      </c>
      <c r="L37" s="66">
        <v>2693237.89</v>
      </c>
      <c r="M37" s="56">
        <v>538683589.17999995</v>
      </c>
      <c r="N37" s="56">
        <v>13577368.880000001</v>
      </c>
      <c r="O37" s="93">
        <v>530400990.97000003</v>
      </c>
      <c r="P37" s="60">
        <f t="shared" si="7"/>
        <v>1.0789462396283156E-3</v>
      </c>
      <c r="Q37" s="69">
        <v>525106220.30000001</v>
      </c>
      <c r="R37" s="60">
        <f t="shared" si="8"/>
        <v>1.0230336619743471E-3</v>
      </c>
      <c r="S37" s="61">
        <f t="shared" si="9"/>
        <v>-9.9825806515121945E-3</v>
      </c>
      <c r="T37" s="154">
        <f t="shared" si="10"/>
        <v>2.158091003668882E-3</v>
      </c>
      <c r="U37" s="62">
        <f t="shared" si="11"/>
        <v>5.1289392238799197E-3</v>
      </c>
      <c r="V37" s="63">
        <f t="shared" si="12"/>
        <v>101.91135782903238</v>
      </c>
      <c r="W37" s="63">
        <f t="shared" si="13"/>
        <v>0.52269716052818616</v>
      </c>
      <c r="X37" s="67">
        <v>100</v>
      </c>
      <c r="Y37" s="67">
        <v>100</v>
      </c>
      <c r="Z37" s="64">
        <v>573</v>
      </c>
      <c r="AA37" s="175">
        <v>5152578</v>
      </c>
      <c r="AB37" s="14"/>
      <c r="AC37" s="5"/>
      <c r="AD37" s="5"/>
      <c r="AE37" s="5"/>
      <c r="AF37" s="6"/>
      <c r="AG37" s="7"/>
      <c r="AH37" s="7"/>
      <c r="AI37" s="7"/>
      <c r="AJ37" s="8"/>
      <c r="AK37" s="6"/>
      <c r="AL37" s="7"/>
      <c r="AM37" s="7"/>
      <c r="AN37" s="7"/>
      <c r="AO37" s="8"/>
      <c r="AP37" s="6"/>
      <c r="AQ37" s="7"/>
      <c r="AR37" s="7"/>
      <c r="AS37" s="7"/>
      <c r="AT37" s="8"/>
    </row>
    <row r="38" spans="1:256" ht="16.5" customHeight="1" x14ac:dyDescent="0.3">
      <c r="A38" s="173">
        <v>33</v>
      </c>
      <c r="B38" s="134" t="s">
        <v>27</v>
      </c>
      <c r="C38" s="134" t="s">
        <v>81</v>
      </c>
      <c r="D38" s="125"/>
      <c r="E38" s="125"/>
      <c r="F38" s="125">
        <v>5037323347.1000004</v>
      </c>
      <c r="G38" s="125"/>
      <c r="H38" s="125"/>
      <c r="I38" s="132">
        <v>0</v>
      </c>
      <c r="J38" s="125">
        <v>5005417331.8800001</v>
      </c>
      <c r="K38" s="125">
        <v>5318430.7300000004</v>
      </c>
      <c r="L38" s="66">
        <v>29260294.079999998</v>
      </c>
      <c r="M38" s="56">
        <v>5005417331.8800001</v>
      </c>
      <c r="N38" s="56">
        <v>0</v>
      </c>
      <c r="O38" s="93">
        <v>5549545735.6400003</v>
      </c>
      <c r="P38" s="60">
        <f t="shared" si="7"/>
        <v>1.1288933476847143E-2</v>
      </c>
      <c r="Q38" s="69">
        <v>4993991789.1499996</v>
      </c>
      <c r="R38" s="60">
        <f t="shared" si="8"/>
        <v>9.7295014045064923E-3</v>
      </c>
      <c r="S38" s="61">
        <f t="shared" si="9"/>
        <v>-0.1001080039618651</v>
      </c>
      <c r="T38" s="154">
        <f t="shared" si="10"/>
        <v>1.0649658538796319E-3</v>
      </c>
      <c r="U38" s="62">
        <f t="shared" si="11"/>
        <v>5.8590993568654291E-3</v>
      </c>
      <c r="V38" s="63">
        <f t="shared" si="12"/>
        <v>0.99389400119926175</v>
      </c>
      <c r="W38" s="63">
        <f t="shared" si="13"/>
        <v>5.823323703219003E-3</v>
      </c>
      <c r="X38" s="56">
        <v>0.99</v>
      </c>
      <c r="Y38" s="56">
        <v>0.99</v>
      </c>
      <c r="Z38" s="64">
        <v>801</v>
      </c>
      <c r="AA38" s="175">
        <v>5024672433</v>
      </c>
      <c r="AB38" s="14"/>
      <c r="AC38" s="5"/>
      <c r="AD38" s="5"/>
      <c r="AE38" s="5"/>
      <c r="AF38" s="6"/>
      <c r="AG38" s="7"/>
      <c r="AH38" s="7"/>
      <c r="AI38" s="7"/>
      <c r="AJ38" s="8"/>
      <c r="AK38" s="6"/>
      <c r="AL38" s="7"/>
      <c r="AM38" s="7"/>
      <c r="AN38" s="7"/>
      <c r="AO38" s="8"/>
      <c r="AP38" s="6"/>
      <c r="AQ38" s="7"/>
      <c r="AR38" s="7"/>
      <c r="AS38" s="7"/>
      <c r="AT38" s="8"/>
    </row>
    <row r="39" spans="1:256" ht="16.5" customHeight="1" x14ac:dyDescent="0.3">
      <c r="A39" s="173">
        <v>34</v>
      </c>
      <c r="B39" s="134" t="s">
        <v>82</v>
      </c>
      <c r="C39" s="134" t="s">
        <v>83</v>
      </c>
      <c r="D39" s="125"/>
      <c r="E39" s="127"/>
      <c r="F39" s="126">
        <v>347593003.58999997</v>
      </c>
      <c r="G39" s="125"/>
      <c r="H39" s="125"/>
      <c r="I39" s="125">
        <v>290850972.63999999</v>
      </c>
      <c r="J39" s="133">
        <v>637576359.57000005</v>
      </c>
      <c r="K39" s="133">
        <v>545113.39</v>
      </c>
      <c r="L39" s="99">
        <v>2487043.36</v>
      </c>
      <c r="M39" s="57">
        <v>658136588.82000005</v>
      </c>
      <c r="N39" s="98">
        <v>6526336.4000000004</v>
      </c>
      <c r="O39" s="93">
        <v>642669791.20000005</v>
      </c>
      <c r="P39" s="60">
        <f t="shared" si="7"/>
        <v>1.307324394831635E-3</v>
      </c>
      <c r="Q39" s="69">
        <v>651610252.41999996</v>
      </c>
      <c r="R39" s="60">
        <f t="shared" si="8"/>
        <v>1.2694940508082592E-3</v>
      </c>
      <c r="S39" s="61">
        <f t="shared" si="9"/>
        <v>1.3911438412728537E-2</v>
      </c>
      <c r="T39" s="154">
        <f t="shared" si="10"/>
        <v>8.3656355616799493E-4</v>
      </c>
      <c r="U39" s="62">
        <f t="shared" si="11"/>
        <v>3.8167652377528258E-3</v>
      </c>
      <c r="V39" s="63">
        <f t="shared" si="12"/>
        <v>9.9951973252683768</v>
      </c>
      <c r="W39" s="63">
        <f t="shared" si="13"/>
        <v>3.8149321695564363E-2</v>
      </c>
      <c r="X39" s="56">
        <v>10</v>
      </c>
      <c r="Y39" s="56">
        <v>10</v>
      </c>
      <c r="Z39" s="64">
        <v>269</v>
      </c>
      <c r="AA39" s="174">
        <v>65192335</v>
      </c>
      <c r="AB39" s="14"/>
      <c r="AC39" s="5"/>
      <c r="AD39" s="5"/>
      <c r="AE39" s="5"/>
      <c r="AF39" s="6"/>
      <c r="AG39" s="7"/>
      <c r="AH39" s="7"/>
      <c r="AI39" s="7"/>
      <c r="AJ39" s="8"/>
      <c r="AK39" s="6"/>
      <c r="AL39" s="7"/>
      <c r="AM39" s="7"/>
      <c r="AN39" s="7"/>
      <c r="AO39" s="8"/>
      <c r="AP39" s="6"/>
      <c r="AQ39" s="7"/>
      <c r="AR39" s="7"/>
      <c r="AS39" s="7"/>
      <c r="AT39" s="8"/>
    </row>
    <row r="40" spans="1:256" ht="16.5" customHeight="1" x14ac:dyDescent="0.3">
      <c r="A40" s="173">
        <v>35</v>
      </c>
      <c r="B40" s="134" t="s">
        <v>84</v>
      </c>
      <c r="C40" s="134" t="s">
        <v>85</v>
      </c>
      <c r="D40" s="125"/>
      <c r="E40" s="125"/>
      <c r="F40" s="126">
        <v>314498918.63999999</v>
      </c>
      <c r="G40" s="125"/>
      <c r="H40" s="125"/>
      <c r="I40" s="126">
        <v>0</v>
      </c>
      <c r="J40" s="126">
        <v>343524702.25</v>
      </c>
      <c r="K40" s="126">
        <v>921642.17</v>
      </c>
      <c r="L40" s="99">
        <v>3956393.84</v>
      </c>
      <c r="M40" s="73">
        <v>778449850.12</v>
      </c>
      <c r="N40" s="73">
        <v>3581930.71</v>
      </c>
      <c r="O40" s="93">
        <v>774081972.83000004</v>
      </c>
      <c r="P40" s="60">
        <f t="shared" si="7"/>
        <v>1.5746441804748359E-3</v>
      </c>
      <c r="Q40" s="69">
        <v>774867919.41999996</v>
      </c>
      <c r="R40" s="60">
        <f t="shared" si="8"/>
        <v>1.509629736813624E-3</v>
      </c>
      <c r="S40" s="61">
        <f t="shared" si="9"/>
        <v>1.0153273394632066E-3</v>
      </c>
      <c r="T40" s="154">
        <f t="shared" si="10"/>
        <v>1.1894184117079757E-3</v>
      </c>
      <c r="U40" s="62">
        <f t="shared" si="11"/>
        <v>5.1058944896846667E-3</v>
      </c>
      <c r="V40" s="63">
        <f t="shared" si="12"/>
        <v>1.0092864168950824</v>
      </c>
      <c r="W40" s="63">
        <f t="shared" si="13"/>
        <v>5.153309954538182E-3</v>
      </c>
      <c r="X40" s="56">
        <v>1</v>
      </c>
      <c r="Y40" s="56">
        <v>1</v>
      </c>
      <c r="Z40" s="64">
        <v>154</v>
      </c>
      <c r="AA40" s="178">
        <v>767738380.75</v>
      </c>
      <c r="AB40" s="14"/>
      <c r="AC40" s="5"/>
      <c r="AD40" s="5"/>
      <c r="AE40" s="5"/>
      <c r="AF40" s="6"/>
      <c r="AG40" s="7"/>
      <c r="AH40" s="7"/>
      <c r="AI40" s="7"/>
      <c r="AJ40" s="8"/>
      <c r="AK40" s="6"/>
      <c r="AL40" s="7"/>
      <c r="AM40" s="7"/>
      <c r="AN40" s="7"/>
      <c r="AO40" s="8"/>
      <c r="AP40" s="6"/>
      <c r="AQ40" s="7"/>
      <c r="AR40" s="7"/>
      <c r="AS40" s="7"/>
      <c r="AT40" s="8"/>
    </row>
    <row r="41" spans="1:256" ht="16.5" customHeight="1" x14ac:dyDescent="0.3">
      <c r="A41" s="173">
        <v>36</v>
      </c>
      <c r="B41" s="134" t="s">
        <v>86</v>
      </c>
      <c r="C41" s="134" t="s">
        <v>174</v>
      </c>
      <c r="D41" s="125"/>
      <c r="E41" s="125"/>
      <c r="F41" s="126">
        <v>6049678894.8699999</v>
      </c>
      <c r="G41" s="125"/>
      <c r="H41" s="125"/>
      <c r="I41" s="126">
        <v>0</v>
      </c>
      <c r="J41" s="126">
        <v>6167371122.0600004</v>
      </c>
      <c r="K41" s="126">
        <v>22932717.989999998</v>
      </c>
      <c r="L41" s="99">
        <v>18862214.699999999</v>
      </c>
      <c r="M41" s="73" t="s">
        <v>186</v>
      </c>
      <c r="N41" s="73">
        <v>89447860.230000004</v>
      </c>
      <c r="O41" s="93">
        <v>6289787174.9799995</v>
      </c>
      <c r="P41" s="60">
        <f t="shared" si="7"/>
        <v>1.279473895419422E-2</v>
      </c>
      <c r="Q41" s="69">
        <v>6093243208.0500002</v>
      </c>
      <c r="R41" s="60">
        <f t="shared" si="8"/>
        <v>1.187110849471632E-2</v>
      </c>
      <c r="S41" s="61">
        <f t="shared" si="9"/>
        <v>-3.1248110860066475E-2</v>
      </c>
      <c r="T41" s="154">
        <f t="shared" si="10"/>
        <v>3.7636308295888746E-3</v>
      </c>
      <c r="U41" s="62">
        <f t="shared" si="11"/>
        <v>3.0955952447590564E-3</v>
      </c>
      <c r="V41" s="63">
        <f t="shared" si="12"/>
        <v>99.999998359658491</v>
      </c>
      <c r="W41" s="63">
        <f t="shared" si="13"/>
        <v>0.30955951939807225</v>
      </c>
      <c r="X41" s="56">
        <v>100</v>
      </c>
      <c r="Y41" s="56">
        <v>100</v>
      </c>
      <c r="Z41" s="64">
        <v>1086</v>
      </c>
      <c r="AA41" s="178">
        <v>60932433.079999998</v>
      </c>
      <c r="AB41" s="3"/>
      <c r="AC41" s="10"/>
      <c r="AD41" s="10"/>
      <c r="AE41" s="10"/>
      <c r="AF41" s="6"/>
      <c r="AG41" s="7"/>
      <c r="AH41" s="7"/>
      <c r="AI41" s="7"/>
      <c r="AJ41" s="8"/>
      <c r="AK41" s="6"/>
      <c r="AL41" s="7"/>
      <c r="AM41" s="7"/>
      <c r="AN41" s="7"/>
      <c r="AO41" s="8"/>
      <c r="AP41" s="6"/>
      <c r="AQ41" s="7"/>
      <c r="AR41" s="7"/>
      <c r="AS41" s="7"/>
      <c r="AT41" s="8"/>
    </row>
    <row r="42" spans="1:256" ht="16.5" customHeight="1" x14ac:dyDescent="0.3">
      <c r="A42" s="173">
        <v>37</v>
      </c>
      <c r="B42" s="134" t="s">
        <v>87</v>
      </c>
      <c r="C42" s="134" t="s">
        <v>88</v>
      </c>
      <c r="D42" s="125"/>
      <c r="E42" s="125"/>
      <c r="F42" s="125">
        <v>271229753.38999999</v>
      </c>
      <c r="G42" s="125"/>
      <c r="H42" s="125"/>
      <c r="I42" s="125">
        <v>0</v>
      </c>
      <c r="J42" s="125">
        <v>271229753.38999999</v>
      </c>
      <c r="K42" s="125">
        <v>553357.53</v>
      </c>
      <c r="L42" s="66">
        <v>2286631.0099999998</v>
      </c>
      <c r="M42" s="56">
        <v>418095954.13</v>
      </c>
      <c r="N42" s="56">
        <v>4881366.78</v>
      </c>
      <c r="O42" s="93">
        <v>438026212.17000002</v>
      </c>
      <c r="P42" s="60">
        <f t="shared" si="7"/>
        <v>8.91036673244427E-4</v>
      </c>
      <c r="Q42" s="69">
        <v>413214587.35000002</v>
      </c>
      <c r="R42" s="60">
        <f t="shared" si="8"/>
        <v>8.0504175371675594E-4</v>
      </c>
      <c r="S42" s="61">
        <f t="shared" si="9"/>
        <v>-5.6644155373903708E-2</v>
      </c>
      <c r="T42" s="154">
        <f t="shared" si="10"/>
        <v>1.3391529412084778E-3</v>
      </c>
      <c r="U42" s="62">
        <f t="shared" si="11"/>
        <v>5.5337615853894894E-3</v>
      </c>
      <c r="V42" s="63">
        <f t="shared" si="12"/>
        <v>1.0070652058744545</v>
      </c>
      <c r="W42" s="63">
        <f t="shared" si="13"/>
        <v>5.572858750250413E-3</v>
      </c>
      <c r="X42" s="56">
        <v>1</v>
      </c>
      <c r="Y42" s="56">
        <v>1</v>
      </c>
      <c r="Z42" s="64">
        <v>436</v>
      </c>
      <c r="AA42" s="175">
        <v>410315623</v>
      </c>
      <c r="AB42" s="11"/>
      <c r="AC42" s="11"/>
      <c r="AD42" s="11"/>
      <c r="AE42" s="12"/>
      <c r="AF42" s="6"/>
      <c r="AG42" s="7"/>
      <c r="AH42" s="7"/>
      <c r="AI42" s="7"/>
      <c r="AJ42" s="8"/>
      <c r="AK42" s="6"/>
      <c r="AL42" s="7"/>
      <c r="AM42" s="7"/>
      <c r="AN42" s="7"/>
      <c r="AO42" s="8"/>
      <c r="AP42" s="6"/>
      <c r="AQ42" s="7"/>
      <c r="AR42" s="7"/>
      <c r="AS42" s="7"/>
      <c r="AT42" s="8"/>
    </row>
    <row r="43" spans="1:256" ht="16.5" customHeight="1" x14ac:dyDescent="0.3">
      <c r="A43" s="173">
        <v>38</v>
      </c>
      <c r="B43" s="134" t="s">
        <v>52</v>
      </c>
      <c r="C43" s="134" t="s">
        <v>89</v>
      </c>
      <c r="D43" s="125"/>
      <c r="E43" s="125"/>
      <c r="F43" s="126">
        <v>227490649.81</v>
      </c>
      <c r="G43" s="125"/>
      <c r="H43" s="125"/>
      <c r="I43" s="126">
        <v>0</v>
      </c>
      <c r="J43" s="126">
        <v>227490649.81</v>
      </c>
      <c r="K43" s="125">
        <v>337765.95</v>
      </c>
      <c r="L43" s="66">
        <v>1507440.2</v>
      </c>
      <c r="M43" s="57">
        <v>228497046.66</v>
      </c>
      <c r="N43" s="57">
        <v>0</v>
      </c>
      <c r="O43" s="93">
        <v>222938717.97</v>
      </c>
      <c r="P43" s="60">
        <f t="shared" si="7"/>
        <v>4.5350384994830104E-4</v>
      </c>
      <c r="Q43" s="69">
        <v>228159280.71000001</v>
      </c>
      <c r="R43" s="60">
        <f t="shared" si="8"/>
        <v>4.4450934960326978E-4</v>
      </c>
      <c r="S43" s="61">
        <f t="shared" si="9"/>
        <v>2.3417030417760457E-2</v>
      </c>
      <c r="T43" s="154">
        <f t="shared" si="10"/>
        <v>1.4803954016199528E-3</v>
      </c>
      <c r="U43" s="62">
        <f t="shared" si="11"/>
        <v>6.6069642019779135E-3</v>
      </c>
      <c r="V43" s="63">
        <f t="shared" si="12"/>
        <v>100.84484730443738</v>
      </c>
      <c r="W43" s="63">
        <f t="shared" si="13"/>
        <v>0.66627829609434674</v>
      </c>
      <c r="X43" s="56">
        <v>100</v>
      </c>
      <c r="Y43" s="56">
        <v>100</v>
      </c>
      <c r="Z43" s="64">
        <v>562</v>
      </c>
      <c r="AA43" s="174">
        <v>2262478.3199999998</v>
      </c>
      <c r="AB43" s="51"/>
      <c r="AC43" s="16"/>
      <c r="AD43" s="16"/>
      <c r="AE43" s="16"/>
      <c r="AF43" s="6"/>
      <c r="AG43" s="7"/>
      <c r="AH43" s="7"/>
      <c r="AI43" s="7"/>
      <c r="AJ43" s="8"/>
      <c r="AK43" s="6"/>
      <c r="AL43" s="7"/>
      <c r="AM43" s="7"/>
      <c r="AN43" s="7"/>
      <c r="AO43" s="8"/>
      <c r="AP43" s="6"/>
      <c r="AQ43" s="7"/>
      <c r="AR43" s="7"/>
      <c r="AS43" s="7"/>
      <c r="AT43" s="8"/>
    </row>
    <row r="44" spans="1:256" ht="16.5" customHeight="1" x14ac:dyDescent="0.3">
      <c r="A44" s="173">
        <v>39</v>
      </c>
      <c r="B44" s="134" t="s">
        <v>90</v>
      </c>
      <c r="C44" s="134" t="s">
        <v>91</v>
      </c>
      <c r="D44" s="125"/>
      <c r="E44" s="125"/>
      <c r="F44" s="126">
        <v>107361020.40000001</v>
      </c>
      <c r="G44" s="125"/>
      <c r="H44" s="125"/>
      <c r="I44" s="127">
        <v>0</v>
      </c>
      <c r="J44" s="126">
        <v>107361020.40000001</v>
      </c>
      <c r="K44" s="128">
        <v>144260.21</v>
      </c>
      <c r="L44" s="100">
        <v>481207.8</v>
      </c>
      <c r="M44" s="57">
        <v>112100118.98</v>
      </c>
      <c r="N44" s="57">
        <v>110629515.65000001</v>
      </c>
      <c r="O44" s="93">
        <v>111263709.14</v>
      </c>
      <c r="P44" s="60">
        <f t="shared" si="7"/>
        <v>2.2633359029770674E-4</v>
      </c>
      <c r="Q44" s="59">
        <v>111413003.15000001</v>
      </c>
      <c r="R44" s="60">
        <f t="shared" si="8"/>
        <v>2.1705942188036953E-4</v>
      </c>
      <c r="S44" s="61">
        <f t="shared" si="9"/>
        <v>1.3418032811772695E-3</v>
      </c>
      <c r="T44" s="154">
        <f t="shared" si="10"/>
        <v>1.2948238169810072E-3</v>
      </c>
      <c r="U44" s="62">
        <f t="shared" si="11"/>
        <v>4.3191349877906952E-3</v>
      </c>
      <c r="V44" s="63">
        <f t="shared" si="12"/>
        <v>1.0070820837946965</v>
      </c>
      <c r="W44" s="63">
        <f t="shared" si="13"/>
        <v>4.3497234636948349E-3</v>
      </c>
      <c r="X44" s="56">
        <v>1</v>
      </c>
      <c r="Y44" s="56">
        <v>1</v>
      </c>
      <c r="Z44" s="67">
        <v>38</v>
      </c>
      <c r="AA44" s="174">
        <v>110629515.65000001</v>
      </c>
      <c r="AB44" s="50"/>
      <c r="AC44" s="17"/>
      <c r="AD44" s="17"/>
      <c r="AE44" s="17"/>
      <c r="AF44" s="6"/>
      <c r="AG44" s="7"/>
      <c r="AH44" s="7"/>
      <c r="AI44" s="7"/>
      <c r="AJ44" s="8"/>
      <c r="AK44" s="6"/>
      <c r="AL44" s="7"/>
      <c r="AM44" s="7"/>
      <c r="AN44" s="7"/>
      <c r="AO44" s="8"/>
      <c r="AP44" s="6"/>
      <c r="AQ44" s="7"/>
      <c r="AR44" s="7"/>
      <c r="AS44" s="7"/>
      <c r="AT44" s="8"/>
    </row>
    <row r="45" spans="1:256" ht="16.5" customHeight="1" x14ac:dyDescent="0.3">
      <c r="A45" s="173">
        <v>40</v>
      </c>
      <c r="B45" s="134" t="s">
        <v>92</v>
      </c>
      <c r="C45" s="144" t="s">
        <v>93</v>
      </c>
      <c r="D45" s="125"/>
      <c r="E45" s="125"/>
      <c r="F45" s="126">
        <v>563018699.42999995</v>
      </c>
      <c r="G45" s="125"/>
      <c r="H45" s="125"/>
      <c r="I45" s="126">
        <v>0</v>
      </c>
      <c r="J45" s="126">
        <v>788625228.00999999</v>
      </c>
      <c r="K45" s="126">
        <v>1605873.54</v>
      </c>
      <c r="L45" s="58">
        <v>7596093.0999999996</v>
      </c>
      <c r="M45" s="57">
        <v>1718974506.46</v>
      </c>
      <c r="N45" s="57">
        <v>8632918.5800000001</v>
      </c>
      <c r="O45" s="93">
        <v>1700425494.77</v>
      </c>
      <c r="P45" s="60">
        <f t="shared" si="7"/>
        <v>3.4590201085313958E-3</v>
      </c>
      <c r="Q45" s="69">
        <v>1710341587.8699999</v>
      </c>
      <c r="R45" s="60">
        <f t="shared" si="8"/>
        <v>3.332158238129455E-3</v>
      </c>
      <c r="S45" s="61">
        <f t="shared" si="9"/>
        <v>5.8315363598692447E-3</v>
      </c>
      <c r="T45" s="154">
        <f t="shared" si="10"/>
        <v>9.3891977566884705E-4</v>
      </c>
      <c r="U45" s="62">
        <f t="shared" si="11"/>
        <v>4.4412725234962633E-3</v>
      </c>
      <c r="V45" s="63">
        <f t="shared" si="12"/>
        <v>1.0087672900965172</v>
      </c>
      <c r="W45" s="63">
        <f t="shared" si="13"/>
        <v>4.4802104481074453E-3</v>
      </c>
      <c r="X45" s="56">
        <v>1</v>
      </c>
      <c r="Y45" s="56">
        <v>1</v>
      </c>
      <c r="Z45" s="64">
        <v>27</v>
      </c>
      <c r="AA45" s="174">
        <v>1695476850.47</v>
      </c>
      <c r="AB45" s="50"/>
      <c r="AC45" s="17"/>
      <c r="AD45" s="17"/>
      <c r="AE45" s="17"/>
      <c r="AF45" s="6"/>
      <c r="AG45" s="7"/>
      <c r="AH45" s="7"/>
      <c r="AI45" s="7"/>
      <c r="AJ45" s="8"/>
      <c r="AK45" s="6"/>
      <c r="AL45" s="7"/>
      <c r="AM45" s="7"/>
      <c r="AN45" s="7"/>
      <c r="AO45" s="8"/>
      <c r="AP45" s="6"/>
      <c r="AQ45" s="7"/>
      <c r="AR45" s="7"/>
      <c r="AS45" s="7"/>
      <c r="AT45" s="8"/>
    </row>
    <row r="46" spans="1:256" ht="16.5" customHeight="1" x14ac:dyDescent="0.3">
      <c r="A46" s="173">
        <v>41</v>
      </c>
      <c r="B46" s="131" t="s">
        <v>94</v>
      </c>
      <c r="C46" s="134" t="s">
        <v>95</v>
      </c>
      <c r="D46" s="125"/>
      <c r="E46" s="125"/>
      <c r="F46" s="126">
        <v>1711358.88</v>
      </c>
      <c r="G46" s="125"/>
      <c r="H46" s="125"/>
      <c r="I46" s="126">
        <v>0</v>
      </c>
      <c r="J46" s="126"/>
      <c r="K46" s="126">
        <v>65929.8</v>
      </c>
      <c r="L46" s="66">
        <v>475313.45</v>
      </c>
      <c r="M46" s="57">
        <v>186421745.50999999</v>
      </c>
      <c r="N46" s="57">
        <v>3848565.9</v>
      </c>
      <c r="O46" s="93">
        <v>184602760.78</v>
      </c>
      <c r="P46" s="60">
        <f t="shared" ref="P46:P47" si="14">(O46/$O$49)</f>
        <v>3.7552051741896554E-4</v>
      </c>
      <c r="Q46" s="69">
        <v>182573179.61000001</v>
      </c>
      <c r="R46" s="60">
        <f t="shared" ref="R46:R47" si="15">(Q46/$Q$49)</f>
        <v>3.5569662154832124E-4</v>
      </c>
      <c r="S46" s="61">
        <f t="shared" ref="S46:S47" si="16">((Q46-O46)/O46)</f>
        <v>-1.099431645238901E-2</v>
      </c>
      <c r="T46" s="154">
        <f t="shared" ref="T46" si="17">(K46/Q46)</f>
        <v>3.6111437693550939E-4</v>
      </c>
      <c r="U46" s="62">
        <f t="shared" ref="U46" si="18">L46/Q46</f>
        <v>2.6034133327541929E-3</v>
      </c>
      <c r="V46" s="63">
        <f t="shared" ref="V46" si="19">Q46/AA46</f>
        <v>1.0016701194157953</v>
      </c>
      <c r="W46" s="63">
        <f t="shared" ref="W46" si="20">L46/AA46</f>
        <v>2.6077613439085662E-3</v>
      </c>
      <c r="X46" s="56">
        <v>1</v>
      </c>
      <c r="Y46" s="56">
        <v>1</v>
      </c>
      <c r="Z46" s="64">
        <v>23</v>
      </c>
      <c r="AA46" s="174">
        <v>182268769</v>
      </c>
      <c r="AB46" s="50"/>
      <c r="AC46" s="17"/>
      <c r="AD46" s="17"/>
      <c r="AE46" s="17"/>
      <c r="AF46" s="6"/>
      <c r="AG46" s="7"/>
      <c r="AH46" s="7"/>
      <c r="AI46" s="7"/>
      <c r="AJ46" s="8"/>
      <c r="AK46" s="6"/>
      <c r="AL46" s="7"/>
      <c r="AM46" s="7"/>
      <c r="AN46" s="7"/>
      <c r="AO46" s="8"/>
      <c r="AP46" s="6"/>
      <c r="AQ46" s="7"/>
      <c r="AR46" s="7"/>
      <c r="AS46" s="7"/>
      <c r="AT46" s="8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  <c r="HW46" s="41"/>
      <c r="HX46" s="41"/>
      <c r="HY46" s="41"/>
      <c r="HZ46" s="41"/>
      <c r="IA46" s="41"/>
      <c r="IB46" s="41"/>
      <c r="IC46" s="41"/>
      <c r="ID46" s="41"/>
      <c r="IE46" s="41"/>
      <c r="IF46" s="41"/>
      <c r="IG46" s="41"/>
      <c r="IH46" s="41"/>
      <c r="II46" s="41"/>
      <c r="IJ46" s="41"/>
      <c r="IK46" s="41"/>
      <c r="IL46" s="41"/>
      <c r="IM46" s="41"/>
      <c r="IN46" s="41"/>
      <c r="IO46" s="41"/>
      <c r="IP46" s="41"/>
      <c r="IQ46" s="41"/>
      <c r="IR46" s="41"/>
      <c r="IS46" s="41"/>
      <c r="IT46" s="41"/>
      <c r="IU46" s="41"/>
      <c r="IV46" s="41"/>
    </row>
    <row r="47" spans="1:256" ht="16.5" customHeight="1" x14ac:dyDescent="0.3">
      <c r="A47" s="173">
        <v>42</v>
      </c>
      <c r="B47" s="131" t="s">
        <v>193</v>
      </c>
      <c r="C47" s="131" t="s">
        <v>194</v>
      </c>
      <c r="D47" s="125"/>
      <c r="E47" s="125"/>
      <c r="F47" s="126">
        <v>279912535.72000003</v>
      </c>
      <c r="G47" s="125"/>
      <c r="H47" s="125"/>
      <c r="I47" s="126">
        <v>373261533.91000003</v>
      </c>
      <c r="J47" s="126">
        <v>654628735.79999995</v>
      </c>
      <c r="K47" s="126">
        <v>1415765.52</v>
      </c>
      <c r="L47" s="66">
        <v>4078469.85</v>
      </c>
      <c r="M47" s="57">
        <v>654628735.79999995</v>
      </c>
      <c r="N47" s="57">
        <v>654628735.79999995</v>
      </c>
      <c r="O47" s="93">
        <v>0</v>
      </c>
      <c r="P47" s="60">
        <f t="shared" si="14"/>
        <v>0</v>
      </c>
      <c r="Q47" s="69">
        <v>641094352.36000001</v>
      </c>
      <c r="R47" s="60">
        <f t="shared" si="15"/>
        <v>1.2490065392697523E-3</v>
      </c>
      <c r="S47" s="61" t="e">
        <f t="shared" si="16"/>
        <v>#DIV/0!</v>
      </c>
      <c r="T47" s="154">
        <f t="shared" ref="T47" si="21">(K47/Q47)</f>
        <v>2.2083574980629236E-3</v>
      </c>
      <c r="U47" s="62">
        <f t="shared" ref="U47" si="22">L47/Q47</f>
        <v>6.3617310540738893E-3</v>
      </c>
      <c r="V47" s="63">
        <f t="shared" ref="V47" si="23">Q47/AA47</f>
        <v>1</v>
      </c>
      <c r="W47" s="63">
        <f t="shared" ref="W47" si="24">L47/AA47</f>
        <v>6.3617310540738893E-3</v>
      </c>
      <c r="X47" s="56">
        <v>1</v>
      </c>
      <c r="Y47" s="56">
        <v>1</v>
      </c>
      <c r="Z47" s="64">
        <v>97</v>
      </c>
      <c r="AA47" s="174">
        <v>641094352.36000001</v>
      </c>
      <c r="AB47" s="50"/>
      <c r="AC47" s="17"/>
      <c r="AD47" s="17"/>
      <c r="AE47" s="17"/>
      <c r="AF47" s="6"/>
      <c r="AG47" s="7"/>
      <c r="AH47" s="7"/>
      <c r="AI47" s="7"/>
      <c r="AJ47" s="8"/>
      <c r="AK47" s="6"/>
      <c r="AL47" s="7"/>
      <c r="AM47" s="7"/>
      <c r="AN47" s="7"/>
      <c r="AO47" s="8"/>
      <c r="AP47" s="6"/>
      <c r="AQ47" s="7"/>
      <c r="AR47" s="7"/>
      <c r="AS47" s="7"/>
      <c r="AT47" s="8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  <c r="HP47" s="41"/>
      <c r="HQ47" s="41"/>
      <c r="HR47" s="41"/>
      <c r="HS47" s="41"/>
      <c r="HT47" s="41"/>
      <c r="HU47" s="41"/>
      <c r="HV47" s="41"/>
      <c r="HW47" s="41"/>
      <c r="HX47" s="41"/>
      <c r="HY47" s="41"/>
      <c r="HZ47" s="41"/>
      <c r="IA47" s="41"/>
      <c r="IB47" s="41"/>
      <c r="IC47" s="41"/>
      <c r="ID47" s="41"/>
      <c r="IE47" s="41"/>
      <c r="IF47" s="41"/>
      <c r="IG47" s="41"/>
      <c r="IH47" s="41"/>
      <c r="II47" s="41"/>
      <c r="IJ47" s="41"/>
      <c r="IK47" s="41"/>
      <c r="IL47" s="41"/>
      <c r="IM47" s="41"/>
      <c r="IN47" s="41"/>
      <c r="IO47" s="41"/>
      <c r="IP47" s="41"/>
      <c r="IQ47" s="41"/>
      <c r="IR47" s="41"/>
      <c r="IS47" s="41"/>
      <c r="IT47" s="41"/>
      <c r="IU47" s="41"/>
      <c r="IV47" s="41"/>
    </row>
    <row r="48" spans="1:256" ht="16.5" customHeight="1" x14ac:dyDescent="0.3">
      <c r="A48" s="173">
        <v>43</v>
      </c>
      <c r="B48" s="131" t="s">
        <v>189</v>
      </c>
      <c r="C48" s="134" t="s">
        <v>190</v>
      </c>
      <c r="D48" s="125"/>
      <c r="E48" s="125"/>
      <c r="F48" s="162">
        <v>8254557.5</v>
      </c>
      <c r="G48" s="125"/>
      <c r="H48" s="125"/>
      <c r="I48" s="126">
        <v>0</v>
      </c>
      <c r="J48" s="162">
        <v>8254557.5</v>
      </c>
      <c r="K48" s="126">
        <v>10992.77</v>
      </c>
      <c r="L48" s="66">
        <v>8879.31</v>
      </c>
      <c r="M48" s="163">
        <v>8373119.4199999999</v>
      </c>
      <c r="N48" s="163">
        <v>164307.88</v>
      </c>
      <c r="O48" s="93">
        <v>0</v>
      </c>
      <c r="P48" s="60">
        <f t="shared" si="7"/>
        <v>0</v>
      </c>
      <c r="Q48" s="69">
        <v>8208811.54</v>
      </c>
      <c r="R48" s="60">
        <f t="shared" si="8"/>
        <v>1.5992746239847729E-5</v>
      </c>
      <c r="S48" s="61" t="e">
        <f t="shared" si="9"/>
        <v>#DIV/0!</v>
      </c>
      <c r="T48" s="154">
        <f t="shared" si="10"/>
        <v>1.339142693973944E-3</v>
      </c>
      <c r="U48" s="62">
        <f t="shared" si="11"/>
        <v>1.0816803329852058E-3</v>
      </c>
      <c r="V48" s="63">
        <f t="shared" si="12"/>
        <v>102.10599589526711</v>
      </c>
      <c r="W48" s="63">
        <f t="shared" si="13"/>
        <v>0.11044604763977858</v>
      </c>
      <c r="X48" s="56">
        <v>100</v>
      </c>
      <c r="Y48" s="56">
        <v>100</v>
      </c>
      <c r="Z48" s="64">
        <v>76</v>
      </c>
      <c r="AA48" s="174">
        <v>80395</v>
      </c>
      <c r="AB48" s="50"/>
      <c r="AC48" s="17"/>
      <c r="AD48" s="17"/>
      <c r="AE48" s="17"/>
      <c r="AF48" s="6"/>
      <c r="AG48" s="7"/>
      <c r="AH48" s="7"/>
      <c r="AI48" s="7"/>
      <c r="AJ48" s="8"/>
      <c r="AK48" s="6"/>
      <c r="AL48" s="7"/>
      <c r="AM48" s="7"/>
      <c r="AN48" s="7"/>
      <c r="AO48" s="8"/>
      <c r="AP48" s="6"/>
      <c r="AQ48" s="7"/>
      <c r="AR48" s="7"/>
      <c r="AS48" s="7"/>
      <c r="AT48" s="8"/>
    </row>
    <row r="49" spans="1:256" ht="16.5" customHeight="1" x14ac:dyDescent="0.3">
      <c r="A49" s="185" t="s">
        <v>96</v>
      </c>
      <c r="B49" s="101"/>
      <c r="C49" s="81" t="s">
        <v>54</v>
      </c>
      <c r="D49" s="82"/>
      <c r="E49" s="82"/>
      <c r="F49" s="82"/>
      <c r="G49" s="82"/>
      <c r="H49" s="82"/>
      <c r="I49" s="82"/>
      <c r="J49" s="82"/>
      <c r="K49" s="82"/>
      <c r="L49" s="83"/>
      <c r="M49" s="82"/>
      <c r="N49" s="82"/>
      <c r="O49" s="93">
        <f>SUM(O21:O48)</f>
        <v>491591676664.74005</v>
      </c>
      <c r="P49" s="85">
        <f>(O49/$O$135)</f>
        <v>0.3920125749549217</v>
      </c>
      <c r="Q49" s="86">
        <f>SUM(Q21:Q48)</f>
        <v>513283423427.73004</v>
      </c>
      <c r="R49" s="85">
        <f>(Q49/$Q$135)</f>
        <v>0.40122959122732438</v>
      </c>
      <c r="S49" s="87">
        <f t="shared" si="9"/>
        <v>4.4125537092409961E-2</v>
      </c>
      <c r="T49" s="154"/>
      <c r="U49" s="88"/>
      <c r="V49" s="89"/>
      <c r="W49" s="89"/>
      <c r="X49" s="82"/>
      <c r="Y49" s="82"/>
      <c r="Z49" s="90">
        <f>SUM(Z21:Z48)</f>
        <v>233155</v>
      </c>
      <c r="AA49" s="181"/>
      <c r="AB49" s="14"/>
      <c r="AC49" s="5"/>
      <c r="AD49" s="5"/>
      <c r="AE49" s="5"/>
      <c r="AF49" s="6"/>
      <c r="AG49" s="7"/>
      <c r="AH49" s="7"/>
      <c r="AI49" s="7"/>
      <c r="AJ49" s="8"/>
      <c r="AK49" s="6"/>
      <c r="AL49" s="7"/>
      <c r="AM49" s="7"/>
      <c r="AN49" s="7"/>
      <c r="AO49" s="8"/>
      <c r="AP49" s="6"/>
      <c r="AQ49" s="7"/>
      <c r="AR49" s="7"/>
      <c r="AS49" s="7"/>
      <c r="AT49" s="8"/>
    </row>
    <row r="50" spans="1:256" ht="16.5" customHeight="1" x14ac:dyDescent="0.3">
      <c r="A50" s="186"/>
      <c r="B50" s="102"/>
      <c r="C50" s="158" t="s">
        <v>97</v>
      </c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4"/>
      <c r="O50" s="93"/>
      <c r="P50" s="85"/>
      <c r="Q50" s="86"/>
      <c r="R50" s="85"/>
      <c r="S50" s="104"/>
      <c r="T50" s="154"/>
      <c r="U50" s="88"/>
      <c r="V50" s="89"/>
      <c r="W50" s="89"/>
      <c r="X50" s="125"/>
      <c r="Y50" s="125"/>
      <c r="Z50" s="125"/>
      <c r="AA50" s="187"/>
      <c r="AB50" s="14"/>
      <c r="AC50" s="5"/>
      <c r="AD50" s="5"/>
      <c r="AE50" s="5"/>
      <c r="AF50" s="6"/>
      <c r="AG50" s="7"/>
      <c r="AH50" s="7"/>
      <c r="AI50" s="7"/>
      <c r="AJ50" s="8"/>
      <c r="AK50" s="6"/>
      <c r="AL50" s="7"/>
      <c r="AM50" s="7"/>
      <c r="AN50" s="7"/>
      <c r="AO50" s="8"/>
      <c r="AP50" s="6"/>
      <c r="AQ50" s="7"/>
      <c r="AR50" s="7"/>
      <c r="AS50" s="7"/>
      <c r="AT50" s="8"/>
    </row>
    <row r="51" spans="1:256" ht="16.5" customHeight="1" x14ac:dyDescent="0.3">
      <c r="A51" s="179">
        <v>44</v>
      </c>
      <c r="B51" s="143" t="s">
        <v>25</v>
      </c>
      <c r="C51" s="143" t="s">
        <v>98</v>
      </c>
      <c r="D51" s="56"/>
      <c r="E51" s="56"/>
      <c r="F51" s="56">
        <v>8077618605.7299995</v>
      </c>
      <c r="G51" s="56">
        <v>97513225168.580002</v>
      </c>
      <c r="H51" s="56"/>
      <c r="I51" s="56">
        <v>0</v>
      </c>
      <c r="J51" s="56">
        <v>105590843774.31</v>
      </c>
      <c r="K51" s="56">
        <v>161245206.72</v>
      </c>
      <c r="L51" s="66">
        <v>598685290.91999996</v>
      </c>
      <c r="M51" s="56">
        <v>105600121841.8</v>
      </c>
      <c r="N51" s="56">
        <v>330607554.74000001</v>
      </c>
      <c r="O51" s="93">
        <v>113812830388.07001</v>
      </c>
      <c r="P51" s="60">
        <f t="shared" ref="P51:P57" si="25">(O51/$O$63)</f>
        <v>0.4944631483641182</v>
      </c>
      <c r="Q51" s="69">
        <v>105269514287.06</v>
      </c>
      <c r="R51" s="60">
        <f t="shared" ref="R51:R57" si="26">(Q51/$Q$63)</f>
        <v>0.45463055382603512</v>
      </c>
      <c r="S51" s="61">
        <f t="shared" ref="S51:S63" si="27">((Q51-O51)/O51)</f>
        <v>-7.506461329429806E-2</v>
      </c>
      <c r="T51" s="154">
        <f t="shared" ref="T51:T62" si="28">(K51/Q51)</f>
        <v>1.5317369687894596E-3</v>
      </c>
      <c r="U51" s="62">
        <f t="shared" ref="U51:U62" si="29">L51/Q51</f>
        <v>5.6871668400353959E-3</v>
      </c>
      <c r="V51" s="63">
        <f t="shared" ref="V51:V62" si="30">Q51/AA51</f>
        <v>232.60479653028224</v>
      </c>
      <c r="W51" s="63">
        <f t="shared" ref="W51:W62" si="31">L51/AA51</f>
        <v>1.3228622856602015</v>
      </c>
      <c r="X51" s="70">
        <v>232.61</v>
      </c>
      <c r="Y51" s="70">
        <v>232.61</v>
      </c>
      <c r="Z51" s="64">
        <v>7407</v>
      </c>
      <c r="AA51" s="175">
        <v>452568114.92000002</v>
      </c>
      <c r="AB51" s="14"/>
      <c r="AC51" s="5"/>
      <c r="AD51" s="5"/>
      <c r="AE51" s="5"/>
      <c r="AF51" s="6"/>
      <c r="AG51" s="7"/>
      <c r="AH51" s="7"/>
      <c r="AI51" s="7"/>
      <c r="AJ51" s="8"/>
      <c r="AK51" s="6"/>
      <c r="AL51" s="7"/>
      <c r="AM51" s="7"/>
      <c r="AN51" s="7"/>
      <c r="AO51" s="8"/>
      <c r="AP51" s="6"/>
      <c r="AQ51" s="7"/>
      <c r="AR51" s="7"/>
      <c r="AS51" s="7"/>
      <c r="AT51" s="8"/>
    </row>
    <row r="52" spans="1:256" ht="16.5" customHeight="1" x14ac:dyDescent="0.3">
      <c r="A52" s="179">
        <v>45</v>
      </c>
      <c r="B52" s="143" t="s">
        <v>33</v>
      </c>
      <c r="C52" s="143" t="s">
        <v>99</v>
      </c>
      <c r="D52" s="56"/>
      <c r="E52" s="56"/>
      <c r="F52" s="56">
        <v>267453289.28</v>
      </c>
      <c r="G52" s="56">
        <v>1094780564.9000001</v>
      </c>
      <c r="H52" s="56"/>
      <c r="I52" s="56">
        <v>0</v>
      </c>
      <c r="J52" s="56">
        <v>1362233854.1800001</v>
      </c>
      <c r="K52" s="65">
        <v>1905257.22</v>
      </c>
      <c r="L52" s="66">
        <v>9543540.7300000004</v>
      </c>
      <c r="M52" s="56">
        <v>1385077503.5899999</v>
      </c>
      <c r="N52" s="57">
        <v>6665116.4199999999</v>
      </c>
      <c r="O52" s="93">
        <v>1350162238.1400001</v>
      </c>
      <c r="P52" s="60">
        <f t="shared" si="25"/>
        <v>5.8658190715115367E-3</v>
      </c>
      <c r="Q52" s="69">
        <v>1378412387.1700001</v>
      </c>
      <c r="R52" s="60">
        <f t="shared" si="26"/>
        <v>5.9529902006662527E-3</v>
      </c>
      <c r="S52" s="61">
        <f t="shared" si="27"/>
        <v>2.0923521804992649E-2</v>
      </c>
      <c r="T52" s="154">
        <f t="shared" si="28"/>
        <v>1.3822113307554193E-3</v>
      </c>
      <c r="U52" s="62">
        <f t="shared" si="29"/>
        <v>6.9235744098279E-3</v>
      </c>
      <c r="V52" s="63">
        <f t="shared" si="30"/>
        <v>323.98737360580856</v>
      </c>
      <c r="W52" s="63">
        <f t="shared" si="31"/>
        <v>2.2431506890045276</v>
      </c>
      <c r="X52" s="56">
        <v>323.98739999999998</v>
      </c>
      <c r="Y52" s="70">
        <v>323.98739999999998</v>
      </c>
      <c r="Z52" s="64">
        <v>168</v>
      </c>
      <c r="AA52" s="175">
        <v>4254525.0199999996</v>
      </c>
      <c r="AB52" s="14"/>
      <c r="AC52" s="5"/>
      <c r="AD52" s="5"/>
      <c r="AE52" s="5"/>
      <c r="AF52" s="6"/>
      <c r="AG52" s="7"/>
      <c r="AH52" s="7"/>
      <c r="AI52" s="7"/>
      <c r="AJ52" s="8"/>
      <c r="AK52" s="6"/>
      <c r="AL52" s="7"/>
      <c r="AM52" s="7"/>
      <c r="AN52" s="7"/>
      <c r="AO52" s="8"/>
      <c r="AP52" s="6"/>
      <c r="AQ52" s="7"/>
      <c r="AR52" s="7"/>
      <c r="AS52" s="7"/>
      <c r="AT52" s="8"/>
    </row>
    <row r="53" spans="1:256" ht="16.5" customHeight="1" x14ac:dyDescent="0.3">
      <c r="A53" s="179">
        <v>46</v>
      </c>
      <c r="B53" s="143" t="s">
        <v>39</v>
      </c>
      <c r="C53" s="143" t="s">
        <v>198</v>
      </c>
      <c r="D53" s="56"/>
      <c r="E53" s="56"/>
      <c r="F53" s="56">
        <v>10424813619</v>
      </c>
      <c r="G53" s="56">
        <v>30479408211.43</v>
      </c>
      <c r="H53" s="56"/>
      <c r="I53" s="56">
        <v>0</v>
      </c>
      <c r="J53" s="56">
        <v>41683284102.169998</v>
      </c>
      <c r="K53" s="65">
        <v>44264284.5</v>
      </c>
      <c r="L53" s="66">
        <v>1062843150.3</v>
      </c>
      <c r="M53" s="56"/>
      <c r="N53" s="65">
        <v>0</v>
      </c>
      <c r="O53" s="93">
        <v>43287804674.860001</v>
      </c>
      <c r="P53" s="60">
        <f t="shared" si="25"/>
        <v>0.18806512510338103</v>
      </c>
      <c r="Q53" s="69">
        <v>41683284102.169998</v>
      </c>
      <c r="R53" s="60">
        <f t="shared" si="26"/>
        <v>0.18001882753045964</v>
      </c>
      <c r="S53" s="61">
        <f t="shared" si="27"/>
        <v>-3.7066342004214645E-2</v>
      </c>
      <c r="T53" s="154">
        <f t="shared" si="28"/>
        <v>1.0619193149825649E-3</v>
      </c>
      <c r="U53" s="62">
        <f t="shared" si="29"/>
        <v>2.5498066507784332E-2</v>
      </c>
      <c r="V53" s="63">
        <f t="shared" si="30"/>
        <v>1409.2085980703002</v>
      </c>
      <c r="W53" s="63">
        <f t="shared" si="31"/>
        <v>35.93209455693804</v>
      </c>
      <c r="X53" s="56">
        <v>1409.2</v>
      </c>
      <c r="Y53" s="56">
        <v>1409.2</v>
      </c>
      <c r="Z53" s="64">
        <v>1978</v>
      </c>
      <c r="AA53" s="175">
        <v>29579215</v>
      </c>
      <c r="AB53" s="14"/>
      <c r="AC53" s="5"/>
      <c r="AD53" s="5"/>
      <c r="AE53" s="5"/>
      <c r="AF53" s="6"/>
      <c r="AG53" s="7"/>
      <c r="AH53" s="7"/>
      <c r="AI53" s="7"/>
      <c r="AJ53" s="8"/>
      <c r="AK53" s="6"/>
      <c r="AL53" s="7"/>
      <c r="AM53" s="7"/>
      <c r="AN53" s="7"/>
      <c r="AO53" s="8"/>
      <c r="AP53" s="6"/>
      <c r="AQ53" s="7"/>
      <c r="AR53" s="7"/>
      <c r="AS53" s="7"/>
      <c r="AT53" s="8"/>
    </row>
    <row r="54" spans="1:256" ht="15.75" customHeight="1" x14ac:dyDescent="0.3">
      <c r="A54" s="188" t="s">
        <v>199</v>
      </c>
      <c r="B54" s="143" t="s">
        <v>39</v>
      </c>
      <c r="C54" s="143" t="s">
        <v>100</v>
      </c>
      <c r="D54" s="56"/>
      <c r="E54" s="56"/>
      <c r="F54" s="156">
        <v>0</v>
      </c>
      <c r="G54" s="56">
        <v>0</v>
      </c>
      <c r="H54" s="67"/>
      <c r="I54" s="105">
        <v>0</v>
      </c>
      <c r="J54" s="65">
        <v>0</v>
      </c>
      <c r="K54" s="65">
        <v>0</v>
      </c>
      <c r="L54" s="100">
        <v>0</v>
      </c>
      <c r="M54" s="56">
        <v>0</v>
      </c>
      <c r="N54" s="67">
        <v>0</v>
      </c>
      <c r="O54" s="93">
        <v>0</v>
      </c>
      <c r="P54" s="60">
        <f t="shared" si="25"/>
        <v>0</v>
      </c>
      <c r="Q54" s="59">
        <v>0</v>
      </c>
      <c r="R54" s="60">
        <f t="shared" si="26"/>
        <v>0</v>
      </c>
      <c r="S54" s="61" t="e">
        <f t="shared" si="27"/>
        <v>#DIV/0!</v>
      </c>
      <c r="T54" s="154" t="e">
        <f t="shared" si="28"/>
        <v>#DIV/0!</v>
      </c>
      <c r="U54" s="62" t="e">
        <f t="shared" si="29"/>
        <v>#DIV/0!</v>
      </c>
      <c r="V54" s="63" t="e">
        <f t="shared" si="30"/>
        <v>#DIV/0!</v>
      </c>
      <c r="W54" s="63" t="e">
        <f t="shared" si="31"/>
        <v>#DIV/0!</v>
      </c>
      <c r="X54" s="56">
        <v>126.97</v>
      </c>
      <c r="Y54" s="65">
        <v>126.97</v>
      </c>
      <c r="Z54" s="64">
        <v>0</v>
      </c>
      <c r="AA54" s="175">
        <v>0</v>
      </c>
      <c r="AB54" s="3"/>
      <c r="AC54" s="10"/>
      <c r="AD54" s="10"/>
      <c r="AE54" s="10"/>
      <c r="AF54" s="6"/>
      <c r="AG54" s="7"/>
      <c r="AH54" s="7"/>
      <c r="AI54" s="7"/>
      <c r="AJ54" s="8"/>
      <c r="AK54" s="6"/>
      <c r="AL54" s="7"/>
      <c r="AM54" s="7"/>
      <c r="AN54" s="7"/>
      <c r="AO54" s="8"/>
      <c r="AP54" s="6"/>
      <c r="AQ54" s="7"/>
      <c r="AR54" s="7"/>
      <c r="AS54" s="7"/>
      <c r="AT54" s="8"/>
    </row>
    <row r="55" spans="1:256" ht="15.75" customHeight="1" x14ac:dyDescent="0.3">
      <c r="A55" s="188" t="s">
        <v>200</v>
      </c>
      <c r="B55" s="143" t="s">
        <v>39</v>
      </c>
      <c r="C55" s="143" t="s">
        <v>101</v>
      </c>
      <c r="D55" s="67"/>
      <c r="E55" s="56"/>
      <c r="F55" s="65">
        <v>1924946603.77</v>
      </c>
      <c r="G55" s="56">
        <v>5103044249.4099998</v>
      </c>
      <c r="H55" s="56"/>
      <c r="I55" s="65">
        <v>0</v>
      </c>
      <c r="J55" s="65">
        <v>7468852936.3699999</v>
      </c>
      <c r="K55" s="65">
        <v>10043374.33</v>
      </c>
      <c r="L55" s="100">
        <v>103676282.03</v>
      </c>
      <c r="M55" s="56">
        <v>0</v>
      </c>
      <c r="N55" s="65">
        <v>0</v>
      </c>
      <c r="O55" s="93">
        <v>6816657130.3599997</v>
      </c>
      <c r="P55" s="60">
        <f t="shared" si="25"/>
        <v>2.9615164955513043E-2</v>
      </c>
      <c r="Q55" s="59">
        <v>7468852936.3699999</v>
      </c>
      <c r="R55" s="60">
        <f t="shared" si="26"/>
        <v>3.225595529630456E-2</v>
      </c>
      <c r="S55" s="61">
        <f t="shared" si="27"/>
        <v>9.5676780207303261E-2</v>
      </c>
      <c r="T55" s="154">
        <f t="shared" si="28"/>
        <v>1.3447010425246457E-3</v>
      </c>
      <c r="U55" s="62">
        <f t="shared" si="29"/>
        <v>1.3881151886810156E-2</v>
      </c>
      <c r="V55" s="63">
        <f t="shared" si="30"/>
        <v>52203.87251722678</v>
      </c>
      <c r="W55" s="63">
        <f t="shared" si="31"/>
        <v>724.64988349129942</v>
      </c>
      <c r="X55" s="65">
        <v>126.79</v>
      </c>
      <c r="Y55" s="56">
        <v>126.79</v>
      </c>
      <c r="Z55" s="64">
        <v>1553</v>
      </c>
      <c r="AA55" s="175">
        <v>143070.85999999999</v>
      </c>
      <c r="AB55" s="11"/>
      <c r="AC55" s="11"/>
      <c r="AD55" s="11"/>
      <c r="AE55" s="12"/>
      <c r="AF55" s="6"/>
      <c r="AG55" s="7"/>
      <c r="AH55" s="7"/>
      <c r="AI55" s="7"/>
      <c r="AJ55" s="8"/>
      <c r="AK55" s="6"/>
      <c r="AL55" s="7"/>
      <c r="AM55" s="7"/>
      <c r="AN55" s="7"/>
      <c r="AO55" s="8"/>
      <c r="AP55" s="6"/>
      <c r="AQ55" s="7"/>
      <c r="AR55" s="7"/>
      <c r="AS55" s="7"/>
      <c r="AT55" s="8"/>
    </row>
    <row r="56" spans="1:256" ht="16.5" customHeight="1" x14ac:dyDescent="0.3">
      <c r="A56" s="179">
        <v>48</v>
      </c>
      <c r="B56" s="143" t="s">
        <v>27</v>
      </c>
      <c r="C56" s="143" t="s">
        <v>102</v>
      </c>
      <c r="D56" s="56"/>
      <c r="E56" s="56"/>
      <c r="F56" s="57">
        <v>449034902.80000001</v>
      </c>
      <c r="G56" s="56">
        <v>4411151833.1000004</v>
      </c>
      <c r="H56" s="56"/>
      <c r="I56" s="56">
        <v>0</v>
      </c>
      <c r="J56" s="56">
        <v>4985661577.8999996</v>
      </c>
      <c r="K56" s="56">
        <v>7330349</v>
      </c>
      <c r="L56" s="66">
        <v>21592904.199999999</v>
      </c>
      <c r="M56" s="57">
        <v>4986489572.8999996</v>
      </c>
      <c r="N56" s="65">
        <v>0</v>
      </c>
      <c r="O56" s="93">
        <v>4921574441</v>
      </c>
      <c r="P56" s="60">
        <f t="shared" si="25"/>
        <v>2.1381923151436898E-2</v>
      </c>
      <c r="Q56" s="69">
        <v>4972098835.3000002</v>
      </c>
      <c r="R56" s="60">
        <f t="shared" si="26"/>
        <v>2.1473149776355394E-2</v>
      </c>
      <c r="S56" s="61">
        <f t="shared" si="27"/>
        <v>1.0265900659573137E-2</v>
      </c>
      <c r="T56" s="154">
        <f t="shared" si="28"/>
        <v>1.4742967191153412E-3</v>
      </c>
      <c r="U56" s="62">
        <f t="shared" si="29"/>
        <v>4.3428147579647122E-3</v>
      </c>
      <c r="V56" s="63">
        <f t="shared" si="30"/>
        <v>1.2934010298513989</v>
      </c>
      <c r="W56" s="63">
        <f t="shared" si="31"/>
        <v>5.6170010804054132E-3</v>
      </c>
      <c r="X56" s="56">
        <v>487.9</v>
      </c>
      <c r="Y56" s="56">
        <v>487.9</v>
      </c>
      <c r="Z56" s="64">
        <v>123</v>
      </c>
      <c r="AA56" s="175">
        <v>3844205100</v>
      </c>
      <c r="AB56" s="35"/>
      <c r="AC56" s="13"/>
      <c r="AD56" s="13"/>
      <c r="AE56" s="13"/>
      <c r="AF56" s="6"/>
      <c r="AG56" s="7"/>
      <c r="AH56" s="7"/>
      <c r="AI56" s="7"/>
      <c r="AJ56" s="8"/>
      <c r="AK56" s="6"/>
      <c r="AL56" s="7"/>
      <c r="AM56" s="7"/>
      <c r="AN56" s="7"/>
      <c r="AO56" s="8"/>
      <c r="AP56" s="6"/>
      <c r="AQ56" s="7"/>
      <c r="AR56" s="7"/>
      <c r="AS56" s="7"/>
      <c r="AT56" s="8"/>
    </row>
    <row r="57" spans="1:256" ht="16.5" customHeight="1" x14ac:dyDescent="0.3">
      <c r="A57" s="173">
        <v>49</v>
      </c>
      <c r="B57" s="134" t="s">
        <v>35</v>
      </c>
      <c r="C57" s="134" t="s">
        <v>103</v>
      </c>
      <c r="D57" s="135"/>
      <c r="E57" s="135"/>
      <c r="F57" s="136"/>
      <c r="G57" s="132">
        <v>49216244759.290398</v>
      </c>
      <c r="H57" s="135"/>
      <c r="I57" s="127">
        <v>0</v>
      </c>
      <c r="J57" s="125">
        <v>49216244759.290398</v>
      </c>
      <c r="K57" s="127">
        <v>114633560.31999999</v>
      </c>
      <c r="L57" s="100">
        <v>237588820.56</v>
      </c>
      <c r="M57" s="56">
        <v>62254779892.879997</v>
      </c>
      <c r="N57" s="65">
        <v>406942245.75999999</v>
      </c>
      <c r="O57" s="93">
        <v>52464590150</v>
      </c>
      <c r="P57" s="60">
        <f t="shared" si="25"/>
        <v>0.22793393622448171</v>
      </c>
      <c r="Q57" s="59">
        <v>61847837647.120003</v>
      </c>
      <c r="R57" s="60">
        <f t="shared" si="26"/>
        <v>0.26710407920927587</v>
      </c>
      <c r="S57" s="61">
        <f t="shared" si="27"/>
        <v>0.17884915273887836</v>
      </c>
      <c r="T57" s="154">
        <f t="shared" si="28"/>
        <v>1.8534772545170462E-3</v>
      </c>
      <c r="U57" s="62">
        <f t="shared" si="29"/>
        <v>3.8415056952450064E-3</v>
      </c>
      <c r="V57" s="63">
        <f t="shared" si="30"/>
        <v>49538.350228853553</v>
      </c>
      <c r="W57" s="63">
        <f t="shared" si="31"/>
        <v>190.30185453718269</v>
      </c>
      <c r="X57" s="56">
        <v>49537.933599999997</v>
      </c>
      <c r="Y57" s="56">
        <v>49537.933599999997</v>
      </c>
      <c r="Z57" s="72">
        <v>1040</v>
      </c>
      <c r="AA57" s="176">
        <v>1248484</v>
      </c>
      <c r="AB57" s="14"/>
      <c r="AC57" s="5"/>
      <c r="AD57" s="5"/>
      <c r="AE57" s="5"/>
      <c r="AF57" s="6"/>
      <c r="AG57" s="7"/>
      <c r="AH57" s="7"/>
      <c r="AI57" s="7"/>
      <c r="AJ57" s="8"/>
      <c r="AK57" s="6"/>
      <c r="AL57" s="7"/>
      <c r="AM57" s="7"/>
      <c r="AN57" s="7"/>
      <c r="AO57" s="8"/>
      <c r="AP57" s="6"/>
      <c r="AQ57" s="7"/>
      <c r="AR57" s="7"/>
      <c r="AS57" s="7"/>
      <c r="AT57" s="8"/>
    </row>
    <row r="58" spans="1:256" ht="16.5" customHeight="1" x14ac:dyDescent="0.3">
      <c r="A58" s="179">
        <v>50</v>
      </c>
      <c r="B58" s="143" t="s">
        <v>48</v>
      </c>
      <c r="C58" s="143" t="s">
        <v>104</v>
      </c>
      <c r="D58" s="56"/>
      <c r="E58" s="56"/>
      <c r="F58" s="56"/>
      <c r="G58" s="56">
        <v>638714492.46000004</v>
      </c>
      <c r="H58" s="56"/>
      <c r="I58" s="56">
        <v>0</v>
      </c>
      <c r="J58" s="56">
        <v>638714492.46000004</v>
      </c>
      <c r="K58" s="56">
        <v>725604.06</v>
      </c>
      <c r="L58" s="66">
        <v>1830696.75</v>
      </c>
      <c r="M58" s="56">
        <v>648743685.69000006</v>
      </c>
      <c r="N58" s="57">
        <v>725604.06</v>
      </c>
      <c r="O58" s="93">
        <v>634517598.84000003</v>
      </c>
      <c r="P58" s="60">
        <f>(O57/$O$63)</f>
        <v>0.22793393622448171</v>
      </c>
      <c r="Q58" s="69">
        <v>638109101.78999996</v>
      </c>
      <c r="R58" s="60">
        <f>(Q57/$Q$63)</f>
        <v>0.26710407920927587</v>
      </c>
      <c r="S58" s="61">
        <f t="shared" si="27"/>
        <v>5.6602101447867986E-3</v>
      </c>
      <c r="T58" s="154">
        <f t="shared" si="28"/>
        <v>1.137115985283022E-3</v>
      </c>
      <c r="U58" s="62">
        <f t="shared" si="29"/>
        <v>2.8689400368441657E-3</v>
      </c>
      <c r="V58" s="63">
        <f t="shared" si="30"/>
        <v>113.27246454894025</v>
      </c>
      <c r="W58" s="63">
        <f t="shared" si="31"/>
        <v>0.32497190861646608</v>
      </c>
      <c r="X58" s="56">
        <v>46327.212</v>
      </c>
      <c r="Y58" s="56">
        <v>47099.324000000001</v>
      </c>
      <c r="Z58" s="106">
        <v>29</v>
      </c>
      <c r="AA58" s="189">
        <v>5633400</v>
      </c>
      <c r="AB58" s="14"/>
      <c r="AC58" s="5"/>
      <c r="AD58" s="5"/>
      <c r="AE58" s="5"/>
      <c r="AF58" s="6"/>
      <c r="AG58" s="7"/>
      <c r="AH58" s="7"/>
      <c r="AI58" s="7"/>
      <c r="AJ58" s="8"/>
      <c r="AK58" s="6"/>
      <c r="AL58" s="7"/>
      <c r="AM58" s="7"/>
      <c r="AN58" s="7"/>
      <c r="AO58" s="8"/>
      <c r="AP58" s="6"/>
      <c r="AQ58" s="7"/>
      <c r="AR58" s="7"/>
      <c r="AS58" s="7"/>
      <c r="AT58" s="8"/>
    </row>
    <row r="59" spans="1:256" ht="16.5" customHeight="1" x14ac:dyDescent="0.3">
      <c r="A59" s="179">
        <v>51</v>
      </c>
      <c r="B59" s="143" t="s">
        <v>33</v>
      </c>
      <c r="C59" s="143" t="s">
        <v>105</v>
      </c>
      <c r="D59" s="56"/>
      <c r="E59" s="56"/>
      <c r="F59" s="56"/>
      <c r="G59" s="107">
        <v>730277819.87</v>
      </c>
      <c r="H59" s="56"/>
      <c r="I59" s="56">
        <v>0</v>
      </c>
      <c r="J59" s="107">
        <v>730277819.87</v>
      </c>
      <c r="K59" s="65">
        <v>1422898.65</v>
      </c>
      <c r="L59" s="66">
        <v>3505899.48</v>
      </c>
      <c r="M59" s="56">
        <v>739665459.46000004</v>
      </c>
      <c r="N59" s="57">
        <v>5182506.9400000004</v>
      </c>
      <c r="O59" s="93">
        <v>735673308.86000001</v>
      </c>
      <c r="P59" s="60">
        <f>(O59/$O$63)</f>
        <v>3.1961540647573073E-3</v>
      </c>
      <c r="Q59" s="69">
        <v>734482952.51999998</v>
      </c>
      <c r="R59" s="60">
        <f>(Q59/$Q$63)</f>
        <v>3.1720331735300422E-3</v>
      </c>
      <c r="S59" s="61">
        <f t="shared" si="27"/>
        <v>-1.6180501938348295E-3</v>
      </c>
      <c r="T59" s="154">
        <f t="shared" si="28"/>
        <v>1.9372793406818444E-3</v>
      </c>
      <c r="U59" s="62">
        <f t="shared" si="29"/>
        <v>4.7732891117095522E-3</v>
      </c>
      <c r="V59" s="63">
        <f t="shared" si="30"/>
        <v>110.20095252562409</v>
      </c>
      <c r="W59" s="63">
        <f t="shared" si="31"/>
        <v>0.52602100679058272</v>
      </c>
      <c r="X59" s="56">
        <v>45252.438000000002</v>
      </c>
      <c r="Y59" s="56">
        <v>45252.438000000002</v>
      </c>
      <c r="Z59" s="106">
        <v>200</v>
      </c>
      <c r="AA59" s="189">
        <v>6664941.96</v>
      </c>
      <c r="AB59" s="14"/>
      <c r="AC59" s="5"/>
      <c r="AD59" s="5"/>
      <c r="AE59" s="5"/>
      <c r="AF59" s="6"/>
      <c r="AG59" s="7"/>
      <c r="AH59" s="7"/>
      <c r="AI59" s="7"/>
      <c r="AJ59" s="8"/>
      <c r="AK59" s="6"/>
      <c r="AL59" s="7"/>
      <c r="AM59" s="7"/>
      <c r="AN59" s="7"/>
      <c r="AO59" s="8"/>
      <c r="AP59" s="6"/>
      <c r="AQ59" s="7"/>
      <c r="AR59" s="7"/>
      <c r="AS59" s="7"/>
      <c r="AT59" s="8"/>
    </row>
    <row r="60" spans="1:256" ht="16.5" customHeight="1" x14ac:dyDescent="0.3">
      <c r="A60" s="179">
        <v>52</v>
      </c>
      <c r="B60" s="108" t="s">
        <v>37</v>
      </c>
      <c r="C60" s="143" t="s">
        <v>106</v>
      </c>
      <c r="D60" s="74"/>
      <c r="E60" s="74"/>
      <c r="F60" s="65"/>
      <c r="G60" s="65">
        <v>4361471427.8999996</v>
      </c>
      <c r="H60" s="74"/>
      <c r="I60" s="65"/>
      <c r="J60" s="65">
        <v>4361471427.8999996</v>
      </c>
      <c r="K60" s="65">
        <v>13671708.300000001</v>
      </c>
      <c r="L60" s="100">
        <v>30494299.399999999</v>
      </c>
      <c r="M60" s="65">
        <v>6312779840</v>
      </c>
      <c r="N60" s="65">
        <v>32889380</v>
      </c>
      <c r="O60" s="93">
        <f>409.6*15016444</f>
        <v>6150735462.4000006</v>
      </c>
      <c r="P60" s="60">
        <f>(O60/$O$63)</f>
        <v>2.6722048921225393E-2</v>
      </c>
      <c r="Q60" s="69">
        <v>6279890870</v>
      </c>
      <c r="R60" s="60">
        <f>(Q60/$Q$63)</f>
        <v>2.7121149779505624E-2</v>
      </c>
      <c r="S60" s="61">
        <f t="shared" ref="S60" si="32">((Q60-O60)/O60)</f>
        <v>2.0998368144677666E-2</v>
      </c>
      <c r="T60" s="154">
        <f t="shared" ref="T60" si="33">(K60/Q60)</f>
        <v>2.1770614462922984E-3</v>
      </c>
      <c r="U60" s="62">
        <f t="shared" ref="U60" si="34">L60/Q60</f>
        <v>4.855864541480479E-3</v>
      </c>
      <c r="V60" s="63">
        <f t="shared" ref="V60" si="35">Q60/AA60</f>
        <v>456.28200214499861</v>
      </c>
      <c r="W60" s="63">
        <f t="shared" ref="W60" si="36">L60/AA60</f>
        <v>2.2156435951316187</v>
      </c>
      <c r="X60" s="65">
        <v>1.0926</v>
      </c>
      <c r="Y60" s="56">
        <v>1.0981000000000001</v>
      </c>
      <c r="Z60" s="106">
        <v>428</v>
      </c>
      <c r="AA60" s="189">
        <v>13763179</v>
      </c>
      <c r="AB60" s="14"/>
      <c r="AC60" s="5"/>
      <c r="AD60" s="5"/>
      <c r="AE60" s="5"/>
      <c r="AF60" s="6"/>
      <c r="AG60" s="7"/>
      <c r="AH60" s="7"/>
      <c r="AI60" s="7"/>
      <c r="AJ60" s="8"/>
      <c r="AK60" s="6"/>
      <c r="AL60" s="7"/>
      <c r="AM60" s="7"/>
      <c r="AN60" s="7"/>
      <c r="AO60" s="8"/>
      <c r="AP60" s="6"/>
      <c r="AQ60" s="7"/>
      <c r="AR60" s="7"/>
      <c r="AS60" s="7"/>
      <c r="AT60" s="8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  <c r="HG60" s="41"/>
      <c r="HH60" s="41"/>
      <c r="HI60" s="41"/>
      <c r="HJ60" s="41"/>
      <c r="HK60" s="41"/>
      <c r="HL60" s="41"/>
      <c r="HM60" s="41"/>
      <c r="HN60" s="41"/>
      <c r="HO60" s="41"/>
      <c r="HP60" s="41"/>
      <c r="HQ60" s="41"/>
      <c r="HR60" s="41"/>
      <c r="HS60" s="41"/>
      <c r="HT60" s="41"/>
      <c r="HU60" s="41"/>
      <c r="HV60" s="41"/>
      <c r="HW60" s="41"/>
      <c r="HX60" s="41"/>
      <c r="HY60" s="41"/>
      <c r="HZ60" s="41"/>
      <c r="IA60" s="41"/>
      <c r="IB60" s="41"/>
      <c r="IC60" s="41"/>
      <c r="ID60" s="41"/>
      <c r="IE60" s="41"/>
      <c r="IF60" s="41"/>
      <c r="IG60" s="41"/>
      <c r="IH60" s="41"/>
      <c r="II60" s="41"/>
      <c r="IJ60" s="41"/>
      <c r="IK60" s="41"/>
      <c r="IL60" s="41"/>
      <c r="IM60" s="41"/>
      <c r="IN60" s="41"/>
      <c r="IO60" s="41"/>
      <c r="IP60" s="41"/>
      <c r="IQ60" s="41"/>
      <c r="IR60" s="41"/>
      <c r="IS60" s="41"/>
      <c r="IT60" s="41"/>
      <c r="IU60" s="41"/>
      <c r="IV60" s="41"/>
    </row>
    <row r="61" spans="1:256" ht="16.5" customHeight="1" x14ac:dyDescent="0.3">
      <c r="A61" s="179">
        <v>53</v>
      </c>
      <c r="B61" s="108" t="s">
        <v>193</v>
      </c>
      <c r="C61" s="143" t="s">
        <v>195</v>
      </c>
      <c r="D61" s="56"/>
      <c r="E61" s="56"/>
      <c r="F61" s="56">
        <v>62217321.789999999</v>
      </c>
      <c r="G61" s="107">
        <v>496527468.01999998</v>
      </c>
      <c r="H61" s="56"/>
      <c r="I61" s="65">
        <v>49524606.75</v>
      </c>
      <c r="J61" s="107">
        <v>609411310.63999999</v>
      </c>
      <c r="K61" s="65">
        <v>1233781.93</v>
      </c>
      <c r="L61" s="66">
        <v>3823615.95</v>
      </c>
      <c r="M61" s="56">
        <v>609411310.63999999</v>
      </c>
      <c r="N61" s="57">
        <v>582183821.55999994</v>
      </c>
      <c r="O61" s="93"/>
      <c r="P61" s="60">
        <f>(O61/$O$63)</f>
        <v>0</v>
      </c>
      <c r="Q61" s="69">
        <v>602555938.89999998</v>
      </c>
      <c r="R61" s="60">
        <f>(Q61/$Q$63)</f>
        <v>2.602276091692265E-3</v>
      </c>
      <c r="S61" s="61"/>
      <c r="T61" s="154">
        <f t="shared" ref="T61" si="37">(K61/Q61)</f>
        <v>2.0475807312634554E-3</v>
      </c>
      <c r="U61" s="62">
        <f t="shared" ref="U61" si="38">L61/Q61</f>
        <v>6.3456613787264762E-3</v>
      </c>
      <c r="V61" s="63">
        <f t="shared" ref="V61" si="39">Q61/AA61</f>
        <v>1.0102554065424583</v>
      </c>
      <c r="W61" s="63">
        <f t="shared" ref="W61" si="40">L61/AA61</f>
        <v>6.4107387159460915E-3</v>
      </c>
      <c r="X61" s="56">
        <v>1.02</v>
      </c>
      <c r="Y61" s="56">
        <v>1.02</v>
      </c>
      <c r="Z61" s="106">
        <v>35</v>
      </c>
      <c r="AA61" s="189">
        <v>596439212.29999995</v>
      </c>
      <c r="AB61" s="14"/>
      <c r="AC61" s="5"/>
      <c r="AD61" s="5"/>
      <c r="AE61" s="5"/>
      <c r="AF61" s="6"/>
      <c r="AG61" s="7"/>
      <c r="AH61" s="7"/>
      <c r="AI61" s="7"/>
      <c r="AJ61" s="8"/>
      <c r="AK61" s="6"/>
      <c r="AL61" s="7"/>
      <c r="AM61" s="7"/>
      <c r="AN61" s="7"/>
      <c r="AO61" s="8"/>
      <c r="AP61" s="6"/>
      <c r="AQ61" s="7"/>
      <c r="AR61" s="7"/>
      <c r="AS61" s="7"/>
      <c r="AT61" s="8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  <c r="GX61" s="41"/>
      <c r="GY61" s="41"/>
      <c r="GZ61" s="41"/>
      <c r="HA61" s="41"/>
      <c r="HB61" s="41"/>
      <c r="HC61" s="41"/>
      <c r="HD61" s="41"/>
      <c r="HE61" s="41"/>
      <c r="HF61" s="41"/>
      <c r="HG61" s="41"/>
      <c r="HH61" s="41"/>
      <c r="HI61" s="41"/>
      <c r="HJ61" s="41"/>
      <c r="HK61" s="41"/>
      <c r="HL61" s="41"/>
      <c r="HM61" s="41"/>
      <c r="HN61" s="41"/>
      <c r="HO61" s="41"/>
      <c r="HP61" s="41"/>
      <c r="HQ61" s="41"/>
      <c r="HR61" s="41"/>
      <c r="HS61" s="41"/>
      <c r="HT61" s="41"/>
      <c r="HU61" s="41"/>
      <c r="HV61" s="41"/>
      <c r="HW61" s="41"/>
      <c r="HX61" s="41"/>
      <c r="HY61" s="41"/>
      <c r="HZ61" s="41"/>
      <c r="IA61" s="41"/>
      <c r="IB61" s="41"/>
      <c r="IC61" s="41"/>
      <c r="ID61" s="41"/>
      <c r="IE61" s="41"/>
      <c r="IF61" s="41"/>
      <c r="IG61" s="41"/>
      <c r="IH61" s="41"/>
      <c r="II61" s="41"/>
      <c r="IJ61" s="41"/>
      <c r="IK61" s="41"/>
      <c r="IL61" s="41"/>
      <c r="IM61" s="41"/>
      <c r="IN61" s="41"/>
      <c r="IO61" s="41"/>
      <c r="IP61" s="41"/>
      <c r="IQ61" s="41"/>
      <c r="IR61" s="41"/>
      <c r="IS61" s="41"/>
      <c r="IT61" s="41"/>
      <c r="IU61" s="41"/>
      <c r="IV61" s="41"/>
    </row>
    <row r="62" spans="1:256" ht="16.5" customHeight="1" x14ac:dyDescent="0.3">
      <c r="A62" s="179">
        <v>54</v>
      </c>
      <c r="B62" s="108" t="s">
        <v>193</v>
      </c>
      <c r="C62" s="143" t="s">
        <v>196</v>
      </c>
      <c r="D62" s="74"/>
      <c r="E62" s="74"/>
      <c r="F62" s="65"/>
      <c r="G62" s="65">
        <v>681646110.57000005</v>
      </c>
      <c r="H62" s="74"/>
      <c r="I62" s="65"/>
      <c r="J62" s="65">
        <v>682264405.36000001</v>
      </c>
      <c r="K62" s="65">
        <v>1257745.8899999999</v>
      </c>
      <c r="L62" s="100">
        <v>3705919.97</v>
      </c>
      <c r="M62" s="65">
        <v>682264405.36000001</v>
      </c>
      <c r="N62" s="65">
        <v>662347279.71000004</v>
      </c>
      <c r="O62" s="93">
        <v>0</v>
      </c>
      <c r="P62" s="60">
        <f>(O62/$O$63)</f>
        <v>0</v>
      </c>
      <c r="Q62" s="69">
        <v>674542027.03999996</v>
      </c>
      <c r="R62" s="60">
        <f>(Q62/$Q$63)</f>
        <v>2.9131645320969045E-3</v>
      </c>
      <c r="S62" s="61" t="e">
        <f t="shared" si="27"/>
        <v>#DIV/0!</v>
      </c>
      <c r="T62" s="154">
        <f t="shared" si="28"/>
        <v>1.8645923301757687E-3</v>
      </c>
      <c r="U62" s="62">
        <f t="shared" si="29"/>
        <v>5.4939793540547495E-3</v>
      </c>
      <c r="V62" s="63">
        <f t="shared" si="30"/>
        <v>42389.155778768152</v>
      </c>
      <c r="W62" s="63">
        <f t="shared" si="31"/>
        <v>232.88514668436281</v>
      </c>
      <c r="X62" s="65">
        <v>103.31</v>
      </c>
      <c r="Y62" s="56">
        <v>103.31</v>
      </c>
      <c r="Z62" s="106">
        <v>28</v>
      </c>
      <c r="AA62" s="189">
        <v>15913.08</v>
      </c>
      <c r="AB62" s="14"/>
      <c r="AC62" s="5"/>
      <c r="AD62" s="5"/>
      <c r="AE62" s="5"/>
      <c r="AF62" s="6"/>
      <c r="AG62" s="7"/>
      <c r="AH62" s="7"/>
      <c r="AI62" s="7"/>
      <c r="AJ62" s="8"/>
      <c r="AK62" s="6"/>
      <c r="AL62" s="7"/>
      <c r="AM62" s="7"/>
      <c r="AN62" s="7"/>
      <c r="AO62" s="8"/>
      <c r="AP62" s="6"/>
      <c r="AQ62" s="7"/>
      <c r="AR62" s="7"/>
      <c r="AS62" s="7"/>
      <c r="AT62" s="8"/>
    </row>
    <row r="63" spans="1:256" ht="16.5" customHeight="1" x14ac:dyDescent="0.3">
      <c r="A63" s="190"/>
      <c r="B63" s="101"/>
      <c r="C63" s="81" t="s">
        <v>54</v>
      </c>
      <c r="D63" s="82"/>
      <c r="E63" s="82"/>
      <c r="F63" s="82"/>
      <c r="G63" s="82"/>
      <c r="H63" s="82"/>
      <c r="I63" s="82"/>
      <c r="J63" s="82" t="s">
        <v>96</v>
      </c>
      <c r="K63" s="82"/>
      <c r="L63" s="83"/>
      <c r="M63" s="82"/>
      <c r="N63" s="82"/>
      <c r="O63" s="84">
        <f>SUM(O51:O62)</f>
        <v>230174545392.52997</v>
      </c>
      <c r="P63" s="85">
        <f>(O63/$O$135)</f>
        <v>0.18354931645830308</v>
      </c>
      <c r="Q63" s="86">
        <f>SUM(Q51:Q62)</f>
        <v>231549581085.43997</v>
      </c>
      <c r="R63" s="85">
        <f>(Q63/$Q$135)</f>
        <v>0.18100047561900307</v>
      </c>
      <c r="S63" s="87">
        <f t="shared" si="27"/>
        <v>5.9738825184386737E-3</v>
      </c>
      <c r="T63" s="154"/>
      <c r="U63" s="88"/>
      <c r="V63" s="89"/>
      <c r="W63" s="89"/>
      <c r="X63" s="82"/>
      <c r="Y63" s="82"/>
      <c r="Z63" s="90">
        <f>SUM(Z51:Z62)</f>
        <v>12989</v>
      </c>
      <c r="AA63" s="181"/>
      <c r="AB63" s="14"/>
      <c r="AC63" s="5"/>
      <c r="AD63" s="5"/>
      <c r="AE63" s="5"/>
      <c r="AF63" s="6"/>
      <c r="AG63" s="7"/>
      <c r="AH63" s="7"/>
      <c r="AI63" s="7"/>
      <c r="AJ63" s="8"/>
      <c r="AK63" s="6"/>
      <c r="AL63" s="7"/>
      <c r="AM63" s="7"/>
      <c r="AN63" s="7"/>
      <c r="AO63" s="8"/>
      <c r="AP63" s="6"/>
      <c r="AQ63" s="7"/>
      <c r="AR63" s="7"/>
      <c r="AS63" s="7"/>
      <c r="AT63" s="8"/>
    </row>
    <row r="64" spans="1:256" ht="15.75" customHeight="1" x14ac:dyDescent="0.3">
      <c r="A64" s="182"/>
      <c r="B64" s="91"/>
      <c r="C64" s="158" t="s">
        <v>107</v>
      </c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84"/>
      <c r="P64" s="85"/>
      <c r="Q64" s="86"/>
      <c r="R64" s="85"/>
      <c r="S64" s="92"/>
      <c r="T64" s="154"/>
      <c r="U64" s="88"/>
      <c r="V64" s="89"/>
      <c r="W64" s="89"/>
      <c r="X64" s="92"/>
      <c r="Y64" s="92"/>
      <c r="Z64" s="92"/>
      <c r="AA64" s="183"/>
      <c r="AB64" s="14"/>
      <c r="AC64" s="5"/>
      <c r="AD64" s="5"/>
      <c r="AE64" s="5"/>
      <c r="AF64" s="6"/>
      <c r="AG64" s="7"/>
      <c r="AH64" s="7"/>
      <c r="AI64" s="7"/>
      <c r="AJ64" s="8"/>
      <c r="AK64" s="6"/>
      <c r="AL64" s="7"/>
      <c r="AM64" s="7"/>
      <c r="AN64" s="7"/>
      <c r="AO64" s="8"/>
      <c r="AP64" s="6"/>
      <c r="AQ64" s="7"/>
      <c r="AR64" s="7"/>
      <c r="AS64" s="7"/>
      <c r="AT64" s="8"/>
    </row>
    <row r="65" spans="1:46" ht="16.5" customHeight="1" x14ac:dyDescent="0.3">
      <c r="A65" s="173">
        <v>55</v>
      </c>
      <c r="B65" s="134" t="s">
        <v>86</v>
      </c>
      <c r="C65" s="131" t="s">
        <v>108</v>
      </c>
      <c r="D65" s="129"/>
      <c r="E65" s="125"/>
      <c r="F65" s="125">
        <v>0</v>
      </c>
      <c r="G65" s="125">
        <v>3446114211.9400001</v>
      </c>
      <c r="H65" s="125"/>
      <c r="I65" s="125">
        <v>0</v>
      </c>
      <c r="J65" s="125">
        <v>3446114211.9400001</v>
      </c>
      <c r="K65" s="125">
        <v>4162400.72</v>
      </c>
      <c r="L65" s="58">
        <v>20198723.890000001</v>
      </c>
      <c r="M65" s="56">
        <v>3615196435</v>
      </c>
      <c r="N65" s="56">
        <v>156705840.97</v>
      </c>
      <c r="O65" s="93">
        <v>3606083513.2600002</v>
      </c>
      <c r="P65" s="60">
        <f t="shared" ref="P65:P87" si="41">(O65/$O$94)</f>
        <v>8.2929223572698069E-3</v>
      </c>
      <c r="Q65" s="69">
        <v>3458490594.0300002</v>
      </c>
      <c r="R65" s="60">
        <f t="shared" ref="R65:R93" si="42">(Q65/$Q$94)</f>
        <v>7.9133362145544714E-3</v>
      </c>
      <c r="S65" s="61">
        <f t="shared" ref="S65:S94" si="43">((Q65-O65)/O65)</f>
        <v>-4.0928868864873263E-2</v>
      </c>
      <c r="T65" s="154">
        <f t="shared" ref="T65:T93" si="44">(K65/Q65)</f>
        <v>1.2035310222283328E-3</v>
      </c>
      <c r="U65" s="62">
        <f t="shared" ref="U65:U93" si="45">L65/Q65</f>
        <v>5.8403292826259999E-3</v>
      </c>
      <c r="V65" s="63" t="e">
        <f t="shared" ref="V65:V93" si="46">Q65/AA65</f>
        <v>#VALUE!</v>
      </c>
      <c r="W65" s="63" t="e">
        <f t="shared" ref="W65:W93" si="47">L65/AA65</f>
        <v>#VALUE!</v>
      </c>
      <c r="X65" s="56">
        <v>3391.83</v>
      </c>
      <c r="Y65" s="56">
        <v>3391.83</v>
      </c>
      <c r="Z65" s="64">
        <v>1122</v>
      </c>
      <c r="AA65" s="191" t="s">
        <v>187</v>
      </c>
      <c r="AB65" s="14"/>
      <c r="AC65" s="5"/>
      <c r="AD65" s="5"/>
      <c r="AE65" s="5"/>
      <c r="AF65" s="6"/>
      <c r="AG65" s="7"/>
      <c r="AH65" s="7"/>
      <c r="AI65" s="7"/>
      <c r="AJ65" s="8"/>
      <c r="AK65" s="6"/>
      <c r="AL65" s="7"/>
      <c r="AM65" s="7"/>
      <c r="AN65" s="7"/>
      <c r="AO65" s="8"/>
      <c r="AP65" s="6"/>
      <c r="AQ65" s="7"/>
      <c r="AR65" s="7"/>
      <c r="AS65" s="7"/>
      <c r="AT65" s="8"/>
    </row>
    <row r="66" spans="1:46" ht="16.5" customHeight="1" x14ac:dyDescent="0.3">
      <c r="A66" s="173">
        <v>56</v>
      </c>
      <c r="B66" s="134" t="s">
        <v>35</v>
      </c>
      <c r="C66" s="134" t="s">
        <v>109</v>
      </c>
      <c r="D66" s="125"/>
      <c r="E66" s="125"/>
      <c r="F66" s="125">
        <v>5536389886</v>
      </c>
      <c r="G66" s="125">
        <v>109893968843</v>
      </c>
      <c r="H66" s="125"/>
      <c r="I66" s="125">
        <v>0</v>
      </c>
      <c r="J66" s="125">
        <v>115430358729</v>
      </c>
      <c r="K66" s="127">
        <v>234184490</v>
      </c>
      <c r="L66" s="66">
        <v>620572508</v>
      </c>
      <c r="M66" s="56">
        <v>119430931933.41</v>
      </c>
      <c r="N66" s="56">
        <v>435827605.45999998</v>
      </c>
      <c r="O66" s="93">
        <v>120736850273</v>
      </c>
      <c r="P66" s="60">
        <f t="shared" si="41"/>
        <v>0.27765893975930983</v>
      </c>
      <c r="Q66" s="69">
        <v>118995104328</v>
      </c>
      <c r="R66" s="60">
        <f t="shared" si="42"/>
        <v>0.27227145566303129</v>
      </c>
      <c r="S66" s="61">
        <f t="shared" si="43"/>
        <v>-1.4425968054174933E-2</v>
      </c>
      <c r="T66" s="154">
        <f t="shared" si="44"/>
        <v>1.9680178552093216E-3</v>
      </c>
      <c r="U66" s="62">
        <f t="shared" si="45"/>
        <v>5.215109575343907E-3</v>
      </c>
      <c r="V66" s="63">
        <f t="shared" si="46"/>
        <v>1.9145360327526724</v>
      </c>
      <c r="W66" s="63">
        <f t="shared" si="47"/>
        <v>9.9845151967493974E-3</v>
      </c>
      <c r="X66" s="56">
        <v>1.91</v>
      </c>
      <c r="Y66" s="56">
        <v>1.91</v>
      </c>
      <c r="Z66" s="64">
        <v>2814</v>
      </c>
      <c r="AA66" s="175">
        <v>62153494263</v>
      </c>
      <c r="AB66" s="14"/>
      <c r="AC66" s="5"/>
      <c r="AD66" s="5"/>
      <c r="AE66" s="5"/>
      <c r="AF66" s="6"/>
      <c r="AG66" s="7"/>
      <c r="AH66" s="7"/>
      <c r="AI66" s="7"/>
      <c r="AJ66" s="8"/>
      <c r="AK66" s="6"/>
      <c r="AL66" s="7"/>
      <c r="AM66" s="7"/>
      <c r="AN66" s="7"/>
      <c r="AO66" s="8"/>
      <c r="AP66" s="6"/>
      <c r="AQ66" s="7"/>
      <c r="AR66" s="7"/>
      <c r="AS66" s="7"/>
      <c r="AT66" s="8"/>
    </row>
    <row r="67" spans="1:46" ht="16.5" customHeight="1" x14ac:dyDescent="0.3">
      <c r="A67" s="173">
        <v>57</v>
      </c>
      <c r="B67" s="134" t="s">
        <v>46</v>
      </c>
      <c r="C67" s="134" t="s">
        <v>110</v>
      </c>
      <c r="D67" s="126">
        <v>45086250</v>
      </c>
      <c r="E67" s="125"/>
      <c r="F67" s="126">
        <v>138700000</v>
      </c>
      <c r="G67" s="126">
        <v>11753324542.43</v>
      </c>
      <c r="H67" s="125"/>
      <c r="I67" s="125">
        <v>0</v>
      </c>
      <c r="J67" s="126">
        <v>11937110792.43</v>
      </c>
      <c r="K67" s="126">
        <v>779765.34</v>
      </c>
      <c r="L67" s="66">
        <v>6656145</v>
      </c>
      <c r="M67" s="73">
        <v>11950486785.17</v>
      </c>
      <c r="N67" s="73">
        <v>118957995.76000001</v>
      </c>
      <c r="O67" s="93">
        <v>12224950506.73</v>
      </c>
      <c r="P67" s="60">
        <f t="shared" si="41"/>
        <v>2.8113759706615112E-2</v>
      </c>
      <c r="Q67" s="69">
        <v>11831528789.41</v>
      </c>
      <c r="R67" s="60">
        <f t="shared" si="42"/>
        <v>2.7071597477928495E-2</v>
      </c>
      <c r="S67" s="61">
        <f t="shared" si="43"/>
        <v>-3.2181865857323168E-2</v>
      </c>
      <c r="T67" s="154">
        <f t="shared" si="44"/>
        <v>6.5905712936940278E-5</v>
      </c>
      <c r="U67" s="62">
        <f t="shared" si="45"/>
        <v>5.6257691786691926E-4</v>
      </c>
      <c r="V67" s="63">
        <f t="shared" si="46"/>
        <v>1.0000020479567817</v>
      </c>
      <c r="W67" s="63">
        <f t="shared" si="47"/>
        <v>5.625780700001334E-4</v>
      </c>
      <c r="X67" s="56">
        <v>1</v>
      </c>
      <c r="Y67" s="56">
        <v>1</v>
      </c>
      <c r="Z67" s="64">
        <v>4757</v>
      </c>
      <c r="AA67" s="192">
        <v>11831504559</v>
      </c>
      <c r="AB67" s="14"/>
      <c r="AC67" s="5"/>
      <c r="AD67" s="5"/>
      <c r="AE67" s="5"/>
      <c r="AF67" s="6"/>
      <c r="AG67" s="7"/>
      <c r="AH67" s="7"/>
      <c r="AI67" s="7"/>
      <c r="AJ67" s="8"/>
      <c r="AK67" s="6"/>
      <c r="AL67" s="7"/>
      <c r="AM67" s="7"/>
      <c r="AN67" s="7"/>
      <c r="AO67" s="8"/>
      <c r="AP67" s="6"/>
      <c r="AQ67" s="7"/>
      <c r="AR67" s="7"/>
      <c r="AS67" s="7"/>
      <c r="AT67" s="8"/>
    </row>
    <row r="68" spans="1:46" ht="16.5" customHeight="1" x14ac:dyDescent="0.3">
      <c r="A68" s="173">
        <v>58</v>
      </c>
      <c r="B68" s="134" t="s">
        <v>111</v>
      </c>
      <c r="C68" s="134" t="s">
        <v>112</v>
      </c>
      <c r="D68" s="125"/>
      <c r="E68" s="129"/>
      <c r="F68" s="125">
        <v>119716508.79000001</v>
      </c>
      <c r="G68" s="125">
        <v>388399722.69999999</v>
      </c>
      <c r="H68" s="125"/>
      <c r="I68" s="125"/>
      <c r="J68" s="125">
        <v>508116231.49000001</v>
      </c>
      <c r="K68" s="125">
        <v>898038.01</v>
      </c>
      <c r="L68" s="66">
        <v>2513542.9</v>
      </c>
      <c r="M68" s="56">
        <v>522340823.81</v>
      </c>
      <c r="N68" s="56">
        <v>6031458.3899999997</v>
      </c>
      <c r="O68" s="93">
        <v>513795882.51999998</v>
      </c>
      <c r="P68" s="60">
        <f t="shared" si="41"/>
        <v>1.181578115303085E-3</v>
      </c>
      <c r="Q68" s="69">
        <v>516309365.42000002</v>
      </c>
      <c r="R68" s="60">
        <f t="shared" si="42"/>
        <v>1.1813620677021516E-3</v>
      </c>
      <c r="S68" s="61">
        <f t="shared" si="43"/>
        <v>4.8919872375625664E-3</v>
      </c>
      <c r="T68" s="154">
        <f t="shared" si="44"/>
        <v>1.7393409264801478E-3</v>
      </c>
      <c r="U68" s="62">
        <f t="shared" si="45"/>
        <v>4.8682884106805201E-3</v>
      </c>
      <c r="V68" s="63">
        <f t="shared" si="46"/>
        <v>2.0689164523951695</v>
      </c>
      <c r="W68" s="63">
        <f t="shared" si="47"/>
        <v>1.0072081987861661E-2</v>
      </c>
      <c r="X68" s="56">
        <v>2.0346000000000002</v>
      </c>
      <c r="Y68" s="56">
        <v>2.0346000000000002</v>
      </c>
      <c r="Z68" s="64">
        <v>1448</v>
      </c>
      <c r="AA68" s="175">
        <v>249555444.74610001</v>
      </c>
      <c r="AB68" s="14"/>
      <c r="AC68" s="5"/>
      <c r="AD68" s="5"/>
      <c r="AE68" s="5"/>
      <c r="AF68" s="6"/>
      <c r="AG68" s="7"/>
      <c r="AH68" s="7"/>
      <c r="AI68" s="7"/>
      <c r="AJ68" s="8"/>
      <c r="AK68" s="6"/>
      <c r="AL68" s="7"/>
      <c r="AM68" s="7"/>
      <c r="AN68" s="7"/>
      <c r="AO68" s="8"/>
      <c r="AP68" s="6"/>
      <c r="AQ68" s="7"/>
      <c r="AR68" s="7"/>
      <c r="AS68" s="7"/>
      <c r="AT68" s="8"/>
    </row>
    <row r="69" spans="1:46" ht="18" customHeight="1" x14ac:dyDescent="0.3">
      <c r="A69" s="173">
        <v>59</v>
      </c>
      <c r="B69" s="134" t="s">
        <v>25</v>
      </c>
      <c r="C69" s="134" t="s">
        <v>113</v>
      </c>
      <c r="D69" s="126"/>
      <c r="E69" s="125"/>
      <c r="F69" s="126">
        <v>4817664186.1999998</v>
      </c>
      <c r="G69" s="126">
        <v>23823882583.889999</v>
      </c>
      <c r="H69" s="125"/>
      <c r="I69" s="125">
        <v>0</v>
      </c>
      <c r="J69" s="126">
        <v>28641546770.09</v>
      </c>
      <c r="K69" s="126">
        <v>443845565.23000002</v>
      </c>
      <c r="L69" s="66">
        <v>171920969.65000001</v>
      </c>
      <c r="M69" s="57">
        <v>28848992029.57</v>
      </c>
      <c r="N69" s="57">
        <v>95737021.950000003</v>
      </c>
      <c r="O69" s="93">
        <v>31161519574.959999</v>
      </c>
      <c r="P69" s="60">
        <f t="shared" si="41"/>
        <v>7.1662251142949135E-2</v>
      </c>
      <c r="Q69" s="69">
        <v>28753225007.619999</v>
      </c>
      <c r="R69" s="60">
        <f t="shared" si="42"/>
        <v>6.5789953898038239E-2</v>
      </c>
      <c r="S69" s="61">
        <f t="shared" si="43"/>
        <v>-7.7284246730868603E-2</v>
      </c>
      <c r="T69" s="154">
        <f t="shared" si="44"/>
        <v>1.5436375054011327E-2</v>
      </c>
      <c r="U69" s="62">
        <f t="shared" si="45"/>
        <v>5.9791891032897563E-3</v>
      </c>
      <c r="V69" s="63">
        <f t="shared" si="46"/>
        <v>306.56124313490704</v>
      </c>
      <c r="W69" s="63">
        <f t="shared" si="47"/>
        <v>1.8329876444431978</v>
      </c>
      <c r="X69" s="56">
        <v>306.56</v>
      </c>
      <c r="Y69" s="65">
        <v>306.56</v>
      </c>
      <c r="Z69" s="64">
        <v>9736</v>
      </c>
      <c r="AA69" s="174">
        <v>93792759.689999998</v>
      </c>
      <c r="AB69" s="14"/>
      <c r="AC69" s="5"/>
      <c r="AD69" s="5"/>
      <c r="AE69" s="5"/>
      <c r="AF69" s="6"/>
      <c r="AG69" s="7"/>
      <c r="AH69" s="7"/>
      <c r="AI69" s="7"/>
      <c r="AJ69" s="8"/>
      <c r="AK69" s="6"/>
      <c r="AL69" s="7"/>
      <c r="AM69" s="7"/>
      <c r="AN69" s="7"/>
      <c r="AO69" s="8"/>
      <c r="AP69" s="6"/>
      <c r="AQ69" s="7"/>
      <c r="AR69" s="7"/>
      <c r="AS69" s="7"/>
      <c r="AT69" s="8"/>
    </row>
    <row r="70" spans="1:46" ht="16.5" customHeight="1" x14ac:dyDescent="0.3">
      <c r="A70" s="173">
        <v>60</v>
      </c>
      <c r="B70" s="134" t="s">
        <v>114</v>
      </c>
      <c r="C70" s="134" t="s">
        <v>115</v>
      </c>
      <c r="D70" s="125"/>
      <c r="E70" s="125"/>
      <c r="F70" s="125">
        <v>0</v>
      </c>
      <c r="G70" s="125">
        <v>4783989840.8299999</v>
      </c>
      <c r="H70" s="125"/>
      <c r="I70" s="131" t="s">
        <v>178</v>
      </c>
      <c r="J70" s="125">
        <v>4783989840</v>
      </c>
      <c r="K70" s="125">
        <v>7623969.5999999996</v>
      </c>
      <c r="L70" s="66">
        <v>52150662.789999999</v>
      </c>
      <c r="M70" s="56">
        <v>6705232827</v>
      </c>
      <c r="N70" s="56">
        <v>50493260</v>
      </c>
      <c r="O70" s="93">
        <v>6525726814</v>
      </c>
      <c r="P70" s="60">
        <f t="shared" si="41"/>
        <v>1.5007235854150274E-2</v>
      </c>
      <c r="Q70" s="69">
        <v>6654739567</v>
      </c>
      <c r="R70" s="60">
        <f t="shared" si="42"/>
        <v>1.5226640114295142E-2</v>
      </c>
      <c r="S70" s="61">
        <f t="shared" si="43"/>
        <v>1.9769867277193071E-2</v>
      </c>
      <c r="T70" s="154">
        <f t="shared" si="44"/>
        <v>1.1456450734460425E-3</v>
      </c>
      <c r="U70" s="62">
        <f t="shared" si="45"/>
        <v>7.8366196400244496E-3</v>
      </c>
      <c r="V70" s="63">
        <f t="shared" si="46"/>
        <v>1</v>
      </c>
      <c r="W70" s="63">
        <f t="shared" si="47"/>
        <v>7.8366196400244496E-3</v>
      </c>
      <c r="X70" s="56">
        <v>1.05</v>
      </c>
      <c r="Y70" s="56">
        <v>1.05</v>
      </c>
      <c r="Z70" s="64">
        <v>1860</v>
      </c>
      <c r="AA70" s="177">
        <v>6654739567</v>
      </c>
      <c r="AB70" s="14"/>
      <c r="AC70" s="5"/>
      <c r="AD70" s="5"/>
      <c r="AE70" s="5"/>
      <c r="AF70" s="6"/>
      <c r="AG70" s="7"/>
      <c r="AH70" s="7"/>
      <c r="AI70" s="7"/>
      <c r="AJ70" s="8"/>
      <c r="AK70" s="6"/>
      <c r="AL70" s="7"/>
      <c r="AM70" s="7"/>
      <c r="AN70" s="7"/>
      <c r="AO70" s="8"/>
      <c r="AP70" s="6"/>
      <c r="AQ70" s="7"/>
      <c r="AR70" s="7"/>
      <c r="AS70" s="7"/>
      <c r="AT70" s="8"/>
    </row>
    <row r="71" spans="1:46" ht="15.75" customHeight="1" x14ac:dyDescent="0.3">
      <c r="A71" s="173">
        <v>61</v>
      </c>
      <c r="B71" s="131" t="s">
        <v>27</v>
      </c>
      <c r="C71" s="134" t="s">
        <v>116</v>
      </c>
      <c r="D71" s="125"/>
      <c r="E71" s="125"/>
      <c r="F71" s="125">
        <v>3595605818.5900002</v>
      </c>
      <c r="G71" s="125">
        <v>7588929588.6800003</v>
      </c>
      <c r="H71" s="125"/>
      <c r="I71" s="125">
        <v>1900248.61</v>
      </c>
      <c r="J71" s="125">
        <v>11203017863.01</v>
      </c>
      <c r="K71" s="125">
        <v>12979608.24</v>
      </c>
      <c r="L71" s="66">
        <v>69175034.939999998</v>
      </c>
      <c r="M71" s="56">
        <v>11200769904.809999</v>
      </c>
      <c r="N71" s="56">
        <v>0</v>
      </c>
      <c r="O71" s="93">
        <v>12720143371.290001</v>
      </c>
      <c r="P71" s="60">
        <f t="shared" si="41"/>
        <v>2.9252556399084844E-2</v>
      </c>
      <c r="Q71" s="69">
        <v>11172560119.41</v>
      </c>
      <c r="R71" s="60">
        <f t="shared" si="42"/>
        <v>2.5563818145068883E-2</v>
      </c>
      <c r="S71" s="61">
        <f t="shared" si="43"/>
        <v>-0.12166397867597734</v>
      </c>
      <c r="T71" s="154">
        <f t="shared" si="44"/>
        <v>1.1617398430866916E-3</v>
      </c>
      <c r="U71" s="62">
        <f t="shared" si="45"/>
        <v>6.1915115426251109E-3</v>
      </c>
      <c r="V71" s="63">
        <f t="shared" si="46"/>
        <v>5.8876744325146193</v>
      </c>
      <c r="W71" s="63">
        <f t="shared" si="47"/>
        <v>3.6453604208133011E-2</v>
      </c>
      <c r="X71" s="56">
        <v>3.97</v>
      </c>
      <c r="Y71" s="56">
        <v>3.97</v>
      </c>
      <c r="Z71" s="64">
        <v>1081</v>
      </c>
      <c r="AA71" s="177">
        <v>1897618533</v>
      </c>
      <c r="AB71" s="14"/>
      <c r="AC71" s="5"/>
      <c r="AD71" s="5"/>
      <c r="AE71" s="5"/>
      <c r="AF71" s="6"/>
      <c r="AG71" s="7"/>
      <c r="AH71" s="7"/>
      <c r="AI71" s="7"/>
      <c r="AJ71" s="8"/>
      <c r="AK71" s="6"/>
      <c r="AL71" s="7"/>
      <c r="AM71" s="7"/>
      <c r="AN71" s="7"/>
      <c r="AO71" s="8"/>
      <c r="AP71" s="6"/>
      <c r="AQ71" s="7"/>
      <c r="AR71" s="7"/>
      <c r="AS71" s="7"/>
      <c r="AT71" s="8"/>
    </row>
    <row r="72" spans="1:46" ht="16.5" customHeight="1" x14ac:dyDescent="0.3">
      <c r="A72" s="173">
        <v>62</v>
      </c>
      <c r="B72" s="134" t="s">
        <v>25</v>
      </c>
      <c r="C72" s="131" t="s">
        <v>117</v>
      </c>
      <c r="D72" s="125"/>
      <c r="E72" s="125"/>
      <c r="F72" s="125">
        <v>12935379212.719999</v>
      </c>
      <c r="G72" s="125">
        <v>21250291283.84</v>
      </c>
      <c r="H72" s="125"/>
      <c r="I72" s="125"/>
      <c r="J72" s="125">
        <v>34185670496.560001</v>
      </c>
      <c r="K72" s="126">
        <v>33582864.729999997</v>
      </c>
      <c r="L72" s="58">
        <v>279576962.48000002</v>
      </c>
      <c r="M72" s="57">
        <v>34244893196.130001</v>
      </c>
      <c r="N72" s="57">
        <v>67693254.969999999</v>
      </c>
      <c r="O72" s="93">
        <v>33186185637.110001</v>
      </c>
      <c r="P72" s="60">
        <f t="shared" si="41"/>
        <v>7.6318382480747848E-2</v>
      </c>
      <c r="Q72" s="69">
        <v>34177199941.16</v>
      </c>
      <c r="R72" s="60">
        <f t="shared" si="42"/>
        <v>7.820049430618875E-2</v>
      </c>
      <c r="S72" s="61">
        <f t="shared" si="43"/>
        <v>2.9862253977806084E-2</v>
      </c>
      <c r="T72" s="154">
        <f t="shared" si="44"/>
        <v>9.826101842110174E-4</v>
      </c>
      <c r="U72" s="62">
        <f t="shared" si="45"/>
        <v>8.1802184778543615E-3</v>
      </c>
      <c r="V72" s="63">
        <f t="shared" si="46"/>
        <v>4127.0182375487993</v>
      </c>
      <c r="W72" s="63">
        <f t="shared" si="47"/>
        <v>33.759910845238629</v>
      </c>
      <c r="X72" s="107">
        <v>4127.0200000000004</v>
      </c>
      <c r="Y72" s="56">
        <v>4127.0200000000004</v>
      </c>
      <c r="Z72" s="64">
        <v>332</v>
      </c>
      <c r="AA72" s="175">
        <v>8281330</v>
      </c>
      <c r="AB72" s="14"/>
      <c r="AC72" s="5"/>
      <c r="AD72" s="5"/>
      <c r="AE72" s="5"/>
      <c r="AF72" s="6"/>
      <c r="AG72" s="7"/>
      <c r="AH72" s="7"/>
      <c r="AI72" s="7"/>
      <c r="AJ72" s="8"/>
      <c r="AK72" s="6"/>
      <c r="AL72" s="7"/>
      <c r="AM72" s="7"/>
      <c r="AN72" s="7"/>
      <c r="AO72" s="8"/>
      <c r="AP72" s="6"/>
      <c r="AQ72" s="7"/>
      <c r="AR72" s="7"/>
      <c r="AS72" s="7"/>
      <c r="AT72" s="8"/>
    </row>
    <row r="73" spans="1:46" ht="16.5" customHeight="1" x14ac:dyDescent="0.3">
      <c r="A73" s="173">
        <v>63</v>
      </c>
      <c r="B73" s="134" t="s">
        <v>25</v>
      </c>
      <c r="C73" s="131" t="s">
        <v>118</v>
      </c>
      <c r="D73" s="125">
        <v>63499384.600000001</v>
      </c>
      <c r="E73" s="125"/>
      <c r="F73" s="125">
        <v>153423854.66</v>
      </c>
      <c r="G73" s="125">
        <v>31309155.739999998</v>
      </c>
      <c r="H73" s="125"/>
      <c r="I73" s="125">
        <v>0</v>
      </c>
      <c r="J73" s="125">
        <v>248750598.40000001</v>
      </c>
      <c r="K73" s="125">
        <v>253968.29</v>
      </c>
      <c r="L73" s="66">
        <v>2734116.73</v>
      </c>
      <c r="M73" s="56">
        <v>258454716.19</v>
      </c>
      <c r="N73" s="56">
        <v>1978017.68</v>
      </c>
      <c r="O73" s="93">
        <v>253957687.38999999</v>
      </c>
      <c r="P73" s="60">
        <f t="shared" si="41"/>
        <v>5.8402734595936682E-4</v>
      </c>
      <c r="Q73" s="69">
        <v>256476698.50999999</v>
      </c>
      <c r="R73" s="60">
        <f t="shared" si="42"/>
        <v>5.8684165572460889E-4</v>
      </c>
      <c r="S73" s="61">
        <f t="shared" si="43"/>
        <v>9.9190189747301784E-3</v>
      </c>
      <c r="T73" s="154">
        <f t="shared" si="44"/>
        <v>9.9021974111265245E-4</v>
      </c>
      <c r="U73" s="62">
        <f t="shared" si="45"/>
        <v>1.0660292907245909E-2</v>
      </c>
      <c r="V73" s="63">
        <f t="shared" si="46"/>
        <v>3667.865924818077</v>
      </c>
      <c r="W73" s="63">
        <f t="shared" si="47"/>
        <v>39.100525103067099</v>
      </c>
      <c r="X73" s="56">
        <v>3656.52</v>
      </c>
      <c r="Y73" s="56">
        <v>3674.16</v>
      </c>
      <c r="Z73" s="64">
        <v>15</v>
      </c>
      <c r="AA73" s="175">
        <v>69925.320000000007</v>
      </c>
      <c r="AB73" s="14"/>
      <c r="AC73" s="5"/>
      <c r="AD73" s="5"/>
      <c r="AE73" s="5"/>
      <c r="AF73" s="6"/>
      <c r="AG73" s="7"/>
      <c r="AH73" s="7"/>
      <c r="AI73" s="7"/>
      <c r="AJ73" s="8"/>
      <c r="AK73" s="6"/>
      <c r="AL73" s="7"/>
      <c r="AM73" s="7"/>
      <c r="AN73" s="7"/>
      <c r="AO73" s="8"/>
      <c r="AP73" s="6"/>
      <c r="AQ73" s="7"/>
      <c r="AR73" s="7"/>
      <c r="AS73" s="7"/>
      <c r="AT73" s="8"/>
    </row>
    <row r="74" spans="1:46" ht="16.5" customHeight="1" x14ac:dyDescent="0.3">
      <c r="A74" s="173">
        <v>64</v>
      </c>
      <c r="B74" s="134" t="s">
        <v>119</v>
      </c>
      <c r="C74" s="131" t="s">
        <v>120</v>
      </c>
      <c r="D74" s="125"/>
      <c r="E74" s="125"/>
      <c r="F74" s="125">
        <v>6776907613.9499998</v>
      </c>
      <c r="G74" s="126">
        <v>7096009869.8100004</v>
      </c>
      <c r="H74" s="125">
        <v>5116195.67</v>
      </c>
      <c r="I74" s="125">
        <v>0</v>
      </c>
      <c r="J74" s="125">
        <v>13878033679.43</v>
      </c>
      <c r="K74" s="126">
        <v>21801426.379999999</v>
      </c>
      <c r="L74" s="58">
        <v>109569102.09</v>
      </c>
      <c r="M74" s="56">
        <v>15080335849.860001</v>
      </c>
      <c r="N74" s="56">
        <v>208370298.52000001</v>
      </c>
      <c r="O74" s="93">
        <v>13735233959.73</v>
      </c>
      <c r="P74" s="60">
        <f t="shared" si="41"/>
        <v>3.15869636319107E-2</v>
      </c>
      <c r="Q74" s="69">
        <v>14871965551.34</v>
      </c>
      <c r="R74" s="60">
        <f t="shared" si="42"/>
        <v>3.4028389084583562E-2</v>
      </c>
      <c r="S74" s="61">
        <f t="shared" si="43"/>
        <v>8.2760264218487756E-2</v>
      </c>
      <c r="T74" s="154">
        <f t="shared" si="44"/>
        <v>1.4659411565161699E-3</v>
      </c>
      <c r="U74" s="62">
        <f t="shared" si="45"/>
        <v>7.3674929996141334E-3</v>
      </c>
      <c r="V74" s="63">
        <f t="shared" si="46"/>
        <v>1147.2080996544526</v>
      </c>
      <c r="W74" s="63">
        <f t="shared" si="47"/>
        <v>8.4520476433048124</v>
      </c>
      <c r="X74" s="56">
        <v>1147.21</v>
      </c>
      <c r="Y74" s="56">
        <v>1147.21</v>
      </c>
      <c r="Z74" s="64">
        <v>4957</v>
      </c>
      <c r="AA74" s="175">
        <v>12963616.24</v>
      </c>
      <c r="AB74" s="14"/>
      <c r="AC74" s="5"/>
      <c r="AD74" s="5"/>
      <c r="AE74" s="5"/>
      <c r="AF74" s="6"/>
      <c r="AG74" s="7"/>
      <c r="AH74" s="7"/>
      <c r="AI74" s="7"/>
      <c r="AJ74" s="8"/>
      <c r="AK74" s="6"/>
      <c r="AL74" s="7"/>
      <c r="AM74" s="7"/>
      <c r="AN74" s="7"/>
      <c r="AO74" s="8"/>
      <c r="AP74" s="6"/>
      <c r="AQ74" s="7"/>
      <c r="AR74" s="7"/>
      <c r="AS74" s="7"/>
      <c r="AT74" s="8"/>
    </row>
    <row r="75" spans="1:46" ht="16.5" customHeight="1" x14ac:dyDescent="0.3">
      <c r="A75" s="173">
        <v>65</v>
      </c>
      <c r="B75" s="131" t="s">
        <v>48</v>
      </c>
      <c r="C75" s="131" t="s">
        <v>121</v>
      </c>
      <c r="D75" s="125"/>
      <c r="E75" s="125"/>
      <c r="F75" s="125"/>
      <c r="G75" s="125">
        <v>47770180.329999998</v>
      </c>
      <c r="H75" s="129"/>
      <c r="I75" s="125">
        <v>0</v>
      </c>
      <c r="J75" s="125">
        <v>54008254.299999997</v>
      </c>
      <c r="K75" s="125">
        <v>55304.52</v>
      </c>
      <c r="L75" s="66">
        <v>391633.87</v>
      </c>
      <c r="M75" s="56">
        <v>54358759.880000003</v>
      </c>
      <c r="N75" s="56">
        <v>55250.77</v>
      </c>
      <c r="O75" s="93">
        <v>54090767.829999998</v>
      </c>
      <c r="P75" s="60">
        <f t="shared" si="41"/>
        <v>1.2439272030441054E-4</v>
      </c>
      <c r="Q75" s="69">
        <v>54375455.289999999</v>
      </c>
      <c r="R75" s="60">
        <f t="shared" si="42"/>
        <v>1.2441591145918033E-4</v>
      </c>
      <c r="S75" s="61">
        <f t="shared" si="43"/>
        <v>5.2631432575469305E-3</v>
      </c>
      <c r="T75" s="154">
        <f t="shared" si="44"/>
        <v>1.017086104475724E-3</v>
      </c>
      <c r="U75" s="62">
        <f t="shared" si="45"/>
        <v>7.2024016702260888E-3</v>
      </c>
      <c r="V75" s="63">
        <f t="shared" si="46"/>
        <v>11.558638910718738</v>
      </c>
      <c r="W75" s="63">
        <f t="shared" si="47"/>
        <v>8.3249960196100897E-2</v>
      </c>
      <c r="X75" s="56">
        <v>11.5586</v>
      </c>
      <c r="Y75" s="56">
        <v>11.555099999999999</v>
      </c>
      <c r="Z75" s="64">
        <v>47</v>
      </c>
      <c r="AA75" s="175">
        <v>4704313</v>
      </c>
      <c r="AB75" s="3"/>
      <c r="AC75" s="10"/>
      <c r="AD75" s="5"/>
      <c r="AE75" s="5"/>
      <c r="AF75" s="6"/>
      <c r="AG75" s="7"/>
      <c r="AH75" s="7"/>
      <c r="AI75" s="7"/>
      <c r="AJ75" s="8"/>
      <c r="AK75" s="6"/>
      <c r="AL75" s="7"/>
      <c r="AM75" s="7"/>
      <c r="AN75" s="7"/>
      <c r="AO75" s="8"/>
      <c r="AP75" s="6"/>
      <c r="AQ75" s="7"/>
      <c r="AR75" s="7"/>
      <c r="AS75" s="7"/>
      <c r="AT75" s="8"/>
    </row>
    <row r="76" spans="1:46" ht="18.75" customHeight="1" x14ac:dyDescent="0.35">
      <c r="A76" s="173">
        <v>66</v>
      </c>
      <c r="B76" s="134" t="s">
        <v>82</v>
      </c>
      <c r="C76" s="134" t="s">
        <v>173</v>
      </c>
      <c r="D76" s="129"/>
      <c r="E76" s="125"/>
      <c r="F76" s="126"/>
      <c r="G76" s="126">
        <v>15000000</v>
      </c>
      <c r="H76" s="125"/>
      <c r="I76" s="125">
        <v>11099593.789999999</v>
      </c>
      <c r="J76" s="126">
        <v>26099458.789999999</v>
      </c>
      <c r="K76" s="126">
        <v>185074.04</v>
      </c>
      <c r="L76" s="100">
        <v>-72806.960000000006</v>
      </c>
      <c r="M76" s="57">
        <v>26115102</v>
      </c>
      <c r="N76" s="57">
        <v>732848</v>
      </c>
      <c r="O76" s="93">
        <v>30479157.280000001</v>
      </c>
      <c r="P76" s="60">
        <f t="shared" si="41"/>
        <v>7.0093020283257815E-5</v>
      </c>
      <c r="Q76" s="69">
        <v>25382255</v>
      </c>
      <c r="R76" s="60">
        <f t="shared" si="42"/>
        <v>5.807687262335633E-5</v>
      </c>
      <c r="S76" s="61">
        <f t="shared" si="43"/>
        <v>-0.16722582692089449</v>
      </c>
      <c r="T76" s="154">
        <f t="shared" si="44"/>
        <v>7.291473511711233E-3</v>
      </c>
      <c r="U76" s="62">
        <f t="shared" si="45"/>
        <v>-2.8684196892671673E-3</v>
      </c>
      <c r="V76" s="63">
        <f t="shared" si="46"/>
        <v>0.90121351217293522</v>
      </c>
      <c r="W76" s="63">
        <f t="shared" si="47"/>
        <v>-2.5850585825504635E-3</v>
      </c>
      <c r="X76" s="70">
        <v>0.89</v>
      </c>
      <c r="Y76" s="70">
        <v>0.91</v>
      </c>
      <c r="Z76" s="64">
        <v>741</v>
      </c>
      <c r="AA76" s="193">
        <v>28164530</v>
      </c>
      <c r="AB76" s="47"/>
      <c r="AC76" s="43"/>
      <c r="AD76" s="44"/>
      <c r="AE76" s="5"/>
      <c r="AF76" s="6"/>
      <c r="AG76" s="7"/>
      <c r="AH76" s="7"/>
      <c r="AI76" s="7"/>
      <c r="AJ76" s="8"/>
      <c r="AK76" s="6"/>
      <c r="AL76" s="7"/>
      <c r="AM76" s="7"/>
      <c r="AN76" s="7"/>
      <c r="AO76" s="8"/>
      <c r="AP76" s="6"/>
      <c r="AQ76" s="7"/>
      <c r="AR76" s="7"/>
      <c r="AS76" s="7"/>
      <c r="AT76" s="8"/>
    </row>
    <row r="77" spans="1:46" ht="16.5" customHeight="1" x14ac:dyDescent="0.3">
      <c r="A77" s="173">
        <v>67</v>
      </c>
      <c r="B77" s="134" t="s">
        <v>25</v>
      </c>
      <c r="C77" s="134" t="s">
        <v>122</v>
      </c>
      <c r="D77" s="125"/>
      <c r="E77" s="125"/>
      <c r="F77" s="125">
        <v>45302583587.099998</v>
      </c>
      <c r="G77" s="125">
        <v>108514897365.8</v>
      </c>
      <c r="H77" s="125"/>
      <c r="I77" s="125">
        <v>0</v>
      </c>
      <c r="J77" s="125">
        <v>153874225063.60001</v>
      </c>
      <c r="K77" s="127">
        <v>227355541.09999999</v>
      </c>
      <c r="L77" s="66">
        <v>683347315.70000005</v>
      </c>
      <c r="M77" s="56">
        <v>156046508851</v>
      </c>
      <c r="N77" s="56">
        <v>446828791.19999999</v>
      </c>
      <c r="O77" s="93">
        <v>154192311804.79999</v>
      </c>
      <c r="P77" s="60">
        <f t="shared" si="41"/>
        <v>0.3545965769187519</v>
      </c>
      <c r="Q77" s="69">
        <v>155599680059.79999</v>
      </c>
      <c r="R77" s="60">
        <f t="shared" si="42"/>
        <v>0.35602600316906446</v>
      </c>
      <c r="S77" s="61">
        <f t="shared" si="43"/>
        <v>9.127356860578497E-3</v>
      </c>
      <c r="T77" s="154">
        <f t="shared" si="44"/>
        <v>1.4611568674988459E-3</v>
      </c>
      <c r="U77" s="62">
        <f t="shared" si="45"/>
        <v>4.3917012903713967E-3</v>
      </c>
      <c r="V77" s="63">
        <f t="shared" si="46"/>
        <v>520.96661570643448</v>
      </c>
      <c r="W77" s="63">
        <f t="shared" si="47"/>
        <v>2.2879297584383678</v>
      </c>
      <c r="X77" s="56">
        <v>520.98699999999997</v>
      </c>
      <c r="Y77" s="56">
        <v>520.98699999999997</v>
      </c>
      <c r="Z77" s="106">
        <v>3469</v>
      </c>
      <c r="AA77" s="194">
        <v>298674954.14999998</v>
      </c>
      <c r="AB77" s="35"/>
      <c r="AC77" s="13"/>
      <c r="AD77" s="5"/>
      <c r="AE77" s="5"/>
      <c r="AF77" s="6"/>
      <c r="AG77" s="7"/>
      <c r="AH77" s="7"/>
      <c r="AI77" s="7"/>
      <c r="AJ77" s="8"/>
      <c r="AK77" s="6"/>
      <c r="AL77" s="7"/>
      <c r="AM77" s="7"/>
      <c r="AN77" s="7"/>
      <c r="AO77" s="8"/>
      <c r="AP77" s="6"/>
      <c r="AQ77" s="7"/>
      <c r="AR77" s="7"/>
      <c r="AS77" s="7"/>
      <c r="AT77" s="8"/>
    </row>
    <row r="78" spans="1:46" ht="16.5" customHeight="1" x14ac:dyDescent="0.3">
      <c r="A78" s="173">
        <v>68</v>
      </c>
      <c r="B78" s="134" t="s">
        <v>73</v>
      </c>
      <c r="C78" s="134" t="s">
        <v>123</v>
      </c>
      <c r="D78" s="125"/>
      <c r="E78" s="129"/>
      <c r="F78" s="125">
        <v>174390562.65000001</v>
      </c>
      <c r="G78" s="125">
        <v>461747634.31999999</v>
      </c>
      <c r="H78" s="125"/>
      <c r="I78" s="125">
        <v>0</v>
      </c>
      <c r="J78" s="125">
        <v>910880691.22000003</v>
      </c>
      <c r="K78" s="125">
        <v>1291702.18</v>
      </c>
      <c r="L78" s="66">
        <v>5358097.22</v>
      </c>
      <c r="M78" s="56">
        <v>910880691.22000003</v>
      </c>
      <c r="N78" s="56">
        <v>12828384.279999999</v>
      </c>
      <c r="O78" s="93">
        <v>883242466.27999997</v>
      </c>
      <c r="P78" s="60">
        <f t="shared" si="41"/>
        <v>2.0311956638191767E-3</v>
      </c>
      <c r="Q78" s="69">
        <v>898052306.95000005</v>
      </c>
      <c r="R78" s="60">
        <f t="shared" si="42"/>
        <v>2.0548241060475698E-3</v>
      </c>
      <c r="S78" s="61">
        <f t="shared" si="43"/>
        <v>1.6767582215985927E-2</v>
      </c>
      <c r="T78" s="154">
        <f t="shared" si="44"/>
        <v>1.4383373551891748E-3</v>
      </c>
      <c r="U78" s="62">
        <f t="shared" si="45"/>
        <v>5.9663531606498248E-3</v>
      </c>
      <c r="V78" s="63">
        <f t="shared" si="46"/>
        <v>1150.496564020508</v>
      </c>
      <c r="W78" s="63">
        <f t="shared" si="47"/>
        <v>6.8642688110605219</v>
      </c>
      <c r="X78" s="56">
        <v>1157.48</v>
      </c>
      <c r="Y78" s="56">
        <v>1174.01</v>
      </c>
      <c r="Z78" s="97">
        <v>117</v>
      </c>
      <c r="AA78" s="189">
        <v>780578</v>
      </c>
      <c r="AB78" s="14"/>
      <c r="AC78" s="5"/>
      <c r="AD78" s="5"/>
      <c r="AE78" s="5"/>
      <c r="AF78" s="6"/>
      <c r="AG78" s="7"/>
      <c r="AH78" s="7"/>
      <c r="AI78" s="7"/>
      <c r="AJ78" s="8"/>
      <c r="AK78" s="6"/>
      <c r="AL78" s="7"/>
      <c r="AM78" s="7"/>
      <c r="AN78" s="7"/>
      <c r="AO78" s="8"/>
      <c r="AP78" s="6"/>
      <c r="AQ78" s="7"/>
      <c r="AR78" s="7"/>
      <c r="AS78" s="7"/>
      <c r="AT78" s="8"/>
    </row>
    <row r="79" spans="1:46" ht="16.5" customHeight="1" x14ac:dyDescent="0.3">
      <c r="A79" s="173">
        <v>69</v>
      </c>
      <c r="B79" s="134" t="s">
        <v>46</v>
      </c>
      <c r="C79" s="134" t="s">
        <v>124</v>
      </c>
      <c r="D79" s="125">
        <v>0</v>
      </c>
      <c r="E79" s="125"/>
      <c r="F79" s="126"/>
      <c r="G79" s="125">
        <v>163935100.50999999</v>
      </c>
      <c r="H79" s="125"/>
      <c r="I79" s="125">
        <v>0</v>
      </c>
      <c r="J79" s="126">
        <v>163935100.50999999</v>
      </c>
      <c r="K79" s="127">
        <v>224614.65</v>
      </c>
      <c r="L79" s="66">
        <v>1034776.3</v>
      </c>
      <c r="M79" s="73">
        <v>166539173.55000001</v>
      </c>
      <c r="N79" s="56">
        <v>2454782.9</v>
      </c>
      <c r="O79" s="93">
        <v>169218571.09</v>
      </c>
      <c r="P79" s="60">
        <f t="shared" si="41"/>
        <v>3.8915251582425883E-4</v>
      </c>
      <c r="Q79" s="69">
        <v>168993956.44999999</v>
      </c>
      <c r="R79" s="60">
        <f t="shared" si="42"/>
        <v>3.8667330711411086E-4</v>
      </c>
      <c r="S79" s="61">
        <f t="shared" si="43"/>
        <v>-1.327364003567627E-3</v>
      </c>
      <c r="T79" s="154">
        <f t="shared" si="44"/>
        <v>1.3291282997238804E-3</v>
      </c>
      <c r="U79" s="62">
        <f t="shared" si="45"/>
        <v>6.1231556544222212E-3</v>
      </c>
      <c r="V79" s="63">
        <f t="shared" si="46"/>
        <v>139.75851201746616</v>
      </c>
      <c r="W79" s="63">
        <f t="shared" si="47"/>
        <v>0.85576312311338398</v>
      </c>
      <c r="X79" s="56">
        <v>152.72999999999999</v>
      </c>
      <c r="Y79" s="56">
        <v>153.01</v>
      </c>
      <c r="Z79" s="64">
        <v>16</v>
      </c>
      <c r="AA79" s="175">
        <v>1209185.43</v>
      </c>
      <c r="AB79" s="14"/>
      <c r="AC79" s="5"/>
      <c r="AD79" s="5"/>
      <c r="AE79" s="5"/>
      <c r="AF79" s="6"/>
      <c r="AG79" s="7"/>
      <c r="AH79" s="7"/>
      <c r="AI79" s="7"/>
      <c r="AJ79" s="8"/>
      <c r="AK79" s="6"/>
      <c r="AL79" s="7"/>
      <c r="AM79" s="7"/>
      <c r="AN79" s="7"/>
      <c r="AO79" s="8"/>
      <c r="AP79" s="6"/>
      <c r="AQ79" s="7"/>
      <c r="AR79" s="7"/>
      <c r="AS79" s="7"/>
      <c r="AT79" s="8"/>
    </row>
    <row r="80" spans="1:46" ht="16.5" customHeight="1" x14ac:dyDescent="0.3">
      <c r="A80" s="173">
        <v>70</v>
      </c>
      <c r="B80" s="131" t="s">
        <v>78</v>
      </c>
      <c r="C80" s="131" t="s">
        <v>125</v>
      </c>
      <c r="D80" s="125"/>
      <c r="E80" s="125"/>
      <c r="F80" s="125">
        <v>1261459795.7</v>
      </c>
      <c r="G80" s="125">
        <v>17090503141.799999</v>
      </c>
      <c r="H80" s="125"/>
      <c r="I80" s="125"/>
      <c r="J80" s="125">
        <v>18351962937.5</v>
      </c>
      <c r="K80" s="126">
        <v>30549731.789999999</v>
      </c>
      <c r="L80" s="66">
        <v>145512674.47</v>
      </c>
      <c r="M80" s="56">
        <v>18351962937.5</v>
      </c>
      <c r="N80" s="56">
        <v>192538973</v>
      </c>
      <c r="O80" s="93">
        <v>26067883238.52</v>
      </c>
      <c r="P80" s="60">
        <f t="shared" si="41"/>
        <v>5.9948398566063592E-2</v>
      </c>
      <c r="Q80" s="69">
        <v>18159423964.5</v>
      </c>
      <c r="R80" s="60">
        <f t="shared" si="42"/>
        <v>4.1550388352011705E-2</v>
      </c>
      <c r="S80" s="61">
        <f t="shared" si="43"/>
        <v>-0.30337941909812705</v>
      </c>
      <c r="T80" s="154">
        <f t="shared" si="44"/>
        <v>1.6823073160096879E-3</v>
      </c>
      <c r="U80" s="62">
        <f t="shared" si="45"/>
        <v>8.0130666454213458E-3</v>
      </c>
      <c r="V80" s="63">
        <f t="shared" si="46"/>
        <v>24.322466767190985</v>
      </c>
      <c r="W80" s="63">
        <f t="shared" si="47"/>
        <v>0.1948975471865472</v>
      </c>
      <c r="X80" s="56">
        <v>24.322500000000002</v>
      </c>
      <c r="Y80" s="56">
        <v>24.322500000000002</v>
      </c>
      <c r="Z80" s="64">
        <v>1478</v>
      </c>
      <c r="AA80" s="175">
        <v>746611112.20000005</v>
      </c>
      <c r="AB80" s="14"/>
      <c r="AC80" s="18"/>
      <c r="AD80" s="5"/>
      <c r="AE80" s="5"/>
      <c r="AF80" s="6"/>
      <c r="AG80" s="7"/>
      <c r="AH80" s="7"/>
      <c r="AI80" s="7"/>
      <c r="AJ80" s="8"/>
      <c r="AK80" s="6"/>
      <c r="AL80" s="7"/>
      <c r="AM80" s="7"/>
      <c r="AN80" s="7"/>
      <c r="AO80" s="8"/>
      <c r="AP80" s="6"/>
      <c r="AQ80" s="7"/>
      <c r="AR80" s="7"/>
      <c r="AS80" s="7"/>
      <c r="AT80" s="8"/>
    </row>
    <row r="81" spans="1:256" ht="16.5" customHeight="1" x14ac:dyDescent="0.3">
      <c r="A81" s="173">
        <v>71</v>
      </c>
      <c r="B81" s="131" t="s">
        <v>46</v>
      </c>
      <c r="C81" s="131" t="s">
        <v>126</v>
      </c>
      <c r="D81" s="129"/>
      <c r="E81" s="125"/>
      <c r="F81" s="125">
        <v>395534047.39999998</v>
      </c>
      <c r="G81" s="125">
        <v>1103956266.5999999</v>
      </c>
      <c r="H81" s="129"/>
      <c r="I81" s="125"/>
      <c r="J81" s="125">
        <v>1499499314</v>
      </c>
      <c r="K81" s="125">
        <v>2545612.1</v>
      </c>
      <c r="L81" s="66">
        <v>6727825.2999999998</v>
      </c>
      <c r="M81" s="56">
        <v>1510419877.2</v>
      </c>
      <c r="N81" s="56">
        <v>17632390.300000001</v>
      </c>
      <c r="O81" s="93">
        <v>1494911024.5</v>
      </c>
      <c r="P81" s="60">
        <f t="shared" si="41"/>
        <v>3.4378518998850814E-3</v>
      </c>
      <c r="Q81" s="69">
        <v>1427670926.0999999</v>
      </c>
      <c r="R81" s="60">
        <f t="shared" si="42"/>
        <v>3.2666389382337725E-3</v>
      </c>
      <c r="S81" s="61">
        <f t="shared" si="43"/>
        <v>-4.4979331410369229E-2</v>
      </c>
      <c r="T81" s="154">
        <f t="shared" si="44"/>
        <v>1.7830524201777399E-3</v>
      </c>
      <c r="U81" s="62">
        <f t="shared" si="45"/>
        <v>4.7124482098816348E-3</v>
      </c>
      <c r="V81" s="63">
        <f t="shared" si="46"/>
        <v>1.0124854601792057</v>
      </c>
      <c r="W81" s="63">
        <f t="shared" si="47"/>
        <v>4.7712852943526804E-3</v>
      </c>
      <c r="X81" s="70">
        <v>451</v>
      </c>
      <c r="Y81" s="70">
        <v>451</v>
      </c>
      <c r="Z81" s="67">
        <v>235</v>
      </c>
      <c r="AA81" s="175">
        <v>1410065608.0999999</v>
      </c>
      <c r="AB81" s="3"/>
      <c r="AC81" s="10"/>
      <c r="AD81" s="10"/>
      <c r="AE81" s="10"/>
      <c r="AF81" s="6"/>
      <c r="AG81" s="7"/>
      <c r="AH81" s="7"/>
      <c r="AI81" s="7"/>
      <c r="AJ81" s="8"/>
      <c r="AK81" s="6"/>
      <c r="AL81" s="7"/>
      <c r="AM81" s="7"/>
      <c r="AN81" s="7"/>
      <c r="AO81" s="8"/>
      <c r="AP81" s="6"/>
      <c r="AQ81" s="7"/>
      <c r="AR81" s="7"/>
      <c r="AS81" s="7"/>
      <c r="AT81" s="8"/>
    </row>
    <row r="82" spans="1:256" ht="16.5" customHeight="1" x14ac:dyDescent="0.3">
      <c r="A82" s="173">
        <v>72</v>
      </c>
      <c r="B82" s="131" t="s">
        <v>127</v>
      </c>
      <c r="C82" s="131" t="s">
        <v>128</v>
      </c>
      <c r="D82" s="125"/>
      <c r="E82" s="129"/>
      <c r="F82" s="128">
        <v>141539196.31999999</v>
      </c>
      <c r="G82" s="126">
        <v>453205791.13</v>
      </c>
      <c r="H82" s="125"/>
      <c r="I82" s="127">
        <v>0</v>
      </c>
      <c r="J82" s="126">
        <v>594744987.45000005</v>
      </c>
      <c r="K82" s="126">
        <v>41853949.859999999</v>
      </c>
      <c r="L82" s="100">
        <v>5167596.25</v>
      </c>
      <c r="M82" s="65">
        <v>658451301.69000006</v>
      </c>
      <c r="N82" s="57">
        <v>5353773.97</v>
      </c>
      <c r="O82" s="93">
        <v>683109888.51999998</v>
      </c>
      <c r="P82" s="60">
        <f t="shared" si="41"/>
        <v>1.5709501031101454E-3</v>
      </c>
      <c r="Q82" s="59">
        <v>653097527.72000003</v>
      </c>
      <c r="R82" s="60">
        <f t="shared" si="42"/>
        <v>1.4943456335153584E-3</v>
      </c>
      <c r="S82" s="61">
        <f t="shared" si="43"/>
        <v>-4.393489437698464E-2</v>
      </c>
      <c r="T82" s="154">
        <f t="shared" si="44"/>
        <v>6.4085298264892343E-2</v>
      </c>
      <c r="U82" s="62">
        <f t="shared" si="45"/>
        <v>7.9124419105372629E-3</v>
      </c>
      <c r="V82" s="63">
        <f t="shared" si="46"/>
        <v>175.65917449972335</v>
      </c>
      <c r="W82" s="63">
        <f t="shared" si="47"/>
        <v>1.3898930142819894</v>
      </c>
      <c r="X82" s="65">
        <v>175.6592</v>
      </c>
      <c r="Y82" s="65">
        <v>177.09909999999999</v>
      </c>
      <c r="Z82" s="67">
        <v>427</v>
      </c>
      <c r="AA82" s="176">
        <v>3717981.31</v>
      </c>
      <c r="AB82" s="11"/>
      <c r="AC82" s="11"/>
      <c r="AD82" s="11"/>
      <c r="AE82" s="12"/>
      <c r="AF82" s="6"/>
      <c r="AG82" s="7"/>
      <c r="AH82" s="7"/>
      <c r="AI82" s="7"/>
      <c r="AJ82" s="8"/>
      <c r="AK82" s="6"/>
      <c r="AL82" s="7"/>
      <c r="AM82" s="7"/>
      <c r="AN82" s="7"/>
      <c r="AO82" s="8"/>
      <c r="AP82" s="6"/>
      <c r="AQ82" s="7"/>
      <c r="AR82" s="7"/>
      <c r="AS82" s="7"/>
      <c r="AT82" s="8"/>
    </row>
    <row r="83" spans="1:256" ht="16.5" customHeight="1" x14ac:dyDescent="0.3">
      <c r="A83" s="173">
        <v>73</v>
      </c>
      <c r="B83" s="131" t="s">
        <v>76</v>
      </c>
      <c r="C83" s="131" t="s">
        <v>129</v>
      </c>
      <c r="D83" s="125"/>
      <c r="E83" s="125"/>
      <c r="F83" s="125">
        <v>77614049.730000004</v>
      </c>
      <c r="G83" s="125">
        <v>1069875467.36</v>
      </c>
      <c r="H83" s="125"/>
      <c r="I83" s="125"/>
      <c r="J83" s="125">
        <v>1147489517.0899999</v>
      </c>
      <c r="K83" s="125">
        <v>1855394.46</v>
      </c>
      <c r="L83" s="66">
        <v>47013783.409999996</v>
      </c>
      <c r="M83" s="56">
        <v>1207768430.4300001</v>
      </c>
      <c r="N83" s="56">
        <v>1186386.5900000001</v>
      </c>
      <c r="O83" s="93">
        <v>1159681601.1400001</v>
      </c>
      <c r="P83" s="60">
        <f t="shared" si="41"/>
        <v>2.666923669971853E-3</v>
      </c>
      <c r="Q83" s="69">
        <v>1206582043.8299999</v>
      </c>
      <c r="R83" s="60">
        <f t="shared" si="42"/>
        <v>2.7607677753274423E-3</v>
      </c>
      <c r="S83" s="61">
        <f t="shared" si="43"/>
        <v>4.0442516845913004E-2</v>
      </c>
      <c r="T83" s="154">
        <f t="shared" si="44"/>
        <v>1.5377275581778952E-3</v>
      </c>
      <c r="U83" s="62">
        <f t="shared" si="45"/>
        <v>3.8964431511649411E-2</v>
      </c>
      <c r="V83" s="63">
        <f t="shared" si="46"/>
        <v>1.4102644933955104</v>
      </c>
      <c r="W83" s="63">
        <f t="shared" si="47"/>
        <v>5.4950154266220318E-2</v>
      </c>
      <c r="X83" s="56">
        <v>1.4103000000000001</v>
      </c>
      <c r="Y83" s="56">
        <v>1.41</v>
      </c>
      <c r="Z83" s="64">
        <v>131</v>
      </c>
      <c r="AA83" s="175">
        <v>855571454.49000001</v>
      </c>
      <c r="AB83" s="35"/>
      <c r="AC83" s="13"/>
      <c r="AD83" s="13"/>
      <c r="AE83" s="13"/>
      <c r="AF83" s="6"/>
      <c r="AG83" s="7"/>
      <c r="AH83" s="7"/>
      <c r="AI83" s="7"/>
      <c r="AJ83" s="8"/>
      <c r="AK83" s="6"/>
      <c r="AL83" s="7"/>
      <c r="AM83" s="7"/>
      <c r="AN83" s="7"/>
      <c r="AO83" s="8"/>
      <c r="AP83" s="6"/>
      <c r="AQ83" s="7"/>
      <c r="AR83" s="7"/>
      <c r="AS83" s="7"/>
      <c r="AT83" s="8"/>
    </row>
    <row r="84" spans="1:256" ht="16.5" customHeight="1" x14ac:dyDescent="0.3">
      <c r="A84" s="173">
        <v>74</v>
      </c>
      <c r="B84" s="131" t="s">
        <v>25</v>
      </c>
      <c r="C84" s="131" t="s">
        <v>130</v>
      </c>
      <c r="D84" s="125"/>
      <c r="E84" s="125"/>
      <c r="F84" s="125">
        <v>582641716.94000006</v>
      </c>
      <c r="G84" s="125">
        <v>7812680865.5699997</v>
      </c>
      <c r="H84" s="125"/>
      <c r="I84" s="125">
        <v>0</v>
      </c>
      <c r="J84" s="125">
        <v>8395322582.5100002</v>
      </c>
      <c r="K84" s="125">
        <v>12448894.109999999</v>
      </c>
      <c r="L84" s="66">
        <v>29789629.940000001</v>
      </c>
      <c r="M84" s="56">
        <v>8401180166.6999998</v>
      </c>
      <c r="N84" s="56">
        <v>27675504.760000002</v>
      </c>
      <c r="O84" s="93">
        <v>9057524002.4899998</v>
      </c>
      <c r="P84" s="60">
        <f t="shared" si="41"/>
        <v>2.0829618345098354E-2</v>
      </c>
      <c r="Q84" s="69">
        <v>8373504661.9399996</v>
      </c>
      <c r="R84" s="60">
        <f t="shared" si="42"/>
        <v>1.9159328580639103E-2</v>
      </c>
      <c r="S84" s="61">
        <f t="shared" si="43"/>
        <v>-7.5519462091622025E-2</v>
      </c>
      <c r="T84" s="154">
        <f t="shared" si="44"/>
        <v>1.4867005647687549E-3</v>
      </c>
      <c r="U84" s="62">
        <f t="shared" si="45"/>
        <v>3.5576059419184999E-3</v>
      </c>
      <c r="V84" s="63">
        <f t="shared" si="46"/>
        <v>115.45600549953427</v>
      </c>
      <c r="W84" s="63">
        <f t="shared" si="47"/>
        <v>0.41074697119531811</v>
      </c>
      <c r="X84" s="56">
        <v>115.46</v>
      </c>
      <c r="Y84" s="56">
        <v>115.46</v>
      </c>
      <c r="Z84" s="64">
        <v>975</v>
      </c>
      <c r="AA84" s="175">
        <v>72525501.170000002</v>
      </c>
      <c r="AB84" s="14"/>
      <c r="AC84" s="5"/>
      <c r="AD84" s="5"/>
      <c r="AE84" s="5"/>
      <c r="AF84" s="6"/>
      <c r="AG84" s="7"/>
      <c r="AH84" s="7"/>
      <c r="AI84" s="7"/>
      <c r="AJ84" s="8"/>
      <c r="AK84" s="6"/>
      <c r="AL84" s="7"/>
      <c r="AM84" s="7"/>
      <c r="AN84" s="7"/>
      <c r="AO84" s="8"/>
      <c r="AP84" s="6"/>
      <c r="AQ84" s="7"/>
      <c r="AR84" s="7"/>
      <c r="AS84" s="7"/>
      <c r="AT84" s="8"/>
    </row>
    <row r="85" spans="1:256" ht="16.5" customHeight="1" x14ac:dyDescent="0.3">
      <c r="A85" s="173">
        <v>75</v>
      </c>
      <c r="B85" s="134" t="s">
        <v>52</v>
      </c>
      <c r="C85" s="134" t="s">
        <v>131</v>
      </c>
      <c r="D85" s="125"/>
      <c r="E85" s="125"/>
      <c r="F85" s="125">
        <v>52838588.289999999</v>
      </c>
      <c r="G85" s="125">
        <v>376592531.64999998</v>
      </c>
      <c r="H85" s="125"/>
      <c r="I85" s="125"/>
      <c r="J85" s="125">
        <v>429431119.94</v>
      </c>
      <c r="K85" s="125">
        <v>554822.11</v>
      </c>
      <c r="L85" s="66">
        <v>3680793.12</v>
      </c>
      <c r="M85" s="56">
        <v>431261606.19999999</v>
      </c>
      <c r="N85" s="56"/>
      <c r="O85" s="93">
        <v>422921987.58999997</v>
      </c>
      <c r="P85" s="60">
        <f t="shared" si="41"/>
        <v>9.7259511416457301E-4</v>
      </c>
      <c r="Q85" s="69">
        <v>430706784.08999997</v>
      </c>
      <c r="R85" s="60">
        <f t="shared" si="42"/>
        <v>9.8549569522528107E-4</v>
      </c>
      <c r="S85" s="61">
        <f t="shared" si="43"/>
        <v>1.8407169001454091E-2</v>
      </c>
      <c r="T85" s="154">
        <f t="shared" si="44"/>
        <v>1.2881666379419392E-3</v>
      </c>
      <c r="U85" s="62">
        <f t="shared" si="45"/>
        <v>8.545937180387821E-3</v>
      </c>
      <c r="V85" s="63">
        <f t="shared" si="46"/>
        <v>1.1456225293169902</v>
      </c>
      <c r="W85" s="63">
        <f t="shared" si="47"/>
        <v>9.7904181679800036E-3</v>
      </c>
      <c r="X85" s="56">
        <v>1.1000000000000001</v>
      </c>
      <c r="Y85" s="56">
        <v>1.1000000000000001</v>
      </c>
      <c r="Z85" s="64">
        <v>184</v>
      </c>
      <c r="AA85" s="175">
        <v>375958723.81</v>
      </c>
      <c r="AB85" s="14"/>
      <c r="AC85" s="5"/>
      <c r="AD85" s="5"/>
      <c r="AE85" s="5"/>
      <c r="AF85" s="6"/>
      <c r="AG85" s="7"/>
      <c r="AH85" s="7"/>
      <c r="AI85" s="7"/>
      <c r="AJ85" s="8"/>
      <c r="AK85" s="6"/>
      <c r="AL85" s="7"/>
      <c r="AM85" s="7"/>
      <c r="AN85" s="7"/>
      <c r="AO85" s="8"/>
      <c r="AP85" s="6"/>
      <c r="AQ85" s="7"/>
      <c r="AR85" s="7"/>
      <c r="AS85" s="7"/>
      <c r="AT85" s="8"/>
    </row>
    <row r="86" spans="1:256" ht="16.5" customHeight="1" x14ac:dyDescent="0.3">
      <c r="A86" s="173">
        <v>76</v>
      </c>
      <c r="B86" s="134" t="s">
        <v>68</v>
      </c>
      <c r="C86" s="134" t="s">
        <v>132</v>
      </c>
      <c r="D86" s="125"/>
      <c r="E86" s="125"/>
      <c r="F86" s="125"/>
      <c r="G86" s="126">
        <v>3468669859.9000001</v>
      </c>
      <c r="H86" s="125"/>
      <c r="I86" s="126"/>
      <c r="J86" s="126">
        <v>3468669859.9000001</v>
      </c>
      <c r="K86" s="127">
        <v>5401848.4000000004</v>
      </c>
      <c r="L86" s="100">
        <v>14179804.9</v>
      </c>
      <c r="M86" s="65">
        <v>3708265967.4000001</v>
      </c>
      <c r="N86" s="65">
        <v>101571850.2</v>
      </c>
      <c r="O86" s="93">
        <v>7349817.5499999998</v>
      </c>
      <c r="P86" s="60">
        <f t="shared" si="41"/>
        <v>1.6902400085334452E-5</v>
      </c>
      <c r="Q86" s="59">
        <v>3708265967.4000001</v>
      </c>
      <c r="R86" s="60">
        <f t="shared" si="42"/>
        <v>8.4848446382016513E-3</v>
      </c>
      <c r="S86" s="61">
        <f t="shared" si="43"/>
        <v>503.53850618373514</v>
      </c>
      <c r="T86" s="154">
        <f t="shared" si="44"/>
        <v>1.4567046828594748E-3</v>
      </c>
      <c r="U86" s="62">
        <f t="shared" si="45"/>
        <v>3.8238370776684004E-3</v>
      </c>
      <c r="V86" s="63">
        <f t="shared" si="46"/>
        <v>107.68861194456352</v>
      </c>
      <c r="W86" s="63">
        <f t="shared" si="47"/>
        <v>0.41178370719626617</v>
      </c>
      <c r="X86" s="65">
        <v>44485</v>
      </c>
      <c r="Y86" s="65">
        <v>44485</v>
      </c>
      <c r="Z86" s="64">
        <v>486</v>
      </c>
      <c r="AA86" s="176">
        <v>34435080</v>
      </c>
      <c r="AB86" s="14"/>
      <c r="AC86" s="5"/>
      <c r="AD86" s="5"/>
      <c r="AE86" s="5"/>
      <c r="AF86" s="6"/>
      <c r="AG86" s="7"/>
      <c r="AH86" s="7"/>
      <c r="AI86" s="7"/>
      <c r="AJ86" s="8"/>
      <c r="AK86" s="6"/>
      <c r="AL86" s="7"/>
      <c r="AM86" s="7"/>
      <c r="AN86" s="7"/>
      <c r="AO86" s="8"/>
      <c r="AP86" s="6"/>
      <c r="AQ86" s="7"/>
      <c r="AR86" s="7"/>
      <c r="AS86" s="7"/>
      <c r="AT86" s="8"/>
    </row>
    <row r="87" spans="1:256" ht="16.5" customHeight="1" x14ac:dyDescent="0.3">
      <c r="A87" s="173">
        <v>77</v>
      </c>
      <c r="B87" s="131" t="s">
        <v>37</v>
      </c>
      <c r="C87" s="134" t="s">
        <v>133</v>
      </c>
      <c r="D87" s="125"/>
      <c r="E87" s="125"/>
      <c r="F87" s="125">
        <v>385461190.41000003</v>
      </c>
      <c r="G87" s="125">
        <v>381537683.69999999</v>
      </c>
      <c r="H87" s="125"/>
      <c r="I87" s="125"/>
      <c r="J87" s="125">
        <v>766998874.11000001</v>
      </c>
      <c r="K87" s="125">
        <v>6515913.9199999999</v>
      </c>
      <c r="L87" s="66">
        <v>143791190.74000001</v>
      </c>
      <c r="M87" s="56">
        <v>1845413914</v>
      </c>
      <c r="N87" s="56">
        <v>24698158</v>
      </c>
      <c r="O87" s="93">
        <v>1815186036</v>
      </c>
      <c r="P87" s="60">
        <f t="shared" si="41"/>
        <v>4.1743894186576517E-3</v>
      </c>
      <c r="Q87" s="69">
        <v>1820715757</v>
      </c>
      <c r="R87" s="60">
        <f t="shared" si="42"/>
        <v>4.1659607116320751E-3</v>
      </c>
      <c r="S87" s="61">
        <f t="shared" si="43"/>
        <v>3.046365986918599E-3</v>
      </c>
      <c r="T87" s="154">
        <f t="shared" si="44"/>
        <v>3.5787650515730664E-3</v>
      </c>
      <c r="U87" s="62">
        <f t="shared" si="45"/>
        <v>7.8975089981604421E-2</v>
      </c>
      <c r="V87" s="63">
        <f t="shared" si="46"/>
        <v>0.95957676028941086</v>
      </c>
      <c r="W87" s="63">
        <f t="shared" si="47"/>
        <v>7.5782660988112677E-2</v>
      </c>
      <c r="X87" s="56">
        <v>0.9728</v>
      </c>
      <c r="Y87" s="56">
        <v>0.97770000000000001</v>
      </c>
      <c r="Z87" s="64">
        <v>526</v>
      </c>
      <c r="AA87" s="175">
        <v>1897415436</v>
      </c>
      <c r="AB87" s="14"/>
      <c r="AC87" s="5"/>
      <c r="AD87" s="5"/>
      <c r="AE87" s="5"/>
      <c r="AF87" s="6"/>
      <c r="AG87" s="7"/>
      <c r="AH87" s="7"/>
      <c r="AI87" s="7"/>
      <c r="AJ87" s="8"/>
      <c r="AK87" s="6"/>
      <c r="AL87" s="7"/>
      <c r="AM87" s="7"/>
      <c r="AN87" s="7"/>
      <c r="AO87" s="8"/>
      <c r="AP87" s="6"/>
      <c r="AQ87" s="7"/>
      <c r="AR87" s="7"/>
      <c r="AS87" s="7"/>
      <c r="AT87" s="8"/>
    </row>
    <row r="88" spans="1:256" ht="16.5" customHeight="1" x14ac:dyDescent="0.3">
      <c r="A88" s="173">
        <v>78</v>
      </c>
      <c r="B88" s="131" t="s">
        <v>134</v>
      </c>
      <c r="C88" s="134" t="s">
        <v>135</v>
      </c>
      <c r="D88" s="125"/>
      <c r="E88" s="125"/>
      <c r="F88" s="125"/>
      <c r="G88" s="125">
        <v>388916037</v>
      </c>
      <c r="H88" s="125"/>
      <c r="I88" s="125"/>
      <c r="J88" s="125">
        <v>388916037</v>
      </c>
      <c r="K88" s="125">
        <v>698791.7</v>
      </c>
      <c r="L88" s="66">
        <v>2451463.7999999998</v>
      </c>
      <c r="M88" s="56">
        <v>496457823.39999998</v>
      </c>
      <c r="N88" s="56">
        <v>11248440.199999999</v>
      </c>
      <c r="O88" s="93">
        <v>482759809.5</v>
      </c>
      <c r="P88" s="60">
        <f>(O88/$O$94)</f>
        <v>1.1102043540235694E-3</v>
      </c>
      <c r="Q88" s="69">
        <v>485209383.19999999</v>
      </c>
      <c r="R88" s="60">
        <f t="shared" si="42"/>
        <v>1.1102025231313644E-3</v>
      </c>
      <c r="S88" s="61">
        <f t="shared" si="43"/>
        <v>5.0741044548365376E-3</v>
      </c>
      <c r="T88" s="154">
        <f t="shared" si="44"/>
        <v>1.4401858747895705E-3</v>
      </c>
      <c r="U88" s="62">
        <f t="shared" si="45"/>
        <v>5.0523833315678545E-3</v>
      </c>
      <c r="V88" s="63">
        <f t="shared" si="46"/>
        <v>105.99529959695477</v>
      </c>
      <c r="W88" s="63">
        <f t="shared" si="47"/>
        <v>0.53552888490819517</v>
      </c>
      <c r="X88" s="56">
        <v>43455.9</v>
      </c>
      <c r="Y88" s="56">
        <v>43455.9</v>
      </c>
      <c r="Z88" s="64">
        <v>31</v>
      </c>
      <c r="AA88" s="175">
        <v>4577650</v>
      </c>
      <c r="AB88" s="14"/>
      <c r="AC88" s="5"/>
      <c r="AD88" s="5"/>
      <c r="AE88" s="5"/>
      <c r="AF88" s="6"/>
      <c r="AG88" s="7"/>
      <c r="AH88" s="7"/>
      <c r="AI88" s="7"/>
      <c r="AJ88" s="8"/>
      <c r="AK88" s="6"/>
      <c r="AL88" s="7"/>
      <c r="AM88" s="7"/>
      <c r="AN88" s="7"/>
      <c r="AO88" s="8"/>
      <c r="AP88" s="6"/>
      <c r="AQ88" s="7"/>
      <c r="AR88" s="7"/>
      <c r="AS88" s="7"/>
      <c r="AT88" s="8"/>
    </row>
    <row r="89" spans="1:256" ht="16.5" customHeight="1" x14ac:dyDescent="0.3">
      <c r="A89" s="173">
        <v>79</v>
      </c>
      <c r="B89" s="131" t="s">
        <v>86</v>
      </c>
      <c r="C89" s="134" t="s">
        <v>136</v>
      </c>
      <c r="D89" s="125"/>
      <c r="E89" s="125"/>
      <c r="F89" s="125">
        <v>329736452.5</v>
      </c>
      <c r="G89" s="125">
        <v>986317881.70000005</v>
      </c>
      <c r="H89" s="125"/>
      <c r="I89" s="125"/>
      <c r="J89" s="125">
        <v>1316054338.3</v>
      </c>
      <c r="K89" s="125">
        <v>2424793.2999999998</v>
      </c>
      <c r="L89" s="66">
        <v>828946.2</v>
      </c>
      <c r="M89" s="56">
        <v>1369830590.2</v>
      </c>
      <c r="N89" s="56">
        <v>18575542</v>
      </c>
      <c r="O89" s="93">
        <v>1256477230.0999999</v>
      </c>
      <c r="P89" s="60">
        <f>(O89/$O$94)</f>
        <v>2.8895249027321821E-3</v>
      </c>
      <c r="Q89" s="69">
        <v>1351255048.2</v>
      </c>
      <c r="R89" s="60">
        <f t="shared" si="42"/>
        <v>3.0917925659472976E-3</v>
      </c>
      <c r="S89" s="61">
        <f t="shared" si="43"/>
        <v>7.5431385328373207E-2</v>
      </c>
      <c r="T89" s="154">
        <f t="shared" si="44"/>
        <v>1.7944749240567535E-3</v>
      </c>
      <c r="U89" s="62">
        <f t="shared" si="45"/>
        <v>6.134639060954739E-4</v>
      </c>
      <c r="V89" s="63">
        <f t="shared" si="46"/>
        <v>440.1255813568992</v>
      </c>
      <c r="W89" s="63">
        <f t="shared" si="47"/>
        <v>0.2700011583117447</v>
      </c>
      <c r="X89" s="56">
        <v>438.7</v>
      </c>
      <c r="Y89" s="56">
        <v>438.7</v>
      </c>
      <c r="Z89" s="64">
        <v>123</v>
      </c>
      <c r="AA89" s="175">
        <v>3070157.94</v>
      </c>
      <c r="AB89" s="14"/>
      <c r="AC89" s="19"/>
      <c r="AD89" s="19"/>
      <c r="AE89" s="19"/>
      <c r="AF89" s="20"/>
      <c r="AG89" s="7"/>
      <c r="AH89" s="7"/>
      <c r="AI89" s="7"/>
      <c r="AJ89" s="8"/>
      <c r="AK89" s="6"/>
      <c r="AL89" s="7"/>
      <c r="AM89" s="7"/>
      <c r="AN89" s="7"/>
      <c r="AO89" s="8"/>
      <c r="AP89" s="6"/>
      <c r="AQ89" s="7"/>
      <c r="AR89" s="7"/>
      <c r="AS89" s="7"/>
      <c r="AT89" s="8"/>
    </row>
    <row r="90" spans="1:256" ht="16.5" customHeight="1" x14ac:dyDescent="0.3">
      <c r="A90" s="173">
        <v>80</v>
      </c>
      <c r="B90" s="131" t="s">
        <v>94</v>
      </c>
      <c r="C90" s="134" t="s">
        <v>137</v>
      </c>
      <c r="D90" s="125"/>
      <c r="E90" s="125"/>
      <c r="F90" s="125"/>
      <c r="G90" s="125">
        <v>97252501.430000007</v>
      </c>
      <c r="H90" s="125"/>
      <c r="I90" s="125"/>
      <c r="J90" s="127"/>
      <c r="K90" s="127">
        <v>41544.550000000003</v>
      </c>
      <c r="L90" s="100">
        <v>485861.06</v>
      </c>
      <c r="M90" s="56">
        <v>110238607.81</v>
      </c>
      <c r="N90" s="56">
        <v>769900.26</v>
      </c>
      <c r="O90" s="93">
        <v>108444973.42</v>
      </c>
      <c r="P90" s="60">
        <f>(O90/$O$94)</f>
        <v>2.4939126930957633E-4</v>
      </c>
      <c r="Q90" s="69">
        <v>109468707.55</v>
      </c>
      <c r="R90" s="60">
        <f>(Q90/$Q$94)</f>
        <v>2.5047420667016366E-4</v>
      </c>
      <c r="S90" s="61">
        <f>((Q90-O90)/O90)</f>
        <v>9.4401252332382678E-3</v>
      </c>
      <c r="T90" s="154">
        <f>(K90/Q90)</f>
        <v>3.7951073808946238E-4</v>
      </c>
      <c r="U90" s="62">
        <f>L90/Q90</f>
        <v>4.4383556805773217E-3</v>
      </c>
      <c r="V90" s="63">
        <f>Q90/AA90</f>
        <v>418.64239841673515</v>
      </c>
      <c r="W90" s="63">
        <f>L90/AA90</f>
        <v>1.8580838671434308</v>
      </c>
      <c r="X90" s="56">
        <v>418.32</v>
      </c>
      <c r="Y90" s="56">
        <v>418.32</v>
      </c>
      <c r="Z90" s="64">
        <v>5</v>
      </c>
      <c r="AA90" s="193">
        <v>261485</v>
      </c>
      <c r="AB90" s="52"/>
      <c r="AC90" s="7"/>
      <c r="AD90" s="7"/>
      <c r="AE90" s="7"/>
      <c r="AF90" s="42"/>
      <c r="AG90" s="7"/>
      <c r="AH90" s="7"/>
      <c r="AI90" s="7"/>
      <c r="AJ90" s="8"/>
      <c r="AK90" s="6"/>
      <c r="AL90" s="7"/>
      <c r="AM90" s="7"/>
      <c r="AN90" s="7"/>
      <c r="AO90" s="8"/>
      <c r="AP90" s="6"/>
      <c r="AQ90" s="7"/>
      <c r="AR90" s="7"/>
      <c r="AS90" s="7"/>
      <c r="AT90" s="8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  <c r="FP90" s="41"/>
      <c r="FQ90" s="41"/>
      <c r="FR90" s="41"/>
      <c r="FS90" s="41"/>
      <c r="FT90" s="41"/>
      <c r="FU90" s="41"/>
      <c r="FV90" s="41"/>
      <c r="FW90" s="41"/>
      <c r="FX90" s="41"/>
      <c r="FY90" s="41"/>
      <c r="FZ90" s="41"/>
      <c r="GA90" s="41"/>
      <c r="GB90" s="41"/>
      <c r="GC90" s="41"/>
      <c r="GD90" s="41"/>
      <c r="GE90" s="41"/>
      <c r="GF90" s="41"/>
      <c r="GG90" s="41"/>
      <c r="GH90" s="41"/>
      <c r="GI90" s="41"/>
      <c r="GJ90" s="41"/>
      <c r="GK90" s="41"/>
      <c r="GL90" s="41"/>
      <c r="GM90" s="41"/>
      <c r="GN90" s="41"/>
      <c r="GO90" s="41"/>
      <c r="GP90" s="41"/>
      <c r="GQ90" s="41"/>
      <c r="GR90" s="41"/>
      <c r="GS90" s="41"/>
      <c r="GT90" s="41"/>
      <c r="GU90" s="41"/>
      <c r="GV90" s="41"/>
      <c r="GW90" s="41"/>
      <c r="GX90" s="41"/>
      <c r="GY90" s="41"/>
      <c r="GZ90" s="41"/>
      <c r="HA90" s="41"/>
      <c r="HB90" s="41"/>
      <c r="HC90" s="41"/>
      <c r="HD90" s="41"/>
      <c r="HE90" s="41"/>
      <c r="HF90" s="41"/>
      <c r="HG90" s="41"/>
      <c r="HH90" s="41"/>
      <c r="HI90" s="41"/>
      <c r="HJ90" s="41"/>
      <c r="HK90" s="41"/>
      <c r="HL90" s="41"/>
      <c r="HM90" s="41"/>
      <c r="HN90" s="41"/>
      <c r="HO90" s="41"/>
      <c r="HP90" s="41"/>
      <c r="HQ90" s="41"/>
      <c r="HR90" s="41"/>
      <c r="HS90" s="41"/>
      <c r="HT90" s="41"/>
      <c r="HU90" s="41"/>
      <c r="HV90" s="41"/>
      <c r="HW90" s="41"/>
      <c r="HX90" s="41"/>
      <c r="HY90" s="41"/>
      <c r="HZ90" s="41"/>
      <c r="IA90" s="41"/>
      <c r="IB90" s="41"/>
      <c r="IC90" s="41"/>
      <c r="ID90" s="41"/>
      <c r="IE90" s="41"/>
      <c r="IF90" s="41"/>
      <c r="IG90" s="41"/>
      <c r="IH90" s="41"/>
      <c r="II90" s="41"/>
      <c r="IJ90" s="41"/>
      <c r="IK90" s="41"/>
      <c r="IL90" s="41"/>
      <c r="IM90" s="41"/>
      <c r="IN90" s="41"/>
      <c r="IO90" s="41"/>
      <c r="IP90" s="41"/>
      <c r="IQ90" s="41"/>
      <c r="IR90" s="41"/>
      <c r="IS90" s="41"/>
      <c r="IT90" s="41"/>
      <c r="IU90" s="41"/>
      <c r="IV90" s="41"/>
    </row>
    <row r="91" spans="1:256" ht="16.5" customHeight="1" x14ac:dyDescent="0.3">
      <c r="A91" s="173">
        <v>81</v>
      </c>
      <c r="B91" s="134" t="s">
        <v>25</v>
      </c>
      <c r="C91" s="134" t="s">
        <v>201</v>
      </c>
      <c r="D91" s="125"/>
      <c r="E91" s="125"/>
      <c r="F91" s="125">
        <v>2699635071.52</v>
      </c>
      <c r="G91" s="125">
        <v>6911718391.1000004</v>
      </c>
      <c r="H91" s="125"/>
      <c r="I91" s="125"/>
      <c r="J91" s="127">
        <v>9611353462.6200008</v>
      </c>
      <c r="K91" s="127">
        <v>13411696.85</v>
      </c>
      <c r="L91" s="100">
        <v>65904546.25</v>
      </c>
      <c r="M91" s="56">
        <v>9689608885.0599995</v>
      </c>
      <c r="N91" s="56">
        <v>25792220.530000001</v>
      </c>
      <c r="O91" s="93">
        <v>292505847.56999999</v>
      </c>
      <c r="P91" s="60">
        <f>(O91/$O$94)</f>
        <v>6.7267667929090216E-4</v>
      </c>
      <c r="Q91" s="69">
        <v>9663816664.5300007</v>
      </c>
      <c r="R91" s="60">
        <f>(Q91/$Q$94)</f>
        <v>2.2111678000294975E-2</v>
      </c>
      <c r="S91" s="61">
        <f>((Q91-O91)/O91)</f>
        <v>32.038028965275096</v>
      </c>
      <c r="T91" s="154">
        <f>(K91/Q91)</f>
        <v>1.3878260852387846E-3</v>
      </c>
      <c r="U91" s="62">
        <f>L91/Q91</f>
        <v>6.8197223248135019E-3</v>
      </c>
      <c r="V91" s="63">
        <f>Q91/AA91</f>
        <v>103.38626033086399</v>
      </c>
      <c r="W91" s="63">
        <f>L91/AA91</f>
        <v>0.7050655876573737</v>
      </c>
      <c r="X91" s="56">
        <v>103.39</v>
      </c>
      <c r="Y91" s="56">
        <v>103.39</v>
      </c>
      <c r="Z91" s="64">
        <v>638</v>
      </c>
      <c r="AA91" s="174">
        <v>93472929.900000006</v>
      </c>
      <c r="AB91" s="52"/>
      <c r="AC91" s="7"/>
      <c r="AD91" s="7"/>
      <c r="AE91" s="7"/>
      <c r="AF91" s="42"/>
      <c r="AG91" s="7"/>
      <c r="AH91" s="7"/>
      <c r="AI91" s="7"/>
      <c r="AJ91" s="8"/>
      <c r="AK91" s="6"/>
      <c r="AL91" s="7"/>
      <c r="AM91" s="7"/>
      <c r="AN91" s="7"/>
      <c r="AO91" s="8"/>
      <c r="AP91" s="6"/>
      <c r="AQ91" s="7"/>
      <c r="AR91" s="7"/>
      <c r="AS91" s="7"/>
      <c r="AT91" s="8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  <c r="GX91" s="41"/>
      <c r="GY91" s="41"/>
      <c r="GZ91" s="41"/>
      <c r="HA91" s="41"/>
      <c r="HB91" s="41"/>
      <c r="HC91" s="41"/>
      <c r="HD91" s="41"/>
      <c r="HE91" s="41"/>
      <c r="HF91" s="41"/>
      <c r="HG91" s="41"/>
      <c r="HH91" s="41"/>
      <c r="HI91" s="41"/>
      <c r="HJ91" s="41"/>
      <c r="HK91" s="41"/>
      <c r="HL91" s="41"/>
      <c r="HM91" s="41"/>
      <c r="HN91" s="41"/>
      <c r="HO91" s="41"/>
      <c r="HP91" s="41"/>
      <c r="HQ91" s="41"/>
      <c r="HR91" s="41"/>
      <c r="HS91" s="41"/>
      <c r="HT91" s="41"/>
      <c r="HU91" s="41"/>
      <c r="HV91" s="41"/>
      <c r="HW91" s="41"/>
      <c r="HX91" s="41"/>
      <c r="HY91" s="41"/>
      <c r="HZ91" s="41"/>
      <c r="IA91" s="41"/>
      <c r="IB91" s="41"/>
      <c r="IC91" s="41"/>
      <c r="ID91" s="41"/>
      <c r="IE91" s="41"/>
      <c r="IF91" s="41"/>
      <c r="IG91" s="41"/>
      <c r="IH91" s="41"/>
      <c r="II91" s="41"/>
      <c r="IJ91" s="41"/>
      <c r="IK91" s="41"/>
      <c r="IL91" s="41"/>
      <c r="IM91" s="41"/>
      <c r="IN91" s="41"/>
      <c r="IO91" s="41"/>
      <c r="IP91" s="41"/>
      <c r="IQ91" s="41"/>
      <c r="IR91" s="41"/>
      <c r="IS91" s="41"/>
      <c r="IT91" s="41"/>
      <c r="IU91" s="41"/>
      <c r="IV91" s="41"/>
    </row>
    <row r="92" spans="1:256" ht="16.5" customHeight="1" x14ac:dyDescent="0.3">
      <c r="A92" s="173">
        <v>82</v>
      </c>
      <c r="B92" s="131" t="s">
        <v>134</v>
      </c>
      <c r="C92" s="134" t="s">
        <v>175</v>
      </c>
      <c r="D92" s="125"/>
      <c r="E92" s="125"/>
      <c r="F92" s="125"/>
      <c r="G92" s="125">
        <v>288551061.5</v>
      </c>
      <c r="H92" s="125"/>
      <c r="I92" s="125">
        <v>0</v>
      </c>
      <c r="J92" s="127"/>
      <c r="K92" s="127">
        <v>425407.35</v>
      </c>
      <c r="L92" s="100">
        <v>2772179.04</v>
      </c>
      <c r="M92" s="56">
        <v>301784340.62</v>
      </c>
      <c r="N92" s="56">
        <v>3868285.97</v>
      </c>
      <c r="O92" s="93">
        <v>1996146865.4000001</v>
      </c>
      <c r="P92" s="60">
        <f>(O92/$O$94)</f>
        <v>4.5905456453238166E-3</v>
      </c>
      <c r="Q92" s="69">
        <v>297916054.64999998</v>
      </c>
      <c r="R92" s="60">
        <f>(Q92/$Q$94)</f>
        <v>6.8165861379774616E-4</v>
      </c>
      <c r="S92" s="61">
        <f>((Q92-O92)/O92)</f>
        <v>-0.85075444106147879</v>
      </c>
      <c r="T92" s="154">
        <f>(K92/Q92)</f>
        <v>1.4279436887004303E-3</v>
      </c>
      <c r="U92" s="62">
        <f>L92/Q92</f>
        <v>9.3052354739889143E-3</v>
      </c>
      <c r="V92" s="63">
        <f>Q92/AA92</f>
        <v>1030.4235426466519</v>
      </c>
      <c r="W92" s="63">
        <f>L92/AA92</f>
        <v>9.5883337022689545</v>
      </c>
      <c r="X92" s="56">
        <v>1030.42</v>
      </c>
      <c r="Y92" s="56">
        <v>1030.42</v>
      </c>
      <c r="Z92" s="64">
        <v>143</v>
      </c>
      <c r="AA92" s="193">
        <v>289120</v>
      </c>
      <c r="AB92" s="52"/>
      <c r="AC92" s="7"/>
      <c r="AD92" s="7"/>
      <c r="AE92" s="7"/>
      <c r="AF92" s="42"/>
      <c r="AG92" s="7"/>
      <c r="AH92" s="7"/>
      <c r="AI92" s="7"/>
      <c r="AJ92" s="8"/>
      <c r="AK92" s="6"/>
      <c r="AL92" s="7"/>
      <c r="AM92" s="7"/>
      <c r="AN92" s="7"/>
      <c r="AO92" s="8"/>
      <c r="AP92" s="6"/>
      <c r="AQ92" s="7"/>
      <c r="AR92" s="7"/>
      <c r="AS92" s="7"/>
      <c r="AT92" s="8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  <c r="GK92" s="41"/>
      <c r="GL92" s="41"/>
      <c r="GM92" s="41"/>
      <c r="GN92" s="41"/>
      <c r="GO92" s="41"/>
      <c r="GP92" s="41"/>
      <c r="GQ92" s="41"/>
      <c r="GR92" s="41"/>
      <c r="GS92" s="41"/>
      <c r="GT92" s="41"/>
      <c r="GU92" s="41"/>
      <c r="GV92" s="41"/>
      <c r="GW92" s="41"/>
      <c r="GX92" s="41"/>
      <c r="GY92" s="41"/>
      <c r="GZ92" s="41"/>
      <c r="HA92" s="41"/>
      <c r="HB92" s="41"/>
      <c r="HC92" s="41"/>
      <c r="HD92" s="41"/>
      <c r="HE92" s="41"/>
      <c r="HF92" s="41"/>
      <c r="HG92" s="41"/>
      <c r="HH92" s="41"/>
      <c r="HI92" s="41"/>
      <c r="HJ92" s="41"/>
      <c r="HK92" s="41"/>
      <c r="HL92" s="41"/>
      <c r="HM92" s="41"/>
      <c r="HN92" s="41"/>
      <c r="HO92" s="41"/>
      <c r="HP92" s="41"/>
      <c r="HQ92" s="41"/>
      <c r="HR92" s="41"/>
      <c r="HS92" s="41"/>
      <c r="HT92" s="41"/>
      <c r="HU92" s="41"/>
      <c r="HV92" s="41"/>
      <c r="HW92" s="41"/>
      <c r="HX92" s="41"/>
      <c r="HY92" s="41"/>
      <c r="HZ92" s="41"/>
      <c r="IA92" s="41"/>
      <c r="IB92" s="41"/>
      <c r="IC92" s="41"/>
      <c r="ID92" s="41"/>
      <c r="IE92" s="41"/>
      <c r="IF92" s="41"/>
      <c r="IG92" s="41"/>
      <c r="IH92" s="41"/>
      <c r="II92" s="41"/>
      <c r="IJ92" s="41"/>
      <c r="IK92" s="41"/>
      <c r="IL92" s="41"/>
      <c r="IM92" s="41"/>
      <c r="IN92" s="41"/>
      <c r="IO92" s="41"/>
      <c r="IP92" s="41"/>
      <c r="IQ92" s="41"/>
      <c r="IR92" s="41"/>
      <c r="IS92" s="41"/>
      <c r="IT92" s="41"/>
      <c r="IU92" s="41"/>
      <c r="IV92" s="41"/>
    </row>
    <row r="93" spans="1:256" ht="16.5" customHeight="1" x14ac:dyDescent="0.3">
      <c r="A93" s="173">
        <v>83</v>
      </c>
      <c r="B93" s="131" t="s">
        <v>171</v>
      </c>
      <c r="C93" s="134" t="s">
        <v>172</v>
      </c>
      <c r="D93" s="125"/>
      <c r="E93" s="125"/>
      <c r="F93" s="125">
        <v>1243611902.6600001</v>
      </c>
      <c r="G93" s="125">
        <v>462767865.14999998</v>
      </c>
      <c r="H93" s="125"/>
      <c r="I93" s="125">
        <v>0</v>
      </c>
      <c r="J93" s="127">
        <v>1706379767.8099999</v>
      </c>
      <c r="K93" s="127">
        <v>1665724.75</v>
      </c>
      <c r="L93" s="100">
        <v>13054221.550000001</v>
      </c>
      <c r="M93" s="56">
        <v>1928406480.8299999</v>
      </c>
      <c r="N93" s="56">
        <v>4293957.96</v>
      </c>
      <c r="O93" s="93">
        <v>0</v>
      </c>
      <c r="P93" s="60">
        <f>(O93/$O$94)</f>
        <v>0</v>
      </c>
      <c r="Q93" s="69">
        <v>1924112522.8699999</v>
      </c>
      <c r="R93" s="60">
        <f t="shared" si="42"/>
        <v>4.4025417719475981E-3</v>
      </c>
      <c r="S93" s="61" t="e">
        <f t="shared" si="43"/>
        <v>#DIV/0!</v>
      </c>
      <c r="T93" s="154">
        <f t="shared" si="44"/>
        <v>8.6571067450640072E-4</v>
      </c>
      <c r="U93" s="62">
        <f t="shared" si="45"/>
        <v>6.7845416496371876E-3</v>
      </c>
      <c r="V93" s="63">
        <f t="shared" si="46"/>
        <v>1.0132512172238697</v>
      </c>
      <c r="W93" s="63">
        <f t="shared" si="47"/>
        <v>6.8744450848009214E-3</v>
      </c>
      <c r="X93" s="56">
        <v>1.0133000000000001</v>
      </c>
      <c r="Y93" s="56">
        <v>1.01</v>
      </c>
      <c r="Z93" s="64">
        <v>546</v>
      </c>
      <c r="AA93" s="174">
        <v>1898949135.3800001</v>
      </c>
      <c r="AB93" s="53"/>
      <c r="AC93" s="21"/>
      <c r="AD93" s="21"/>
      <c r="AE93" s="22"/>
      <c r="AF93" s="9"/>
      <c r="AG93" s="23"/>
      <c r="AH93" s="7"/>
      <c r="AI93" s="7"/>
      <c r="AJ93" s="8"/>
      <c r="AK93" s="6"/>
      <c r="AL93" s="7"/>
      <c r="AM93" s="7"/>
      <c r="AN93" s="7"/>
      <c r="AO93" s="8"/>
      <c r="AP93" s="6"/>
      <c r="AQ93" s="7"/>
      <c r="AR93" s="7"/>
      <c r="AS93" s="7"/>
      <c r="AT93" s="8"/>
    </row>
    <row r="94" spans="1:256" ht="16.5" customHeight="1" x14ac:dyDescent="0.3">
      <c r="A94" s="190"/>
      <c r="B94" s="80"/>
      <c r="C94" s="81" t="s">
        <v>54</v>
      </c>
      <c r="D94" s="82"/>
      <c r="E94" s="82"/>
      <c r="F94" s="82"/>
      <c r="G94" s="82"/>
      <c r="H94" s="82"/>
      <c r="I94" s="82"/>
      <c r="J94" s="82"/>
      <c r="K94" s="82"/>
      <c r="L94" s="83"/>
      <c r="M94" s="82"/>
      <c r="N94" s="82"/>
      <c r="O94" s="84">
        <f>SUM(O65:O93)</f>
        <v>434838692309.57013</v>
      </c>
      <c r="P94" s="85">
        <f>(O94/$O$135)</f>
        <v>0.34675573967978063</v>
      </c>
      <c r="Q94" s="86">
        <f>SUM(Q65:Q93)</f>
        <v>437045830008.97009</v>
      </c>
      <c r="R94" s="85">
        <f>(Q94/$Q$135)</f>
        <v>0.34163526760921342</v>
      </c>
      <c r="S94" s="87">
        <f t="shared" si="43"/>
        <v>5.0757619743476258E-3</v>
      </c>
      <c r="T94" s="154"/>
      <c r="U94" s="88"/>
      <c r="V94" s="89"/>
      <c r="W94" s="89"/>
      <c r="X94" s="82"/>
      <c r="Y94" s="82"/>
      <c r="Z94" s="90">
        <f>SUM(Z65:Z93)</f>
        <v>38440</v>
      </c>
      <c r="AA94" s="181"/>
      <c r="AB94" s="14"/>
      <c r="AC94" s="5"/>
      <c r="AD94" s="5"/>
      <c r="AE94" s="5"/>
      <c r="AF94" s="24"/>
      <c r="AG94" s="7"/>
      <c r="AH94" s="7"/>
      <c r="AI94" s="7"/>
      <c r="AJ94" s="8"/>
      <c r="AK94" s="6"/>
      <c r="AL94" s="7"/>
      <c r="AM94" s="7"/>
      <c r="AN94" s="7"/>
      <c r="AO94" s="8"/>
      <c r="AP94" s="6"/>
      <c r="AQ94" s="7"/>
      <c r="AR94" s="7"/>
      <c r="AS94" s="7"/>
      <c r="AT94" s="8"/>
    </row>
    <row r="95" spans="1:256" ht="16.5" customHeight="1" x14ac:dyDescent="0.3">
      <c r="A95" s="186"/>
      <c r="B95" s="102"/>
      <c r="C95" s="158" t="s">
        <v>138</v>
      </c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84"/>
      <c r="P95" s="85"/>
      <c r="Q95" s="86">
        <v>0</v>
      </c>
      <c r="R95" s="85"/>
      <c r="S95" s="61"/>
      <c r="T95" s="154"/>
      <c r="U95" s="88"/>
      <c r="V95" s="89"/>
      <c r="W95" s="89"/>
      <c r="X95" s="103"/>
      <c r="Y95" s="103"/>
      <c r="Z95" s="103"/>
      <c r="AA95" s="195"/>
      <c r="AB95" s="3"/>
      <c r="AC95" s="10"/>
      <c r="AD95" s="10"/>
      <c r="AE95" s="10"/>
      <c r="AF95" s="6"/>
      <c r="AG95" s="7"/>
      <c r="AH95" s="7"/>
      <c r="AI95" s="7"/>
      <c r="AJ95" s="8"/>
      <c r="AK95" s="6"/>
      <c r="AL95" s="7"/>
      <c r="AM95" s="7"/>
      <c r="AN95" s="7"/>
      <c r="AO95" s="8"/>
      <c r="AP95" s="6"/>
      <c r="AQ95" s="7"/>
      <c r="AR95" s="7"/>
      <c r="AS95" s="7"/>
      <c r="AT95" s="8"/>
    </row>
    <row r="96" spans="1:256" ht="16.5" customHeight="1" x14ac:dyDescent="0.3">
      <c r="A96" s="179">
        <v>84</v>
      </c>
      <c r="B96" s="143" t="s">
        <v>114</v>
      </c>
      <c r="C96" s="143" t="s">
        <v>139</v>
      </c>
      <c r="D96" s="56"/>
      <c r="E96" s="56"/>
      <c r="F96" s="109" t="s">
        <v>178</v>
      </c>
      <c r="G96" s="109" t="s">
        <v>180</v>
      </c>
      <c r="H96" s="56">
        <v>1820390000</v>
      </c>
      <c r="I96" s="110">
        <v>0</v>
      </c>
      <c r="J96" s="109" t="s">
        <v>181</v>
      </c>
      <c r="K96" s="111">
        <v>6754839.4900000002</v>
      </c>
      <c r="L96" s="112">
        <v>13773231.619999999</v>
      </c>
      <c r="M96" s="56">
        <v>2477692966.96</v>
      </c>
      <c r="N96" s="56">
        <v>125475057.42</v>
      </c>
      <c r="O96" s="93">
        <v>2338444677.9099998</v>
      </c>
      <c r="P96" s="60">
        <f>(O96/$O$100)</f>
        <v>5.677630866354498E-2</v>
      </c>
      <c r="Q96" s="69">
        <v>2352217909.5300002</v>
      </c>
      <c r="R96" s="60">
        <f>(Q96/$Q$100)</f>
        <v>5.7053164456069096E-2</v>
      </c>
      <c r="S96" s="61">
        <f>((Q96-O96)/O96)</f>
        <v>5.8899112517428794E-3</v>
      </c>
      <c r="T96" s="154">
        <f>(K96/Q96)</f>
        <v>2.8716895074358539E-3</v>
      </c>
      <c r="U96" s="62">
        <f>L96/Q96</f>
        <v>5.855423327999423E-3</v>
      </c>
      <c r="V96" s="63">
        <f>Q96/AA96</f>
        <v>117.6108954765</v>
      </c>
      <c r="W96" s="63">
        <f>L96/AA96</f>
        <v>0.68866158099999997</v>
      </c>
      <c r="X96" s="56">
        <v>68.599999999999994</v>
      </c>
      <c r="Y96" s="56">
        <v>68.599999999999994</v>
      </c>
      <c r="Z96" s="64">
        <v>2606</v>
      </c>
      <c r="AA96" s="175">
        <v>20000000</v>
      </c>
      <c r="AB96" s="11"/>
      <c r="AC96" s="11"/>
      <c r="AD96" s="11"/>
      <c r="AE96" s="12"/>
      <c r="AF96" s="6"/>
      <c r="AG96" s="7"/>
      <c r="AH96" s="7"/>
      <c r="AI96" s="7"/>
      <c r="AJ96" s="8"/>
      <c r="AK96" s="6"/>
      <c r="AL96" s="7"/>
      <c r="AM96" s="7"/>
      <c r="AN96" s="7"/>
      <c r="AO96" s="8"/>
      <c r="AP96" s="6"/>
      <c r="AQ96" s="7"/>
      <c r="AR96" s="7"/>
      <c r="AS96" s="7"/>
      <c r="AT96" s="8"/>
    </row>
    <row r="97" spans="1:46" ht="16.5" customHeight="1" x14ac:dyDescent="0.3">
      <c r="A97" s="179">
        <v>85</v>
      </c>
      <c r="B97" s="143" t="s">
        <v>114</v>
      </c>
      <c r="C97" s="143" t="s">
        <v>140</v>
      </c>
      <c r="D97" s="65"/>
      <c r="E97" s="56"/>
      <c r="F97" s="56"/>
      <c r="G97" s="65">
        <v>395547836.44999999</v>
      </c>
      <c r="H97" s="110">
        <v>0</v>
      </c>
      <c r="I97" s="109" t="s">
        <v>178</v>
      </c>
      <c r="J97" s="109" t="s">
        <v>182</v>
      </c>
      <c r="K97" s="111">
        <v>17536917.559999999</v>
      </c>
      <c r="L97" s="112">
        <v>22991956.960000001</v>
      </c>
      <c r="M97" s="113">
        <v>10919246958</v>
      </c>
      <c r="N97" s="113">
        <v>1155184580.1900001</v>
      </c>
      <c r="O97" s="153" t="s">
        <v>202</v>
      </c>
      <c r="P97" s="60">
        <f>(O97/$O$100)</f>
        <v>0.2365084905438529</v>
      </c>
      <c r="Q97" s="114" t="s">
        <v>183</v>
      </c>
      <c r="R97" s="60">
        <f>(Q97/$Q$100)</f>
        <v>0.23682782722273943</v>
      </c>
      <c r="S97" s="61">
        <f>((Q97-O97)/O97)</f>
        <v>2.3603111366563121E-3</v>
      </c>
      <c r="T97" s="154">
        <f>(K97/Q97)</f>
        <v>1.7960677512381959E-3</v>
      </c>
      <c r="U97" s="62">
        <f>L97/Q97</f>
        <v>2.354753182389516E-3</v>
      </c>
      <c r="V97" s="63">
        <f>Q97/AA97</f>
        <v>51.901422727764221</v>
      </c>
      <c r="W97" s="63">
        <f>L97/AA97</f>
        <v>0.12221504033874638</v>
      </c>
      <c r="X97" s="109" t="s">
        <v>184</v>
      </c>
      <c r="Y97" s="109" t="s">
        <v>184</v>
      </c>
      <c r="Z97" s="64">
        <v>5238</v>
      </c>
      <c r="AA97" s="175">
        <v>188127066</v>
      </c>
      <c r="AB97" s="35"/>
      <c r="AC97" s="25"/>
      <c r="AD97" s="13"/>
      <c r="AE97" s="13"/>
      <c r="AF97" s="6"/>
      <c r="AG97" s="7"/>
      <c r="AH97" s="7"/>
      <c r="AI97" s="7"/>
      <c r="AJ97" s="8"/>
      <c r="AK97" s="6"/>
      <c r="AL97" s="7"/>
      <c r="AM97" s="7"/>
      <c r="AN97" s="7"/>
      <c r="AO97" s="8"/>
      <c r="AP97" s="6"/>
      <c r="AQ97" s="7"/>
      <c r="AR97" s="7"/>
      <c r="AS97" s="7"/>
      <c r="AT97" s="8"/>
    </row>
    <row r="98" spans="1:46" ht="16.5" customHeight="1" x14ac:dyDescent="0.3">
      <c r="A98" s="179">
        <v>86</v>
      </c>
      <c r="B98" s="134" t="s">
        <v>25</v>
      </c>
      <c r="C98" s="143" t="s">
        <v>141</v>
      </c>
      <c r="D98" s="56"/>
      <c r="E98" s="56"/>
      <c r="F98" s="107">
        <v>4409521735.5</v>
      </c>
      <c r="G98" s="56">
        <v>398770442.25999999</v>
      </c>
      <c r="H98" s="56">
        <v>0</v>
      </c>
      <c r="I98" s="56">
        <v>0</v>
      </c>
      <c r="J98" s="56">
        <v>31332875034.470001</v>
      </c>
      <c r="K98" s="115">
        <v>66686943.210000001</v>
      </c>
      <c r="L98" s="66">
        <v>74602884.370000005</v>
      </c>
      <c r="M98" s="56">
        <v>31529531542.299999</v>
      </c>
      <c r="N98" s="56">
        <v>167766732.87</v>
      </c>
      <c r="O98" s="93">
        <v>31387142852.73</v>
      </c>
      <c r="P98" s="60">
        <f>(O98/$O$99)</f>
        <v>4.206606720242819</v>
      </c>
      <c r="Q98" s="69">
        <v>31361764809.43</v>
      </c>
      <c r="R98" s="60">
        <f>(Q98/$Q$99)</f>
        <v>4.1734754926718205</v>
      </c>
      <c r="S98" s="61">
        <f>((Q98-O98)/O98)</f>
        <v>-8.0854901062751231E-4</v>
      </c>
      <c r="T98" s="154">
        <f>(K98/Q98)</f>
        <v>2.1263772499801499E-3</v>
      </c>
      <c r="U98" s="62">
        <f>L98/Q98</f>
        <v>2.3787846386619182E-3</v>
      </c>
      <c r="V98" s="63">
        <f>Q98/AA98</f>
        <v>11.753597157045045</v>
      </c>
      <c r="W98" s="63">
        <f>L98/AA98</f>
        <v>2.7959276366199142E-2</v>
      </c>
      <c r="X98" s="56">
        <v>11.75</v>
      </c>
      <c r="Y98" s="56">
        <v>11.75</v>
      </c>
      <c r="Z98" s="64">
        <v>28836</v>
      </c>
      <c r="AA98" s="175">
        <v>2668269500</v>
      </c>
      <c r="AB98" s="14"/>
      <c r="AC98" s="26"/>
      <c r="AD98" s="5"/>
      <c r="AE98" s="5"/>
      <c r="AF98" s="6"/>
      <c r="AG98" s="7"/>
      <c r="AH98" s="7"/>
      <c r="AI98" s="7"/>
      <c r="AJ98" s="8"/>
      <c r="AK98" s="6"/>
      <c r="AL98" s="7"/>
      <c r="AM98" s="7"/>
      <c r="AN98" s="7"/>
      <c r="AO98" s="8"/>
      <c r="AP98" s="6"/>
      <c r="AQ98" s="7"/>
      <c r="AR98" s="7"/>
      <c r="AS98" s="7"/>
      <c r="AT98" s="8"/>
    </row>
    <row r="99" spans="1:46" ht="16.5" customHeight="1" x14ac:dyDescent="0.3">
      <c r="A99" s="173">
        <v>87</v>
      </c>
      <c r="B99" s="134" t="s">
        <v>31</v>
      </c>
      <c r="C99" s="134" t="s">
        <v>142</v>
      </c>
      <c r="D99" s="125"/>
      <c r="E99" s="125"/>
      <c r="F99" s="126">
        <v>7527188228</v>
      </c>
      <c r="G99" s="125"/>
      <c r="H99" s="125"/>
      <c r="I99" s="125"/>
      <c r="J99" s="126">
        <v>7527188288</v>
      </c>
      <c r="K99" s="132">
        <v>3823014</v>
      </c>
      <c r="L99" s="112">
        <v>53151634</v>
      </c>
      <c r="M99" s="95">
        <v>7527296824</v>
      </c>
      <c r="N99" s="73">
        <v>12752923</v>
      </c>
      <c r="O99" s="93">
        <v>7461392267</v>
      </c>
      <c r="P99" s="60">
        <f>(O99/$O$100)</f>
        <v>0.18115900470632554</v>
      </c>
      <c r="Q99" s="69">
        <v>7514543901</v>
      </c>
      <c r="R99" s="60">
        <f>(Q99/$Q$100)</f>
        <v>0.18226564267668924</v>
      </c>
      <c r="S99" s="61">
        <f>((Q99-O99)/O99)</f>
        <v>7.1235544383690024E-3</v>
      </c>
      <c r="T99" s="154">
        <f>(K99/Q99)</f>
        <v>5.0874864135017582E-4</v>
      </c>
      <c r="U99" s="62">
        <f>L99/Q99</f>
        <v>7.0731683386568321E-3</v>
      </c>
      <c r="V99" s="63">
        <f>Q99/AA99</f>
        <v>101.34246663519892</v>
      </c>
      <c r="W99" s="63">
        <f>L99/AA99</f>
        <v>0.71681232636547543</v>
      </c>
      <c r="X99" s="56">
        <v>101.34</v>
      </c>
      <c r="Y99" s="56">
        <v>101.34</v>
      </c>
      <c r="Z99" s="64">
        <v>60</v>
      </c>
      <c r="AA99" s="192">
        <v>74150000</v>
      </c>
      <c r="AB99" s="14"/>
      <c r="AC99" s="5"/>
      <c r="AD99" s="5"/>
      <c r="AE99" s="5"/>
      <c r="AF99" s="6"/>
      <c r="AG99" s="7"/>
      <c r="AH99" s="7"/>
      <c r="AI99" s="7"/>
      <c r="AJ99" s="8"/>
      <c r="AK99" s="6"/>
      <c r="AL99" s="7"/>
      <c r="AM99" s="7"/>
      <c r="AN99" s="7"/>
      <c r="AO99" s="8"/>
      <c r="AP99" s="6"/>
      <c r="AQ99" s="7"/>
      <c r="AR99" s="7"/>
      <c r="AS99" s="7"/>
      <c r="AT99" s="8"/>
    </row>
    <row r="100" spans="1:46" ht="16.5" customHeight="1" x14ac:dyDescent="0.3">
      <c r="A100" s="190"/>
      <c r="B100" s="101"/>
      <c r="C100" s="81" t="s">
        <v>54</v>
      </c>
      <c r="D100" s="82"/>
      <c r="E100" s="82"/>
      <c r="F100" s="82"/>
      <c r="G100" s="82"/>
      <c r="H100" s="82"/>
      <c r="I100" s="82"/>
      <c r="J100" s="116"/>
      <c r="K100" s="82"/>
      <c r="L100" s="83"/>
      <c r="M100" s="82"/>
      <c r="N100" s="82"/>
      <c r="O100" s="84">
        <f>SUM(O96:O99)</f>
        <v>41186979797.639999</v>
      </c>
      <c r="P100" s="85">
        <f>(O100/$O$135)</f>
        <v>3.2843953165831281E-2</v>
      </c>
      <c r="Q100" s="86">
        <f>SUM(Q96:Q99)</f>
        <v>41228526619.959999</v>
      </c>
      <c r="R100" s="85">
        <f>(Q100/$Q$135)</f>
        <v>3.2228013077380296E-2</v>
      </c>
      <c r="S100" s="87">
        <f>((Q100-O100)/O100)</f>
        <v>1.0087368028471055E-3</v>
      </c>
      <c r="T100" s="154"/>
      <c r="U100" s="88"/>
      <c r="V100" s="89"/>
      <c r="W100" s="89"/>
      <c r="X100" s="82">
        <v>0</v>
      </c>
      <c r="Y100" s="82"/>
      <c r="Z100" s="90">
        <f>SUM(Z96:Z99)</f>
        <v>36740</v>
      </c>
      <c r="AA100" s="181"/>
      <c r="AB100" s="14"/>
      <c r="AC100" s="5"/>
      <c r="AD100" s="5"/>
      <c r="AE100" s="5"/>
      <c r="AF100" s="6"/>
      <c r="AG100" s="7"/>
      <c r="AH100" s="7"/>
      <c r="AI100" s="7"/>
      <c r="AJ100" s="8"/>
      <c r="AK100" s="6"/>
      <c r="AL100" s="7"/>
      <c r="AM100" s="7"/>
      <c r="AN100" s="7"/>
      <c r="AO100" s="8"/>
      <c r="AP100" s="6"/>
      <c r="AQ100" s="7"/>
      <c r="AR100" s="7"/>
      <c r="AS100" s="7"/>
      <c r="AT100" s="8"/>
    </row>
    <row r="101" spans="1:46" ht="16.5" customHeight="1" x14ac:dyDescent="0.3">
      <c r="A101" s="186"/>
      <c r="B101" s="102"/>
      <c r="C101" s="158" t="s">
        <v>143</v>
      </c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84"/>
      <c r="P101" s="85"/>
      <c r="Q101" s="86"/>
      <c r="R101" s="85"/>
      <c r="S101" s="61"/>
      <c r="T101" s="154"/>
      <c r="U101" s="88"/>
      <c r="V101" s="89"/>
      <c r="W101" s="89"/>
      <c r="X101" s="103"/>
      <c r="Y101" s="103"/>
      <c r="Z101" s="103"/>
      <c r="AA101" s="195"/>
      <c r="AB101" s="3"/>
      <c r="AC101" s="10"/>
      <c r="AD101" s="10"/>
      <c r="AE101" s="10"/>
      <c r="AF101" s="6"/>
      <c r="AG101" s="7"/>
      <c r="AH101" s="7"/>
      <c r="AI101" s="7"/>
      <c r="AJ101" s="8"/>
      <c r="AK101" s="6"/>
      <c r="AL101" s="7"/>
      <c r="AM101" s="7"/>
      <c r="AN101" s="7"/>
      <c r="AO101" s="8"/>
      <c r="AP101" s="6"/>
      <c r="AQ101" s="7"/>
      <c r="AR101" s="7"/>
      <c r="AS101" s="7"/>
      <c r="AT101" s="8"/>
    </row>
    <row r="102" spans="1:46" ht="16.5" customHeight="1" x14ac:dyDescent="0.3">
      <c r="A102" s="179">
        <v>88</v>
      </c>
      <c r="B102" s="143" t="s">
        <v>25</v>
      </c>
      <c r="C102" s="143" t="s">
        <v>144</v>
      </c>
      <c r="D102" s="56">
        <v>822657037.03999996</v>
      </c>
      <c r="E102" s="56"/>
      <c r="F102" s="56">
        <v>349316981.25</v>
      </c>
      <c r="G102" s="56">
        <v>298019938.63</v>
      </c>
      <c r="H102" s="67"/>
      <c r="I102" s="65">
        <v>0</v>
      </c>
      <c r="J102" s="65">
        <v>1470319345.8499999</v>
      </c>
      <c r="K102" s="56">
        <v>2080481.51</v>
      </c>
      <c r="L102" s="66">
        <v>2684412.74</v>
      </c>
      <c r="M102" s="56">
        <v>1614135979.3800001</v>
      </c>
      <c r="N102" s="56">
        <v>6958006.3399999999</v>
      </c>
      <c r="O102" s="93">
        <v>1620331169.8699999</v>
      </c>
      <c r="P102" s="60">
        <f t="shared" ref="P102:P123" si="48">(O102/$O$124)</f>
        <v>5.6119053274390679E-2</v>
      </c>
      <c r="Q102" s="69">
        <v>1607177973.04</v>
      </c>
      <c r="R102" s="60">
        <f t="shared" ref="R102:R123" si="49">(Q102/$Q$124)</f>
        <v>5.5629567309293151E-2</v>
      </c>
      <c r="S102" s="61">
        <f t="shared" ref="S102:S124" si="50">((Q102-O102)/O102)</f>
        <v>-8.1175978556625641E-3</v>
      </c>
      <c r="T102" s="154">
        <f t="shared" ref="T102:T123" si="51">(K102/Q102)</f>
        <v>1.294493543900891E-3</v>
      </c>
      <c r="U102" s="62">
        <f t="shared" ref="U102:U123" si="52">L102/Q102</f>
        <v>1.6702647653404528E-3</v>
      </c>
      <c r="V102" s="63">
        <f t="shared" ref="V102:V123" si="53">Q102/AA102</f>
        <v>3312.7758668638307</v>
      </c>
      <c r="W102" s="63">
        <f t="shared" ref="W102:W123" si="54">L102/AA102</f>
        <v>5.5332128058928314</v>
      </c>
      <c r="X102" s="56">
        <v>3290.31</v>
      </c>
      <c r="Y102" s="56">
        <v>3325.07</v>
      </c>
      <c r="Z102" s="64">
        <v>1276</v>
      </c>
      <c r="AA102" s="175">
        <v>485145.4</v>
      </c>
      <c r="AB102" s="11"/>
      <c r="AC102" s="11"/>
      <c r="AD102" s="11"/>
      <c r="AE102" s="12"/>
      <c r="AF102" s="6"/>
      <c r="AG102" s="7"/>
      <c r="AH102" s="7"/>
      <c r="AI102" s="7"/>
      <c r="AJ102" s="8"/>
      <c r="AK102" s="6"/>
      <c r="AL102" s="7"/>
      <c r="AM102" s="7"/>
      <c r="AN102" s="7"/>
      <c r="AO102" s="8"/>
      <c r="AP102" s="6"/>
      <c r="AQ102" s="7"/>
      <c r="AR102" s="7"/>
      <c r="AS102" s="7"/>
      <c r="AT102" s="8"/>
    </row>
    <row r="103" spans="1:46" ht="16.5" customHeight="1" x14ac:dyDescent="0.3">
      <c r="A103" s="173">
        <v>89</v>
      </c>
      <c r="B103" s="134" t="s">
        <v>31</v>
      </c>
      <c r="C103" s="134" t="s">
        <v>145</v>
      </c>
      <c r="D103" s="125">
        <v>97714917.700000003</v>
      </c>
      <c r="E103" s="125"/>
      <c r="F103" s="125">
        <v>33360120.07</v>
      </c>
      <c r="G103" s="137">
        <v>52000000</v>
      </c>
      <c r="H103" s="125"/>
      <c r="I103" s="162">
        <v>889904.8</v>
      </c>
      <c r="J103" s="125">
        <v>185214835.93000001</v>
      </c>
      <c r="K103" s="125">
        <v>327694.03999999998</v>
      </c>
      <c r="L103" s="66">
        <v>731565.18</v>
      </c>
      <c r="M103" s="117">
        <v>185214835.93000001</v>
      </c>
      <c r="N103" s="56">
        <v>1094107.52</v>
      </c>
      <c r="O103" s="93">
        <v>185678425.49000001</v>
      </c>
      <c r="P103" s="60">
        <f t="shared" si="48"/>
        <v>6.4308442901918009E-3</v>
      </c>
      <c r="Q103" s="69">
        <v>184120728.41</v>
      </c>
      <c r="R103" s="60">
        <f t="shared" si="49"/>
        <v>6.373006988607639E-3</v>
      </c>
      <c r="S103" s="61">
        <f t="shared" si="50"/>
        <v>-8.3892195654357554E-3</v>
      </c>
      <c r="T103" s="154">
        <f t="shared" si="51"/>
        <v>1.7797780990214799E-3</v>
      </c>
      <c r="U103" s="62">
        <f t="shared" si="52"/>
        <v>3.9732907115756725E-3</v>
      </c>
      <c r="V103" s="63">
        <f t="shared" si="53"/>
        <v>136.99897274243148</v>
      </c>
      <c r="W103" s="63">
        <f t="shared" si="54"/>
        <v>0.54433674589291181</v>
      </c>
      <c r="X103" s="56">
        <v>136.13999999999999</v>
      </c>
      <c r="Y103" s="56">
        <v>137.71</v>
      </c>
      <c r="Z103" s="67">
        <v>739</v>
      </c>
      <c r="AA103" s="175">
        <v>1343957</v>
      </c>
      <c r="AB103" s="35"/>
      <c r="AC103" s="13"/>
      <c r="AD103" s="13"/>
      <c r="AE103" s="13"/>
      <c r="AF103" s="6"/>
      <c r="AG103" s="7"/>
      <c r="AH103" s="7"/>
      <c r="AI103" s="7"/>
      <c r="AJ103" s="8"/>
      <c r="AK103" s="6"/>
      <c r="AL103" s="7"/>
      <c r="AM103" s="7"/>
      <c r="AN103" s="7"/>
      <c r="AO103" s="8"/>
      <c r="AP103" s="6"/>
      <c r="AQ103" s="7"/>
      <c r="AR103" s="7"/>
      <c r="AS103" s="7"/>
      <c r="AT103" s="8"/>
    </row>
    <row r="104" spans="1:46" ht="16.5" customHeight="1" x14ac:dyDescent="0.3">
      <c r="A104" s="179">
        <v>90</v>
      </c>
      <c r="B104" s="134" t="s">
        <v>35</v>
      </c>
      <c r="C104" s="134" t="s">
        <v>146</v>
      </c>
      <c r="D104" s="125">
        <v>445583109.44999999</v>
      </c>
      <c r="E104" s="125"/>
      <c r="F104" s="125">
        <v>73339023</v>
      </c>
      <c r="G104" s="125">
        <v>295907149</v>
      </c>
      <c r="H104" s="125"/>
      <c r="I104" s="125">
        <v>192162521</v>
      </c>
      <c r="J104" s="125">
        <v>814829281</v>
      </c>
      <c r="K104" s="125">
        <v>2039231</v>
      </c>
      <c r="L104" s="118">
        <v>7468077</v>
      </c>
      <c r="M104" s="56">
        <v>1009736846</v>
      </c>
      <c r="N104" s="56">
        <v>80952450</v>
      </c>
      <c r="O104" s="93">
        <v>924386763.49000001</v>
      </c>
      <c r="P104" s="60">
        <f t="shared" si="48"/>
        <v>3.201549843085405E-2</v>
      </c>
      <c r="Q104" s="69">
        <v>928784395.76999998</v>
      </c>
      <c r="R104" s="60">
        <f t="shared" si="49"/>
        <v>3.2148196980685259E-2</v>
      </c>
      <c r="S104" s="61">
        <f t="shared" si="50"/>
        <v>4.7573509852053882E-3</v>
      </c>
      <c r="T104" s="154">
        <f t="shared" si="51"/>
        <v>2.1955913657543684E-3</v>
      </c>
      <c r="U104" s="62">
        <f t="shared" si="52"/>
        <v>8.0407003326198878E-3</v>
      </c>
      <c r="V104" s="63">
        <f t="shared" si="53"/>
        <v>1.3172199004058658</v>
      </c>
      <c r="W104" s="63">
        <f t="shared" si="54"/>
        <v>1.059137049132698E-2</v>
      </c>
      <c r="X104" s="56">
        <v>1.32</v>
      </c>
      <c r="Y104" s="56">
        <v>1.34</v>
      </c>
      <c r="Z104" s="64">
        <v>1325</v>
      </c>
      <c r="AA104" s="175">
        <v>705109599</v>
      </c>
      <c r="AB104" s="14"/>
      <c r="AC104" s="5"/>
      <c r="AD104" s="5"/>
      <c r="AE104" s="5"/>
      <c r="AF104" s="6"/>
      <c r="AG104" s="7"/>
      <c r="AH104" s="7"/>
      <c r="AI104" s="7"/>
      <c r="AJ104" s="8"/>
      <c r="AK104" s="6"/>
      <c r="AL104" s="7"/>
      <c r="AM104" s="7"/>
      <c r="AN104" s="7"/>
      <c r="AO104" s="8"/>
      <c r="AP104" s="6"/>
      <c r="AQ104" s="7"/>
      <c r="AR104" s="7"/>
      <c r="AS104" s="7"/>
      <c r="AT104" s="8"/>
    </row>
    <row r="105" spans="1:46" ht="16.5" customHeight="1" x14ac:dyDescent="0.3">
      <c r="A105" s="173">
        <v>91</v>
      </c>
      <c r="B105" s="131" t="s">
        <v>37</v>
      </c>
      <c r="C105" s="134" t="s">
        <v>147</v>
      </c>
      <c r="D105" s="125">
        <v>2398189244.1500001</v>
      </c>
      <c r="E105" s="129"/>
      <c r="F105" s="125">
        <v>308566119.17000002</v>
      </c>
      <c r="G105" s="125">
        <v>677189036.88</v>
      </c>
      <c r="H105" s="125"/>
      <c r="I105" s="125"/>
      <c r="J105" s="126">
        <v>3441944400.1999998</v>
      </c>
      <c r="K105" s="127">
        <v>10742534.609999999</v>
      </c>
      <c r="L105" s="100">
        <v>18801420.850000001</v>
      </c>
      <c r="M105" s="56">
        <v>4453223815</v>
      </c>
      <c r="N105" s="56">
        <v>27177097</v>
      </c>
      <c r="O105" s="93">
        <v>4415003032</v>
      </c>
      <c r="P105" s="60">
        <f t="shared" si="48"/>
        <v>0.15291058702480109</v>
      </c>
      <c r="Q105" s="69">
        <v>4426046719</v>
      </c>
      <c r="R105" s="60">
        <f t="shared" si="49"/>
        <v>0.15319962567864204</v>
      </c>
      <c r="S105" s="61">
        <f t="shared" si="50"/>
        <v>2.5013996411679023E-3</v>
      </c>
      <c r="T105" s="154">
        <f t="shared" si="51"/>
        <v>2.4271173107786618E-3</v>
      </c>
      <c r="U105" s="62">
        <f t="shared" si="52"/>
        <v>4.2479038391731901E-3</v>
      </c>
      <c r="V105" s="63">
        <f t="shared" si="53"/>
        <v>433.76319004468127</v>
      </c>
      <c r="W105" s="63">
        <f t="shared" si="54"/>
        <v>1.8425843202828116</v>
      </c>
      <c r="X105" s="56">
        <v>431.44</v>
      </c>
      <c r="Y105" s="56">
        <v>444.45</v>
      </c>
      <c r="Z105" s="97">
        <v>35648</v>
      </c>
      <c r="AA105" s="175">
        <v>10203832</v>
      </c>
      <c r="AB105" s="14"/>
      <c r="AC105" s="5"/>
      <c r="AD105" s="5"/>
      <c r="AE105" s="5"/>
      <c r="AF105" s="6"/>
      <c r="AG105" s="7"/>
      <c r="AH105" s="7"/>
      <c r="AI105" s="7"/>
      <c r="AJ105" s="8"/>
      <c r="AK105" s="6"/>
      <c r="AL105" s="7"/>
      <c r="AM105" s="7"/>
      <c r="AN105" s="7"/>
      <c r="AO105" s="8"/>
      <c r="AP105" s="6"/>
      <c r="AQ105" s="7"/>
      <c r="AR105" s="7"/>
      <c r="AS105" s="7"/>
      <c r="AT105" s="8"/>
    </row>
    <row r="106" spans="1:46" ht="16.5" customHeight="1" x14ac:dyDescent="0.3">
      <c r="A106" s="179">
        <v>92</v>
      </c>
      <c r="B106" s="134" t="s">
        <v>78</v>
      </c>
      <c r="C106" s="134" t="s">
        <v>148</v>
      </c>
      <c r="D106" s="125">
        <v>996260669.95000005</v>
      </c>
      <c r="E106" s="124"/>
      <c r="F106" s="125">
        <v>3114381.59</v>
      </c>
      <c r="G106" s="125">
        <v>1061161052.87</v>
      </c>
      <c r="H106" s="125"/>
      <c r="I106" s="125">
        <v>0</v>
      </c>
      <c r="J106" s="125">
        <v>2060536104.4100001</v>
      </c>
      <c r="K106" s="125">
        <v>24349298.210000001</v>
      </c>
      <c r="L106" s="66">
        <v>19790546.789999999</v>
      </c>
      <c r="M106" s="56">
        <v>2437638576.79</v>
      </c>
      <c r="N106" s="119">
        <v>36576766.329999998</v>
      </c>
      <c r="O106" s="93">
        <v>2424568427.9200001</v>
      </c>
      <c r="P106" s="60">
        <f t="shared" si="48"/>
        <v>8.39732563959531E-2</v>
      </c>
      <c r="Q106" s="69">
        <v>2401061810.46</v>
      </c>
      <c r="R106" s="60">
        <f t="shared" si="49"/>
        <v>8.3108424729159427E-2</v>
      </c>
      <c r="S106" s="61">
        <f t="shared" si="50"/>
        <v>-9.6951759287594134E-3</v>
      </c>
      <c r="T106" s="154">
        <f t="shared" si="51"/>
        <v>1.014105430519305E-2</v>
      </c>
      <c r="U106" s="62">
        <f t="shared" si="52"/>
        <v>8.2424145450085227E-3</v>
      </c>
      <c r="V106" s="63">
        <f t="shared" si="53"/>
        <v>12.849693029041138</v>
      </c>
      <c r="W106" s="63">
        <f t="shared" si="54"/>
        <v>0.10591249672146329</v>
      </c>
      <c r="X106" s="56">
        <v>12.8497</v>
      </c>
      <c r="Y106" s="56">
        <v>12.961399999999999</v>
      </c>
      <c r="Z106" s="64">
        <v>6472</v>
      </c>
      <c r="AA106" s="175">
        <v>186857522.97999999</v>
      </c>
      <c r="AB106" s="14"/>
      <c r="AC106" s="5"/>
      <c r="AD106" s="5"/>
      <c r="AE106" s="5"/>
      <c r="AF106" s="6"/>
      <c r="AG106" s="7"/>
      <c r="AH106" s="7"/>
      <c r="AI106" s="7"/>
      <c r="AJ106" s="8"/>
      <c r="AK106" s="6"/>
      <c r="AL106" s="7"/>
      <c r="AM106" s="7"/>
      <c r="AN106" s="7"/>
      <c r="AO106" s="8"/>
      <c r="AP106" s="6"/>
      <c r="AQ106" s="7"/>
      <c r="AR106" s="7"/>
      <c r="AS106" s="7"/>
      <c r="AT106" s="8"/>
    </row>
    <row r="107" spans="1:46" ht="16.5" customHeight="1" x14ac:dyDescent="0.3">
      <c r="A107" s="173">
        <v>93</v>
      </c>
      <c r="B107" s="134" t="s">
        <v>111</v>
      </c>
      <c r="C107" s="134" t="s">
        <v>149</v>
      </c>
      <c r="D107" s="125">
        <v>460376396.11000001</v>
      </c>
      <c r="E107" s="125"/>
      <c r="F107" s="125">
        <v>187065392.56999999</v>
      </c>
      <c r="G107" s="125">
        <v>439674152.80000001</v>
      </c>
      <c r="H107" s="125">
        <v>31032670.809999999</v>
      </c>
      <c r="I107" s="125"/>
      <c r="J107" s="125">
        <v>1118148612.29</v>
      </c>
      <c r="K107" s="125">
        <v>1650923.46</v>
      </c>
      <c r="L107" s="66">
        <v>5784411.0999999996</v>
      </c>
      <c r="M107" s="56">
        <v>1173907366.0899999</v>
      </c>
      <c r="N107" s="56">
        <v>26652043.16</v>
      </c>
      <c r="O107" s="93">
        <v>1155766285.48</v>
      </c>
      <c r="P107" s="60">
        <f t="shared" si="48"/>
        <v>4.0029168699384179E-2</v>
      </c>
      <c r="Q107" s="69">
        <v>1147255322.9300001</v>
      </c>
      <c r="R107" s="60">
        <f t="shared" si="49"/>
        <v>3.971017415523706E-2</v>
      </c>
      <c r="S107" s="61">
        <f t="shared" si="50"/>
        <v>-7.3639131517539242E-3</v>
      </c>
      <c r="T107" s="154">
        <f t="shared" si="51"/>
        <v>1.4390200916947337E-3</v>
      </c>
      <c r="U107" s="62">
        <f t="shared" si="52"/>
        <v>5.0419562100850121E-3</v>
      </c>
      <c r="V107" s="63">
        <f t="shared" si="53"/>
        <v>2.2354842518304552</v>
      </c>
      <c r="W107" s="63">
        <f t="shared" si="54"/>
        <v>1.127121370606381E-2</v>
      </c>
      <c r="X107" s="56">
        <v>2.1225999999999998</v>
      </c>
      <c r="Y107" s="56">
        <v>2.1625999999999999</v>
      </c>
      <c r="Z107" s="64">
        <v>2783</v>
      </c>
      <c r="AA107" s="175">
        <v>513202149.37349999</v>
      </c>
      <c r="AB107" s="14"/>
      <c r="AC107" s="5"/>
      <c r="AD107" s="5"/>
      <c r="AE107" s="5"/>
      <c r="AF107" s="6"/>
      <c r="AG107" s="7"/>
      <c r="AH107" s="7"/>
      <c r="AI107" s="7"/>
      <c r="AJ107" s="8"/>
      <c r="AK107" s="6"/>
      <c r="AL107" s="7"/>
      <c r="AM107" s="7"/>
      <c r="AN107" s="7"/>
      <c r="AO107" s="8"/>
      <c r="AP107" s="6"/>
      <c r="AQ107" s="7"/>
      <c r="AR107" s="7"/>
      <c r="AS107" s="7"/>
      <c r="AT107" s="8"/>
    </row>
    <row r="108" spans="1:46" ht="16.5" customHeight="1" x14ac:dyDescent="0.3">
      <c r="A108" s="179">
        <v>94</v>
      </c>
      <c r="B108" s="134" t="s">
        <v>60</v>
      </c>
      <c r="C108" s="134" t="s">
        <v>150</v>
      </c>
      <c r="D108" s="125">
        <v>73294968.530000001</v>
      </c>
      <c r="E108" s="125"/>
      <c r="F108" s="125">
        <v>40789217.479999997</v>
      </c>
      <c r="G108" s="125">
        <v>0</v>
      </c>
      <c r="H108" s="125"/>
      <c r="I108" s="125"/>
      <c r="J108" s="125">
        <v>156252307.94999999</v>
      </c>
      <c r="K108" s="125">
        <v>334179.27</v>
      </c>
      <c r="L108" s="66">
        <v>3226413.94</v>
      </c>
      <c r="M108" s="56"/>
      <c r="N108" s="56">
        <v>8377426.8399999999</v>
      </c>
      <c r="O108" s="93">
        <v>144841467.78999999</v>
      </c>
      <c r="P108" s="60">
        <f t="shared" si="48"/>
        <v>5.0164844066414487E-3</v>
      </c>
      <c r="Q108" s="69">
        <v>45091948.299999997</v>
      </c>
      <c r="R108" s="60">
        <f t="shared" si="49"/>
        <v>1.5607764759974008E-3</v>
      </c>
      <c r="S108" s="61">
        <f t="shared" si="50"/>
        <v>-0.68868067282101109</v>
      </c>
      <c r="T108" s="154">
        <f t="shared" si="51"/>
        <v>7.411063007894029E-3</v>
      </c>
      <c r="U108" s="62">
        <f t="shared" si="52"/>
        <v>7.1551885905094065E-2</v>
      </c>
      <c r="V108" s="63">
        <f t="shared" si="53"/>
        <v>1</v>
      </c>
      <c r="W108" s="63">
        <f t="shared" si="54"/>
        <v>7.1551885905094065E-2</v>
      </c>
      <c r="X108" s="65">
        <v>3.2101000000000002</v>
      </c>
      <c r="Y108" s="56">
        <v>3.2662</v>
      </c>
      <c r="Z108" s="64">
        <v>11820</v>
      </c>
      <c r="AA108" s="175">
        <v>45091948.299999997</v>
      </c>
      <c r="AB108" s="14"/>
      <c r="AC108" s="5"/>
      <c r="AD108" s="5"/>
      <c r="AE108" s="5"/>
      <c r="AF108" s="6"/>
      <c r="AG108" s="7"/>
      <c r="AH108" s="7"/>
      <c r="AI108" s="7"/>
      <c r="AJ108" s="8"/>
      <c r="AK108" s="6"/>
      <c r="AL108" s="7"/>
      <c r="AM108" s="7"/>
      <c r="AN108" s="7"/>
      <c r="AO108" s="8"/>
      <c r="AP108" s="6"/>
      <c r="AQ108" s="7"/>
      <c r="AR108" s="7"/>
      <c r="AS108" s="7"/>
      <c r="AT108" s="8"/>
    </row>
    <row r="109" spans="1:46" ht="16.5" customHeight="1" x14ac:dyDescent="0.3">
      <c r="A109" s="173">
        <v>95</v>
      </c>
      <c r="B109" s="131" t="s">
        <v>57</v>
      </c>
      <c r="C109" s="131" t="s">
        <v>151</v>
      </c>
      <c r="D109" s="125">
        <v>1713625452.25</v>
      </c>
      <c r="E109" s="125"/>
      <c r="F109" s="125">
        <v>755628849.20000005</v>
      </c>
      <c r="G109" s="125">
        <v>1387624832.6199999</v>
      </c>
      <c r="H109" s="125"/>
      <c r="I109" s="125">
        <v>0</v>
      </c>
      <c r="J109" s="125">
        <v>4124935919.8600001</v>
      </c>
      <c r="K109" s="127">
        <v>10330894.439999999</v>
      </c>
      <c r="L109" s="66">
        <v>20077215.129999999</v>
      </c>
      <c r="M109" s="56">
        <v>4145038139.8600001</v>
      </c>
      <c r="N109" s="65">
        <v>0</v>
      </c>
      <c r="O109" s="93">
        <v>4192972233.8000002</v>
      </c>
      <c r="P109" s="60">
        <f t="shared" si="48"/>
        <v>0.14522070336124054</v>
      </c>
      <c r="Q109" s="69">
        <v>4124935919.8600001</v>
      </c>
      <c r="R109" s="60">
        <f t="shared" si="49"/>
        <v>0.14277721836016094</v>
      </c>
      <c r="S109" s="61">
        <f t="shared" si="50"/>
        <v>-1.6226273427606321E-2</v>
      </c>
      <c r="T109" s="154">
        <f t="shared" si="51"/>
        <v>2.5044981645073964E-3</v>
      </c>
      <c r="U109" s="62">
        <f t="shared" si="52"/>
        <v>4.8672792790151794E-3</v>
      </c>
      <c r="V109" s="63">
        <f t="shared" si="53"/>
        <v>191.42776910218549</v>
      </c>
      <c r="W109" s="63">
        <f t="shared" si="54"/>
        <v>0.93173241397916973</v>
      </c>
      <c r="X109" s="56">
        <v>191.43</v>
      </c>
      <c r="Y109" s="56">
        <v>192.74</v>
      </c>
      <c r="Z109" s="64">
        <v>5513</v>
      </c>
      <c r="AA109" s="175">
        <v>21548263.030000001</v>
      </c>
      <c r="AB109" s="14"/>
      <c r="AC109" s="5"/>
      <c r="AD109" s="5"/>
      <c r="AE109" s="5"/>
      <c r="AF109" s="6"/>
      <c r="AG109" s="7"/>
      <c r="AH109" s="7"/>
      <c r="AI109" s="7"/>
      <c r="AJ109" s="8"/>
      <c r="AK109" s="6"/>
      <c r="AL109" s="7"/>
      <c r="AM109" s="7"/>
      <c r="AN109" s="7"/>
      <c r="AO109" s="8"/>
      <c r="AP109" s="6"/>
      <c r="AQ109" s="7"/>
      <c r="AR109" s="7"/>
      <c r="AS109" s="7"/>
      <c r="AT109" s="8"/>
    </row>
    <row r="110" spans="1:46" ht="16.5" customHeight="1" x14ac:dyDescent="0.3">
      <c r="A110" s="179">
        <v>96</v>
      </c>
      <c r="B110" s="134" t="s">
        <v>92</v>
      </c>
      <c r="C110" s="144" t="s">
        <v>152</v>
      </c>
      <c r="D110" s="125">
        <v>2723188695.75</v>
      </c>
      <c r="E110" s="125">
        <v>157591472.52000001</v>
      </c>
      <c r="F110" s="126">
        <v>514717311.41000003</v>
      </c>
      <c r="G110" s="125"/>
      <c r="H110" s="125"/>
      <c r="I110" s="125">
        <v>0</v>
      </c>
      <c r="J110" s="125">
        <v>4491598507.9499998</v>
      </c>
      <c r="K110" s="125">
        <v>8159912.5099999998</v>
      </c>
      <c r="L110" s="58">
        <v>22409666.66</v>
      </c>
      <c r="M110" s="56">
        <v>5079356711.04</v>
      </c>
      <c r="N110" s="56">
        <v>35933769.299999997</v>
      </c>
      <c r="O110" s="93">
        <v>5007870202.21</v>
      </c>
      <c r="P110" s="60">
        <f t="shared" si="48"/>
        <v>0.17344413283835328</v>
      </c>
      <c r="Q110" s="69">
        <v>5043422941.7399998</v>
      </c>
      <c r="R110" s="60">
        <f t="shared" si="49"/>
        <v>0.17456899031292028</v>
      </c>
      <c r="S110" s="61">
        <f t="shared" si="50"/>
        <v>7.0993732054616988E-3</v>
      </c>
      <c r="T110" s="154">
        <f t="shared" si="51"/>
        <v>1.6179314335245498E-3</v>
      </c>
      <c r="U110" s="62">
        <f t="shared" si="52"/>
        <v>4.443344712285538E-3</v>
      </c>
      <c r="V110" s="63">
        <f t="shared" si="53"/>
        <v>174.59078775694678</v>
      </c>
      <c r="W110" s="63">
        <f t="shared" si="54"/>
        <v>0.7757670535935961</v>
      </c>
      <c r="X110" s="56">
        <v>174.59</v>
      </c>
      <c r="Y110" s="56">
        <v>174.59</v>
      </c>
      <c r="Z110" s="64">
        <v>25</v>
      </c>
      <c r="AA110" s="177">
        <v>28887108</v>
      </c>
      <c r="AB110" s="14"/>
      <c r="AC110" s="5"/>
      <c r="AD110" s="5"/>
      <c r="AE110" s="5"/>
      <c r="AF110" s="6"/>
      <c r="AG110" s="7"/>
      <c r="AH110" s="7"/>
      <c r="AI110" s="7"/>
      <c r="AJ110" s="8"/>
      <c r="AK110" s="6"/>
      <c r="AL110" s="7"/>
      <c r="AM110" s="7"/>
      <c r="AN110" s="7"/>
      <c r="AO110" s="8"/>
      <c r="AP110" s="6"/>
      <c r="AQ110" s="7"/>
      <c r="AR110" s="7"/>
      <c r="AS110" s="7"/>
      <c r="AT110" s="8"/>
    </row>
    <row r="111" spans="1:46" ht="16.5" customHeight="1" x14ac:dyDescent="0.3">
      <c r="A111" s="173">
        <v>97</v>
      </c>
      <c r="B111" s="134" t="s">
        <v>82</v>
      </c>
      <c r="C111" s="134" t="s">
        <v>188</v>
      </c>
      <c r="D111" s="126">
        <v>848690832.51999998</v>
      </c>
      <c r="E111" s="126"/>
      <c r="F111" s="126"/>
      <c r="G111" s="126">
        <v>591000000</v>
      </c>
      <c r="H111" s="126">
        <v>34621943</v>
      </c>
      <c r="I111" s="125">
        <v>379558851.75</v>
      </c>
      <c r="J111" s="126">
        <v>1853871627.27</v>
      </c>
      <c r="K111" s="125">
        <v>5603154.2800000003</v>
      </c>
      <c r="L111" s="66">
        <v>13179558.82</v>
      </c>
      <c r="M111" s="56">
        <v>1882286254</v>
      </c>
      <c r="N111" s="57">
        <v>78821280</v>
      </c>
      <c r="O111" s="93">
        <v>1789637025</v>
      </c>
      <c r="P111" s="60">
        <f t="shared" si="48"/>
        <v>6.1982844874763979E-2</v>
      </c>
      <c r="Q111" s="69">
        <v>1803464974</v>
      </c>
      <c r="R111" s="60">
        <f t="shared" si="49"/>
        <v>6.2423687882753653E-2</v>
      </c>
      <c r="S111" s="61">
        <f t="shared" si="50"/>
        <v>7.72667798376601E-3</v>
      </c>
      <c r="T111" s="154">
        <f t="shared" si="51"/>
        <v>3.1068827844061031E-3</v>
      </c>
      <c r="U111" s="62">
        <f t="shared" si="52"/>
        <v>7.3079095019895849E-3</v>
      </c>
      <c r="V111" s="63">
        <f t="shared" si="53"/>
        <v>1.1166625124950484</v>
      </c>
      <c r="W111" s="63">
        <f t="shared" si="54"/>
        <v>8.1604685855781282E-3</v>
      </c>
      <c r="X111" s="70">
        <v>1.1100000000000001</v>
      </c>
      <c r="Y111" s="56">
        <v>1.1299999999999999</v>
      </c>
      <c r="Z111" s="97">
        <v>10355</v>
      </c>
      <c r="AA111" s="193">
        <v>1615049268.53</v>
      </c>
      <c r="AB111" s="14"/>
      <c r="AC111" s="5"/>
      <c r="AD111" s="5"/>
      <c r="AE111" s="5"/>
      <c r="AF111" s="6"/>
      <c r="AG111" s="7"/>
      <c r="AH111" s="7"/>
      <c r="AI111" s="7"/>
      <c r="AJ111" s="8"/>
      <c r="AK111" s="6"/>
      <c r="AL111" s="7"/>
      <c r="AM111" s="7"/>
      <c r="AN111" s="7"/>
      <c r="AO111" s="8"/>
      <c r="AP111" s="6"/>
      <c r="AQ111" s="7"/>
      <c r="AR111" s="7"/>
      <c r="AS111" s="7"/>
      <c r="AT111" s="8"/>
    </row>
    <row r="112" spans="1:46" ht="16.5" customHeight="1" x14ac:dyDescent="0.3">
      <c r="A112" s="179">
        <v>98</v>
      </c>
      <c r="B112" s="134" t="s">
        <v>86</v>
      </c>
      <c r="C112" s="134" t="s">
        <v>153</v>
      </c>
      <c r="D112" s="125">
        <v>912680554.5</v>
      </c>
      <c r="E112" s="125"/>
      <c r="F112" s="125">
        <v>478356516.91000003</v>
      </c>
      <c r="G112" s="125">
        <v>670513477.01999998</v>
      </c>
      <c r="H112" s="125"/>
      <c r="I112" s="125">
        <v>0</v>
      </c>
      <c r="J112" s="125">
        <v>2061550548.4200001</v>
      </c>
      <c r="K112" s="125">
        <v>5296468.42</v>
      </c>
      <c r="L112" s="66">
        <v>9699918.2100000009</v>
      </c>
      <c r="M112" s="56">
        <v>2147972983.5</v>
      </c>
      <c r="N112" s="56">
        <v>13768221.52</v>
      </c>
      <c r="O112" s="93">
        <v>2138732188.04</v>
      </c>
      <c r="P112" s="60">
        <f t="shared" si="48"/>
        <v>7.4073515236950271E-2</v>
      </c>
      <c r="Q112" s="69">
        <v>2134204761.98</v>
      </c>
      <c r="R112" s="60">
        <f t="shared" si="49"/>
        <v>7.3871649219912197E-2</v>
      </c>
      <c r="S112" s="61">
        <f t="shared" si="50"/>
        <v>-2.1168737653633088E-3</v>
      </c>
      <c r="T112" s="154">
        <f t="shared" si="51"/>
        <v>2.4817058392683101E-3</v>
      </c>
      <c r="U112" s="62">
        <f t="shared" si="52"/>
        <v>4.5449801175595451E-3</v>
      </c>
      <c r="V112" s="63">
        <f t="shared" si="53"/>
        <v>3901.8536304288473</v>
      </c>
      <c r="W112" s="63">
        <f t="shared" si="54"/>
        <v>17.733847171926637</v>
      </c>
      <c r="X112" s="56">
        <v>3740.91</v>
      </c>
      <c r="Y112" s="56">
        <v>3795.85</v>
      </c>
      <c r="Z112" s="64">
        <v>801</v>
      </c>
      <c r="AA112" s="175">
        <v>546972.02</v>
      </c>
      <c r="AB112" s="3"/>
      <c r="AC112" s="10"/>
      <c r="AD112" s="5"/>
      <c r="AE112" s="5"/>
      <c r="AF112" s="6"/>
      <c r="AG112" s="7"/>
      <c r="AH112" s="7"/>
      <c r="AI112" s="7"/>
      <c r="AJ112" s="8"/>
      <c r="AK112" s="6"/>
      <c r="AL112" s="7"/>
      <c r="AM112" s="7"/>
      <c r="AN112" s="7"/>
      <c r="AO112" s="8"/>
      <c r="AP112" s="6"/>
      <c r="AQ112" s="7"/>
      <c r="AR112" s="7"/>
      <c r="AS112" s="7"/>
      <c r="AT112" s="8"/>
    </row>
    <row r="113" spans="1:256" ht="18" customHeight="1" x14ac:dyDescent="0.35">
      <c r="A113" s="173">
        <v>99</v>
      </c>
      <c r="B113" s="134" t="s">
        <v>35</v>
      </c>
      <c r="C113" s="134" t="s">
        <v>154</v>
      </c>
      <c r="D113" s="125">
        <v>250986333</v>
      </c>
      <c r="E113" s="125"/>
      <c r="F113" s="125">
        <v>104983904</v>
      </c>
      <c r="G113" s="125"/>
      <c r="H113" s="125"/>
      <c r="I113" s="125">
        <v>0</v>
      </c>
      <c r="J113" s="125">
        <v>355970237</v>
      </c>
      <c r="K113" s="127">
        <v>1411999</v>
      </c>
      <c r="L113" s="66">
        <v>365348</v>
      </c>
      <c r="M113" s="56">
        <v>570861583</v>
      </c>
      <c r="N113" s="56">
        <v>6858271</v>
      </c>
      <c r="O113" s="93">
        <v>562875639</v>
      </c>
      <c r="P113" s="60">
        <f t="shared" si="48"/>
        <v>1.9494809801401291E-2</v>
      </c>
      <c r="Q113" s="69">
        <v>564003312</v>
      </c>
      <c r="R113" s="60">
        <f t="shared" si="49"/>
        <v>1.9521957576497589E-2</v>
      </c>
      <c r="S113" s="61">
        <f t="shared" si="50"/>
        <v>2.0034141147117577E-3</v>
      </c>
      <c r="T113" s="154">
        <f t="shared" si="51"/>
        <v>2.5035296246629134E-3</v>
      </c>
      <c r="U113" s="62">
        <f t="shared" si="52"/>
        <v>6.4777633788079601E-4</v>
      </c>
      <c r="V113" s="63">
        <f t="shared" si="53"/>
        <v>1.0664414395910562</v>
      </c>
      <c r="W113" s="63">
        <f t="shared" si="54"/>
        <v>6.9081553030261845E-4</v>
      </c>
      <c r="X113" s="56">
        <v>1.07</v>
      </c>
      <c r="Y113" s="65">
        <v>1.08</v>
      </c>
      <c r="Z113" s="64">
        <v>239</v>
      </c>
      <c r="AA113" s="175">
        <v>528864775</v>
      </c>
      <c r="AB113" s="47"/>
      <c r="AC113" s="11"/>
      <c r="AD113" s="14"/>
      <c r="AE113" s="5"/>
      <c r="AF113" s="6"/>
      <c r="AG113" s="7"/>
      <c r="AH113" s="7"/>
      <c r="AI113" s="7"/>
      <c r="AJ113" s="8"/>
      <c r="AK113" s="6"/>
      <c r="AL113" s="7"/>
      <c r="AM113" s="7"/>
      <c r="AN113" s="7"/>
      <c r="AO113" s="8"/>
      <c r="AP113" s="6"/>
      <c r="AQ113" s="7"/>
      <c r="AR113" s="7"/>
      <c r="AS113" s="7"/>
      <c r="AT113" s="8"/>
    </row>
    <row r="114" spans="1:256" ht="16.5" customHeight="1" x14ac:dyDescent="0.3">
      <c r="A114" s="179">
        <v>100</v>
      </c>
      <c r="B114" s="131" t="s">
        <v>29</v>
      </c>
      <c r="C114" s="134" t="s">
        <v>155</v>
      </c>
      <c r="D114" s="126">
        <v>253614908</v>
      </c>
      <c r="E114" s="126"/>
      <c r="F114" s="126">
        <v>955395874.88</v>
      </c>
      <c r="G114" s="126"/>
      <c r="H114" s="125"/>
      <c r="I114" s="125">
        <v>0</v>
      </c>
      <c r="J114" s="126">
        <v>1209010782.8800001</v>
      </c>
      <c r="K114" s="126">
        <v>1960819.12</v>
      </c>
      <c r="L114" s="58"/>
      <c r="M114" s="57">
        <v>1216025067.21</v>
      </c>
      <c r="N114" s="57">
        <v>28760882.940000001</v>
      </c>
      <c r="O114" s="93">
        <v>1186366132.8699999</v>
      </c>
      <c r="P114" s="60">
        <f t="shared" si="48"/>
        <v>4.1088973323154636E-2</v>
      </c>
      <c r="Q114" s="69">
        <v>1187264184.27</v>
      </c>
      <c r="R114" s="60">
        <f t="shared" si="49"/>
        <v>4.1095008742455676E-2</v>
      </c>
      <c r="S114" s="61">
        <f t="shared" si="50"/>
        <v>7.5697659863871252E-4</v>
      </c>
      <c r="T114" s="154">
        <f t="shared" si="51"/>
        <v>1.6515440674272738E-3</v>
      </c>
      <c r="U114" s="62">
        <f t="shared" si="52"/>
        <v>0</v>
      </c>
      <c r="V114" s="63">
        <f t="shared" si="53"/>
        <v>1591.6136259400764</v>
      </c>
      <c r="W114" s="63">
        <f t="shared" si="54"/>
        <v>0</v>
      </c>
      <c r="X114" s="107">
        <v>552.20000000000005</v>
      </c>
      <c r="Y114" s="107">
        <v>552.20000000000005</v>
      </c>
      <c r="Z114" s="64">
        <v>830</v>
      </c>
      <c r="AA114" s="196">
        <v>745950</v>
      </c>
      <c r="AB114" s="35"/>
      <c r="AC114" s="27"/>
      <c r="AD114" s="5"/>
      <c r="AE114" s="5"/>
      <c r="AF114" s="6"/>
      <c r="AG114" s="7"/>
      <c r="AH114" s="7"/>
      <c r="AI114" s="7"/>
      <c r="AJ114" s="8"/>
      <c r="AK114" s="6"/>
      <c r="AL114" s="7"/>
      <c r="AM114" s="7"/>
      <c r="AN114" s="7"/>
      <c r="AO114" s="8"/>
      <c r="AP114" s="6"/>
      <c r="AQ114" s="7"/>
      <c r="AR114" s="7"/>
      <c r="AS114" s="7"/>
      <c r="AT114" s="8"/>
    </row>
    <row r="115" spans="1:256" ht="16.5" customHeight="1" x14ac:dyDescent="0.3">
      <c r="A115" s="173">
        <v>101</v>
      </c>
      <c r="B115" s="131" t="s">
        <v>76</v>
      </c>
      <c r="C115" s="134" t="s">
        <v>156</v>
      </c>
      <c r="D115" s="126">
        <v>143079496.65000001</v>
      </c>
      <c r="E115" s="126"/>
      <c r="F115" s="126">
        <v>81581053.510000005</v>
      </c>
      <c r="G115" s="126">
        <v>38520750.240000002</v>
      </c>
      <c r="H115" s="125"/>
      <c r="I115" s="125">
        <v>0</v>
      </c>
      <c r="J115" s="126">
        <v>263181300.38999999</v>
      </c>
      <c r="K115" s="126">
        <v>519738.37</v>
      </c>
      <c r="L115" s="58">
        <v>4077120.54</v>
      </c>
      <c r="M115" s="57">
        <v>275363044.29000002</v>
      </c>
      <c r="N115" s="57">
        <v>196167.54</v>
      </c>
      <c r="O115" s="93">
        <v>271790343.04000002</v>
      </c>
      <c r="P115" s="60">
        <f t="shared" si="48"/>
        <v>9.4132712029173678E-3</v>
      </c>
      <c r="Q115" s="120">
        <v>275166876.75999999</v>
      </c>
      <c r="R115" s="60">
        <f t="shared" si="49"/>
        <v>9.52440523002826E-3</v>
      </c>
      <c r="S115" s="61">
        <f t="shared" si="50"/>
        <v>1.2423302764304017E-2</v>
      </c>
      <c r="T115" s="154">
        <f t="shared" si="51"/>
        <v>1.8888115318229774E-3</v>
      </c>
      <c r="U115" s="62">
        <f t="shared" si="52"/>
        <v>1.4816901612602365E-2</v>
      </c>
      <c r="V115" s="63">
        <f t="shared" si="53"/>
        <v>1.2161740862439716</v>
      </c>
      <c r="W115" s="63">
        <f t="shared" si="54"/>
        <v>1.8019931779673509E-2</v>
      </c>
      <c r="X115" s="56">
        <v>1.2081999999999999</v>
      </c>
      <c r="Y115" s="56">
        <v>1.2219</v>
      </c>
      <c r="Z115" s="64">
        <v>86</v>
      </c>
      <c r="AA115" s="196">
        <v>226256158.44999999</v>
      </c>
      <c r="AB115" s="14"/>
      <c r="AC115" s="28"/>
      <c r="AD115" s="5"/>
      <c r="AE115" s="5"/>
      <c r="AF115" s="6"/>
      <c r="AG115" s="7"/>
      <c r="AH115" s="7"/>
      <c r="AI115" s="7"/>
      <c r="AJ115" s="8"/>
      <c r="AK115" s="6"/>
      <c r="AL115" s="7"/>
      <c r="AM115" s="7"/>
      <c r="AN115" s="7"/>
      <c r="AO115" s="8"/>
      <c r="AP115" s="6"/>
      <c r="AQ115" s="7"/>
      <c r="AR115" s="7"/>
      <c r="AS115" s="7"/>
      <c r="AT115" s="8"/>
    </row>
    <row r="116" spans="1:256" ht="16.5" customHeight="1" x14ac:dyDescent="0.3">
      <c r="A116" s="179">
        <v>102</v>
      </c>
      <c r="B116" s="131" t="s">
        <v>68</v>
      </c>
      <c r="C116" s="134" t="s">
        <v>157</v>
      </c>
      <c r="D116" s="126">
        <v>120748343.13</v>
      </c>
      <c r="E116" s="126"/>
      <c r="F116" s="128">
        <v>19929567.780000001</v>
      </c>
      <c r="G116" s="128">
        <v>129918865.84</v>
      </c>
      <c r="H116" s="125"/>
      <c r="I116" s="125">
        <v>0</v>
      </c>
      <c r="J116" s="126"/>
      <c r="K116" s="126">
        <v>1259667.26</v>
      </c>
      <c r="L116" s="58">
        <v>3490626.63</v>
      </c>
      <c r="M116" s="57">
        <v>279446581.35000002</v>
      </c>
      <c r="N116" s="57">
        <v>2879585.27</v>
      </c>
      <c r="O116" s="93">
        <v>306424684.83999997</v>
      </c>
      <c r="P116" s="60">
        <f t="shared" si="48"/>
        <v>1.0612807759850721E-2</v>
      </c>
      <c r="Q116" s="69">
        <v>276566996.07999998</v>
      </c>
      <c r="R116" s="60">
        <f t="shared" si="49"/>
        <v>9.572867835451887E-3</v>
      </c>
      <c r="S116" s="61">
        <f t="shared" si="50"/>
        <v>-9.7438914804106658E-2</v>
      </c>
      <c r="T116" s="154">
        <f t="shared" si="51"/>
        <v>4.5546550306227703E-3</v>
      </c>
      <c r="U116" s="62">
        <f t="shared" si="52"/>
        <v>1.2621269636201634E-2</v>
      </c>
      <c r="V116" s="63">
        <f t="shared" si="53"/>
        <v>109.48201073495105</v>
      </c>
      <c r="W116" s="63">
        <f t="shared" si="54"/>
        <v>1.3818019777993389</v>
      </c>
      <c r="X116" s="56">
        <v>118.31</v>
      </c>
      <c r="Y116" s="56">
        <v>119.06</v>
      </c>
      <c r="Z116" s="64">
        <v>581</v>
      </c>
      <c r="AA116" s="196">
        <v>2526141</v>
      </c>
      <c r="AB116" s="14"/>
      <c r="AC116" s="5"/>
      <c r="AD116" s="5"/>
      <c r="AE116" s="5"/>
      <c r="AF116" s="6"/>
      <c r="AG116" s="7"/>
      <c r="AH116" s="7"/>
      <c r="AI116" s="7"/>
      <c r="AJ116" s="8"/>
      <c r="AK116" s="6"/>
      <c r="AL116" s="7"/>
      <c r="AM116" s="7"/>
      <c r="AN116" s="7"/>
      <c r="AO116" s="8"/>
      <c r="AP116" s="6"/>
      <c r="AQ116" s="7"/>
      <c r="AR116" s="7"/>
      <c r="AS116" s="7"/>
      <c r="AT116" s="8"/>
    </row>
    <row r="117" spans="1:256" ht="16.5" customHeight="1" x14ac:dyDescent="0.3">
      <c r="A117" s="173">
        <v>103</v>
      </c>
      <c r="B117" s="131" t="s">
        <v>66</v>
      </c>
      <c r="C117" s="134" t="s">
        <v>158</v>
      </c>
      <c r="D117" s="126">
        <v>44760453.850000001</v>
      </c>
      <c r="E117" s="126"/>
      <c r="F117" s="126">
        <v>0</v>
      </c>
      <c r="G117" s="126"/>
      <c r="H117" s="125"/>
      <c r="I117" s="125">
        <v>0</v>
      </c>
      <c r="J117" s="126">
        <v>44760453.850000001</v>
      </c>
      <c r="K117" s="126">
        <v>314390.40999999997</v>
      </c>
      <c r="L117" s="58">
        <v>1297899.67</v>
      </c>
      <c r="M117" s="57">
        <v>211623964.19</v>
      </c>
      <c r="N117" s="57">
        <v>2499287.21</v>
      </c>
      <c r="O117" s="93">
        <v>211393356.74000001</v>
      </c>
      <c r="P117" s="60">
        <f t="shared" si="48"/>
        <v>7.321463210323927E-3</v>
      </c>
      <c r="Q117" s="69">
        <v>210995183.38</v>
      </c>
      <c r="R117" s="60">
        <f t="shared" si="49"/>
        <v>7.3032177846318914E-3</v>
      </c>
      <c r="S117" s="61">
        <f t="shared" si="50"/>
        <v>-1.8835660975370266E-3</v>
      </c>
      <c r="T117" s="154">
        <f t="shared" si="51"/>
        <v>1.4900359570473526E-3</v>
      </c>
      <c r="U117" s="62">
        <f t="shared" si="52"/>
        <v>6.1513236899938938E-3</v>
      </c>
      <c r="V117" s="63">
        <f t="shared" si="53"/>
        <v>135.56625478428089</v>
      </c>
      <c r="W117" s="63">
        <f t="shared" si="54"/>
        <v>0.83391191461829517</v>
      </c>
      <c r="X117" s="56">
        <v>135.57</v>
      </c>
      <c r="Y117" s="56">
        <v>135.97</v>
      </c>
      <c r="Z117" s="64">
        <v>39</v>
      </c>
      <c r="AA117" s="196">
        <v>1556399</v>
      </c>
      <c r="AB117" s="14"/>
      <c r="AC117" s="5"/>
      <c r="AD117" s="5"/>
      <c r="AE117" s="5"/>
      <c r="AF117" s="6"/>
      <c r="AG117" s="7"/>
      <c r="AH117" s="7"/>
      <c r="AI117" s="7"/>
      <c r="AJ117" s="8"/>
      <c r="AK117" s="6"/>
      <c r="AL117" s="7"/>
      <c r="AM117" s="7"/>
      <c r="AN117" s="7"/>
      <c r="AO117" s="8"/>
      <c r="AP117" s="6"/>
      <c r="AQ117" s="7"/>
      <c r="AR117" s="7"/>
      <c r="AS117" s="7"/>
      <c r="AT117" s="8"/>
    </row>
    <row r="118" spans="1:256" ht="16.5" customHeight="1" x14ac:dyDescent="0.3">
      <c r="A118" s="179">
        <v>104</v>
      </c>
      <c r="B118" s="131" t="s">
        <v>46</v>
      </c>
      <c r="C118" s="134" t="s">
        <v>159</v>
      </c>
      <c r="D118" s="126">
        <v>1048952875.65</v>
      </c>
      <c r="E118" s="125"/>
      <c r="F118" s="126">
        <v>400942825.79000002</v>
      </c>
      <c r="G118" s="126">
        <v>543871569.96000004</v>
      </c>
      <c r="H118" s="125">
        <v>123999999.97</v>
      </c>
      <c r="I118" s="125">
        <v>0</v>
      </c>
      <c r="J118" s="125">
        <v>2117767271.3599999</v>
      </c>
      <c r="K118" s="125">
        <v>3929044.6</v>
      </c>
      <c r="L118" s="66">
        <v>4278380.6100000003</v>
      </c>
      <c r="M118" s="56">
        <v>2124590359.46</v>
      </c>
      <c r="N118" s="56">
        <v>77219796.549999997</v>
      </c>
      <c r="O118" s="93">
        <v>2031167183.1700001</v>
      </c>
      <c r="P118" s="60">
        <f t="shared" si="48"/>
        <v>7.0348075431182711E-2</v>
      </c>
      <c r="Q118" s="69">
        <v>2047370562.9100001</v>
      </c>
      <c r="R118" s="60">
        <f t="shared" si="49"/>
        <v>7.0866040007401612E-2</v>
      </c>
      <c r="S118" s="61">
        <f t="shared" si="50"/>
        <v>7.9773737357806927E-3</v>
      </c>
      <c r="T118" s="154">
        <f t="shared" si="51"/>
        <v>1.9190686196130075E-3</v>
      </c>
      <c r="U118" s="62">
        <f t="shared" si="52"/>
        <v>2.0896952840422727E-3</v>
      </c>
      <c r="V118" s="63">
        <f t="shared" si="53"/>
        <v>2.9305225839451126</v>
      </c>
      <c r="W118" s="63">
        <f t="shared" si="54"/>
        <v>6.1238992234494772E-3</v>
      </c>
      <c r="X118" s="56">
        <v>2.79</v>
      </c>
      <c r="Y118" s="56">
        <v>2.85</v>
      </c>
      <c r="Z118" s="64">
        <v>2031</v>
      </c>
      <c r="AA118" s="175">
        <v>698636678.01999998</v>
      </c>
      <c r="AB118" s="14"/>
      <c r="AC118" s="5"/>
      <c r="AD118" s="5"/>
      <c r="AE118" s="5"/>
      <c r="AF118" s="6"/>
      <c r="AG118" s="7"/>
      <c r="AH118" s="7"/>
      <c r="AI118" s="7"/>
      <c r="AJ118" s="8"/>
      <c r="AK118" s="6"/>
      <c r="AL118" s="7"/>
      <c r="AM118" s="7"/>
      <c r="AN118" s="7"/>
      <c r="AO118" s="8"/>
      <c r="AP118" s="6"/>
      <c r="AQ118" s="7"/>
      <c r="AR118" s="7"/>
      <c r="AS118" s="7"/>
      <c r="AT118" s="8"/>
    </row>
    <row r="119" spans="1:256" ht="16.5" customHeight="1" x14ac:dyDescent="0.3">
      <c r="A119" s="173">
        <v>105</v>
      </c>
      <c r="B119" s="131" t="s">
        <v>48</v>
      </c>
      <c r="C119" s="131" t="s">
        <v>160</v>
      </c>
      <c r="D119" s="125">
        <v>73244766</v>
      </c>
      <c r="E119" s="125"/>
      <c r="F119" s="125">
        <v>51261648.960000001</v>
      </c>
      <c r="G119" s="125">
        <v>0</v>
      </c>
      <c r="H119" s="125">
        <v>814800</v>
      </c>
      <c r="I119" s="125">
        <v>0</v>
      </c>
      <c r="J119" s="125">
        <v>168963450</v>
      </c>
      <c r="K119" s="125">
        <v>191929.19</v>
      </c>
      <c r="L119" s="66">
        <v>435312.33</v>
      </c>
      <c r="M119" s="56">
        <v>169316253.31</v>
      </c>
      <c r="N119" s="56">
        <v>183929.19</v>
      </c>
      <c r="O119" s="93">
        <v>166049420.52000001</v>
      </c>
      <c r="P119" s="60">
        <f t="shared" si="48"/>
        <v>5.7510072321149096E-3</v>
      </c>
      <c r="Q119" s="69">
        <v>166843439.24000001</v>
      </c>
      <c r="R119" s="60">
        <f t="shared" si="49"/>
        <v>5.7749847801607124E-3</v>
      </c>
      <c r="S119" s="61">
        <f t="shared" si="50"/>
        <v>4.7818216860585931E-3</v>
      </c>
      <c r="T119" s="154">
        <f t="shared" si="51"/>
        <v>1.1503550326837531E-3</v>
      </c>
      <c r="U119" s="62">
        <f t="shared" si="52"/>
        <v>2.6091066690001182E-3</v>
      </c>
      <c r="V119" s="63">
        <f t="shared" si="53"/>
        <v>1.6623901910239656</v>
      </c>
      <c r="W119" s="63">
        <f t="shared" si="54"/>
        <v>4.3373533338810092E-3</v>
      </c>
      <c r="X119" s="56">
        <v>1.6624000000000001</v>
      </c>
      <c r="Y119" s="56">
        <v>1.6870000000000001</v>
      </c>
      <c r="Z119" s="64">
        <v>99</v>
      </c>
      <c r="AA119" s="177">
        <v>100363585</v>
      </c>
      <c r="AB119" s="14"/>
      <c r="AC119" s="5"/>
      <c r="AD119" s="5"/>
      <c r="AE119" s="5"/>
      <c r="AF119" s="6"/>
      <c r="AG119" s="7"/>
      <c r="AH119" s="7"/>
      <c r="AI119" s="7"/>
      <c r="AJ119" s="8"/>
      <c r="AK119" s="6"/>
      <c r="AL119" s="7"/>
      <c r="AM119" s="7"/>
      <c r="AN119" s="7"/>
      <c r="AO119" s="8"/>
      <c r="AP119" s="6"/>
      <c r="AQ119" s="7"/>
      <c r="AR119" s="7"/>
      <c r="AS119" s="7"/>
      <c r="AT119" s="8"/>
    </row>
    <row r="120" spans="1:256" ht="16.5" customHeight="1" x14ac:dyDescent="0.3">
      <c r="A120" s="179">
        <v>106</v>
      </c>
      <c r="B120" s="145" t="s">
        <v>127</v>
      </c>
      <c r="C120" s="145" t="s">
        <v>161</v>
      </c>
      <c r="D120" s="138">
        <v>63120981.369999997</v>
      </c>
      <c r="E120" s="139"/>
      <c r="F120" s="138">
        <v>28469323.940000001</v>
      </c>
      <c r="G120" s="138">
        <v>25044157.609999999</v>
      </c>
      <c r="H120" s="139"/>
      <c r="I120" s="138">
        <v>0</v>
      </c>
      <c r="J120" s="138">
        <v>121457928.52</v>
      </c>
      <c r="K120" s="164">
        <v>3289045.3</v>
      </c>
      <c r="L120" s="66">
        <v>2390337.73</v>
      </c>
      <c r="M120" s="65">
        <v>121457928.52</v>
      </c>
      <c r="N120" s="65">
        <v>3883455.37</v>
      </c>
      <c r="O120" s="93">
        <v>120114560.59999999</v>
      </c>
      <c r="P120" s="60">
        <f t="shared" si="48"/>
        <v>4.1600850188435482E-3</v>
      </c>
      <c r="Q120" s="59">
        <v>117574473.14</v>
      </c>
      <c r="R120" s="60">
        <f t="shared" si="49"/>
        <v>4.0696283654414701E-3</v>
      </c>
      <c r="S120" s="61">
        <f t="shared" si="50"/>
        <v>-2.114720686078082E-2</v>
      </c>
      <c r="T120" s="154">
        <f t="shared" si="51"/>
        <v>2.7974144490391376E-2</v>
      </c>
      <c r="U120" s="62">
        <f t="shared" si="52"/>
        <v>2.033041412955125E-2</v>
      </c>
      <c r="V120" s="63">
        <f t="shared" si="53"/>
        <v>127.77363006058654</v>
      </c>
      <c r="W120" s="63">
        <f t="shared" si="54"/>
        <v>2.597690813967803</v>
      </c>
      <c r="X120" s="65">
        <v>127.7736</v>
      </c>
      <c r="Y120" s="65">
        <v>131.994</v>
      </c>
      <c r="Z120" s="72">
        <v>126</v>
      </c>
      <c r="AA120" s="176">
        <v>920177.92</v>
      </c>
      <c r="AB120" s="14"/>
      <c r="AC120" s="5"/>
      <c r="AD120" s="5"/>
      <c r="AE120" s="5"/>
      <c r="AF120" s="6"/>
      <c r="AG120" s="7"/>
      <c r="AH120" s="7"/>
      <c r="AI120" s="7"/>
      <c r="AJ120" s="8"/>
      <c r="AK120" s="6"/>
      <c r="AL120" s="7"/>
      <c r="AM120" s="7"/>
      <c r="AN120" s="7"/>
      <c r="AO120" s="8"/>
      <c r="AP120" s="6"/>
      <c r="AQ120" s="7"/>
      <c r="AR120" s="7"/>
      <c r="AS120" s="7"/>
      <c r="AT120" s="8"/>
    </row>
    <row r="121" spans="1:256" ht="16.5" customHeight="1" x14ac:dyDescent="0.3">
      <c r="A121" s="173">
        <v>107</v>
      </c>
      <c r="B121" s="131" t="s">
        <v>94</v>
      </c>
      <c r="C121" s="134" t="s">
        <v>162</v>
      </c>
      <c r="D121" s="125">
        <v>8468298.1300000008</v>
      </c>
      <c r="E121" s="125"/>
      <c r="F121" s="125">
        <v>4533976.1900000004</v>
      </c>
      <c r="G121" s="125"/>
      <c r="H121" s="125"/>
      <c r="I121" s="125"/>
      <c r="J121" s="127"/>
      <c r="K121" s="127">
        <v>8005.64</v>
      </c>
      <c r="L121" s="100">
        <v>14484.03</v>
      </c>
      <c r="M121" s="56">
        <v>17474771.210000001</v>
      </c>
      <c r="N121" s="56">
        <v>275962.46000000002</v>
      </c>
      <c r="O121" s="93">
        <v>17133824.050000001</v>
      </c>
      <c r="P121" s="60">
        <f t="shared" ref="P121:P122" si="55">(O121/$O$124)</f>
        <v>5.9341818668657144E-4</v>
      </c>
      <c r="Q121" s="69">
        <v>17198808.75</v>
      </c>
      <c r="R121" s="60">
        <f t="shared" ref="R121:R122" si="56">(Q121/$Q$124)</f>
        <v>5.9530575023253687E-4</v>
      </c>
      <c r="S121" s="61">
        <f t="shared" ref="S121" si="57">((Q121-O121)/O121)</f>
        <v>3.7927726939625747E-3</v>
      </c>
      <c r="T121" s="154">
        <f t="shared" ref="T121" si="58">(K121/Q121)</f>
        <v>4.6547642434828518E-4</v>
      </c>
      <c r="U121" s="62">
        <f t="shared" ref="U121" si="59">L121/Q121</f>
        <v>8.4215309388797064E-4</v>
      </c>
      <c r="V121" s="63">
        <f t="shared" ref="V121" si="60">Q121/AA121</f>
        <v>1.090940490547154</v>
      </c>
      <c r="W121" s="63">
        <f t="shared" ref="W121" si="61">L121/AA121</f>
        <v>9.1873890936194609E-4</v>
      </c>
      <c r="X121" s="67">
        <v>1.08</v>
      </c>
      <c r="Y121" s="56">
        <v>1.0792999999999999</v>
      </c>
      <c r="Z121" s="64">
        <v>6</v>
      </c>
      <c r="AA121" s="191">
        <v>15765120.92</v>
      </c>
      <c r="AB121" s="14"/>
      <c r="AC121" s="5"/>
      <c r="AD121" s="5"/>
      <c r="AE121" s="5"/>
      <c r="AF121" s="6"/>
      <c r="AG121" s="7"/>
      <c r="AH121" s="7"/>
      <c r="AI121" s="7"/>
      <c r="AJ121" s="8"/>
      <c r="AK121" s="6"/>
      <c r="AL121" s="7"/>
      <c r="AM121" s="7"/>
      <c r="AN121" s="7"/>
      <c r="AO121" s="8"/>
      <c r="AP121" s="6"/>
      <c r="AQ121" s="7"/>
      <c r="AR121" s="7"/>
      <c r="AS121" s="7"/>
      <c r="AT121" s="8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  <c r="FA121" s="41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  <c r="FP121" s="41"/>
      <c r="FQ121" s="41"/>
      <c r="FR121" s="41"/>
      <c r="FS121" s="41"/>
      <c r="FT121" s="41"/>
      <c r="FU121" s="41"/>
      <c r="FV121" s="41"/>
      <c r="FW121" s="41"/>
      <c r="FX121" s="41"/>
      <c r="FY121" s="41"/>
      <c r="FZ121" s="41"/>
      <c r="GA121" s="41"/>
      <c r="GB121" s="41"/>
      <c r="GC121" s="41"/>
      <c r="GD121" s="41"/>
      <c r="GE121" s="41"/>
      <c r="GF121" s="41"/>
      <c r="GG121" s="41"/>
      <c r="GH121" s="41"/>
      <c r="GI121" s="41"/>
      <c r="GJ121" s="41"/>
      <c r="GK121" s="41"/>
      <c r="GL121" s="41"/>
      <c r="GM121" s="41"/>
      <c r="GN121" s="41"/>
      <c r="GO121" s="41"/>
      <c r="GP121" s="41"/>
      <c r="GQ121" s="41"/>
      <c r="GR121" s="41"/>
      <c r="GS121" s="41"/>
      <c r="GT121" s="41"/>
      <c r="GU121" s="41"/>
      <c r="GV121" s="41"/>
      <c r="GW121" s="41"/>
      <c r="GX121" s="41"/>
      <c r="GY121" s="41"/>
      <c r="GZ121" s="41"/>
      <c r="HA121" s="41"/>
      <c r="HB121" s="41"/>
      <c r="HC121" s="41"/>
      <c r="HD121" s="41"/>
      <c r="HE121" s="41"/>
      <c r="HF121" s="41"/>
      <c r="HG121" s="41"/>
      <c r="HH121" s="41"/>
      <c r="HI121" s="41"/>
      <c r="HJ121" s="41"/>
      <c r="HK121" s="41"/>
      <c r="HL121" s="41"/>
      <c r="HM121" s="41"/>
      <c r="HN121" s="41"/>
      <c r="HO121" s="41"/>
      <c r="HP121" s="41"/>
      <c r="HQ121" s="41"/>
      <c r="HR121" s="41"/>
      <c r="HS121" s="41"/>
      <c r="HT121" s="41"/>
      <c r="HU121" s="41"/>
      <c r="HV121" s="41"/>
      <c r="HW121" s="41"/>
      <c r="HX121" s="41"/>
      <c r="HY121" s="41"/>
      <c r="HZ121" s="41"/>
      <c r="IA121" s="41"/>
      <c r="IB121" s="41"/>
      <c r="IC121" s="41"/>
      <c r="ID121" s="41"/>
      <c r="IE121" s="41"/>
      <c r="IF121" s="41"/>
      <c r="IG121" s="41"/>
      <c r="IH121" s="41"/>
      <c r="II121" s="41"/>
      <c r="IJ121" s="41"/>
      <c r="IK121" s="41"/>
      <c r="IL121" s="41"/>
      <c r="IM121" s="41"/>
      <c r="IN121" s="41"/>
      <c r="IO121" s="41"/>
      <c r="IP121" s="41"/>
      <c r="IQ121" s="41"/>
      <c r="IR121" s="41"/>
      <c r="IS121" s="41"/>
      <c r="IT121" s="41"/>
      <c r="IU121" s="41"/>
      <c r="IV121" s="41"/>
    </row>
    <row r="122" spans="1:256" ht="16.5" customHeight="1" x14ac:dyDescent="0.3">
      <c r="A122" s="179">
        <v>108</v>
      </c>
      <c r="B122" s="131" t="s">
        <v>193</v>
      </c>
      <c r="C122" s="134" t="s">
        <v>197</v>
      </c>
      <c r="D122" s="125">
        <v>94524643.5</v>
      </c>
      <c r="E122" s="125"/>
      <c r="F122" s="125"/>
      <c r="G122" s="125">
        <v>79469400.439999998</v>
      </c>
      <c r="H122" s="125"/>
      <c r="I122" s="125">
        <v>5031670.9000000004</v>
      </c>
      <c r="J122" s="125">
        <v>180198987.15000001</v>
      </c>
      <c r="K122" s="127">
        <v>488574.78</v>
      </c>
      <c r="L122" s="100">
        <v>-22407.8</v>
      </c>
      <c r="M122" s="56">
        <v>180198987.15000001</v>
      </c>
      <c r="N122" s="56">
        <v>173061396.75</v>
      </c>
      <c r="O122" s="93"/>
      <c r="P122" s="60">
        <f t="shared" si="55"/>
        <v>0</v>
      </c>
      <c r="Q122" s="69">
        <v>177610456.69</v>
      </c>
      <c r="R122" s="60">
        <f t="shared" si="56"/>
        <v>6.1476656730067971E-3</v>
      </c>
      <c r="S122" s="61"/>
      <c r="T122" s="154">
        <f t="shared" ref="T122" si="62">(K122/Q122)</f>
        <v>2.7508221593774453E-3</v>
      </c>
      <c r="U122" s="62">
        <f t="shared" ref="U122" si="63">L122/Q122</f>
        <v>-1.2616261687289286E-4</v>
      </c>
      <c r="V122" s="63">
        <f t="shared" ref="V122" si="64">Q122/AA122</f>
        <v>1.0309741911468695</v>
      </c>
      <c r="W122" s="63">
        <f t="shared" ref="W122" si="65">L122/AA122</f>
        <v>-1.300704018835031E-4</v>
      </c>
      <c r="X122" s="67">
        <v>1.03</v>
      </c>
      <c r="Y122" s="56">
        <v>1.03</v>
      </c>
      <c r="Z122" s="64">
        <v>54</v>
      </c>
      <c r="AA122" s="191">
        <v>172274396.59999999</v>
      </c>
      <c r="AB122" s="14"/>
      <c r="AC122" s="5"/>
      <c r="AD122" s="5"/>
      <c r="AE122" s="5"/>
      <c r="AF122" s="6"/>
      <c r="AG122" s="7"/>
      <c r="AH122" s="7"/>
      <c r="AI122" s="7"/>
      <c r="AJ122" s="8"/>
      <c r="AK122" s="6"/>
      <c r="AL122" s="7"/>
      <c r="AM122" s="7"/>
      <c r="AN122" s="7"/>
      <c r="AO122" s="8"/>
      <c r="AP122" s="6"/>
      <c r="AQ122" s="7"/>
      <c r="AR122" s="7"/>
      <c r="AS122" s="7"/>
      <c r="AT122" s="8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1"/>
      <c r="GA122" s="41"/>
      <c r="GB122" s="41"/>
      <c r="GC122" s="41"/>
      <c r="GD122" s="41"/>
      <c r="GE122" s="41"/>
      <c r="GF122" s="41"/>
      <c r="GG122" s="41"/>
      <c r="GH122" s="41"/>
      <c r="GI122" s="41"/>
      <c r="GJ122" s="41"/>
      <c r="GK122" s="41"/>
      <c r="GL122" s="41"/>
      <c r="GM122" s="41"/>
      <c r="GN122" s="41"/>
      <c r="GO122" s="41"/>
      <c r="GP122" s="41"/>
      <c r="GQ122" s="41"/>
      <c r="GR122" s="41"/>
      <c r="GS122" s="41"/>
      <c r="GT122" s="41"/>
      <c r="GU122" s="41"/>
      <c r="GV122" s="41"/>
      <c r="GW122" s="41"/>
      <c r="GX122" s="41"/>
      <c r="GY122" s="41"/>
      <c r="GZ122" s="41"/>
      <c r="HA122" s="41"/>
      <c r="HB122" s="41"/>
      <c r="HC122" s="41"/>
      <c r="HD122" s="41"/>
      <c r="HE122" s="41"/>
      <c r="HF122" s="41"/>
      <c r="HG122" s="41"/>
      <c r="HH122" s="41"/>
      <c r="HI122" s="41"/>
      <c r="HJ122" s="41"/>
      <c r="HK122" s="41"/>
      <c r="HL122" s="41"/>
      <c r="HM122" s="41"/>
      <c r="HN122" s="41"/>
      <c r="HO122" s="41"/>
      <c r="HP122" s="41"/>
      <c r="HQ122" s="41"/>
      <c r="HR122" s="41"/>
      <c r="HS122" s="41"/>
      <c r="HT122" s="41"/>
      <c r="HU122" s="41"/>
      <c r="HV122" s="41"/>
      <c r="HW122" s="41"/>
      <c r="HX122" s="41"/>
      <c r="HY122" s="41"/>
      <c r="HZ122" s="41"/>
      <c r="IA122" s="41"/>
      <c r="IB122" s="41"/>
      <c r="IC122" s="41"/>
      <c r="ID122" s="41"/>
      <c r="IE122" s="41"/>
      <c r="IF122" s="41"/>
      <c r="IG122" s="41"/>
      <c r="IH122" s="41"/>
      <c r="II122" s="41"/>
      <c r="IJ122" s="41"/>
      <c r="IK122" s="41"/>
      <c r="IL122" s="41"/>
      <c r="IM122" s="41"/>
      <c r="IN122" s="41"/>
      <c r="IO122" s="41"/>
      <c r="IP122" s="41"/>
      <c r="IQ122" s="41"/>
      <c r="IR122" s="41"/>
      <c r="IS122" s="41"/>
      <c r="IT122" s="41"/>
      <c r="IU122" s="41"/>
      <c r="IV122" s="41"/>
    </row>
    <row r="123" spans="1:256" ht="16.5" customHeight="1" x14ac:dyDescent="0.3">
      <c r="A123" s="173">
        <v>109</v>
      </c>
      <c r="B123" s="131" t="s">
        <v>189</v>
      </c>
      <c r="C123" s="134" t="s">
        <v>191</v>
      </c>
      <c r="D123" s="165">
        <v>576572.75</v>
      </c>
      <c r="E123" s="125"/>
      <c r="F123" s="165">
        <v>3012340.82</v>
      </c>
      <c r="G123" s="165">
        <v>903511.77</v>
      </c>
      <c r="H123" s="125"/>
      <c r="I123" s="125"/>
      <c r="J123" s="165">
        <v>4492425.34</v>
      </c>
      <c r="K123" s="166">
        <v>9509.16</v>
      </c>
      <c r="L123" s="100">
        <v>4765.8900000000003</v>
      </c>
      <c r="M123" s="167">
        <v>4900407.6500000004</v>
      </c>
      <c r="N123" s="167">
        <v>347226.31</v>
      </c>
      <c r="O123" s="93">
        <v>0</v>
      </c>
      <c r="P123" s="60">
        <f t="shared" si="48"/>
        <v>0</v>
      </c>
      <c r="Q123" s="69">
        <v>4553181.34</v>
      </c>
      <c r="R123" s="60">
        <f t="shared" si="49"/>
        <v>1.5760016132242225E-4</v>
      </c>
      <c r="S123" s="61" t="e">
        <f t="shared" si="50"/>
        <v>#DIV/0!</v>
      </c>
      <c r="T123" s="154">
        <f t="shared" si="51"/>
        <v>2.0884650291569545E-3</v>
      </c>
      <c r="U123" s="62">
        <f t="shared" si="52"/>
        <v>1.0467164920780424E-3</v>
      </c>
      <c r="V123" s="63">
        <f t="shared" si="53"/>
        <v>99.431807739343114</v>
      </c>
      <c r="W123" s="63">
        <f t="shared" si="54"/>
        <v>0.10407691299790357</v>
      </c>
      <c r="X123" s="70">
        <v>99.248999999999995</v>
      </c>
      <c r="Y123" s="56">
        <v>99.432000000000002</v>
      </c>
      <c r="Z123" s="64">
        <v>56</v>
      </c>
      <c r="AA123" s="191">
        <v>45792</v>
      </c>
      <c r="AB123" s="14"/>
      <c r="AC123" s="5"/>
      <c r="AD123" s="5"/>
      <c r="AE123" s="5"/>
      <c r="AF123" s="6"/>
      <c r="AG123" s="7"/>
      <c r="AH123" s="7"/>
      <c r="AI123" s="7"/>
      <c r="AJ123" s="8"/>
      <c r="AK123" s="6"/>
      <c r="AL123" s="7"/>
      <c r="AM123" s="7"/>
      <c r="AN123" s="7"/>
      <c r="AO123" s="8"/>
      <c r="AP123" s="6"/>
      <c r="AQ123" s="7"/>
      <c r="AR123" s="7"/>
      <c r="AS123" s="7"/>
      <c r="AT123" s="8"/>
    </row>
    <row r="124" spans="1:256" ht="16.5" customHeight="1" x14ac:dyDescent="0.3">
      <c r="A124" s="190"/>
      <c r="B124" s="82"/>
      <c r="C124" s="81" t="s">
        <v>54</v>
      </c>
      <c r="D124" s="82"/>
      <c r="E124" s="82"/>
      <c r="F124" s="82"/>
      <c r="G124" s="82"/>
      <c r="H124" s="82"/>
      <c r="I124" s="82"/>
      <c r="J124" s="82"/>
      <c r="K124" s="82"/>
      <c r="L124" s="83"/>
      <c r="M124" s="82"/>
      <c r="N124" s="82"/>
      <c r="O124" s="84">
        <f>SUM(O102:O123)</f>
        <v>28873102365.919998</v>
      </c>
      <c r="P124" s="85">
        <f>(O124/$O$135)</f>
        <v>2.3024432151076697E-2</v>
      </c>
      <c r="Q124" s="86">
        <f>SUM(Q102:Q123)</f>
        <v>28890714970.050003</v>
      </c>
      <c r="R124" s="85">
        <f>(Q124/$Q$135)</f>
        <v>2.2583643321827288E-2</v>
      </c>
      <c r="S124" s="87">
        <f t="shared" si="50"/>
        <v>6.100004047640443E-4</v>
      </c>
      <c r="T124" s="154"/>
      <c r="U124" s="88"/>
      <c r="V124" s="89"/>
      <c r="W124" s="89"/>
      <c r="X124" s="82"/>
      <c r="Y124" s="82"/>
      <c r="Z124" s="90">
        <f>SUM(Z102:Z123)</f>
        <v>80904</v>
      </c>
      <c r="AA124" s="197"/>
      <c r="AB124" s="14"/>
      <c r="AC124" s="5"/>
      <c r="AD124" s="5"/>
      <c r="AE124" s="5"/>
      <c r="AF124" s="6"/>
      <c r="AG124" s="7"/>
      <c r="AH124" s="7"/>
      <c r="AI124" s="7"/>
      <c r="AJ124" s="8"/>
      <c r="AK124" s="6"/>
      <c r="AL124" s="7"/>
      <c r="AM124" s="7"/>
      <c r="AN124" s="7"/>
      <c r="AO124" s="8"/>
      <c r="AP124" s="6"/>
      <c r="AQ124" s="7"/>
      <c r="AR124" s="7"/>
      <c r="AS124" s="7"/>
      <c r="AT124" s="8"/>
    </row>
    <row r="125" spans="1:256" ht="16.5" customHeight="1" x14ac:dyDescent="0.3">
      <c r="A125" s="198"/>
      <c r="B125" s="121"/>
      <c r="C125" s="158" t="s">
        <v>163</v>
      </c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84"/>
      <c r="P125" s="85"/>
      <c r="Q125" s="86"/>
      <c r="R125" s="85"/>
      <c r="S125" s="61"/>
      <c r="T125" s="154"/>
      <c r="U125" s="88"/>
      <c r="V125" s="89"/>
      <c r="W125" s="89"/>
      <c r="X125" s="103"/>
      <c r="Y125" s="103"/>
      <c r="Z125" s="103"/>
      <c r="AA125" s="195"/>
      <c r="AB125" s="54"/>
      <c r="AC125" s="5"/>
      <c r="AD125" s="5"/>
      <c r="AE125" s="5"/>
      <c r="AF125" s="6"/>
      <c r="AG125" s="7"/>
      <c r="AH125" s="7"/>
      <c r="AI125" s="7"/>
      <c r="AJ125" s="8"/>
      <c r="AK125" s="6"/>
      <c r="AL125" s="7"/>
      <c r="AM125" s="7"/>
      <c r="AN125" s="7"/>
      <c r="AO125" s="8"/>
      <c r="AP125" s="6"/>
      <c r="AQ125" s="7"/>
      <c r="AR125" s="7"/>
      <c r="AS125" s="7"/>
      <c r="AT125" s="8"/>
    </row>
    <row r="126" spans="1:256" ht="16.5" customHeight="1" x14ac:dyDescent="0.3">
      <c r="A126" s="179">
        <v>110</v>
      </c>
      <c r="B126" s="143" t="s">
        <v>78</v>
      </c>
      <c r="C126" s="108" t="s">
        <v>164</v>
      </c>
      <c r="D126" s="56">
        <v>267270370.59999999</v>
      </c>
      <c r="E126" s="56"/>
      <c r="F126" s="56">
        <v>73788688.459999993</v>
      </c>
      <c r="G126" s="56">
        <v>208223496.61000001</v>
      </c>
      <c r="H126" s="67"/>
      <c r="I126" s="56"/>
      <c r="J126" s="56">
        <v>549282555.66999996</v>
      </c>
      <c r="K126" s="57">
        <v>6335960.6900000004</v>
      </c>
      <c r="L126" s="58">
        <v>3479767.78</v>
      </c>
      <c r="M126" s="56">
        <v>549282555.66999996</v>
      </c>
      <c r="N126" s="56">
        <v>9428613.0999999996</v>
      </c>
      <c r="O126" s="93">
        <v>615142975.19000006</v>
      </c>
      <c r="P126" s="60">
        <f t="shared" ref="P126:P133" si="66">(O126/$O$134)</f>
        <v>5.0105384807837668E-2</v>
      </c>
      <c r="Q126" s="69">
        <v>539853942.57000005</v>
      </c>
      <c r="R126" s="60">
        <f t="shared" ref="R126:R133" si="67">(Q126/$Q$134)</f>
        <v>4.4375809635680372E-2</v>
      </c>
      <c r="S126" s="61">
        <f t="shared" ref="S126:S135" si="68">((Q126-O126)/O126)</f>
        <v>-0.12239273739043412</v>
      </c>
      <c r="T126" s="154">
        <f t="shared" ref="T126:T133" si="69">(K126/Q126)</f>
        <v>1.1736434969498161E-2</v>
      </c>
      <c r="U126" s="62">
        <f t="shared" ref="U126:U133" si="70">L126/Q126</f>
        <v>6.4457578348588174E-3</v>
      </c>
      <c r="V126" s="63">
        <f t="shared" ref="V126:V133" si="71">Q126/AA126</f>
        <v>14.273527212258292</v>
      </c>
      <c r="W126" s="63">
        <f t="shared" ref="W126:W133" si="72">L126/AA126</f>
        <v>9.2003699859484409E-2</v>
      </c>
      <c r="X126" s="56">
        <v>14.2735</v>
      </c>
      <c r="Y126" s="56">
        <v>14.4216</v>
      </c>
      <c r="Z126" s="64">
        <v>1552</v>
      </c>
      <c r="AA126" s="175">
        <v>37822041.780000001</v>
      </c>
      <c r="AB126" s="54"/>
      <c r="AC126" s="5"/>
      <c r="AD126" s="5"/>
      <c r="AE126" s="5"/>
      <c r="AF126" s="6"/>
      <c r="AG126" s="7"/>
      <c r="AH126" s="7"/>
      <c r="AI126" s="7"/>
      <c r="AJ126" s="8"/>
      <c r="AK126" s="6"/>
      <c r="AL126" s="7"/>
      <c r="AM126" s="7"/>
      <c r="AN126" s="7"/>
      <c r="AO126" s="8"/>
      <c r="AP126" s="6"/>
      <c r="AQ126" s="7"/>
      <c r="AR126" s="7"/>
      <c r="AS126" s="7"/>
      <c r="AT126" s="8"/>
    </row>
    <row r="127" spans="1:256" ht="16.5" customHeight="1" x14ac:dyDescent="0.3">
      <c r="A127" s="179">
        <v>111</v>
      </c>
      <c r="B127" s="143" t="s">
        <v>119</v>
      </c>
      <c r="C127" s="108" t="s">
        <v>165</v>
      </c>
      <c r="D127" s="57">
        <v>1292547005.0599999</v>
      </c>
      <c r="E127" s="56"/>
      <c r="F127" s="57">
        <v>0</v>
      </c>
      <c r="G127" s="57">
        <v>564177393.95000005</v>
      </c>
      <c r="H127" s="56"/>
      <c r="I127" s="57">
        <v>487326583.13999999</v>
      </c>
      <c r="J127" s="65">
        <v>2344052351.5100002</v>
      </c>
      <c r="K127" s="57">
        <v>8986088.6899999995</v>
      </c>
      <c r="L127" s="58">
        <v>712085.89</v>
      </c>
      <c r="M127" s="57">
        <v>3035713753.0799999</v>
      </c>
      <c r="N127" s="57">
        <v>194065396.31</v>
      </c>
      <c r="O127" s="93">
        <v>2841453325.3299999</v>
      </c>
      <c r="P127" s="60">
        <f t="shared" si="66"/>
        <v>0.23144556309887945</v>
      </c>
      <c r="Q127" s="59">
        <v>2841648356.77</v>
      </c>
      <c r="R127" s="60">
        <f t="shared" si="67"/>
        <v>0.23358252406430963</v>
      </c>
      <c r="S127" s="61">
        <f t="shared" si="68"/>
        <v>6.8637917878663985E-5</v>
      </c>
      <c r="T127" s="154">
        <f t="shared" si="69"/>
        <v>3.1622803252877372E-3</v>
      </c>
      <c r="U127" s="62">
        <f t="shared" si="70"/>
        <v>2.5058902460732422E-4</v>
      </c>
      <c r="V127" s="63">
        <f t="shared" si="71"/>
        <v>1.4318043155596112</v>
      </c>
      <c r="W127" s="63">
        <f t="shared" si="72"/>
        <v>3.587944468646404E-4</v>
      </c>
      <c r="X127" s="65">
        <v>1.42</v>
      </c>
      <c r="Y127" s="65">
        <v>1.44</v>
      </c>
      <c r="Z127" s="72">
        <v>15106</v>
      </c>
      <c r="AA127" s="193">
        <v>1984662517</v>
      </c>
      <c r="AB127" s="14"/>
      <c r="AC127" s="5"/>
      <c r="AD127" s="5"/>
      <c r="AE127" s="5"/>
      <c r="AF127" s="6"/>
      <c r="AG127" s="7"/>
      <c r="AH127" s="7"/>
      <c r="AI127" s="7"/>
      <c r="AJ127" s="8"/>
      <c r="AK127" s="6"/>
      <c r="AL127" s="7"/>
      <c r="AM127" s="7"/>
      <c r="AN127" s="7"/>
      <c r="AO127" s="8"/>
      <c r="AP127" s="6"/>
      <c r="AQ127" s="7"/>
      <c r="AR127" s="7"/>
      <c r="AS127" s="7"/>
      <c r="AT127" s="8"/>
    </row>
    <row r="128" spans="1:256" ht="16.5" customHeight="1" x14ac:dyDescent="0.3">
      <c r="A128" s="179">
        <v>112</v>
      </c>
      <c r="B128" s="143" t="s">
        <v>25</v>
      </c>
      <c r="C128" s="108" t="s">
        <v>166</v>
      </c>
      <c r="D128" s="57">
        <v>1158147724.95</v>
      </c>
      <c r="E128" s="56"/>
      <c r="F128" s="57">
        <v>306276745.67000002</v>
      </c>
      <c r="G128" s="56">
        <v>12083358.16</v>
      </c>
      <c r="H128" s="56"/>
      <c r="I128" s="56">
        <v>0</v>
      </c>
      <c r="J128" s="57">
        <v>1477161840.48</v>
      </c>
      <c r="K128" s="57">
        <v>4674905.93</v>
      </c>
      <c r="L128" s="58">
        <v>1125084.3899999999</v>
      </c>
      <c r="M128" s="57">
        <v>1531168837.79</v>
      </c>
      <c r="N128" s="57">
        <v>14337424.01</v>
      </c>
      <c r="O128" s="93">
        <v>1522483198.3900001</v>
      </c>
      <c r="P128" s="60">
        <f t="shared" si="66"/>
        <v>0.12401118048245008</v>
      </c>
      <c r="Q128" s="69">
        <v>1516831413.78</v>
      </c>
      <c r="R128" s="60">
        <f t="shared" si="67"/>
        <v>0.12468302398031184</v>
      </c>
      <c r="S128" s="61">
        <f t="shared" si="68"/>
        <v>-3.712214765967072E-3</v>
      </c>
      <c r="T128" s="154">
        <f t="shared" si="69"/>
        <v>3.0820207753674889E-3</v>
      </c>
      <c r="U128" s="62">
        <f t="shared" si="70"/>
        <v>7.4173331312821905E-4</v>
      </c>
      <c r="V128" s="63">
        <f t="shared" si="71"/>
        <v>1.2328897200927873</v>
      </c>
      <c r="W128" s="63">
        <f t="shared" si="72"/>
        <v>9.1447537680614574E-4</v>
      </c>
      <c r="X128" s="56">
        <v>1.22</v>
      </c>
      <c r="Y128" s="56">
        <v>1.24</v>
      </c>
      <c r="Z128" s="64">
        <v>9470</v>
      </c>
      <c r="AA128" s="175">
        <v>1230305832.76</v>
      </c>
      <c r="AB128" s="14"/>
      <c r="AC128" s="5"/>
      <c r="AD128" s="5"/>
      <c r="AE128" s="5"/>
      <c r="AF128" s="6"/>
      <c r="AG128" s="7"/>
      <c r="AH128" s="7"/>
      <c r="AI128" s="7"/>
      <c r="AJ128" s="8"/>
      <c r="AK128" s="6"/>
      <c r="AL128" s="7"/>
      <c r="AM128" s="7"/>
      <c r="AN128" s="7"/>
      <c r="AO128" s="8"/>
      <c r="AP128" s="6"/>
      <c r="AQ128" s="7"/>
      <c r="AR128" s="7"/>
      <c r="AS128" s="7"/>
      <c r="AT128" s="8"/>
    </row>
    <row r="129" spans="1:256" ht="16.5" customHeight="1" x14ac:dyDescent="0.3">
      <c r="A129" s="179">
        <v>113</v>
      </c>
      <c r="B129" s="108" t="s">
        <v>37</v>
      </c>
      <c r="C129" s="108" t="s">
        <v>167</v>
      </c>
      <c r="D129" s="56">
        <v>140785090.30000001</v>
      </c>
      <c r="E129" s="56"/>
      <c r="F129" s="56">
        <v>0</v>
      </c>
      <c r="G129" s="56">
        <v>151452219.65000001</v>
      </c>
      <c r="H129" s="56"/>
      <c r="I129" s="56">
        <v>123030825.45</v>
      </c>
      <c r="J129" s="56">
        <v>415268135.39999998</v>
      </c>
      <c r="K129" s="56">
        <v>1010608.73</v>
      </c>
      <c r="L129" s="66">
        <v>3258023.48</v>
      </c>
      <c r="M129" s="56">
        <v>404441950</v>
      </c>
      <c r="N129" s="97">
        <v>3316258</v>
      </c>
      <c r="O129" s="93">
        <v>436001700</v>
      </c>
      <c r="P129" s="60">
        <f t="shared" si="66"/>
        <v>3.5513748569791899E-2</v>
      </c>
      <c r="Q129" s="69">
        <v>401125692</v>
      </c>
      <c r="R129" s="60">
        <f t="shared" si="67"/>
        <v>3.297239483596897E-2</v>
      </c>
      <c r="S129" s="61">
        <f t="shared" si="68"/>
        <v>-7.9990532147007687E-2</v>
      </c>
      <c r="T129" s="154">
        <f t="shared" si="69"/>
        <v>2.5194315651065301E-3</v>
      </c>
      <c r="U129" s="62">
        <f t="shared" si="70"/>
        <v>8.122200958396851E-3</v>
      </c>
      <c r="V129" s="63">
        <f t="shared" si="71"/>
        <v>36.149108631432483</v>
      </c>
      <c r="W129" s="63">
        <f t="shared" si="72"/>
        <v>0.29361032477141275</v>
      </c>
      <c r="X129" s="56">
        <v>38.17</v>
      </c>
      <c r="Y129" s="56">
        <v>39.33</v>
      </c>
      <c r="Z129" s="64">
        <v>2077</v>
      </c>
      <c r="AA129" s="175">
        <v>11096420</v>
      </c>
      <c r="AB129" s="14"/>
      <c r="AC129" s="5"/>
      <c r="AD129" s="5"/>
      <c r="AE129" s="5"/>
      <c r="AF129" s="6"/>
      <c r="AG129" s="7"/>
      <c r="AH129" s="7"/>
      <c r="AI129" s="7"/>
      <c r="AJ129" s="8"/>
      <c r="AK129" s="6"/>
      <c r="AL129" s="7"/>
      <c r="AM129" s="7"/>
      <c r="AN129" s="7"/>
      <c r="AO129" s="8"/>
      <c r="AP129" s="6"/>
      <c r="AQ129" s="7"/>
      <c r="AR129" s="7"/>
      <c r="AS129" s="7"/>
      <c r="AT129" s="8"/>
    </row>
    <row r="130" spans="1:256" ht="16.5" customHeight="1" x14ac:dyDescent="0.3">
      <c r="A130" s="173">
        <v>114</v>
      </c>
      <c r="B130" s="134" t="s">
        <v>25</v>
      </c>
      <c r="C130" s="134" t="s">
        <v>168</v>
      </c>
      <c r="D130" s="125">
        <v>188574226.40000001</v>
      </c>
      <c r="E130" s="125"/>
      <c r="F130" s="125">
        <v>51244439.350000001</v>
      </c>
      <c r="G130" s="125">
        <v>24646271.739999998</v>
      </c>
      <c r="H130" s="125"/>
      <c r="I130" s="125">
        <v>0</v>
      </c>
      <c r="J130" s="125">
        <v>264464937.49000001</v>
      </c>
      <c r="K130" s="125">
        <v>449783.83</v>
      </c>
      <c r="L130" s="58">
        <v>1611339.33</v>
      </c>
      <c r="M130" s="56">
        <v>266842275.71000001</v>
      </c>
      <c r="N130" s="56">
        <v>3239599.46</v>
      </c>
      <c r="O130" s="93">
        <v>263923717.06999999</v>
      </c>
      <c r="P130" s="60">
        <f t="shared" si="66"/>
        <v>2.1497440330230072E-2</v>
      </c>
      <c r="Q130" s="69">
        <v>263602676.25</v>
      </c>
      <c r="R130" s="60">
        <f t="shared" si="67"/>
        <v>2.1668049926687569E-2</v>
      </c>
      <c r="S130" s="61">
        <f t="shared" si="68"/>
        <v>-1.2164151958910302E-3</v>
      </c>
      <c r="T130" s="154">
        <f t="shared" si="69"/>
        <v>1.7062946264378074E-3</v>
      </c>
      <c r="U130" s="62">
        <f t="shared" si="70"/>
        <v>6.1127578555834183E-3</v>
      </c>
      <c r="V130" s="63">
        <f t="shared" si="71"/>
        <v>228.34007507201454</v>
      </c>
      <c r="W130" s="63">
        <f t="shared" si="72"/>
        <v>1.3957875876409644</v>
      </c>
      <c r="X130" s="56">
        <v>226.18</v>
      </c>
      <c r="Y130" s="56">
        <v>229.52</v>
      </c>
      <c r="Z130" s="64">
        <v>433</v>
      </c>
      <c r="AA130" s="175">
        <v>1154430.19</v>
      </c>
      <c r="AB130" s="14"/>
      <c r="AC130" s="5"/>
      <c r="AD130" s="5"/>
      <c r="AE130" s="5"/>
      <c r="AF130" s="6"/>
      <c r="AG130" s="7"/>
      <c r="AH130" s="7"/>
      <c r="AI130" s="7"/>
      <c r="AJ130" s="8"/>
      <c r="AK130" s="6"/>
      <c r="AL130" s="7"/>
      <c r="AM130" s="7"/>
      <c r="AN130" s="7"/>
      <c r="AO130" s="8"/>
      <c r="AP130" s="6"/>
      <c r="AQ130" s="7"/>
      <c r="AR130" s="7"/>
      <c r="AS130" s="7"/>
      <c r="AT130" s="8"/>
    </row>
    <row r="131" spans="1:256" ht="16.5" customHeight="1" x14ac:dyDescent="0.3">
      <c r="A131" s="173">
        <v>115</v>
      </c>
      <c r="B131" s="134" t="s">
        <v>57</v>
      </c>
      <c r="C131" s="134" t="s">
        <v>169</v>
      </c>
      <c r="D131" s="125">
        <v>4733609907.0100002</v>
      </c>
      <c r="E131" s="125"/>
      <c r="F131" s="125"/>
      <c r="G131" s="125">
        <v>0</v>
      </c>
      <c r="H131" s="125"/>
      <c r="I131" s="125">
        <v>0</v>
      </c>
      <c r="J131" s="125">
        <v>4717888491.0900002</v>
      </c>
      <c r="K131" s="127">
        <v>7358201.1900000004</v>
      </c>
      <c r="L131" s="66">
        <v>81581053.629999995</v>
      </c>
      <c r="M131" s="56">
        <v>0</v>
      </c>
      <c r="N131" s="65">
        <v>0</v>
      </c>
      <c r="O131" s="93">
        <v>4805927447.75</v>
      </c>
      <c r="P131" s="60">
        <f>(O131/$O$134)</f>
        <v>0.39145833381854972</v>
      </c>
      <c r="Q131" s="69">
        <v>4717888491.0900002</v>
      </c>
      <c r="R131" s="60">
        <f>(Q131/$Q$134)</f>
        <v>0.38780882207937295</v>
      </c>
      <c r="S131" s="61">
        <f>((Q131-O131)/O131)</f>
        <v>-1.8318827659626283E-2</v>
      </c>
      <c r="T131" s="154">
        <f>(K131/Q131)</f>
        <v>1.5596386400179615E-3</v>
      </c>
      <c r="U131" s="62">
        <f>L131/Q131</f>
        <v>1.7291857106006309E-2</v>
      </c>
      <c r="V131" s="63">
        <f>Q131/AA131</f>
        <v>110.13519872928336</v>
      </c>
      <c r="W131" s="63">
        <f>L131/AA131</f>
        <v>1.9044421187683753</v>
      </c>
      <c r="X131" s="56">
        <v>112.21</v>
      </c>
      <c r="Y131" s="56">
        <v>112.21</v>
      </c>
      <c r="Z131" s="64">
        <v>396</v>
      </c>
      <c r="AA131" s="175">
        <v>42837245</v>
      </c>
      <c r="AB131" s="14"/>
      <c r="AC131" s="5"/>
      <c r="AD131" s="5"/>
      <c r="AE131" s="5"/>
      <c r="AF131" s="6"/>
      <c r="AG131" s="7"/>
      <c r="AH131" s="7"/>
      <c r="AI131" s="7"/>
      <c r="AJ131" s="8"/>
      <c r="AK131" s="6"/>
      <c r="AL131" s="7"/>
      <c r="AM131" s="7"/>
      <c r="AN131" s="7"/>
      <c r="AO131" s="8"/>
      <c r="AP131" s="6"/>
      <c r="AQ131" s="7"/>
      <c r="AR131" s="7"/>
      <c r="AS131" s="7"/>
      <c r="AT131" s="8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  <c r="FV131" s="41"/>
      <c r="FW131" s="41"/>
      <c r="FX131" s="41"/>
      <c r="FY131" s="41"/>
      <c r="FZ131" s="41"/>
      <c r="GA131" s="41"/>
      <c r="GB131" s="41"/>
      <c r="GC131" s="41"/>
      <c r="GD131" s="41"/>
      <c r="GE131" s="41"/>
      <c r="GF131" s="41"/>
      <c r="GG131" s="41"/>
      <c r="GH131" s="41"/>
      <c r="GI131" s="41"/>
      <c r="GJ131" s="41"/>
      <c r="GK131" s="41"/>
      <c r="GL131" s="41"/>
      <c r="GM131" s="41"/>
      <c r="GN131" s="41"/>
      <c r="GO131" s="41"/>
      <c r="GP131" s="41"/>
      <c r="GQ131" s="41"/>
      <c r="GR131" s="41"/>
      <c r="GS131" s="41"/>
      <c r="GT131" s="41"/>
      <c r="GU131" s="41"/>
      <c r="GV131" s="41"/>
      <c r="GW131" s="41"/>
      <c r="GX131" s="41"/>
      <c r="GY131" s="41"/>
      <c r="GZ131" s="41"/>
      <c r="HA131" s="41"/>
      <c r="HB131" s="41"/>
      <c r="HC131" s="41"/>
      <c r="HD131" s="41"/>
      <c r="HE131" s="41"/>
      <c r="HF131" s="41"/>
      <c r="HG131" s="41"/>
      <c r="HH131" s="41"/>
      <c r="HI131" s="41"/>
      <c r="HJ131" s="41"/>
      <c r="HK131" s="41"/>
      <c r="HL131" s="41"/>
      <c r="HM131" s="41"/>
      <c r="HN131" s="41"/>
      <c r="HO131" s="41"/>
      <c r="HP131" s="41"/>
      <c r="HQ131" s="41"/>
      <c r="HR131" s="41"/>
      <c r="HS131" s="41"/>
      <c r="HT131" s="41"/>
      <c r="HU131" s="41"/>
      <c r="HV131" s="41"/>
      <c r="HW131" s="41"/>
      <c r="HX131" s="41"/>
      <c r="HY131" s="41"/>
      <c r="HZ131" s="41"/>
      <c r="IA131" s="41"/>
      <c r="IB131" s="41"/>
      <c r="IC131" s="41"/>
      <c r="ID131" s="41"/>
      <c r="IE131" s="41"/>
      <c r="IF131" s="41"/>
      <c r="IG131" s="41"/>
      <c r="IH131" s="41"/>
      <c r="II131" s="41"/>
      <c r="IJ131" s="41"/>
      <c r="IK131" s="41"/>
      <c r="IL131" s="41"/>
      <c r="IM131" s="41"/>
      <c r="IN131" s="41"/>
      <c r="IO131" s="41"/>
      <c r="IP131" s="41"/>
      <c r="IQ131" s="41"/>
      <c r="IR131" s="41"/>
      <c r="IS131" s="41"/>
      <c r="IT131" s="41"/>
      <c r="IU131" s="41"/>
      <c r="IV131" s="41"/>
    </row>
    <row r="132" spans="1:256" ht="16.5" customHeight="1" x14ac:dyDescent="0.3">
      <c r="A132" s="173">
        <v>116</v>
      </c>
      <c r="B132" s="134" t="s">
        <v>35</v>
      </c>
      <c r="C132" s="134" t="s">
        <v>192</v>
      </c>
      <c r="D132" s="125"/>
      <c r="E132" s="125"/>
      <c r="F132" s="125"/>
      <c r="G132" s="125">
        <v>1223247672</v>
      </c>
      <c r="H132" s="125"/>
      <c r="I132" s="125">
        <v>405286374</v>
      </c>
      <c r="J132" s="125">
        <v>1223247672</v>
      </c>
      <c r="K132" s="127">
        <v>3036853</v>
      </c>
      <c r="L132" s="66">
        <v>7871143</v>
      </c>
      <c r="M132" s="56">
        <v>1628534047</v>
      </c>
      <c r="N132" s="65">
        <v>10030414.810000001</v>
      </c>
      <c r="O132" s="93">
        <v>1528690854</v>
      </c>
      <c r="P132" s="60">
        <f>(O132/$O$134)</f>
        <v>0.12451681410851483</v>
      </c>
      <c r="Q132" s="69">
        <v>1618503632</v>
      </c>
      <c r="R132" s="60">
        <f>(Q132/$Q$134)</f>
        <v>0.13304044558121653</v>
      </c>
      <c r="S132" s="61">
        <f>((Q132-O132)/O132)</f>
        <v>5.8751432812588801E-2</v>
      </c>
      <c r="T132" s="154">
        <f>(K132/Q132)</f>
        <v>1.8763337566609797E-3</v>
      </c>
      <c r="U132" s="62">
        <f>L132/Q132</f>
        <v>4.8632223273256149E-3</v>
      </c>
      <c r="V132" s="63">
        <f>Q132/AA132</f>
        <v>1.0866887220765427</v>
      </c>
      <c r="W132" s="63">
        <f>L132/AA132</f>
        <v>5.2848088560555817E-3</v>
      </c>
      <c r="X132" s="56">
        <v>1.0900000000000001</v>
      </c>
      <c r="Y132" s="56">
        <v>1.0900000000000001</v>
      </c>
      <c r="Z132" s="64">
        <v>202</v>
      </c>
      <c r="AA132" s="175">
        <v>1489390291</v>
      </c>
      <c r="AB132" s="14"/>
      <c r="AC132" s="5"/>
      <c r="AD132" s="5"/>
      <c r="AE132" s="5"/>
      <c r="AF132" s="6"/>
      <c r="AG132" s="7"/>
      <c r="AH132" s="7"/>
      <c r="AI132" s="7"/>
      <c r="AJ132" s="8"/>
      <c r="AK132" s="6"/>
      <c r="AL132" s="7"/>
      <c r="AM132" s="7"/>
      <c r="AN132" s="7"/>
      <c r="AO132" s="8"/>
      <c r="AP132" s="6"/>
      <c r="AQ132" s="7"/>
      <c r="AR132" s="7"/>
      <c r="AS132" s="7"/>
      <c r="AT132" s="8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  <c r="DY132" s="41"/>
      <c r="DZ132" s="41"/>
      <c r="EA132" s="41"/>
      <c r="EB132" s="41"/>
      <c r="EC132" s="41"/>
      <c r="ED132" s="41"/>
      <c r="EE132" s="41"/>
      <c r="EF132" s="41"/>
      <c r="EG132" s="41"/>
      <c r="EH132" s="41"/>
      <c r="EI132" s="41"/>
      <c r="EJ132" s="41"/>
      <c r="EK132" s="41"/>
      <c r="EL132" s="41"/>
      <c r="EM132" s="41"/>
      <c r="EN132" s="41"/>
      <c r="EO132" s="41"/>
      <c r="EP132" s="41"/>
      <c r="EQ132" s="41"/>
      <c r="ER132" s="41"/>
      <c r="ES132" s="41"/>
      <c r="ET132" s="41"/>
      <c r="EU132" s="41"/>
      <c r="EV132" s="41"/>
      <c r="EW132" s="41"/>
      <c r="EX132" s="41"/>
      <c r="EY132" s="41"/>
      <c r="EZ132" s="41"/>
      <c r="FA132" s="41"/>
      <c r="FB132" s="41"/>
      <c r="FC132" s="41"/>
      <c r="FD132" s="41"/>
      <c r="FE132" s="41"/>
      <c r="FF132" s="41"/>
      <c r="FG132" s="41"/>
      <c r="FH132" s="41"/>
      <c r="FI132" s="41"/>
      <c r="FJ132" s="41"/>
      <c r="FK132" s="41"/>
      <c r="FL132" s="41"/>
      <c r="FM132" s="41"/>
      <c r="FN132" s="41"/>
      <c r="FO132" s="41"/>
      <c r="FP132" s="41"/>
      <c r="FQ132" s="41"/>
      <c r="FR132" s="41"/>
      <c r="FS132" s="41"/>
      <c r="FT132" s="41"/>
      <c r="FU132" s="41"/>
      <c r="FV132" s="41"/>
      <c r="FW132" s="41"/>
      <c r="FX132" s="41"/>
      <c r="FY132" s="41"/>
      <c r="FZ132" s="41"/>
      <c r="GA132" s="41"/>
      <c r="GB132" s="41"/>
      <c r="GC132" s="41"/>
      <c r="GD132" s="41"/>
      <c r="GE132" s="41"/>
      <c r="GF132" s="41"/>
      <c r="GG132" s="41"/>
      <c r="GH132" s="41"/>
      <c r="GI132" s="41"/>
      <c r="GJ132" s="41"/>
      <c r="GK132" s="41"/>
      <c r="GL132" s="41"/>
      <c r="GM132" s="41"/>
      <c r="GN132" s="41"/>
      <c r="GO132" s="41"/>
      <c r="GP132" s="41"/>
      <c r="GQ132" s="41"/>
      <c r="GR132" s="41"/>
      <c r="GS132" s="41"/>
      <c r="GT132" s="41"/>
      <c r="GU132" s="41"/>
      <c r="GV132" s="41"/>
      <c r="GW132" s="41"/>
      <c r="GX132" s="41"/>
      <c r="GY132" s="41"/>
      <c r="GZ132" s="41"/>
      <c r="HA132" s="41"/>
      <c r="HB132" s="41"/>
      <c r="HC132" s="41"/>
      <c r="HD132" s="41"/>
      <c r="HE132" s="41"/>
      <c r="HF132" s="41"/>
      <c r="HG132" s="41"/>
      <c r="HH132" s="41"/>
      <c r="HI132" s="41"/>
      <c r="HJ132" s="41"/>
      <c r="HK132" s="41"/>
      <c r="HL132" s="41"/>
      <c r="HM132" s="41"/>
      <c r="HN132" s="41"/>
      <c r="HO132" s="41"/>
      <c r="HP132" s="41"/>
      <c r="HQ132" s="41"/>
      <c r="HR132" s="41"/>
      <c r="HS132" s="41"/>
      <c r="HT132" s="41"/>
      <c r="HU132" s="41"/>
      <c r="HV132" s="41"/>
      <c r="HW132" s="41"/>
      <c r="HX132" s="41"/>
      <c r="HY132" s="41"/>
      <c r="HZ132" s="41"/>
      <c r="IA132" s="41"/>
      <c r="IB132" s="41"/>
      <c r="IC132" s="41"/>
      <c r="ID132" s="41"/>
      <c r="IE132" s="41"/>
      <c r="IF132" s="41"/>
      <c r="IG132" s="41"/>
      <c r="IH132" s="41"/>
      <c r="II132" s="41"/>
      <c r="IJ132" s="41"/>
      <c r="IK132" s="41"/>
      <c r="IL132" s="41"/>
      <c r="IM132" s="41"/>
      <c r="IN132" s="41"/>
      <c r="IO132" s="41"/>
      <c r="IP132" s="41"/>
      <c r="IQ132" s="41"/>
      <c r="IR132" s="41"/>
      <c r="IS132" s="41"/>
      <c r="IT132" s="41"/>
      <c r="IU132" s="41"/>
      <c r="IV132" s="41"/>
    </row>
    <row r="133" spans="1:256" ht="16.5" customHeight="1" x14ac:dyDescent="0.3">
      <c r="A133" s="179">
        <v>117</v>
      </c>
      <c r="B133" s="143" t="s">
        <v>176</v>
      </c>
      <c r="C133" s="143" t="s">
        <v>177</v>
      </c>
      <c r="D133" s="56"/>
      <c r="E133" s="56"/>
      <c r="F133" s="56"/>
      <c r="G133" s="56">
        <v>124709000</v>
      </c>
      <c r="H133" s="56"/>
      <c r="I133" s="73">
        <v>0</v>
      </c>
      <c r="J133" s="73">
        <v>176705120.71000001</v>
      </c>
      <c r="K133" s="73">
        <v>805629.07</v>
      </c>
      <c r="L133" s="66">
        <v>1100431.3400000001</v>
      </c>
      <c r="M133" s="73">
        <v>268479206.62</v>
      </c>
      <c r="N133" s="73">
        <v>2432724.9700000002</v>
      </c>
      <c r="O133" s="93">
        <v>263360135.44</v>
      </c>
      <c r="P133" s="60">
        <f t="shared" si="66"/>
        <v>2.1451534783746257E-2</v>
      </c>
      <c r="Q133" s="69">
        <v>266046481.66</v>
      </c>
      <c r="R133" s="60">
        <f t="shared" si="67"/>
        <v>2.1868929896452248E-2</v>
      </c>
      <c r="S133" s="61">
        <f t="shared" si="68"/>
        <v>1.0200276573794577E-2</v>
      </c>
      <c r="T133" s="154">
        <f t="shared" si="69"/>
        <v>3.0281515657462122E-3</v>
      </c>
      <c r="U133" s="62">
        <f t="shared" si="70"/>
        <v>4.1362371459823357E-3</v>
      </c>
      <c r="V133" s="63">
        <f t="shared" si="71"/>
        <v>100.07424575069089</v>
      </c>
      <c r="W133" s="63">
        <f t="shared" si="72"/>
        <v>0.41393081263017256</v>
      </c>
      <c r="X133" s="56">
        <v>100.0742</v>
      </c>
      <c r="Y133" s="56">
        <v>100</v>
      </c>
      <c r="Z133" s="64">
        <v>169</v>
      </c>
      <c r="AA133" s="192">
        <v>2658491</v>
      </c>
      <c r="AB133" s="14"/>
      <c r="AC133" s="5"/>
      <c r="AD133" s="5"/>
      <c r="AE133" s="5"/>
      <c r="AF133" s="6"/>
      <c r="AG133" s="7"/>
      <c r="AH133" s="7"/>
      <c r="AI133" s="7"/>
      <c r="AJ133" s="8"/>
      <c r="AK133" s="6"/>
      <c r="AL133" s="7"/>
      <c r="AM133" s="7"/>
      <c r="AN133" s="7"/>
      <c r="AO133" s="8"/>
      <c r="AP133" s="6"/>
      <c r="AQ133" s="7"/>
      <c r="AR133" s="7"/>
      <c r="AS133" s="7"/>
      <c r="AT133" s="8"/>
    </row>
    <row r="134" spans="1:256" ht="16.5" customHeight="1" x14ac:dyDescent="0.3">
      <c r="A134" s="199"/>
      <c r="B134" s="56"/>
      <c r="C134" s="81" t="s">
        <v>54</v>
      </c>
      <c r="D134" s="82"/>
      <c r="E134" s="82"/>
      <c r="F134" s="82"/>
      <c r="G134" s="82"/>
      <c r="H134" s="82"/>
      <c r="I134" s="82"/>
      <c r="J134" s="82"/>
      <c r="K134" s="82"/>
      <c r="L134" s="83"/>
      <c r="M134" s="82"/>
      <c r="N134" s="82"/>
      <c r="O134" s="84">
        <f>SUM(O126:O133)</f>
        <v>12276983353.17</v>
      </c>
      <c r="P134" s="85">
        <f>(O134/$O$135)</f>
        <v>9.7901003727471764E-3</v>
      </c>
      <c r="Q134" s="86">
        <f>SUM(Q126:Q133)</f>
        <v>12165500686.119999</v>
      </c>
      <c r="R134" s="85">
        <f>(Q134/$Q$135)</f>
        <v>9.5096756384047253E-3</v>
      </c>
      <c r="S134" s="87">
        <f t="shared" si="68"/>
        <v>-9.0806237854200202E-3</v>
      </c>
      <c r="T134" s="154"/>
      <c r="U134" s="88"/>
      <c r="V134" s="89"/>
      <c r="W134" s="89"/>
      <c r="X134" s="82"/>
      <c r="Y134" s="82"/>
      <c r="Z134" s="90">
        <f>SUM(Z126:Z133)</f>
        <v>29405</v>
      </c>
      <c r="AA134" s="181"/>
      <c r="AB134" s="14"/>
      <c r="AC134" s="5"/>
      <c r="AD134" s="5"/>
      <c r="AE134" s="5"/>
      <c r="AF134" s="6"/>
      <c r="AG134" s="7"/>
      <c r="AH134" s="7"/>
      <c r="AI134" s="7"/>
      <c r="AJ134" s="8"/>
      <c r="AK134" s="6"/>
      <c r="AL134" s="7"/>
      <c r="AM134" s="7"/>
      <c r="AN134" s="7"/>
      <c r="AO134" s="8"/>
      <c r="AP134" s="6"/>
      <c r="AQ134" s="7"/>
      <c r="AR134" s="7"/>
      <c r="AS134" s="7"/>
      <c r="AT134" s="8"/>
    </row>
    <row r="135" spans="1:256" ht="17.25" customHeight="1" thickBot="1" x14ac:dyDescent="0.35">
      <c r="A135" s="200"/>
      <c r="B135" s="201"/>
      <c r="C135" s="202" t="s">
        <v>170</v>
      </c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4">
        <f>(O19+O49+O63+O94+O100+O124+O134)</f>
        <v>1254020171983.6899</v>
      </c>
      <c r="P135" s="205"/>
      <c r="Q135" s="206">
        <f>(Q19+Q49+Q63+Q94+Q100+Q124+Q134)</f>
        <v>1279276091919.4502</v>
      </c>
      <c r="R135" s="205"/>
      <c r="S135" s="207">
        <f t="shared" si="68"/>
        <v>2.0139963056422617E-2</v>
      </c>
      <c r="T135" s="208"/>
      <c r="U135" s="209"/>
      <c r="V135" s="210"/>
      <c r="W135" s="210"/>
      <c r="X135" s="203"/>
      <c r="Y135" s="203"/>
      <c r="Z135" s="211">
        <f>(Z19+Z49+Z63+Z94+Z100+Z124+Z134)</f>
        <v>485368</v>
      </c>
      <c r="AA135" s="212"/>
      <c r="AB135" s="50"/>
      <c r="AC135" s="5"/>
      <c r="AD135" s="5"/>
      <c r="AE135" s="5"/>
      <c r="AF135" s="6"/>
      <c r="AG135" s="7"/>
      <c r="AH135" s="7"/>
      <c r="AI135" s="7"/>
      <c r="AJ135" s="8"/>
      <c r="AK135" s="6"/>
      <c r="AL135" s="7"/>
      <c r="AM135" s="7"/>
      <c r="AN135" s="7"/>
      <c r="AO135" s="8"/>
      <c r="AP135" s="6"/>
      <c r="AQ135" s="7"/>
      <c r="AR135" s="7"/>
      <c r="AS135" s="7"/>
      <c r="AT135" s="8"/>
    </row>
    <row r="136" spans="1:256" ht="17.45" customHeight="1" x14ac:dyDescent="0.3">
      <c r="A136" s="55"/>
      <c r="B136" s="55"/>
      <c r="C136" s="55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68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5"/>
      <c r="AC136" s="5"/>
      <c r="AD136" s="5"/>
      <c r="AE136" s="5"/>
      <c r="AF136" s="6"/>
      <c r="AG136" s="7"/>
      <c r="AH136" s="7"/>
      <c r="AI136" s="7"/>
      <c r="AJ136" s="8"/>
      <c r="AK136" s="6"/>
      <c r="AL136" s="7"/>
      <c r="AM136" s="7"/>
      <c r="AN136" s="7"/>
      <c r="AO136" s="8"/>
      <c r="AP136" s="6"/>
      <c r="AQ136" s="7"/>
      <c r="AR136" s="7"/>
      <c r="AS136" s="7"/>
      <c r="AT136" s="8"/>
    </row>
    <row r="137" spans="1:256" ht="17.100000000000001" customHeight="1" x14ac:dyDescent="0.3">
      <c r="A137" s="146" t="s">
        <v>203</v>
      </c>
      <c r="B137" s="147" t="s">
        <v>204</v>
      </c>
      <c r="C137" s="30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130"/>
      <c r="P137" s="5"/>
      <c r="Q137" s="26"/>
      <c r="R137" s="5"/>
      <c r="S137" s="5"/>
      <c r="T137" s="5"/>
      <c r="U137" s="5"/>
      <c r="V137" s="5"/>
      <c r="W137" s="5"/>
      <c r="X137" s="5"/>
      <c r="Y137" s="5"/>
      <c r="Z137" s="5"/>
      <c r="AA137" s="18"/>
      <c r="AB137" s="5"/>
      <c r="AC137" s="5"/>
      <c r="AD137" s="5"/>
      <c r="AE137" s="5"/>
      <c r="AF137" s="6"/>
      <c r="AG137" s="7"/>
      <c r="AH137" s="7"/>
      <c r="AI137" s="7"/>
      <c r="AJ137" s="8"/>
      <c r="AK137" s="6"/>
      <c r="AL137" s="7"/>
      <c r="AM137" s="7"/>
      <c r="AN137" s="7"/>
      <c r="AO137" s="8"/>
      <c r="AP137" s="6"/>
      <c r="AQ137" s="7"/>
      <c r="AR137" s="7"/>
      <c r="AS137" s="7"/>
      <c r="AT137" s="8"/>
    </row>
    <row r="138" spans="1:256" ht="17.100000000000001" customHeight="1" x14ac:dyDescent="0.25">
      <c r="A138" s="29"/>
      <c r="B138" s="31"/>
      <c r="C138" s="32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26"/>
      <c r="R138" s="18"/>
      <c r="S138" s="18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6"/>
      <c r="AG138" s="7"/>
      <c r="AH138" s="7"/>
      <c r="AI138" s="7"/>
      <c r="AJ138" s="8"/>
      <c r="AK138" s="6"/>
      <c r="AL138" s="7"/>
      <c r="AM138" s="7"/>
      <c r="AN138" s="7"/>
      <c r="AO138" s="8"/>
      <c r="AP138" s="6"/>
      <c r="AQ138" s="7"/>
      <c r="AR138" s="7"/>
      <c r="AS138" s="7"/>
      <c r="AT138" s="8"/>
    </row>
    <row r="139" spans="1:256" ht="17.100000000000001" customHeight="1" x14ac:dyDescent="0.25">
      <c r="A139" s="29"/>
      <c r="B139" s="31"/>
      <c r="C139" s="32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26"/>
      <c r="R139" s="18"/>
      <c r="S139" s="18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6"/>
      <c r="AG139" s="7"/>
      <c r="AH139" s="7"/>
      <c r="AI139" s="7"/>
      <c r="AJ139" s="8"/>
      <c r="AK139" s="6"/>
      <c r="AL139" s="7"/>
      <c r="AM139" s="7"/>
      <c r="AN139" s="7"/>
      <c r="AO139" s="8"/>
      <c r="AP139" s="6"/>
      <c r="AQ139" s="7"/>
      <c r="AR139" s="7"/>
      <c r="AS139" s="7"/>
      <c r="AT139" s="8"/>
    </row>
    <row r="140" spans="1:256" ht="17.100000000000001" customHeight="1" x14ac:dyDescent="0.25">
      <c r="A140" s="29"/>
      <c r="B140" s="31"/>
      <c r="C140" s="32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26"/>
      <c r="R140" s="18"/>
      <c r="S140" s="18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6"/>
      <c r="AG140" s="7"/>
      <c r="AH140" s="7"/>
      <c r="AI140" s="7"/>
      <c r="AJ140" s="8"/>
      <c r="AK140" s="6"/>
      <c r="AL140" s="7"/>
      <c r="AM140" s="7"/>
      <c r="AN140" s="7"/>
      <c r="AO140" s="8"/>
      <c r="AP140" s="6"/>
      <c r="AQ140" s="7"/>
      <c r="AR140" s="7"/>
      <c r="AS140" s="7"/>
      <c r="AT140" s="8"/>
    </row>
    <row r="141" spans="1:256" ht="17.100000000000001" customHeight="1" x14ac:dyDescent="0.25">
      <c r="A141" s="29"/>
      <c r="B141" s="31"/>
      <c r="C141" s="32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26"/>
      <c r="R141" s="18"/>
      <c r="S141" s="18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33"/>
      <c r="AG141" s="34"/>
      <c r="AH141" s="34"/>
      <c r="AI141" s="34"/>
      <c r="AJ141" s="35"/>
      <c r="AK141" s="33"/>
      <c r="AL141" s="34"/>
      <c r="AM141" s="34"/>
      <c r="AN141" s="34"/>
      <c r="AO141" s="35"/>
      <c r="AP141" s="33"/>
      <c r="AQ141" s="34"/>
      <c r="AR141" s="34"/>
      <c r="AS141" s="34"/>
      <c r="AT141" s="35"/>
    </row>
  </sheetData>
  <mergeCells count="1">
    <mergeCell ref="A1:AA1"/>
  </mergeCells>
  <pageMargins left="0.7" right="0.7" top="0.75" bottom="0.75" header="0.3" footer="0.3"/>
  <pageSetup orientation="portrait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>
      <selection activeCell="N1" sqref="N1"/>
    </sheetView>
  </sheetViews>
  <sheetFormatPr defaultColWidth="10" defaultRowHeight="12.95" customHeight="1" x14ac:dyDescent="0.25"/>
  <cols>
    <col min="1" max="256" width="10" style="36" customWidth="1"/>
  </cols>
  <sheetData>
    <row r="1" spans="1:12" ht="12.95" customHeight="1" x14ac:dyDescent="0.25">
      <c r="A1" s="37"/>
      <c r="B1" s="2"/>
      <c r="C1" s="2"/>
      <c r="D1" s="2"/>
      <c r="E1" s="2"/>
      <c r="F1" s="2"/>
      <c r="G1" s="2"/>
      <c r="H1" s="2"/>
      <c r="I1" s="2"/>
      <c r="J1" s="2"/>
      <c r="K1" s="3"/>
      <c r="L1" s="10"/>
    </row>
    <row r="2" spans="1:12" ht="12.95" customHeigh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8"/>
      <c r="L2" s="38"/>
    </row>
    <row r="3" spans="1:12" ht="12.9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8"/>
      <c r="L3" s="38"/>
    </row>
    <row r="4" spans="1:12" ht="12.95" customHeight="1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8"/>
      <c r="L4" s="38"/>
    </row>
    <row r="5" spans="1:12" ht="12.95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8"/>
      <c r="L5" s="38"/>
    </row>
    <row r="6" spans="1:12" ht="12.9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8"/>
      <c r="L6" s="38"/>
    </row>
    <row r="7" spans="1:12" ht="12.95" customHeigh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8"/>
      <c r="L7" s="38"/>
    </row>
    <row r="8" spans="1:12" ht="12.95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8"/>
      <c r="L8" s="38"/>
    </row>
    <row r="9" spans="1:12" ht="12.95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8"/>
      <c r="L9" s="38"/>
    </row>
    <row r="10" spans="1:12" ht="12.95" customHeight="1" x14ac:dyDescent="0.25">
      <c r="A10" s="6"/>
      <c r="B10" s="7"/>
      <c r="C10" s="7"/>
      <c r="D10" s="7"/>
      <c r="E10" s="7"/>
      <c r="F10" s="7"/>
      <c r="G10" s="7"/>
      <c r="H10" s="7"/>
      <c r="I10" s="7"/>
      <c r="J10" s="7"/>
      <c r="K10" s="8"/>
      <c r="L10" s="38"/>
    </row>
    <row r="11" spans="1:12" ht="12.95" customHeight="1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8"/>
      <c r="L11" s="38"/>
    </row>
    <row r="12" spans="1:12" ht="12.95" customHeight="1" x14ac:dyDescent="0.25">
      <c r="A12" s="6"/>
      <c r="B12" s="7"/>
      <c r="C12" s="7"/>
      <c r="D12" s="7"/>
      <c r="E12" s="7"/>
      <c r="F12" s="7"/>
      <c r="G12" s="7"/>
      <c r="H12" s="7"/>
      <c r="I12" s="7"/>
      <c r="J12" s="7"/>
      <c r="K12" s="8"/>
      <c r="L12" s="38"/>
    </row>
    <row r="13" spans="1:12" ht="12.95" customHeight="1" x14ac:dyDescent="0.25">
      <c r="A13" s="6"/>
      <c r="B13" s="7"/>
      <c r="C13" s="7"/>
      <c r="D13" s="7"/>
      <c r="E13" s="7"/>
      <c r="F13" s="7"/>
      <c r="G13" s="7"/>
      <c r="H13" s="7"/>
      <c r="I13" s="7"/>
      <c r="J13" s="7"/>
      <c r="K13" s="8"/>
      <c r="L13" s="38"/>
    </row>
    <row r="14" spans="1:12" ht="12.95" customHeight="1" x14ac:dyDescent="0.25">
      <c r="A14" s="6"/>
      <c r="B14" s="7"/>
      <c r="C14" s="7"/>
      <c r="D14" s="7"/>
      <c r="E14" s="7"/>
      <c r="F14" s="7"/>
      <c r="G14" s="7"/>
      <c r="H14" s="7"/>
      <c r="I14" s="7"/>
      <c r="J14" s="7"/>
      <c r="K14" s="8"/>
      <c r="L14" s="38"/>
    </row>
    <row r="15" spans="1:12" ht="12.95" customHeight="1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8"/>
      <c r="L15" s="38"/>
    </row>
    <row r="16" spans="1:12" ht="12.95" customHeight="1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8"/>
      <c r="L16" s="38"/>
    </row>
    <row r="17" spans="1:12" ht="12.95" customHeight="1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8"/>
      <c r="L17" s="38"/>
    </row>
    <row r="18" spans="1:12" ht="12.95" customHeight="1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8"/>
      <c r="L18" s="38"/>
    </row>
    <row r="19" spans="1:12" ht="12.95" customHeight="1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8"/>
      <c r="L19" s="38"/>
    </row>
    <row r="20" spans="1:12" ht="12.95" customHeight="1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8"/>
      <c r="L20" s="38"/>
    </row>
    <row r="21" spans="1:12" ht="12.95" customHeight="1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8"/>
      <c r="L21" s="38"/>
    </row>
    <row r="22" spans="1:12" ht="12.95" customHeight="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8"/>
      <c r="L22" s="38"/>
    </row>
    <row r="23" spans="1:12" ht="12.95" customHeight="1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8"/>
      <c r="L23" s="38"/>
    </row>
    <row r="24" spans="1:12" ht="12.95" customHeight="1" x14ac:dyDescent="0.2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5"/>
      <c r="L24" s="13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>
      <selection activeCell="O1" sqref="O1"/>
    </sheetView>
  </sheetViews>
  <sheetFormatPr defaultColWidth="10" defaultRowHeight="12.95" customHeight="1" x14ac:dyDescent="0.25"/>
  <cols>
    <col min="1" max="256" width="10" style="39" customWidth="1"/>
  </cols>
  <sheetData>
    <row r="1" spans="1:14" ht="12.95" customHeight="1" x14ac:dyDescent="0.25">
      <c r="A1" s="3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2.9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spans="1:14" ht="12.95" customHeight="1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spans="1:14" ht="12.95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4" ht="12.9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</row>
    <row r="7" spans="1:14" ht="12.95" customHeigh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</row>
    <row r="8" spans="1:14" ht="12.95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/>
    </row>
    <row r="9" spans="1:14" ht="12.95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</row>
    <row r="10" spans="1:14" ht="12.95" customHeight="1" x14ac:dyDescent="0.2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</row>
    <row r="11" spans="1:14" ht="12.95" customHeight="1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  <row r="12" spans="1:14" ht="12.95" customHeight="1" x14ac:dyDescent="0.2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2.95" customHeight="1" x14ac:dyDescent="0.2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</row>
    <row r="14" spans="1:14" ht="12.95" customHeight="1" x14ac:dyDescent="0.2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</row>
    <row r="15" spans="1:14" ht="12.95" customHeight="1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</row>
    <row r="16" spans="1:14" ht="12.95" customHeight="1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</row>
    <row r="17" spans="1:14" ht="12.95" customHeight="1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</row>
    <row r="18" spans="1:14" ht="12.95" customHeight="1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"/>
    </row>
    <row r="19" spans="1:14" ht="12.95" customHeight="1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</row>
    <row r="20" spans="1:14" ht="12.95" customHeight="1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</row>
    <row r="21" spans="1:14" ht="12.95" customHeight="1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</row>
    <row r="22" spans="1:14" ht="12.95" customHeight="1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</row>
    <row r="23" spans="1:14" ht="12.95" customHeight="1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 spans="1:14" ht="12.95" customHeight="1" x14ac:dyDescent="0.2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workbookViewId="0">
      <selection activeCell="O1" sqref="O1"/>
    </sheetView>
  </sheetViews>
  <sheetFormatPr defaultColWidth="8.85546875" defaultRowHeight="15" customHeight="1" x14ac:dyDescent="0.25"/>
  <cols>
    <col min="1" max="3" width="8.85546875" style="40" customWidth="1"/>
    <col min="4" max="4" width="10.42578125" style="40" customWidth="1"/>
    <col min="5" max="256" width="8.85546875" style="40" customWidth="1"/>
  </cols>
  <sheetData>
    <row r="1" spans="1:14" ht="15" customHeight="1" x14ac:dyDescent="0.25">
      <c r="A1" s="3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10"/>
    </row>
    <row r="2" spans="1:14" ht="15" customHeigh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38"/>
    </row>
    <row r="3" spans="1:14" ht="1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38"/>
    </row>
    <row r="4" spans="1:14" ht="15" customHeight="1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38"/>
    </row>
    <row r="5" spans="1:14" ht="15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38"/>
    </row>
    <row r="6" spans="1:14" ht="1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38"/>
    </row>
    <row r="7" spans="1:14" ht="15" customHeigh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38"/>
    </row>
    <row r="8" spans="1:14" ht="15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"/>
      <c r="N8" s="38"/>
    </row>
    <row r="9" spans="1:14" ht="15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38"/>
    </row>
    <row r="10" spans="1:14" ht="15" customHeight="1" x14ac:dyDescent="0.2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38"/>
    </row>
    <row r="11" spans="1:14" ht="15" customHeight="1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38"/>
    </row>
    <row r="12" spans="1:14" ht="15" customHeight="1" x14ac:dyDescent="0.2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N12" s="38"/>
    </row>
    <row r="13" spans="1:14" ht="15" customHeight="1" x14ac:dyDescent="0.2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N13" s="38"/>
    </row>
    <row r="14" spans="1:14" ht="15" customHeight="1" x14ac:dyDescent="0.2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  <c r="N14" s="38"/>
    </row>
    <row r="15" spans="1:14" ht="15" customHeight="1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38"/>
    </row>
    <row r="16" spans="1:14" ht="15" customHeight="1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N16" s="38"/>
    </row>
    <row r="17" spans="1:14" ht="15" customHeight="1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  <c r="N17" s="38"/>
    </row>
    <row r="18" spans="1:14" ht="15" customHeight="1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38"/>
    </row>
    <row r="19" spans="1:14" ht="15" customHeight="1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  <c r="N19" s="38"/>
    </row>
    <row r="20" spans="1:14" ht="15" customHeight="1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  <c r="N20" s="38"/>
    </row>
    <row r="21" spans="1:14" ht="15" customHeight="1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  <c r="N21" s="38"/>
    </row>
    <row r="22" spans="1:14" ht="15" customHeight="1" x14ac:dyDescent="0.2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13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AUGUST 2021</vt:lpstr>
      <vt:lpstr>Market Share</vt:lpstr>
      <vt:lpstr>Unit Holders</vt:lpstr>
      <vt:lpstr>NAV Comparison July &amp; August'21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dcterms:created xsi:type="dcterms:W3CDTF">2021-07-14T13:16:57Z</dcterms:created>
  <dcterms:modified xsi:type="dcterms:W3CDTF">2021-10-18T22:27:49Z</dcterms:modified>
</cp:coreProperties>
</file>