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4955" windowHeight="3105"/>
  </bookViews>
  <sheets>
    <sheet name="April 2020" sheetId="9" r:id="rId1"/>
  </sheets>
  <definedNames>
    <definedName name="_xlnm.Print_Area" localSheetId="0">'April 2020'!$A$1:$W$118</definedName>
  </definedNames>
  <calcPr calcId="162913"/>
</workbook>
</file>

<file path=xl/calcChain.xml><?xml version="1.0" encoding="utf-8"?>
<calcChain xmlns="http://schemas.openxmlformats.org/spreadsheetml/2006/main">
  <c r="W112" i="9" l="1"/>
  <c r="W18" i="9"/>
  <c r="W43" i="9"/>
  <c r="W54" i="9"/>
  <c r="W76" i="9"/>
  <c r="W81" i="9"/>
  <c r="W104" i="9"/>
  <c r="W111" i="9"/>
  <c r="T16" i="9" l="1"/>
  <c r="S16" i="9"/>
  <c r="R16" i="9"/>
  <c r="Q16" i="9"/>
  <c r="O54" i="9" l="1"/>
  <c r="P52" i="9" s="1"/>
  <c r="O111" i="9"/>
  <c r="Q52" i="9" l="1"/>
  <c r="R106" i="9"/>
  <c r="T101" i="9"/>
  <c r="S101" i="9"/>
  <c r="Q98" i="9"/>
  <c r="S60" i="9"/>
  <c r="T60" i="9"/>
  <c r="T56" i="9"/>
  <c r="R79" i="9"/>
  <c r="S52" i="9" l="1"/>
  <c r="R52" i="9"/>
  <c r="T106" i="9"/>
  <c r="T6" i="9" l="1"/>
  <c r="S6" i="9"/>
  <c r="Q6" i="9"/>
  <c r="R6" i="9"/>
  <c r="T74" i="9" l="1"/>
  <c r="S74" i="9"/>
  <c r="R74" i="9"/>
  <c r="Q74" i="9"/>
  <c r="T41" i="9"/>
  <c r="S41" i="9"/>
  <c r="R41" i="9"/>
  <c r="Q41" i="9"/>
  <c r="S88" i="9"/>
  <c r="R94" i="9" l="1"/>
  <c r="Q90" i="9" l="1"/>
  <c r="Q78" i="9"/>
  <c r="R78" i="9" l="1"/>
  <c r="S78" i="9"/>
  <c r="T78" i="9"/>
  <c r="Q50" i="9" l="1"/>
  <c r="O104" i="9"/>
  <c r="O81" i="9"/>
  <c r="P78" i="9" s="1"/>
  <c r="O76" i="9"/>
  <c r="P74" i="9" s="1"/>
  <c r="O43" i="9"/>
  <c r="P41" i="9" s="1"/>
  <c r="O18" i="9"/>
  <c r="P16" i="9" s="1"/>
  <c r="P6" i="9" l="1"/>
  <c r="S36" i="9"/>
  <c r="T36" i="9"/>
  <c r="R36" i="9"/>
  <c r="Q36" i="9"/>
  <c r="P4" i="9"/>
  <c r="P72" i="9"/>
  <c r="P42" i="9"/>
  <c r="P50" i="9"/>
  <c r="T42" i="9"/>
  <c r="S42" i="9"/>
  <c r="R42" i="9"/>
  <c r="Q42" i="9"/>
  <c r="P5" i="9"/>
  <c r="T27" i="9"/>
  <c r="S27" i="9"/>
  <c r="R27" i="9"/>
  <c r="Q27" i="9"/>
  <c r="P27" i="9"/>
  <c r="T49" i="9" l="1"/>
  <c r="T50" i="9"/>
  <c r="I51" i="9" l="1"/>
  <c r="H51" i="9"/>
  <c r="Q17" i="9"/>
  <c r="R17" i="9"/>
  <c r="S68" i="9" l="1"/>
  <c r="Q4" i="9" l="1"/>
  <c r="R4" i="9"/>
  <c r="S4" i="9"/>
  <c r="T4" i="9"/>
  <c r="Q5" i="9"/>
  <c r="R5" i="9"/>
  <c r="S5" i="9"/>
  <c r="T5" i="9"/>
  <c r="Q7" i="9"/>
  <c r="R7" i="9"/>
  <c r="S7" i="9"/>
  <c r="T7" i="9"/>
  <c r="Q8" i="9"/>
  <c r="R8" i="9"/>
  <c r="S8" i="9"/>
  <c r="T8" i="9"/>
  <c r="Q9" i="9"/>
  <c r="R9" i="9"/>
  <c r="S9" i="9"/>
  <c r="T9" i="9"/>
  <c r="Q10" i="9"/>
  <c r="R10" i="9"/>
  <c r="S10" i="9"/>
  <c r="T10" i="9"/>
  <c r="Q11" i="9"/>
  <c r="R11" i="9"/>
  <c r="S11" i="9"/>
  <c r="T11" i="9"/>
  <c r="Q12" i="9"/>
  <c r="R12" i="9"/>
  <c r="S12" i="9"/>
  <c r="T12" i="9"/>
  <c r="Q13" i="9"/>
  <c r="R13" i="9"/>
  <c r="S13" i="9"/>
  <c r="T13" i="9"/>
  <c r="Q14" i="9"/>
  <c r="R14" i="9"/>
  <c r="S14" i="9"/>
  <c r="T14" i="9"/>
  <c r="Q15" i="9"/>
  <c r="R15" i="9"/>
  <c r="S15" i="9"/>
  <c r="T15" i="9"/>
  <c r="S17" i="9"/>
  <c r="T17" i="9"/>
  <c r="Q20" i="9"/>
  <c r="R20" i="9"/>
  <c r="S20" i="9"/>
  <c r="T20" i="9"/>
  <c r="Q21" i="9"/>
  <c r="R21" i="9"/>
  <c r="S21" i="9"/>
  <c r="T21" i="9"/>
  <c r="Q22" i="9"/>
  <c r="R22" i="9"/>
  <c r="S22" i="9"/>
  <c r="T22" i="9"/>
  <c r="P23" i="9"/>
  <c r="Q23" i="9"/>
  <c r="R23" i="9"/>
  <c r="S23" i="9"/>
  <c r="T23" i="9"/>
  <c r="Q24" i="9"/>
  <c r="R24" i="9"/>
  <c r="S24" i="9"/>
  <c r="T24" i="9"/>
  <c r="Q25" i="9"/>
  <c r="R25" i="9"/>
  <c r="S25" i="9"/>
  <c r="T25" i="9"/>
  <c r="Q26" i="9"/>
  <c r="R26" i="9"/>
  <c r="S26" i="9"/>
  <c r="T26" i="9"/>
  <c r="Q28" i="9"/>
  <c r="R28" i="9"/>
  <c r="S28" i="9"/>
  <c r="T28" i="9"/>
  <c r="Q29" i="9"/>
  <c r="R29" i="9"/>
  <c r="S29" i="9"/>
  <c r="T29" i="9"/>
  <c r="Q30" i="9"/>
  <c r="R30" i="9"/>
  <c r="S30" i="9"/>
  <c r="T30" i="9"/>
  <c r="P31" i="9"/>
  <c r="Q31" i="9"/>
  <c r="R31" i="9"/>
  <c r="S31" i="9"/>
  <c r="T31" i="9"/>
  <c r="Q32" i="9"/>
  <c r="R32" i="9"/>
  <c r="S32" i="9"/>
  <c r="T32" i="9"/>
  <c r="Q33" i="9"/>
  <c r="R33" i="9"/>
  <c r="S33" i="9"/>
  <c r="T33" i="9"/>
  <c r="Q34" i="9"/>
  <c r="R34" i="9"/>
  <c r="S34" i="9"/>
  <c r="T34" i="9"/>
  <c r="P35" i="9"/>
  <c r="Q35" i="9"/>
  <c r="R35" i="9"/>
  <c r="S35" i="9"/>
  <c r="T35" i="9"/>
  <c r="Q37" i="9"/>
  <c r="R37" i="9"/>
  <c r="S37" i="9"/>
  <c r="T37" i="9"/>
  <c r="Q38" i="9"/>
  <c r="R38" i="9"/>
  <c r="S38" i="9"/>
  <c r="T38" i="9"/>
  <c r="P39" i="9"/>
  <c r="Q39" i="9"/>
  <c r="R39" i="9"/>
  <c r="S39" i="9"/>
  <c r="T39" i="9"/>
  <c r="Q40" i="9"/>
  <c r="R40" i="9"/>
  <c r="S40" i="9"/>
  <c r="T40" i="9"/>
  <c r="P20" i="9"/>
  <c r="Q45" i="9"/>
  <c r="R45" i="9"/>
  <c r="S45" i="9"/>
  <c r="T45" i="9"/>
  <c r="Q46" i="9"/>
  <c r="R46" i="9"/>
  <c r="S46" i="9"/>
  <c r="T46" i="9"/>
  <c r="Q47" i="9"/>
  <c r="R47" i="9"/>
  <c r="S47" i="9"/>
  <c r="T47" i="9"/>
  <c r="P48" i="9"/>
  <c r="Q48" i="9"/>
  <c r="R48" i="9"/>
  <c r="S48" i="9"/>
  <c r="T48" i="9"/>
  <c r="Q49" i="9"/>
  <c r="R49" i="9"/>
  <c r="S49" i="9"/>
  <c r="R50" i="9"/>
  <c r="S50" i="9"/>
  <c r="P51" i="9"/>
  <c r="Q51" i="9"/>
  <c r="R51" i="9"/>
  <c r="S51" i="9"/>
  <c r="T51" i="9"/>
  <c r="T52" i="9"/>
  <c r="Q53" i="9"/>
  <c r="R53" i="9"/>
  <c r="S53" i="9"/>
  <c r="T53" i="9"/>
  <c r="P45" i="9"/>
  <c r="P56" i="9"/>
  <c r="Q56" i="9"/>
  <c r="R56" i="9"/>
  <c r="S56" i="9"/>
  <c r="Q57" i="9"/>
  <c r="R57" i="9"/>
  <c r="S57" i="9"/>
  <c r="T57" i="9"/>
  <c r="Q58" i="9"/>
  <c r="R58" i="9"/>
  <c r="S58" i="9"/>
  <c r="T58" i="9"/>
  <c r="Q59" i="9"/>
  <c r="R59" i="9"/>
  <c r="S59" i="9"/>
  <c r="T59" i="9"/>
  <c r="P60" i="9"/>
  <c r="Q60" i="9"/>
  <c r="R60" i="9"/>
  <c r="Q61" i="9"/>
  <c r="R61" i="9"/>
  <c r="S61" i="9"/>
  <c r="T61" i="9"/>
  <c r="Q62" i="9"/>
  <c r="R62" i="9"/>
  <c r="S62" i="9"/>
  <c r="T62" i="9"/>
  <c r="Q63" i="9"/>
  <c r="R63" i="9"/>
  <c r="S63" i="9"/>
  <c r="T63" i="9"/>
  <c r="P64" i="9"/>
  <c r="Q64" i="9"/>
  <c r="R64" i="9"/>
  <c r="S64" i="9"/>
  <c r="T64" i="9"/>
  <c r="Q65" i="9"/>
  <c r="R65" i="9"/>
  <c r="S65" i="9"/>
  <c r="T65" i="9"/>
  <c r="Q66" i="9"/>
  <c r="R66" i="9"/>
  <c r="S66" i="9"/>
  <c r="T66" i="9"/>
  <c r="Q67" i="9"/>
  <c r="R67" i="9"/>
  <c r="S67" i="9"/>
  <c r="T67" i="9"/>
  <c r="P68" i="9"/>
  <c r="Q68" i="9"/>
  <c r="R68" i="9"/>
  <c r="T68" i="9"/>
  <c r="Q69" i="9"/>
  <c r="R69" i="9"/>
  <c r="S69" i="9"/>
  <c r="T69" i="9"/>
  <c r="Q70" i="9"/>
  <c r="R70" i="9"/>
  <c r="S70" i="9"/>
  <c r="T70" i="9"/>
  <c r="Q71" i="9"/>
  <c r="R71" i="9"/>
  <c r="S71" i="9"/>
  <c r="T71" i="9"/>
  <c r="Q72" i="9"/>
  <c r="R72" i="9"/>
  <c r="S72" i="9"/>
  <c r="T72" i="9"/>
  <c r="Q73" i="9"/>
  <c r="R73" i="9"/>
  <c r="S73" i="9"/>
  <c r="T73" i="9"/>
  <c r="Q75" i="9"/>
  <c r="R75" i="9"/>
  <c r="S75" i="9"/>
  <c r="T75" i="9"/>
  <c r="P57" i="9"/>
  <c r="Q79" i="9"/>
  <c r="S79" i="9"/>
  <c r="T79" i="9"/>
  <c r="Q80" i="9"/>
  <c r="R80" i="9"/>
  <c r="S80" i="9"/>
  <c r="T80" i="9"/>
  <c r="P79" i="9"/>
  <c r="Q83" i="9"/>
  <c r="R83" i="9"/>
  <c r="S83" i="9"/>
  <c r="T83" i="9"/>
  <c r="Q84" i="9"/>
  <c r="R84" i="9"/>
  <c r="S84" i="9"/>
  <c r="T84" i="9"/>
  <c r="Q85" i="9"/>
  <c r="R85" i="9"/>
  <c r="S85" i="9"/>
  <c r="T85" i="9"/>
  <c r="P86" i="9"/>
  <c r="Q86" i="9"/>
  <c r="R86" i="9"/>
  <c r="S86" i="9"/>
  <c r="T86" i="9"/>
  <c r="Q87" i="9"/>
  <c r="R87" i="9"/>
  <c r="S87" i="9"/>
  <c r="T87" i="9"/>
  <c r="Q88" i="9"/>
  <c r="R88" i="9"/>
  <c r="T88" i="9"/>
  <c r="Q89" i="9"/>
  <c r="R89" i="9"/>
  <c r="S89" i="9"/>
  <c r="T89" i="9"/>
  <c r="P90" i="9"/>
  <c r="R90" i="9"/>
  <c r="S90" i="9"/>
  <c r="T90" i="9"/>
  <c r="Q91" i="9"/>
  <c r="R91" i="9"/>
  <c r="S91" i="9"/>
  <c r="T91" i="9"/>
  <c r="Q92" i="9"/>
  <c r="R92" i="9"/>
  <c r="S92" i="9"/>
  <c r="T92" i="9"/>
  <c r="Q93" i="9"/>
  <c r="R93" i="9"/>
  <c r="S93" i="9"/>
  <c r="T93" i="9"/>
  <c r="P94" i="9"/>
  <c r="Q94" i="9"/>
  <c r="S94" i="9"/>
  <c r="T94" i="9"/>
  <c r="Q95" i="9"/>
  <c r="R95" i="9"/>
  <c r="S95" i="9"/>
  <c r="T95" i="9"/>
  <c r="Q96" i="9"/>
  <c r="R96" i="9"/>
  <c r="S96" i="9"/>
  <c r="T96" i="9"/>
  <c r="Q97" i="9"/>
  <c r="R97" i="9"/>
  <c r="S97" i="9"/>
  <c r="T97" i="9"/>
  <c r="P98" i="9"/>
  <c r="R98" i="9"/>
  <c r="S98" i="9"/>
  <c r="T98" i="9"/>
  <c r="Q99" i="9"/>
  <c r="R99" i="9"/>
  <c r="S99" i="9"/>
  <c r="T99" i="9"/>
  <c r="Q100" i="9"/>
  <c r="R100" i="9"/>
  <c r="S100" i="9"/>
  <c r="T100" i="9"/>
  <c r="R101" i="9"/>
  <c r="P102" i="9"/>
  <c r="Q102" i="9"/>
  <c r="R102" i="9"/>
  <c r="S102" i="9"/>
  <c r="T102" i="9"/>
  <c r="Q103" i="9"/>
  <c r="R103" i="9"/>
  <c r="S103" i="9"/>
  <c r="T103" i="9"/>
  <c r="Q106" i="9"/>
  <c r="S106" i="9"/>
  <c r="Q107" i="9"/>
  <c r="R107" i="9"/>
  <c r="S107" i="9"/>
  <c r="T107" i="9"/>
  <c r="Q108" i="9"/>
  <c r="R108" i="9"/>
  <c r="S108" i="9"/>
  <c r="T108" i="9"/>
  <c r="Q109" i="9"/>
  <c r="R109" i="9"/>
  <c r="S109" i="9"/>
  <c r="T109" i="9"/>
  <c r="Q110" i="9"/>
  <c r="R110" i="9"/>
  <c r="S110" i="9"/>
  <c r="T110" i="9"/>
  <c r="P107" i="9"/>
  <c r="P110" i="9" l="1"/>
  <c r="P106" i="9"/>
  <c r="P7" i="9"/>
  <c r="P109" i="9"/>
  <c r="P101" i="9"/>
  <c r="P97" i="9"/>
  <c r="P93" i="9"/>
  <c r="P89" i="9"/>
  <c r="P85" i="9"/>
  <c r="P71" i="9"/>
  <c r="P67" i="9"/>
  <c r="P63" i="9"/>
  <c r="P59" i="9"/>
  <c r="P47" i="9"/>
  <c r="P38" i="9"/>
  <c r="P34" i="9"/>
  <c r="P30" i="9"/>
  <c r="P26" i="9"/>
  <c r="P22" i="9"/>
  <c r="P14" i="9"/>
  <c r="P10" i="9"/>
  <c r="P15" i="9"/>
  <c r="P11" i="9"/>
  <c r="P108" i="9"/>
  <c r="P100" i="9"/>
  <c r="P96" i="9"/>
  <c r="P92" i="9"/>
  <c r="P88" i="9"/>
  <c r="P84" i="9"/>
  <c r="P80" i="9"/>
  <c r="P75" i="9"/>
  <c r="P70" i="9"/>
  <c r="P66" i="9"/>
  <c r="P62" i="9"/>
  <c r="P58" i="9"/>
  <c r="P46" i="9"/>
  <c r="P37" i="9"/>
  <c r="P33" i="9"/>
  <c r="P29" i="9"/>
  <c r="P25" i="9"/>
  <c r="P21" i="9"/>
  <c r="P13" i="9"/>
  <c r="P9" i="9"/>
  <c r="P103" i="9"/>
  <c r="P99" i="9"/>
  <c r="P95" i="9"/>
  <c r="P91" i="9"/>
  <c r="P87" i="9"/>
  <c r="P73" i="9"/>
  <c r="P69" i="9"/>
  <c r="P65" i="9"/>
  <c r="P61" i="9"/>
  <c r="P53" i="9"/>
  <c r="P49" i="9"/>
  <c r="P40" i="9"/>
  <c r="P36" i="9"/>
  <c r="P32" i="9"/>
  <c r="P28" i="9"/>
  <c r="P24" i="9"/>
  <c r="P17" i="9"/>
  <c r="P12" i="9"/>
  <c r="P8" i="9"/>
  <c r="X112" i="9"/>
  <c r="V112" i="9"/>
  <c r="U112" i="9"/>
  <c r="N112" i="9"/>
  <c r="M112" i="9"/>
  <c r="L112" i="9"/>
  <c r="K112" i="9"/>
  <c r="J112" i="9"/>
  <c r="I112" i="9"/>
  <c r="H112" i="9"/>
  <c r="G112" i="9"/>
  <c r="F112" i="9"/>
  <c r="E112" i="9"/>
  <c r="D112" i="9"/>
  <c r="O112" i="9" l="1"/>
  <c r="P18" i="9" s="1"/>
  <c r="P43" i="9" l="1"/>
  <c r="P54" i="9"/>
  <c r="P76" i="9"/>
  <c r="P81" i="9"/>
  <c r="P111" i="9"/>
  <c r="P104" i="9"/>
</calcChain>
</file>

<file path=xl/sharedStrings.xml><?xml version="1.0" encoding="utf-8"?>
<sst xmlns="http://schemas.openxmlformats.org/spreadsheetml/2006/main" count="236" uniqueCount="165">
  <si>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</si>
  <si>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</si>
  <si>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</si>
  <si>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</si>
  <si>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</si>
  <si>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</si>
  <si>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</si>
  <si>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</si>
  <si>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</si>
  <si>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</si>
  <si>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</si>
  <si>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</si>
  <si>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</si>
  <si>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</si>
  <si>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</si>
  <si>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</si>
  <si>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</si>
  <si>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</si>
  <si>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</si>
  <si>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</si>
  <si>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</si>
  <si>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</si>
  <si>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</si>
  <si>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</si>
  <si>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</si>
  <si>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</si>
  <si>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</si>
  <si>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</si>
  <si>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</si>
  <si>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</si>
  <si>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</si>
  <si>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</si>
  <si>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</si>
  <si>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</si>
  <si>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</si>
  <si>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</si>
  <si>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</si>
  <si>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</si>
  <si>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</si>
  <si>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</si>
  <si>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</si>
  <si>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</si>
  <si>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</si>
  <si>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</si>
  <si>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</si>
  <si>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</si>
  <si>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</si>
  <si>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</si>
  <si>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</si>
  <si>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</si>
  <si>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</si>
  <si>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</si>
  <si>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</si>
  <si>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</si>
  <si>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</si>
  <si>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</si>
  <si>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</si>
  <si>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</si>
  <si>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</si>
  <si>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</si>
  <si>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</si>
  <si>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</si>
  <si>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</si>
  <si>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</si>
  <si>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</si>
  <si>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</si>
  <si>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</si>
  <si>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</si>
  <si>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</si>
  <si>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</si>
  <si>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</si>
  <si>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</si>
  <si>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</si>
  <si>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</si>
  <si>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</si>
  <si>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</si>
  <si>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</si>
  <si>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</si>
  <si>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</si>
  <si>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</si>
  <si>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</si>
  <si>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</si>
  <si>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</si>
  <si>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</si>
  <si>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</si>
  <si>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</si>
  <si>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</si>
  <si>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</si>
  <si>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</si>
  <si>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</si>
  <si>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</si>
  <si>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</si>
  <si>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</si>
  <si>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</si>
  <si>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</si>
  <si>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</si>
  <si>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</si>
  <si>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</si>
  <si>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</si>
  <si>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</si>
  <si>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</si>
  <si>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</si>
  <si>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</si>
  <si>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</si>
  <si>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</si>
  <si>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</si>
  <si>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</si>
  <si>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</si>
  <si>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</si>
  <si>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</si>
  <si>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</si>
  <si>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</si>
  <si>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</si>
  <si>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</si>
  <si>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</si>
  <si>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</si>
  <si>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</si>
  <si>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</si>
  <si>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</si>
  <si>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</si>
  <si>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</si>
  <si>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</si>
  <si>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</si>
  <si>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</si>
  <si>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</si>
  <si>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</si>
  <si>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</si>
  <si>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</si>
  <si>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</si>
  <si>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</si>
  <si>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</si>
  <si>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</si>
  <si>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</si>
  <si>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</si>
  <si>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</si>
  <si>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</si>
  <si>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</si>
  <si>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</si>
  <si>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</si>
  <si>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</si>
  <si>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</si>
  <si>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</si>
  <si>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</si>
  <si>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</si>
  <si>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</si>
  <si>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</si>
  <si>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</si>
  <si>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</si>
  <si>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</si>
  <si>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</si>
  <si>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</si>
  <si>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</si>
  <si>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</si>
  <si>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</si>
  <si>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 xml:space="preserve">  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</si>
  <si>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</si>
  <si>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</si>
  <si>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</si>
  <si>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</si>
  <si>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</si>
  <si>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</si>
  <si>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Stanbic IBTC Guaranteed Investment Fund</t>
  </si>
  <si>
    <t>Nigeria Eurobond Fund</t>
  </si>
  <si>
    <t>MONEY MARKET FUNDS</t>
  </si>
  <si>
    <t>SCHEDULE OF REGISTERED UNIT TRUST SCHEMES AS AT 30TH APRIL,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</si>
</sst>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9"/>
      <color theme="1"/>
      <name val="Gill Sans MT"/>
      <family val="2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40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8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43" fontId="2" fillId="0" borderId="1" xfId="1" applyFont="1" applyBorder="1" applyAlignment="1">
      <alignment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0" xfId="0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13" fillId="2" borderId="1" xfId="1" applyFont="1" applyFill="1" applyBorder="1"/>
    <xf numFmtId="165" fontId="13" fillId="2" borderId="1" xfId="1" applyNumberFormat="1" applyFont="1" applyFill="1" applyBorder="1"/>
    <xf numFmtId="43" fontId="2" fillId="2" borderId="1" xfId="1" applyFont="1" applyFill="1" applyBorder="1"/>
    <xf numFmtId="43" fontId="14" fillId="0" borderId="1" xfId="1" applyFont="1" applyBorder="1" applyAlignment="1">
      <alignment horizontal="right"/>
    </xf>
    <xf numFmtId="43" fontId="4" fillId="0" borderId="1" xfId="1" applyNumberFormat="1" applyFont="1" applyBorder="1"/>
    <xf numFmtId="165" fontId="4" fillId="2" borderId="1" xfId="1" applyNumberFormat="1" applyFont="1" applyFill="1" applyBorder="1"/>
    <xf numFmtId="0" fontId="0" fillId="2" borderId="0" xfId="0" applyFill="1"/>
    <xf numFmtId="43" fontId="2" fillId="4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5" fontId="2" fillId="2" borderId="1" xfId="1" applyNumberFormat="1" applyFont="1" applyFill="1" applyBorder="1"/>
    <xf numFmtId="0" fontId="1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4" fontId="4" fillId="2" borderId="1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/>
    <xf numFmtId="0" fontId="0" fillId="2" borderId="0" xfId="0" applyFont="1" applyFill="1"/>
    <xf numFmtId="43" fontId="4" fillId="0" borderId="4" xfId="1" applyFont="1" applyBorder="1"/>
    <xf numFmtId="43" fontId="4" fillId="0" borderId="4" xfId="1" applyFont="1" applyBorder="1" applyAlignment="1">
      <alignment wrapText="1"/>
    </xf>
    <xf numFmtId="43" fontId="4" fillId="8" borderId="1" xfId="1" applyFont="1" applyFill="1" applyBorder="1" applyAlignment="1">
      <alignment horizontal="right"/>
    </xf>
    <xf numFmtId="43" fontId="4" fillId="5" borderId="1" xfId="1" applyFont="1" applyFill="1" applyBorder="1" applyAlignment="1">
      <alignment horizontal="right"/>
    </xf>
    <xf numFmtId="43" fontId="3" fillId="0" borderId="1" xfId="1" applyFont="1" applyBorder="1" applyAlignment="1">
      <alignment wrapText="1"/>
    </xf>
    <xf numFmtId="43" fontId="15" fillId="2" borderId="1" xfId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43" fontId="3" fillId="3" borderId="1" xfId="1" applyFont="1" applyFill="1" applyBorder="1" applyAlignment="1">
      <alignment wrapText="1"/>
    </xf>
    <xf numFmtId="43" fontId="3" fillId="3" borderId="1" xfId="1" applyFont="1" applyFill="1" applyBorder="1"/>
    <xf numFmtId="43" fontId="2" fillId="2" borderId="1" xfId="1" applyFont="1" applyFill="1" applyBorder="1" applyAlignment="1">
      <alignment wrapText="1"/>
    </xf>
    <xf numFmtId="43" fontId="4" fillId="2" borderId="1" xfId="1" applyFont="1" applyFill="1" applyBorder="1" applyAlignment="1">
      <alignment wrapText="1"/>
    </xf>
    <xf numFmtId="43" fontId="2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2" fontId="4" fillId="0" borderId="1" xfId="0" applyNumberFormat="1" applyFont="1" applyBorder="1"/>
    <xf numFmtId="43" fontId="2" fillId="2" borderId="1" xfId="1" applyFont="1" applyFill="1" applyBorder="1" applyAlignment="1">
      <alignment vertical="top" wrapText="1"/>
    </xf>
    <xf numFmtId="3" fontId="0" fillId="0" borderId="0" xfId="0" applyNumberFormat="1"/>
    <xf numFmtId="43" fontId="13" fillId="8" borderId="1" xfId="1" applyFont="1" applyFill="1" applyBorder="1"/>
    <xf numFmtId="43" fontId="13" fillId="5" borderId="1" xfId="1" applyFont="1" applyFill="1" applyBorder="1"/>
    <xf numFmtId="10" fontId="13" fillId="7" borderId="1" xfId="2" applyNumberFormat="1" applyFont="1" applyFill="1" applyBorder="1"/>
    <xf numFmtId="10" fontId="13" fillId="4" borderId="1" xfId="2" applyNumberFormat="1" applyFont="1" applyFill="1" applyBorder="1" applyAlignment="1">
      <alignment horizontal="right" vertical="center"/>
    </xf>
    <xf numFmtId="43" fontId="13" fillId="2" borderId="4" xfId="1" applyFont="1" applyFill="1" applyBorder="1"/>
    <xf numFmtId="0" fontId="16" fillId="4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0" fillId="0" borderId="1" xfId="0" applyBorder="1"/>
    <xf numFmtId="4" fontId="18" fillId="0" borderId="1" xfId="0" applyNumberFormat="1" applyFont="1" applyBorder="1"/>
    <xf numFmtId="4" fontId="24" fillId="0" borderId="1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25" fillId="0" borderId="1" xfId="0" applyNumberFormat="1" applyFont="1" applyBorder="1"/>
    <xf numFmtId="4" fontId="22" fillId="0" borderId="1" xfId="0" applyNumberFormat="1" applyFont="1" applyBorder="1"/>
    <xf numFmtId="4" fontId="20" fillId="0" borderId="1" xfId="0" applyNumberFormat="1" applyFont="1" applyBorder="1"/>
    <xf numFmtId="2" fontId="20" fillId="0" borderId="1" xfId="0" applyNumberFormat="1" applyFont="1" applyBorder="1"/>
    <xf numFmtId="3" fontId="20" fillId="0" borderId="1" xfId="0" applyNumberFormat="1" applyFont="1" applyBorder="1"/>
    <xf numFmtId="4" fontId="21" fillId="0" borderId="1" xfId="0" applyNumberFormat="1" applyFont="1" applyBorder="1"/>
    <xf numFmtId="0" fontId="16" fillId="4" borderId="6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0" fillId="3" borderId="6" xfId="0" applyFill="1" applyBorder="1"/>
    <xf numFmtId="0" fontId="17" fillId="3" borderId="4" xfId="0" applyFont="1" applyFill="1" applyBorder="1" applyAlignment="1">
      <alignment vertical="top" wrapText="1"/>
    </xf>
    <xf numFmtId="165" fontId="4" fillId="0" borderId="6" xfId="1" applyNumberFormat="1" applyFont="1" applyBorder="1" applyAlignment="1">
      <alignment horizontal="center" wrapText="1"/>
    </xf>
    <xf numFmtId="4" fontId="4" fillId="0" borderId="4" xfId="0" applyNumberFormat="1" applyFont="1" applyBorder="1"/>
    <xf numFmtId="165" fontId="4" fillId="2" borderId="6" xfId="1" applyNumberFormat="1" applyFont="1" applyFill="1" applyBorder="1" applyAlignment="1">
      <alignment horizontal="center" wrapText="1"/>
    </xf>
    <xf numFmtId="43" fontId="4" fillId="2" borderId="4" xfId="1" applyFont="1" applyFill="1" applyBorder="1"/>
    <xf numFmtId="165" fontId="2" fillId="0" borderId="6" xfId="1" applyNumberFormat="1" applyFont="1" applyBorder="1" applyAlignment="1">
      <alignment horizontal="center" wrapText="1"/>
    </xf>
    <xf numFmtId="165" fontId="4" fillId="0" borderId="4" xfId="1" applyNumberFormat="1" applyFont="1" applyBorder="1"/>
    <xf numFmtId="165" fontId="3" fillId="0" borderId="6" xfId="1" applyNumberFormat="1" applyFont="1" applyBorder="1" applyAlignment="1">
      <alignment horizontal="center" wrapText="1"/>
    </xf>
    <xf numFmtId="43" fontId="2" fillId="2" borderId="4" xfId="1" applyFont="1" applyFill="1" applyBorder="1"/>
    <xf numFmtId="165" fontId="3" fillId="0" borderId="6" xfId="1" applyNumberFormat="1" applyFont="1" applyBorder="1" applyAlignment="1">
      <alignment horizontal="center"/>
    </xf>
    <xf numFmtId="0" fontId="3" fillId="3" borderId="6" xfId="0" applyFont="1" applyFill="1" applyBorder="1"/>
    <xf numFmtId="0" fontId="3" fillId="3" borderId="4" xfId="0" applyFont="1" applyFill="1" applyBorder="1" applyAlignment="1">
      <alignment vertical="top" wrapText="1"/>
    </xf>
    <xf numFmtId="165" fontId="4" fillId="2" borderId="4" xfId="1" applyNumberFormat="1" applyFont="1" applyFill="1" applyBorder="1"/>
    <xf numFmtId="43" fontId="2" fillId="0" borderId="4" xfId="1" applyFont="1" applyBorder="1"/>
    <xf numFmtId="165" fontId="3" fillId="3" borderId="6" xfId="1" applyNumberFormat="1" applyFont="1" applyFill="1" applyBorder="1" applyAlignment="1">
      <alignment horizontal="center" wrapText="1"/>
    </xf>
    <xf numFmtId="43" fontId="4" fillId="3" borderId="4" xfId="1" applyFont="1" applyFill="1" applyBorder="1"/>
    <xf numFmtId="165" fontId="4" fillId="0" borderId="6" xfId="1" applyNumberFormat="1" applyFont="1" applyBorder="1" applyAlignment="1">
      <alignment horizontal="right" wrapText="1"/>
    </xf>
    <xf numFmtId="165" fontId="4" fillId="2" borderId="6" xfId="1" applyNumberFormat="1" applyFont="1" applyFill="1" applyBorder="1" applyAlignment="1">
      <alignment horizontal="right" wrapText="1"/>
    </xf>
    <xf numFmtId="43" fontId="4" fillId="0" borderId="4" xfId="1" quotePrefix="1" applyFont="1" applyBorder="1" applyAlignment="1">
      <alignment horizontal="center" wrapText="1"/>
    </xf>
    <xf numFmtId="3" fontId="20" fillId="0" borderId="4" xfId="0" applyNumberFormat="1" applyFont="1" applyBorder="1"/>
    <xf numFmtId="43" fontId="4" fillId="2" borderId="4" xfId="1" applyFont="1" applyFill="1" applyBorder="1" applyAlignment="1">
      <alignment horizontal="right"/>
    </xf>
    <xf numFmtId="43" fontId="4" fillId="0" borderId="4" xfId="1" applyFont="1" applyBorder="1" applyAlignment="1">
      <alignment horizontal="right"/>
    </xf>
    <xf numFmtId="165" fontId="3" fillId="3" borderId="6" xfId="1" applyNumberFormat="1" applyFont="1" applyFill="1" applyBorder="1"/>
    <xf numFmtId="3" fontId="4" fillId="0" borderId="4" xfId="0" applyNumberFormat="1" applyFont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8" xfId="1" applyFont="1" applyFill="1" applyBorder="1" applyAlignment="1">
      <alignment wrapText="1"/>
    </xf>
    <xf numFmtId="43" fontId="14" fillId="6" borderId="8" xfId="1" applyFont="1" applyFill="1" applyBorder="1" applyAlignment="1">
      <alignment horizontal="right"/>
    </xf>
    <xf numFmtId="43" fontId="3" fillId="6" borderId="8" xfId="1" applyFont="1" applyFill="1" applyBorder="1"/>
    <xf numFmtId="43" fontId="3" fillId="5" borderId="8" xfId="1" applyFont="1" applyFill="1" applyBorder="1"/>
    <xf numFmtId="10" fontId="3" fillId="7" borderId="8" xfId="2" applyNumberFormat="1" applyFont="1" applyFill="1" applyBorder="1"/>
    <xf numFmtId="10" fontId="4" fillId="4" borderId="8" xfId="2" applyNumberFormat="1" applyFont="1" applyFill="1" applyBorder="1" applyAlignment="1">
      <alignment horizontal="right" vertical="center"/>
    </xf>
    <xf numFmtId="43" fontId="4" fillId="4" borderId="8" xfId="1" applyFont="1" applyFill="1" applyBorder="1" applyAlignment="1">
      <alignment horizontal="right" vertical="center"/>
    </xf>
    <xf numFmtId="43" fontId="3" fillId="6" borderId="9" xfId="1" applyFont="1" applyFill="1" applyBorder="1"/>
    <xf numFmtId="165" fontId="3" fillId="6" borderId="8" xfId="1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3" fillId="0" borderId="1" xfId="1" applyNumberFormat="1" applyFont="1" applyBorder="1"/>
  </cellXfs>
  <cellStyles count="172">
    <cellStyle name="Comma" xfId="1" builtinId="3"/>
    <cellStyle name="Comma 2 3" xfId="17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topLeftCell="K1" zoomScale="135" zoomScaleNormal="135" workbookViewId="0">
      <pane ySplit="2" topLeftCell="A25" activePane="bottomLeft" state="frozen"/>
      <selection pane="bottomLeft" activeCell="K34" sqref="K34"/>
    </sheetView>
  </sheetViews>
  <sheetFormatPr defaultColWidth="8.85546875" defaultRowHeight="15" x14ac:dyDescent="0.25"/>
  <cols>
    <col min="1" max="1" width="6.5703125" customWidth="1"/>
    <col min="2" max="2" width="44.425781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10.5703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3.75" x14ac:dyDescent="0.5">
      <c r="A1" s="136" t="s">
        <v>164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</row>
    <row r="2" spans="1:25" ht="54" customHeight="1" x14ac:dyDescent="0.25">
      <c r="A2" s="99" t="s">
        <v>51</v>
      </c>
      <c r="B2" s="87" t="s">
        <v>128</v>
      </c>
      <c r="C2" s="87" t="s">
        <v>129</v>
      </c>
      <c r="D2" s="87" t="s">
        <v>54</v>
      </c>
      <c r="E2" s="87" t="s">
        <v>80</v>
      </c>
      <c r="F2" s="87" t="s">
        <v>58</v>
      </c>
      <c r="G2" s="87" t="s">
        <v>55</v>
      </c>
      <c r="H2" s="87" t="s">
        <v>56</v>
      </c>
      <c r="I2" s="87" t="s">
        <v>57</v>
      </c>
      <c r="J2" s="87" t="s">
        <v>53</v>
      </c>
      <c r="K2" s="87" t="s">
        <v>65</v>
      </c>
      <c r="L2" s="87" t="s">
        <v>138</v>
      </c>
      <c r="M2" s="87" t="s">
        <v>137</v>
      </c>
      <c r="N2" s="87" t="s">
        <v>52</v>
      </c>
      <c r="O2" s="87" t="s">
        <v>133</v>
      </c>
      <c r="P2" s="87" t="s">
        <v>67</v>
      </c>
      <c r="Q2" s="87" t="s">
        <v>66</v>
      </c>
      <c r="R2" s="87" t="s">
        <v>126</v>
      </c>
      <c r="S2" s="87" t="s">
        <v>127</v>
      </c>
      <c r="T2" s="87" t="s">
        <v>134</v>
      </c>
      <c r="U2" s="87" t="s">
        <v>135</v>
      </c>
      <c r="V2" s="87" t="s">
        <v>136</v>
      </c>
      <c r="W2" s="87" t="s">
        <v>131</v>
      </c>
      <c r="X2" s="100" t="s">
        <v>130</v>
      </c>
      <c r="Y2" s="33"/>
    </row>
    <row r="3" spans="1:25" ht="18" customHeight="1" x14ac:dyDescent="0.25">
      <c r="A3" s="101"/>
      <c r="B3" s="88"/>
      <c r="C3" s="88" t="s">
        <v>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102"/>
    </row>
    <row r="4" spans="1:25" ht="15.75" x14ac:dyDescent="0.3">
      <c r="A4" s="103">
        <v>1</v>
      </c>
      <c r="B4" s="6" t="s">
        <v>1</v>
      </c>
      <c r="C4" s="29" t="s">
        <v>120</v>
      </c>
      <c r="D4" s="1">
        <v>3076129025.3699999</v>
      </c>
      <c r="E4" s="1">
        <v>30778050.57</v>
      </c>
      <c r="F4" s="1">
        <v>1164863948.03</v>
      </c>
      <c r="G4" s="1">
        <v>54635657.159999996</v>
      </c>
      <c r="H4" s="1">
        <v>0</v>
      </c>
      <c r="I4" s="1">
        <v>0</v>
      </c>
      <c r="J4" s="20">
        <v>4326406681.1300001</v>
      </c>
      <c r="K4" s="20">
        <v>15016389.810000001</v>
      </c>
      <c r="L4" s="42">
        <v>287733971.26999998</v>
      </c>
      <c r="M4" s="20">
        <v>4354730579.4300003</v>
      </c>
      <c r="N4" s="20">
        <v>58612108.340000004</v>
      </c>
      <c r="O4" s="3">
        <v>4296118471.0900002</v>
      </c>
      <c r="P4" s="9">
        <f t="shared" ref="P4:P17" si="0">(O4/$O$18)</f>
        <v>0.43466013495022848</v>
      </c>
      <c r="Q4" s="14">
        <f t="shared" ref="Q4:Q14" si="1">(K4/O4)</f>
        <v>3.4953388532113923E-3</v>
      </c>
      <c r="R4" s="14">
        <f>L4/O4</f>
        <v>6.6975334410877371E-2</v>
      </c>
      <c r="S4" s="35">
        <f>O4/X4</f>
        <v>7108.7817659381662</v>
      </c>
      <c r="T4" s="35">
        <f>L4/X4</f>
        <v>476.11303602765605</v>
      </c>
      <c r="U4" s="1">
        <v>7056.61</v>
      </c>
      <c r="V4" s="1">
        <v>7145.68</v>
      </c>
      <c r="W4" s="38">
        <v>17183</v>
      </c>
      <c r="X4" s="104">
        <v>604339.62</v>
      </c>
      <c r="Y4" s="24"/>
    </row>
    <row r="5" spans="1:25" ht="15.75" x14ac:dyDescent="0.3">
      <c r="A5" s="103">
        <v>2</v>
      </c>
      <c r="B5" s="1" t="s">
        <v>2</v>
      </c>
      <c r="C5" s="29" t="s">
        <v>3</v>
      </c>
      <c r="D5" s="1">
        <v>331298337.75</v>
      </c>
      <c r="E5" s="1"/>
      <c r="F5" s="1">
        <v>134031807.89</v>
      </c>
      <c r="G5" s="1">
        <v>0</v>
      </c>
      <c r="H5" s="1">
        <v>0</v>
      </c>
      <c r="I5" s="1">
        <v>0</v>
      </c>
      <c r="J5" s="1">
        <v>508749845.83999997</v>
      </c>
      <c r="K5" s="1">
        <v>672486.09</v>
      </c>
      <c r="L5" s="41">
        <v>989085.9</v>
      </c>
      <c r="M5" s="1">
        <v>508749845.83999997</v>
      </c>
      <c r="N5" s="1">
        <v>672486.1</v>
      </c>
      <c r="O5" s="3">
        <v>508077359.74000001</v>
      </c>
      <c r="P5" s="9">
        <f t="shared" si="0"/>
        <v>5.1404768103080964E-2</v>
      </c>
      <c r="Q5" s="14">
        <f t="shared" si="1"/>
        <v>1.3235899555613605E-3</v>
      </c>
      <c r="R5" s="14">
        <f t="shared" ref="R5:R79" si="2">L5/O5</f>
        <v>1.9467230354569391E-3</v>
      </c>
      <c r="S5" s="35">
        <f t="shared" ref="S5:S79" si="3">O5/X5</f>
        <v>1.0176006445174051</v>
      </c>
      <c r="T5" s="35">
        <f t="shared" ref="T5:T79" si="4">L5/X5</f>
        <v>1.9809866155778605E-3</v>
      </c>
      <c r="U5" s="1">
        <v>1.01</v>
      </c>
      <c r="V5" s="23">
        <v>1.02</v>
      </c>
      <c r="W5" s="38">
        <v>3817</v>
      </c>
      <c r="X5" s="66">
        <v>499289542</v>
      </c>
      <c r="Y5" s="24"/>
    </row>
    <row r="6" spans="1:25" s="50" customFormat="1" ht="15.75" x14ac:dyDescent="0.3">
      <c r="A6" s="105">
        <v>3</v>
      </c>
      <c r="B6" s="46" t="s">
        <v>4</v>
      </c>
      <c r="C6" s="75" t="s">
        <v>5</v>
      </c>
      <c r="D6" s="52">
        <v>130639349.90000001</v>
      </c>
      <c r="E6" s="52"/>
      <c r="F6" s="62">
        <v>85284465.700000003</v>
      </c>
      <c r="G6" s="34">
        <v>0</v>
      </c>
      <c r="H6" s="34"/>
      <c r="I6" s="34"/>
      <c r="J6" s="34">
        <v>215923815.59999999</v>
      </c>
      <c r="K6" s="52">
        <v>557808.42000000004</v>
      </c>
      <c r="L6" s="68">
        <v>2725691.11</v>
      </c>
      <c r="M6" s="52">
        <v>232865065.09999999</v>
      </c>
      <c r="N6" s="52">
        <v>18716513.07</v>
      </c>
      <c r="O6" s="3">
        <v>216588180.99000001</v>
      </c>
      <c r="P6" s="9">
        <f t="shared" si="0"/>
        <v>2.1913326788181517E-2</v>
      </c>
      <c r="Q6" s="14">
        <f t="shared" si="1"/>
        <v>2.5754333290501866E-3</v>
      </c>
      <c r="R6" s="14">
        <f t="shared" si="2"/>
        <v>1.2584671506733078E-2</v>
      </c>
      <c r="S6" s="35">
        <f t="shared" si="3"/>
        <v>110.33208968970337</v>
      </c>
      <c r="T6" s="35">
        <f t="shared" si="4"/>
        <v>1.3884931053963283</v>
      </c>
      <c r="U6" s="53">
        <v>110.32</v>
      </c>
      <c r="V6" s="54">
        <v>113.02</v>
      </c>
      <c r="W6" s="55">
        <v>2473</v>
      </c>
      <c r="X6" s="106">
        <v>1963057</v>
      </c>
      <c r="Y6" s="18"/>
    </row>
    <row r="7" spans="1:25" ht="15.75" x14ac:dyDescent="0.3">
      <c r="A7" s="103">
        <v>4</v>
      </c>
      <c r="B7" s="6" t="s">
        <v>6</v>
      </c>
      <c r="C7" s="29" t="s">
        <v>7</v>
      </c>
      <c r="D7" s="1">
        <v>250618538</v>
      </c>
      <c r="E7" s="23"/>
      <c r="F7" s="1">
        <v>29943879.690000001</v>
      </c>
      <c r="G7" s="1"/>
      <c r="H7" s="1"/>
      <c r="I7" s="1"/>
      <c r="J7" s="1">
        <v>280562417.69</v>
      </c>
      <c r="K7" s="1">
        <v>715573.82</v>
      </c>
      <c r="L7" s="41">
        <v>964360.15</v>
      </c>
      <c r="M7" s="1">
        <v>280562417.69</v>
      </c>
      <c r="N7" s="1">
        <v>3027489.03</v>
      </c>
      <c r="O7" s="3">
        <v>279827620.60000002</v>
      </c>
      <c r="P7" s="9">
        <f t="shared" si="0"/>
        <v>2.8311582222716899E-2</v>
      </c>
      <c r="Q7" s="14">
        <f t="shared" si="1"/>
        <v>2.5571950991316829E-3</v>
      </c>
      <c r="R7" s="14">
        <f t="shared" si="2"/>
        <v>3.4462650539365662E-3</v>
      </c>
      <c r="S7" s="35">
        <f t="shared" si="3"/>
        <v>10.367326147042709</v>
      </c>
      <c r="T7" s="35">
        <f t="shared" si="4"/>
        <v>3.5728553803316111E-2</v>
      </c>
      <c r="U7" s="1">
        <v>10.24</v>
      </c>
      <c r="V7" s="1">
        <v>10.45</v>
      </c>
      <c r="W7" s="38">
        <v>8866</v>
      </c>
      <c r="X7" s="66">
        <v>26991301</v>
      </c>
      <c r="Y7" s="24"/>
    </row>
    <row r="8" spans="1:25" ht="15.75" x14ac:dyDescent="0.3">
      <c r="A8" s="103">
        <v>5</v>
      </c>
      <c r="B8" s="6" t="s">
        <v>8</v>
      </c>
      <c r="C8" s="29" t="s">
        <v>113</v>
      </c>
      <c r="D8" s="1">
        <v>942947530</v>
      </c>
      <c r="E8" s="1"/>
      <c r="F8" s="1"/>
      <c r="G8" s="1"/>
      <c r="H8" s="1"/>
      <c r="I8" s="1"/>
      <c r="J8" s="1">
        <v>942947530</v>
      </c>
      <c r="K8" s="1">
        <v>1501385</v>
      </c>
      <c r="L8" s="41">
        <v>82638921</v>
      </c>
      <c r="M8" s="1">
        <v>1117831544</v>
      </c>
      <c r="N8" s="1">
        <v>68774301.560000002</v>
      </c>
      <c r="O8" s="3">
        <v>1049057243</v>
      </c>
      <c r="P8" s="9">
        <f t="shared" si="0"/>
        <v>0.10613845169339656</v>
      </c>
      <c r="Q8" s="14">
        <f t="shared" si="1"/>
        <v>1.4311754768562234E-3</v>
      </c>
      <c r="R8" s="14">
        <f t="shared" si="2"/>
        <v>7.8774463025179264E-2</v>
      </c>
      <c r="S8" s="35">
        <f t="shared" si="3"/>
        <v>0.5755036488659836</v>
      </c>
      <c r="T8" s="35">
        <f t="shared" si="4"/>
        <v>4.5334990908449176E-2</v>
      </c>
      <c r="U8" s="48">
        <v>0.59570000000000001</v>
      </c>
      <c r="V8" s="48">
        <v>0.61099999999999999</v>
      </c>
      <c r="W8" s="38">
        <v>7002</v>
      </c>
      <c r="X8" s="66">
        <v>1822850724</v>
      </c>
      <c r="Y8" s="24"/>
    </row>
    <row r="9" spans="1:25" ht="15.75" x14ac:dyDescent="0.3">
      <c r="A9" s="103">
        <v>6</v>
      </c>
      <c r="B9" s="23" t="s">
        <v>61</v>
      </c>
      <c r="C9" s="29" t="s">
        <v>9</v>
      </c>
      <c r="D9" s="1">
        <v>1542279069.8099999</v>
      </c>
      <c r="E9" s="1"/>
      <c r="F9" s="1">
        <v>50332730.600000001</v>
      </c>
      <c r="G9" s="1">
        <v>86680326.700000003</v>
      </c>
      <c r="H9" s="1">
        <v>0</v>
      </c>
      <c r="I9" s="1">
        <v>0</v>
      </c>
      <c r="J9" s="1">
        <v>1679292127.1099999</v>
      </c>
      <c r="K9" s="1">
        <v>4263143.4800000004</v>
      </c>
      <c r="L9" s="41">
        <v>154950770.47</v>
      </c>
      <c r="M9" s="1">
        <v>2042456202</v>
      </c>
      <c r="N9" s="1">
        <v>6879575</v>
      </c>
      <c r="O9" s="3">
        <v>2035576627</v>
      </c>
      <c r="P9" s="9">
        <f t="shared" si="0"/>
        <v>0.20594963042740899</v>
      </c>
      <c r="Q9" s="14">
        <f t="shared" si="1"/>
        <v>2.0943173661229116E-3</v>
      </c>
      <c r="R9" s="14">
        <f t="shared" si="2"/>
        <v>7.6121315412411641E-2</v>
      </c>
      <c r="S9" s="35">
        <f t="shared" si="3"/>
        <v>13.438800478085072</v>
      </c>
      <c r="T9" s="35">
        <f t="shared" si="4"/>
        <v>1.0229791699567821</v>
      </c>
      <c r="U9" s="1">
        <v>13.37</v>
      </c>
      <c r="V9" s="1">
        <v>13.77</v>
      </c>
      <c r="W9" s="38">
        <v>11952</v>
      </c>
      <c r="X9" s="66">
        <v>151470113</v>
      </c>
      <c r="Y9" s="24"/>
    </row>
    <row r="10" spans="1:25" ht="15.75" x14ac:dyDescent="0.3">
      <c r="A10" s="107">
        <v>7</v>
      </c>
      <c r="B10" s="29" t="s">
        <v>11</v>
      </c>
      <c r="C10" s="29" t="s">
        <v>62</v>
      </c>
      <c r="D10" s="1">
        <v>131192648.2</v>
      </c>
      <c r="E10" s="1">
        <v>0</v>
      </c>
      <c r="F10" s="1">
        <v>55563125.450000003</v>
      </c>
      <c r="G10" s="1">
        <v>0</v>
      </c>
      <c r="H10" s="1">
        <v>0</v>
      </c>
      <c r="I10" s="1">
        <v>0</v>
      </c>
      <c r="J10" s="4">
        <v>183247548.84</v>
      </c>
      <c r="K10" s="1">
        <v>405410.81</v>
      </c>
      <c r="L10" s="41">
        <v>12721679.470000001</v>
      </c>
      <c r="M10" s="1">
        <v>188767769.18000001</v>
      </c>
      <c r="N10" s="1">
        <v>5520220.3399999999</v>
      </c>
      <c r="O10" s="3">
        <v>183247548.84</v>
      </c>
      <c r="P10" s="9">
        <f t="shared" si="0"/>
        <v>1.8540085624753334E-2</v>
      </c>
      <c r="Q10" s="14">
        <f t="shared" si="1"/>
        <v>2.2123668914882932E-3</v>
      </c>
      <c r="R10" s="14">
        <f t="shared" si="2"/>
        <v>6.9423463236104488E-2</v>
      </c>
      <c r="S10" s="35">
        <f t="shared" si="3"/>
        <v>109.02491384388019</v>
      </c>
      <c r="T10" s="35">
        <f t="shared" si="4"/>
        <v>7.5688870980600749</v>
      </c>
      <c r="U10" s="1">
        <v>109.02</v>
      </c>
      <c r="V10" s="1">
        <v>110.31</v>
      </c>
      <c r="W10" s="38">
        <v>1377</v>
      </c>
      <c r="X10" s="66">
        <v>1680786</v>
      </c>
      <c r="Y10" s="27"/>
    </row>
    <row r="11" spans="1:25" ht="15.75" x14ac:dyDescent="0.3">
      <c r="A11" s="103">
        <v>8</v>
      </c>
      <c r="B11" s="6" t="s">
        <v>12</v>
      </c>
      <c r="C11" s="29" t="s">
        <v>13</v>
      </c>
      <c r="D11" s="16">
        <v>155716807.19999999</v>
      </c>
      <c r="E11" s="89"/>
      <c r="F11" s="1">
        <v>34925278.509999998</v>
      </c>
      <c r="G11" s="23"/>
      <c r="H11" s="1"/>
      <c r="I11" s="1"/>
      <c r="J11" s="1">
        <v>190642085.71000001</v>
      </c>
      <c r="K11" s="1">
        <v>1655511.15</v>
      </c>
      <c r="L11" s="41">
        <v>122245617.81</v>
      </c>
      <c r="M11" s="1">
        <v>210353371.44999999</v>
      </c>
      <c r="N11" s="1">
        <v>3962967.54</v>
      </c>
      <c r="O11" s="3">
        <v>206390403.91</v>
      </c>
      <c r="P11" s="9">
        <f t="shared" si="0"/>
        <v>2.0881565864544666E-2</v>
      </c>
      <c r="Q11" s="14">
        <f t="shared" si="1"/>
        <v>8.0212602845717261E-3</v>
      </c>
      <c r="R11" s="14">
        <f t="shared" si="2"/>
        <v>0.59230281783501548</v>
      </c>
      <c r="S11" s="35">
        <f t="shared" si="3"/>
        <v>7.4053122497458128</v>
      </c>
      <c r="T11" s="35">
        <f t="shared" si="4"/>
        <v>4.386187312472603</v>
      </c>
      <c r="U11" s="1">
        <v>7.4337</v>
      </c>
      <c r="V11" s="1">
        <v>7.3733000000000004</v>
      </c>
      <c r="W11" s="38">
        <v>114</v>
      </c>
      <c r="X11" s="66">
        <v>27870587.620000001</v>
      </c>
    </row>
    <row r="12" spans="1:25" ht="15.75" x14ac:dyDescent="0.3">
      <c r="A12" s="103">
        <v>9</v>
      </c>
      <c r="B12" s="6" t="s">
        <v>12</v>
      </c>
      <c r="C12" s="4" t="s">
        <v>71</v>
      </c>
      <c r="D12" s="1">
        <v>218959388.80000001</v>
      </c>
      <c r="E12" s="1">
        <v>224993996.77000001</v>
      </c>
      <c r="F12" s="1">
        <v>83887560.640000001</v>
      </c>
      <c r="G12" s="1"/>
      <c r="H12" s="1">
        <v>0</v>
      </c>
      <c r="I12" s="1">
        <v>0</v>
      </c>
      <c r="J12" s="20">
        <v>308881557.41000003</v>
      </c>
      <c r="K12" s="1">
        <v>1054631.49</v>
      </c>
      <c r="L12" s="41">
        <v>9922058.4399999995</v>
      </c>
      <c r="M12" s="20">
        <v>313918488.35000002</v>
      </c>
      <c r="N12" s="20">
        <v>3853680.17</v>
      </c>
      <c r="O12" s="3">
        <v>310064808.18000001</v>
      </c>
      <c r="P12" s="9">
        <f t="shared" si="0"/>
        <v>3.1370832129925245E-2</v>
      </c>
      <c r="Q12" s="14">
        <f t="shared" si="1"/>
        <v>3.4013259879133438E-3</v>
      </c>
      <c r="R12" s="14">
        <f t="shared" si="2"/>
        <v>3.1999950262785092E-2</v>
      </c>
      <c r="S12" s="35">
        <f t="shared" si="3"/>
        <v>1815.7939306714322</v>
      </c>
      <c r="T12" s="35">
        <f t="shared" si="4"/>
        <v>58.105315468952867</v>
      </c>
      <c r="U12" s="20">
        <v>1803.24</v>
      </c>
      <c r="V12" s="20">
        <v>1824.85</v>
      </c>
      <c r="W12" s="38">
        <v>23</v>
      </c>
      <c r="X12" s="66">
        <v>170759.91</v>
      </c>
    </row>
    <row r="13" spans="1:25" ht="15.75" x14ac:dyDescent="0.3">
      <c r="A13" s="103">
        <v>10</v>
      </c>
      <c r="B13" s="6" t="s">
        <v>26</v>
      </c>
      <c r="C13" s="46" t="s">
        <v>125</v>
      </c>
      <c r="D13" s="20">
        <v>162832873.5</v>
      </c>
      <c r="E13" s="1"/>
      <c r="F13" s="1">
        <v>31456043.300000001</v>
      </c>
      <c r="G13" s="1"/>
      <c r="H13" s="1"/>
      <c r="I13" s="1"/>
      <c r="J13" s="1">
        <v>194288916.80000001</v>
      </c>
      <c r="K13" s="1">
        <v>400349.57</v>
      </c>
      <c r="L13" s="41">
        <v>29516119.539999999</v>
      </c>
      <c r="M13" s="20">
        <v>195491934.81</v>
      </c>
      <c r="N13" s="20">
        <v>8818932.8800000008</v>
      </c>
      <c r="O13" s="3">
        <v>186673001.93000001</v>
      </c>
      <c r="P13" s="9">
        <f t="shared" si="0"/>
        <v>1.8886656119115729E-2</v>
      </c>
      <c r="Q13" s="14">
        <f t="shared" si="1"/>
        <v>2.1446570519615149E-3</v>
      </c>
      <c r="R13" s="14">
        <f t="shared" si="2"/>
        <v>0.15811670265563182</v>
      </c>
      <c r="S13" s="35">
        <f t="shared" si="3"/>
        <v>0.69898266077241922</v>
      </c>
      <c r="T13" s="35">
        <f t="shared" si="4"/>
        <v>0.11052083353479498</v>
      </c>
      <c r="U13" s="48">
        <v>0.85</v>
      </c>
      <c r="V13" s="1">
        <v>0.88</v>
      </c>
      <c r="W13" s="38">
        <v>99</v>
      </c>
      <c r="X13" s="66">
        <v>267063852.09</v>
      </c>
    </row>
    <row r="14" spans="1:25" ht="15.75" x14ac:dyDescent="0.3">
      <c r="A14" s="103">
        <v>11</v>
      </c>
      <c r="B14" s="78" t="s">
        <v>76</v>
      </c>
      <c r="C14" s="77" t="s">
        <v>77</v>
      </c>
      <c r="D14" s="1">
        <v>89669211.709999993</v>
      </c>
      <c r="E14" s="1"/>
      <c r="F14" s="1">
        <v>21713028.289999999</v>
      </c>
      <c r="G14" s="1"/>
      <c r="H14" s="1"/>
      <c r="I14" s="1"/>
      <c r="J14" s="1">
        <v>111382240</v>
      </c>
      <c r="K14" s="1">
        <v>560258.04</v>
      </c>
      <c r="L14" s="41">
        <v>-16645460.789999999</v>
      </c>
      <c r="M14" s="1">
        <v>143434063.62</v>
      </c>
      <c r="N14" s="1">
        <v>2050383.81</v>
      </c>
      <c r="O14" s="3">
        <v>141383679.81</v>
      </c>
      <c r="P14" s="9">
        <f t="shared" si="0"/>
        <v>1.4304505278315238E-2</v>
      </c>
      <c r="Q14" s="14">
        <f t="shared" si="1"/>
        <v>3.9626783003024737E-3</v>
      </c>
      <c r="R14" s="14">
        <f t="shared" si="2"/>
        <v>-0.11773254743665734</v>
      </c>
      <c r="S14" s="35">
        <f t="shared" si="3"/>
        <v>90.079805081244189</v>
      </c>
      <c r="T14" s="35">
        <f t="shared" si="4"/>
        <v>-10.605324924812429</v>
      </c>
      <c r="U14" s="1">
        <v>89.77</v>
      </c>
      <c r="V14" s="1">
        <v>90.4</v>
      </c>
      <c r="W14" s="38">
        <v>459</v>
      </c>
      <c r="X14" s="108">
        <v>1569538.03</v>
      </c>
    </row>
    <row r="15" spans="1:25" ht="15.75" x14ac:dyDescent="0.3">
      <c r="A15" s="103">
        <v>12</v>
      </c>
      <c r="B15" s="78" t="s">
        <v>63</v>
      </c>
      <c r="C15" s="77" t="s">
        <v>140</v>
      </c>
      <c r="D15" s="1">
        <v>142694817.59999999</v>
      </c>
      <c r="E15" s="1">
        <v>0</v>
      </c>
      <c r="F15" s="1">
        <v>49500133.590000004</v>
      </c>
      <c r="G15" s="1">
        <v>0</v>
      </c>
      <c r="H15" s="1">
        <v>0</v>
      </c>
      <c r="I15" s="1">
        <v>0</v>
      </c>
      <c r="J15" s="1">
        <v>199050019.68000001</v>
      </c>
      <c r="K15" s="1">
        <v>246323.32</v>
      </c>
      <c r="L15" s="41">
        <v>1616421.5</v>
      </c>
      <c r="M15" s="1">
        <v>201590369.47</v>
      </c>
      <c r="N15" s="1">
        <v>246296.44</v>
      </c>
      <c r="O15" s="3">
        <v>200114318.25</v>
      </c>
      <c r="P15" s="9">
        <f t="shared" si="0"/>
        <v>2.0246582388578589E-2</v>
      </c>
      <c r="Q15" s="14">
        <f>(K15/O15)</f>
        <v>1.2309130208877496E-3</v>
      </c>
      <c r="R15" s="14">
        <f>L15/O15</f>
        <v>8.0774904771213196E-3</v>
      </c>
      <c r="S15" s="35">
        <f>O15/X15</f>
        <v>0.98530609125573076</v>
      </c>
      <c r="T15" s="35">
        <f>L15/X15</f>
        <v>7.9588005691677947E-3</v>
      </c>
      <c r="U15" s="1">
        <v>0.98529999999999995</v>
      </c>
      <c r="V15" s="1">
        <v>0.99260000000000004</v>
      </c>
      <c r="W15" s="38">
        <v>12</v>
      </c>
      <c r="X15" s="66">
        <v>203098631</v>
      </c>
    </row>
    <row r="16" spans="1:25" ht="15.75" x14ac:dyDescent="0.3">
      <c r="A16" s="109">
        <v>13</v>
      </c>
      <c r="B16" s="71" t="s">
        <v>148</v>
      </c>
      <c r="C16" s="71" t="s">
        <v>149</v>
      </c>
      <c r="D16" s="44">
        <v>1888865.52</v>
      </c>
      <c r="E16" s="44"/>
      <c r="F16" s="44"/>
      <c r="G16" s="44"/>
      <c r="H16" s="44"/>
      <c r="I16" s="44"/>
      <c r="J16" s="44">
        <v>1888865.52</v>
      </c>
      <c r="K16" s="44"/>
      <c r="L16" s="82">
        <v>0</v>
      </c>
      <c r="M16" s="44">
        <v>4251345.7</v>
      </c>
      <c r="N16" s="44">
        <v>0</v>
      </c>
      <c r="O16" s="83">
        <v>4251345.7</v>
      </c>
      <c r="P16" s="84">
        <f t="shared" si="0"/>
        <v>4.3013024620180729E-4</v>
      </c>
      <c r="Q16" s="85">
        <f>(K16/O16)</f>
        <v>0</v>
      </c>
      <c r="R16" s="85">
        <f>L16/O16</f>
        <v>0</v>
      </c>
      <c r="S16" s="85">
        <f>O16/X16</f>
        <v>1.0756909316330145</v>
      </c>
      <c r="T16" s="85">
        <f>L16/X16</f>
        <v>0</v>
      </c>
      <c r="U16" s="44">
        <v>1.08</v>
      </c>
      <c r="V16" s="44">
        <v>1.1399999999999999</v>
      </c>
      <c r="W16" s="45">
        <v>2420</v>
      </c>
      <c r="X16" s="86">
        <v>3952200</v>
      </c>
    </row>
    <row r="17" spans="1:26" ht="15.75" x14ac:dyDescent="0.3">
      <c r="A17" s="105">
        <v>14</v>
      </c>
      <c r="B17" s="76" t="s">
        <v>156</v>
      </c>
      <c r="C17" s="75" t="s">
        <v>157</v>
      </c>
      <c r="D17" s="46">
        <v>187663805.90000001</v>
      </c>
      <c r="E17" s="46">
        <v>12398073.75</v>
      </c>
      <c r="F17" s="46">
        <v>64717355.18</v>
      </c>
      <c r="G17" s="46"/>
      <c r="H17" s="46"/>
      <c r="I17" s="46"/>
      <c r="J17" s="46">
        <v>264779234.83000001</v>
      </c>
      <c r="K17" s="46">
        <v>299383.92</v>
      </c>
      <c r="L17" s="43">
        <v>418464.08</v>
      </c>
      <c r="M17" s="46">
        <v>266722857.63999999</v>
      </c>
      <c r="N17" s="46">
        <v>236803.4</v>
      </c>
      <c r="O17" s="22">
        <v>266486054.24000001</v>
      </c>
      <c r="P17" s="21">
        <f t="shared" si="0"/>
        <v>2.6961748163551923E-2</v>
      </c>
      <c r="Q17" s="31">
        <f>(K17/O17)</f>
        <v>1.1234506092779317E-3</v>
      </c>
      <c r="R17" s="31">
        <f>L17/O17</f>
        <v>1.570303861466338E-3</v>
      </c>
      <c r="S17" s="31">
        <f>O17/X17</f>
        <v>90.359219323304572</v>
      </c>
      <c r="T17" s="31">
        <f>L17/X17</f>
        <v>0.14189143102246893</v>
      </c>
      <c r="U17" s="46">
        <v>90.62</v>
      </c>
      <c r="V17" s="46">
        <v>90.92</v>
      </c>
      <c r="W17" s="56">
        <v>109</v>
      </c>
      <c r="X17" s="110">
        <v>2949185</v>
      </c>
    </row>
    <row r="18" spans="1:26" ht="15.75" x14ac:dyDescent="0.3">
      <c r="A18" s="111"/>
      <c r="B18" s="72"/>
      <c r="C18" s="47" t="s">
        <v>59</v>
      </c>
      <c r="D18" s="1"/>
      <c r="E18" s="1"/>
      <c r="F18" s="1"/>
      <c r="G18" s="1"/>
      <c r="H18" s="1"/>
      <c r="I18" s="1"/>
      <c r="J18" s="1"/>
      <c r="K18" s="1"/>
      <c r="L18" s="41"/>
      <c r="M18" s="1"/>
      <c r="N18" s="1"/>
      <c r="O18" s="7">
        <f>SUM(O4:O17)</f>
        <v>9883856663.2800007</v>
      </c>
      <c r="P18" s="37">
        <f>(O18/$O$112)</f>
        <v>8.1466839493991392E-3</v>
      </c>
      <c r="Q18" s="14"/>
      <c r="R18" s="14"/>
      <c r="S18" s="35"/>
      <c r="T18" s="35"/>
      <c r="U18" s="1"/>
      <c r="V18" s="1"/>
      <c r="W18" s="8">
        <f>SUM(W4:W17)</f>
        <v>55906</v>
      </c>
      <c r="X18" s="66"/>
      <c r="Y18" s="17"/>
      <c r="Z18" s="17"/>
    </row>
    <row r="19" spans="1:26" ht="15.75" customHeight="1" x14ac:dyDescent="0.3">
      <c r="A19" s="112"/>
      <c r="B19" s="58"/>
      <c r="C19" s="58" t="s">
        <v>163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113"/>
      <c r="Y19" s="17"/>
      <c r="Z19" s="17"/>
    </row>
    <row r="20" spans="1:26" s="64" customFormat="1" ht="15.75" x14ac:dyDescent="0.3">
      <c r="A20" s="103">
        <v>15</v>
      </c>
      <c r="B20" s="6" t="s">
        <v>1</v>
      </c>
      <c r="C20" s="29" t="s">
        <v>14</v>
      </c>
      <c r="D20" s="1"/>
      <c r="E20" s="1">
        <v>0</v>
      </c>
      <c r="F20" s="1">
        <v>332790707046.58002</v>
      </c>
      <c r="G20" s="1">
        <v>0</v>
      </c>
      <c r="H20" s="1">
        <v>0</v>
      </c>
      <c r="I20" s="1">
        <v>0</v>
      </c>
      <c r="J20" s="1">
        <v>332790707046.58002</v>
      </c>
      <c r="K20" s="1">
        <v>489807862.22000003</v>
      </c>
      <c r="L20" s="41">
        <v>1464262985.8299999</v>
      </c>
      <c r="M20" s="1">
        <v>333455972836.54999</v>
      </c>
      <c r="N20" s="1">
        <v>1074165579.49</v>
      </c>
      <c r="O20" s="3">
        <v>332381807257.06</v>
      </c>
      <c r="P20" s="9">
        <f t="shared" ref="P20:P42" si="5">(O20/$O$43)</f>
        <v>0.40605366044011532</v>
      </c>
      <c r="Q20" s="14">
        <f t="shared" ref="Q20:Q42" si="6">(K20/O20)</f>
        <v>1.4736301792871252E-3</v>
      </c>
      <c r="R20" s="14">
        <f t="shared" si="2"/>
        <v>4.4053644148386167E-3</v>
      </c>
      <c r="S20" s="35">
        <f t="shared" si="3"/>
        <v>10293.668533445007</v>
      </c>
      <c r="T20" s="35">
        <f t="shared" si="4"/>
        <v>45.347361055382642</v>
      </c>
      <c r="U20" s="1">
        <v>100</v>
      </c>
      <c r="V20" s="1">
        <v>100</v>
      </c>
      <c r="W20" s="38">
        <v>85320</v>
      </c>
      <c r="X20" s="66">
        <v>32289927.170000002</v>
      </c>
      <c r="Y20" s="18"/>
      <c r="Z20" s="63"/>
    </row>
    <row r="21" spans="1:26" ht="15.75" x14ac:dyDescent="0.3">
      <c r="A21" s="103">
        <v>16</v>
      </c>
      <c r="B21" s="6" t="s">
        <v>38</v>
      </c>
      <c r="C21" s="29" t="s">
        <v>15</v>
      </c>
      <c r="D21" s="1"/>
      <c r="E21" s="1">
        <v>0</v>
      </c>
      <c r="F21" s="1">
        <v>238395660422.38</v>
      </c>
      <c r="G21" s="1"/>
      <c r="H21" s="1">
        <v>0</v>
      </c>
      <c r="I21" s="1">
        <v>0</v>
      </c>
      <c r="J21" s="1">
        <v>237286572346</v>
      </c>
      <c r="K21" s="1">
        <v>206880014.66</v>
      </c>
      <c r="L21" s="41">
        <v>1186712027.54</v>
      </c>
      <c r="M21" s="1">
        <v>238885285053.70999</v>
      </c>
      <c r="N21" s="1">
        <v>1598712707.71</v>
      </c>
      <c r="O21" s="3">
        <v>237286572346</v>
      </c>
      <c r="P21" s="9">
        <f t="shared" si="5"/>
        <v>0.28988073104694567</v>
      </c>
      <c r="Q21" s="14">
        <f t="shared" si="6"/>
        <v>8.7185723412253351E-4</v>
      </c>
      <c r="R21" s="14">
        <f t="shared" si="2"/>
        <v>5.0011764922356962E-3</v>
      </c>
      <c r="S21" s="35">
        <f t="shared" si="3"/>
        <v>99.999999977242709</v>
      </c>
      <c r="T21" s="35">
        <f t="shared" si="4"/>
        <v>0.50011764910975631</v>
      </c>
      <c r="U21" s="1">
        <v>100</v>
      </c>
      <c r="V21" s="1">
        <v>100</v>
      </c>
      <c r="W21" s="38">
        <v>14061</v>
      </c>
      <c r="X21" s="66">
        <v>2372865724</v>
      </c>
      <c r="Y21" s="18"/>
      <c r="Z21" s="17"/>
    </row>
    <row r="22" spans="1:26" ht="15.75" x14ac:dyDescent="0.3">
      <c r="A22" s="103">
        <v>17</v>
      </c>
      <c r="B22" s="6" t="s">
        <v>8</v>
      </c>
      <c r="C22" s="29" t="s">
        <v>114</v>
      </c>
      <c r="D22" s="1"/>
      <c r="E22" s="1">
        <v>0</v>
      </c>
      <c r="F22" s="1">
        <v>6494227081</v>
      </c>
      <c r="G22" s="1"/>
      <c r="H22" s="23"/>
      <c r="I22" s="1"/>
      <c r="J22" s="1">
        <v>6494227081</v>
      </c>
      <c r="K22" s="1">
        <v>15027931</v>
      </c>
      <c r="L22" s="41">
        <v>100312672</v>
      </c>
      <c r="M22" s="1">
        <v>17641004848.060001</v>
      </c>
      <c r="N22" s="1">
        <v>279385419.45999998</v>
      </c>
      <c r="O22" s="3">
        <v>17361619429</v>
      </c>
      <c r="P22" s="9">
        <f t="shared" si="5"/>
        <v>2.1209792372485315E-2</v>
      </c>
      <c r="Q22" s="14">
        <f t="shared" si="6"/>
        <v>8.6558348208566757E-4</v>
      </c>
      <c r="R22" s="14">
        <f t="shared" si="2"/>
        <v>5.7778407371631832E-3</v>
      </c>
      <c r="S22" s="35">
        <f t="shared" si="3"/>
        <v>1.0134074519741474</v>
      </c>
      <c r="T22" s="35">
        <f t="shared" si="4"/>
        <v>5.8553068593609706E-3</v>
      </c>
      <c r="U22" s="1">
        <v>1000</v>
      </c>
      <c r="V22" s="1">
        <v>1000</v>
      </c>
      <c r="W22" s="38">
        <v>6615</v>
      </c>
      <c r="X22" s="66">
        <v>17131923981</v>
      </c>
      <c r="Y22" s="18"/>
      <c r="Z22" s="17"/>
    </row>
    <row r="23" spans="1:26" ht="15.75" x14ac:dyDescent="0.3">
      <c r="A23" s="103">
        <v>18</v>
      </c>
      <c r="B23" s="6" t="s">
        <v>16</v>
      </c>
      <c r="C23" s="29" t="s">
        <v>97</v>
      </c>
      <c r="D23" s="1">
        <v>0</v>
      </c>
      <c r="E23" s="1">
        <v>0</v>
      </c>
      <c r="F23" s="1">
        <v>636902732.46000004</v>
      </c>
      <c r="G23" s="1">
        <v>0</v>
      </c>
      <c r="H23" s="1">
        <v>0</v>
      </c>
      <c r="I23" s="1">
        <v>0</v>
      </c>
      <c r="J23" s="1">
        <v>1684452186.75</v>
      </c>
      <c r="K23" s="1">
        <v>2122364.33</v>
      </c>
      <c r="L23" s="41">
        <v>10186422.27</v>
      </c>
      <c r="M23" s="1">
        <v>1684452186.75</v>
      </c>
      <c r="N23" s="1">
        <v>27636385.379999999</v>
      </c>
      <c r="O23" s="3">
        <v>1656815801.3699999</v>
      </c>
      <c r="P23" s="9">
        <f t="shared" si="5"/>
        <v>2.0240461605680188E-3</v>
      </c>
      <c r="Q23" s="14">
        <f t="shared" si="6"/>
        <v>1.2809899134502726E-3</v>
      </c>
      <c r="R23" s="14">
        <f t="shared" si="2"/>
        <v>6.1481923709183466E-3</v>
      </c>
      <c r="S23" s="35">
        <f t="shared" si="3"/>
        <v>100.55355871317732</v>
      </c>
      <c r="T23" s="35">
        <f t="shared" si="4"/>
        <v>0.61822262254904681</v>
      </c>
      <c r="U23" s="1">
        <v>100</v>
      </c>
      <c r="V23" s="1">
        <v>100</v>
      </c>
      <c r="W23" s="38">
        <v>1341</v>
      </c>
      <c r="X23" s="66">
        <v>16476948.43</v>
      </c>
      <c r="Y23" s="18"/>
      <c r="Z23" s="17"/>
    </row>
    <row r="24" spans="1:26" ht="15.75" x14ac:dyDescent="0.3">
      <c r="A24" s="103">
        <v>19</v>
      </c>
      <c r="B24" s="23" t="s">
        <v>61</v>
      </c>
      <c r="C24" s="29" t="s">
        <v>17</v>
      </c>
      <c r="D24" s="1"/>
      <c r="E24" s="1">
        <v>0</v>
      </c>
      <c r="F24" s="1">
        <v>34462835219.150002</v>
      </c>
      <c r="G24" s="1">
        <v>0</v>
      </c>
      <c r="H24" s="1">
        <v>0</v>
      </c>
      <c r="I24" s="1">
        <v>0</v>
      </c>
      <c r="J24" s="1">
        <v>34462835219.150002</v>
      </c>
      <c r="K24" s="1">
        <v>142072833.81999999</v>
      </c>
      <c r="L24" s="41">
        <v>436327027.98000002</v>
      </c>
      <c r="M24" s="1">
        <v>90929672664</v>
      </c>
      <c r="N24" s="1">
        <v>178327267</v>
      </c>
      <c r="O24" s="3">
        <v>90751345397</v>
      </c>
      <c r="P24" s="9">
        <f t="shared" si="5"/>
        <v>0.11086622427507829</v>
      </c>
      <c r="Q24" s="14">
        <f t="shared" si="6"/>
        <v>1.5655176592533088E-3</v>
      </c>
      <c r="R24" s="14">
        <f t="shared" si="2"/>
        <v>4.8079400483954015E-3</v>
      </c>
      <c r="S24" s="35">
        <f t="shared" si="3"/>
        <v>0.99997846338368068</v>
      </c>
      <c r="T24" s="35">
        <f t="shared" si="4"/>
        <v>4.8078365016352934E-3</v>
      </c>
      <c r="U24" s="1">
        <v>1</v>
      </c>
      <c r="V24" s="1">
        <v>1</v>
      </c>
      <c r="W24" s="38">
        <v>72389</v>
      </c>
      <c r="X24" s="66">
        <v>90753299916</v>
      </c>
      <c r="Y24" s="18"/>
      <c r="Z24" s="17"/>
    </row>
    <row r="25" spans="1:26" ht="15.75" x14ac:dyDescent="0.3">
      <c r="A25" s="103">
        <v>20</v>
      </c>
      <c r="B25" s="6" t="s">
        <v>12</v>
      </c>
      <c r="C25" s="29" t="s">
        <v>18</v>
      </c>
      <c r="D25" s="1"/>
      <c r="E25" s="1"/>
      <c r="F25" s="1">
        <v>1151680018.54</v>
      </c>
      <c r="G25" s="1"/>
      <c r="H25" s="1"/>
      <c r="I25" s="1"/>
      <c r="J25" s="1">
        <v>1539829851.71</v>
      </c>
      <c r="K25" s="1">
        <v>1411679.77</v>
      </c>
      <c r="L25" s="41">
        <v>6567944.96</v>
      </c>
      <c r="M25" s="1">
        <v>1553782110.3699999</v>
      </c>
      <c r="N25" s="1">
        <v>6129428.9000000004</v>
      </c>
      <c r="O25" s="3">
        <v>1547652681.47</v>
      </c>
      <c r="P25" s="9">
        <f t="shared" si="5"/>
        <v>1.8906872237890965E-3</v>
      </c>
      <c r="Q25" s="14">
        <f t="shared" si="6"/>
        <v>9.1214248965675591E-4</v>
      </c>
      <c r="R25" s="14">
        <f t="shared" si="2"/>
        <v>4.2438106680121523E-3</v>
      </c>
      <c r="S25" s="35">
        <f t="shared" si="3"/>
        <v>9.8703679735147869</v>
      </c>
      <c r="T25" s="35">
        <f t="shared" si="4"/>
        <v>4.1887972903207546E-2</v>
      </c>
      <c r="U25" s="1">
        <v>10</v>
      </c>
      <c r="V25" s="1">
        <v>10</v>
      </c>
      <c r="W25" s="38">
        <v>1020</v>
      </c>
      <c r="X25" s="66">
        <v>156797870.72</v>
      </c>
      <c r="Y25" s="18"/>
      <c r="Z25" s="17"/>
    </row>
    <row r="26" spans="1:26" ht="15.75" x14ac:dyDescent="0.3">
      <c r="A26" s="103">
        <v>21</v>
      </c>
      <c r="B26" s="6" t="s">
        <v>73</v>
      </c>
      <c r="C26" s="29" t="s">
        <v>74</v>
      </c>
      <c r="D26" s="1"/>
      <c r="E26" s="1">
        <v>0</v>
      </c>
      <c r="F26" s="1">
        <v>4068965641.9000001</v>
      </c>
      <c r="G26" s="1"/>
      <c r="H26" s="1"/>
      <c r="I26" s="1"/>
      <c r="J26" s="1">
        <v>4068965641.9000001</v>
      </c>
      <c r="K26" s="1">
        <v>8936594.3200000003</v>
      </c>
      <c r="L26" s="41">
        <v>48009481.689999998</v>
      </c>
      <c r="M26" s="1">
        <v>9647377869.2399998</v>
      </c>
      <c r="N26" s="1">
        <v>61323163.659999996</v>
      </c>
      <c r="O26" s="3">
        <v>9586054705.5799999</v>
      </c>
      <c r="P26" s="9">
        <f t="shared" si="5"/>
        <v>1.1710787165224047E-2</v>
      </c>
      <c r="Q26" s="14">
        <f t="shared" si="6"/>
        <v>9.3224945970713565E-4</v>
      </c>
      <c r="R26" s="14">
        <f t="shared" si="2"/>
        <v>5.0082628531270424E-3</v>
      </c>
      <c r="S26" s="35">
        <f t="shared" si="3"/>
        <v>99.363356771280266</v>
      </c>
      <c r="T26" s="35">
        <f t="shared" si="4"/>
        <v>0.49763780867961227</v>
      </c>
      <c r="U26" s="1">
        <v>100</v>
      </c>
      <c r="V26" s="1">
        <v>100</v>
      </c>
      <c r="W26" s="38">
        <v>4393</v>
      </c>
      <c r="X26" s="66">
        <v>96474747</v>
      </c>
      <c r="Y26" s="18"/>
      <c r="Z26" s="17"/>
    </row>
    <row r="27" spans="1:26" s="65" customFormat="1" ht="15.75" x14ac:dyDescent="0.3">
      <c r="A27" s="103">
        <v>22</v>
      </c>
      <c r="B27" s="76" t="s">
        <v>78</v>
      </c>
      <c r="C27" s="75" t="s">
        <v>132</v>
      </c>
      <c r="D27" s="34"/>
      <c r="E27" s="34">
        <v>0</v>
      </c>
      <c r="F27" s="34">
        <v>12092736651.99</v>
      </c>
      <c r="G27" s="34">
        <v>0</v>
      </c>
      <c r="H27" s="34">
        <v>0</v>
      </c>
      <c r="I27" s="34">
        <v>0</v>
      </c>
      <c r="J27" s="34">
        <v>12092736651.99</v>
      </c>
      <c r="K27" s="34">
        <v>36778596.130000003</v>
      </c>
      <c r="L27" s="41">
        <v>158235577.75999999</v>
      </c>
      <c r="M27" s="34">
        <v>33849608860.91</v>
      </c>
      <c r="N27" s="34">
        <v>152646516.68000001</v>
      </c>
      <c r="O27" s="3">
        <v>33696962344.23</v>
      </c>
      <c r="P27" s="9">
        <f t="shared" si="5"/>
        <v>4.1165835815451933E-2</v>
      </c>
      <c r="Q27" s="14">
        <f t="shared" si="6"/>
        <v>1.091451382302348E-3</v>
      </c>
      <c r="R27" s="14">
        <f t="shared" si="2"/>
        <v>4.695841012123011E-3</v>
      </c>
      <c r="S27" s="35">
        <f t="shared" si="3"/>
        <v>1.0046974852791433</v>
      </c>
      <c r="T27" s="35">
        <f t="shared" si="4"/>
        <v>4.7178996561506557E-3</v>
      </c>
      <c r="U27" s="34">
        <v>1</v>
      </c>
      <c r="V27" s="34">
        <v>1</v>
      </c>
      <c r="W27" s="49">
        <v>15493</v>
      </c>
      <c r="X27" s="114">
        <v>33539411452.66</v>
      </c>
      <c r="Y27" s="18"/>
      <c r="Z27" s="63"/>
    </row>
    <row r="28" spans="1:26" ht="15.75" x14ac:dyDescent="0.3">
      <c r="A28" s="103">
        <v>23</v>
      </c>
      <c r="B28" s="1" t="s">
        <v>63</v>
      </c>
      <c r="C28" s="4" t="s">
        <v>79</v>
      </c>
      <c r="D28" s="23" t="s">
        <v>151</v>
      </c>
      <c r="E28" s="1">
        <v>0</v>
      </c>
      <c r="F28" s="1">
        <v>655114360.11000001</v>
      </c>
      <c r="G28" s="1">
        <v>0</v>
      </c>
      <c r="H28" s="23">
        <v>0</v>
      </c>
      <c r="I28" s="1">
        <v>0</v>
      </c>
      <c r="J28" s="1">
        <v>655114360.11000001</v>
      </c>
      <c r="K28" s="1">
        <v>807811.9</v>
      </c>
      <c r="L28" s="41">
        <v>3389419.98</v>
      </c>
      <c r="M28" s="1">
        <v>685029078.45000005</v>
      </c>
      <c r="N28" s="1">
        <v>807221.65</v>
      </c>
      <c r="O28" s="3">
        <v>681109541.78999996</v>
      </c>
      <c r="P28" s="9">
        <f t="shared" si="5"/>
        <v>8.3207629468909426E-4</v>
      </c>
      <c r="Q28" s="14">
        <f t="shared" si="6"/>
        <v>1.1860234667642711E-3</v>
      </c>
      <c r="R28" s="14">
        <f t="shared" si="2"/>
        <v>4.9763213874414163E-3</v>
      </c>
      <c r="S28" s="35">
        <f t="shared" si="3"/>
        <v>10.017759201034371</v>
      </c>
      <c r="T28" s="35">
        <f t="shared" si="4"/>
        <v>4.9851589366345379E-2</v>
      </c>
      <c r="U28" s="1">
        <v>10</v>
      </c>
      <c r="V28" s="1">
        <v>10</v>
      </c>
      <c r="W28" s="38">
        <v>235</v>
      </c>
      <c r="X28" s="66">
        <v>67990209</v>
      </c>
      <c r="Y28" s="18"/>
      <c r="Z28" s="17"/>
    </row>
    <row r="29" spans="1:26" ht="15.75" x14ac:dyDescent="0.3">
      <c r="A29" s="103">
        <v>24</v>
      </c>
      <c r="B29" s="1" t="s">
        <v>6</v>
      </c>
      <c r="C29" s="4" t="s">
        <v>95</v>
      </c>
      <c r="D29" s="1"/>
      <c r="E29" s="1">
        <v>0</v>
      </c>
      <c r="F29" s="1">
        <v>2901067380.48</v>
      </c>
      <c r="G29" s="1">
        <v>0</v>
      </c>
      <c r="H29" s="1">
        <v>0</v>
      </c>
      <c r="I29" s="1">
        <v>0</v>
      </c>
      <c r="J29" s="1">
        <v>2910048768.1799998</v>
      </c>
      <c r="K29" s="1">
        <v>3982277.33</v>
      </c>
      <c r="L29" s="41">
        <v>12863066.85</v>
      </c>
      <c r="M29" s="1">
        <v>2901067380.48</v>
      </c>
      <c r="N29" s="1">
        <v>15669863.9</v>
      </c>
      <c r="O29" s="3">
        <v>2887499248.29</v>
      </c>
      <c r="P29" s="9">
        <f t="shared" si="5"/>
        <v>3.5275084667298127E-3</v>
      </c>
      <c r="Q29" s="14">
        <f t="shared" si="6"/>
        <v>1.3791440231052307E-3</v>
      </c>
      <c r="R29" s="14">
        <f t="shared" si="2"/>
        <v>4.4547429259479843E-3</v>
      </c>
      <c r="S29" s="35">
        <f t="shared" si="3"/>
        <v>109.41882514062436</v>
      </c>
      <c r="T29" s="35">
        <f t="shared" si="4"/>
        <v>0.48743273726073583</v>
      </c>
      <c r="U29" s="1">
        <v>100</v>
      </c>
      <c r="V29" s="1">
        <v>100</v>
      </c>
      <c r="W29" s="38">
        <v>558</v>
      </c>
      <c r="X29" s="66">
        <v>26389419.23</v>
      </c>
      <c r="Y29" s="18"/>
      <c r="Z29" s="17"/>
    </row>
    <row r="30" spans="1:26" ht="15.75" x14ac:dyDescent="0.3">
      <c r="A30" s="103">
        <v>25</v>
      </c>
      <c r="B30" s="6" t="s">
        <v>26</v>
      </c>
      <c r="C30" s="29" t="s">
        <v>83</v>
      </c>
      <c r="D30" s="1"/>
      <c r="E30" s="1"/>
      <c r="F30" s="1">
        <v>12795859353.889999</v>
      </c>
      <c r="G30" s="1"/>
      <c r="H30" s="1"/>
      <c r="I30" s="1"/>
      <c r="J30" s="1">
        <v>12795859353.889999</v>
      </c>
      <c r="K30" s="1">
        <v>18779692.300000001</v>
      </c>
      <c r="L30" s="41">
        <v>59939850.130000003</v>
      </c>
      <c r="M30" s="1">
        <v>12860845646.309999</v>
      </c>
      <c r="N30" s="1">
        <v>248027616.13999999</v>
      </c>
      <c r="O30" s="3">
        <v>12612818030.17</v>
      </c>
      <c r="P30" s="9">
        <f t="shared" si="5"/>
        <v>1.5408427350100793E-2</v>
      </c>
      <c r="Q30" s="14">
        <f t="shared" si="6"/>
        <v>1.488937068233187E-3</v>
      </c>
      <c r="R30" s="14">
        <f t="shared" si="2"/>
        <v>4.7522964326150762E-3</v>
      </c>
      <c r="S30" s="35">
        <f t="shared" si="3"/>
        <v>93.677206224498761</v>
      </c>
      <c r="T30" s="35">
        <f t="shared" si="4"/>
        <v>0.44518185295803225</v>
      </c>
      <c r="U30" s="1">
        <v>100</v>
      </c>
      <c r="V30" s="1">
        <v>100</v>
      </c>
      <c r="W30" s="38">
        <v>5771</v>
      </c>
      <c r="X30" s="66">
        <v>134641270.15000001</v>
      </c>
    </row>
    <row r="31" spans="1:26" ht="15.75" x14ac:dyDescent="0.3">
      <c r="A31" s="103">
        <v>26</v>
      </c>
      <c r="B31" s="6" t="s">
        <v>84</v>
      </c>
      <c r="C31" s="29" t="s">
        <v>85</v>
      </c>
      <c r="D31" s="1"/>
      <c r="E31" s="1"/>
      <c r="F31" s="1">
        <v>7225511056.8999996</v>
      </c>
      <c r="G31" s="1"/>
      <c r="H31" s="1"/>
      <c r="I31" s="1"/>
      <c r="J31" s="1">
        <v>15304511477.129999</v>
      </c>
      <c r="K31" s="1">
        <v>15658487.470000001</v>
      </c>
      <c r="L31" s="41">
        <v>73669101.810000002</v>
      </c>
      <c r="M31" s="1">
        <v>15304511477.129999</v>
      </c>
      <c r="N31" s="1">
        <v>44978790.899999999</v>
      </c>
      <c r="O31" s="3">
        <v>15259532686.24</v>
      </c>
      <c r="P31" s="9">
        <f t="shared" si="5"/>
        <v>1.8641781735849582E-2</v>
      </c>
      <c r="Q31" s="14">
        <f t="shared" si="6"/>
        <v>1.0261446265729848E-3</v>
      </c>
      <c r="R31" s="14">
        <f t="shared" si="2"/>
        <v>4.8277429803882362E-3</v>
      </c>
      <c r="S31" s="35">
        <f t="shared" si="3"/>
        <v>100.37848641236251</v>
      </c>
      <c r="T31" s="35">
        <f t="shared" si="4"/>
        <v>0.48460153315927901</v>
      </c>
      <c r="U31" s="1">
        <v>100</v>
      </c>
      <c r="V31" s="1">
        <v>100</v>
      </c>
      <c r="W31" s="38">
        <v>1809</v>
      </c>
      <c r="X31" s="66">
        <v>152019952</v>
      </c>
    </row>
    <row r="32" spans="1:26" ht="15.75" x14ac:dyDescent="0.3">
      <c r="A32" s="103">
        <v>27</v>
      </c>
      <c r="B32" s="6" t="s">
        <v>84</v>
      </c>
      <c r="C32" s="29" t="s">
        <v>94</v>
      </c>
      <c r="D32" s="1"/>
      <c r="E32" s="1"/>
      <c r="F32" s="1">
        <v>268039673.53</v>
      </c>
      <c r="G32" s="1"/>
      <c r="H32" s="1"/>
      <c r="I32" s="1"/>
      <c r="J32" s="1">
        <v>764022720</v>
      </c>
      <c r="K32" s="1">
        <v>532033.63</v>
      </c>
      <c r="L32" s="41">
        <v>3507834.05</v>
      </c>
      <c r="M32" s="1">
        <v>764022720</v>
      </c>
      <c r="N32" s="1">
        <v>1630712.83</v>
      </c>
      <c r="O32" s="3">
        <v>762392007.16999996</v>
      </c>
      <c r="P32" s="9">
        <f t="shared" si="5"/>
        <v>9.3137487805476041E-4</v>
      </c>
      <c r="Q32" s="14">
        <f t="shared" si="6"/>
        <v>6.9784785910191984E-4</v>
      </c>
      <c r="R32" s="14">
        <f t="shared" si="2"/>
        <v>4.6010897504304695E-3</v>
      </c>
      <c r="S32" s="35">
        <f t="shared" si="3"/>
        <v>1012069.5701181468</v>
      </c>
      <c r="T32" s="35">
        <f t="shared" si="4"/>
        <v>4656.6229257931764</v>
      </c>
      <c r="U32" s="1">
        <v>1000000</v>
      </c>
      <c r="V32" s="1">
        <v>1000000</v>
      </c>
      <c r="W32" s="38">
        <v>6</v>
      </c>
      <c r="X32" s="66">
        <v>753.3</v>
      </c>
    </row>
    <row r="33" spans="1:28" ht="15.75" x14ac:dyDescent="0.3">
      <c r="A33" s="103">
        <v>28</v>
      </c>
      <c r="B33" s="6" t="s">
        <v>64</v>
      </c>
      <c r="C33" s="29" t="s">
        <v>108</v>
      </c>
      <c r="D33" s="1"/>
      <c r="E33" s="1"/>
      <c r="F33" s="1">
        <v>755314737.77999997</v>
      </c>
      <c r="G33" s="1"/>
      <c r="H33" s="23"/>
      <c r="I33" s="1"/>
      <c r="J33" s="1">
        <v>755314737.77999997</v>
      </c>
      <c r="K33" s="1">
        <v>1445573.36</v>
      </c>
      <c r="L33" s="41">
        <v>1538570.54</v>
      </c>
      <c r="M33" s="1">
        <v>775163704.28999996</v>
      </c>
      <c r="N33" s="1">
        <v>9040365.6300000008</v>
      </c>
      <c r="O33" s="3">
        <v>766123338.65999997</v>
      </c>
      <c r="P33" s="9">
        <f t="shared" si="5"/>
        <v>9.3593325272133237E-4</v>
      </c>
      <c r="Q33" s="14">
        <f t="shared" si="6"/>
        <v>1.8868676713705169E-3</v>
      </c>
      <c r="R33" s="14">
        <f t="shared" si="2"/>
        <v>2.0082543663152998E-3</v>
      </c>
      <c r="S33" s="35">
        <f t="shared" si="3"/>
        <v>101.98840563337981</v>
      </c>
      <c r="T33" s="35">
        <f t="shared" si="4"/>
        <v>0.20481866092677095</v>
      </c>
      <c r="U33" s="1">
        <v>100</v>
      </c>
      <c r="V33" s="1">
        <v>100</v>
      </c>
      <c r="W33" s="38">
        <v>670</v>
      </c>
      <c r="X33" s="66">
        <v>7511867</v>
      </c>
    </row>
    <row r="34" spans="1:28" ht="15.75" x14ac:dyDescent="0.3">
      <c r="A34" s="103">
        <v>29</v>
      </c>
      <c r="B34" s="6" t="s">
        <v>2</v>
      </c>
      <c r="C34" s="29" t="s">
        <v>139</v>
      </c>
      <c r="D34" s="1"/>
      <c r="E34" s="1">
        <v>0</v>
      </c>
      <c r="F34" s="1">
        <v>15665318525.48</v>
      </c>
      <c r="G34" s="1">
        <v>0</v>
      </c>
      <c r="H34" s="1">
        <v>0</v>
      </c>
      <c r="I34" s="23"/>
      <c r="J34" s="1">
        <v>16147579549.83</v>
      </c>
      <c r="K34" s="1">
        <v>16181473.699999999</v>
      </c>
      <c r="L34" s="41">
        <v>63840717.939999998</v>
      </c>
      <c r="M34" s="1">
        <v>16088056136.610001</v>
      </c>
      <c r="N34" s="1">
        <v>16707913.35</v>
      </c>
      <c r="O34" s="3">
        <v>16071348223.26</v>
      </c>
      <c r="P34" s="9">
        <f t="shared" si="5"/>
        <v>1.9633534783735834E-2</v>
      </c>
      <c r="Q34" s="14">
        <f t="shared" si="6"/>
        <v>1.0068522861436488E-3</v>
      </c>
      <c r="R34" s="14">
        <f t="shared" si="2"/>
        <v>3.9723311979267288E-3</v>
      </c>
      <c r="S34" s="35">
        <f t="shared" si="3"/>
        <v>0.3028202858609042</v>
      </c>
      <c r="T34" s="35">
        <f t="shared" si="4"/>
        <v>1.2029024688903602E-3</v>
      </c>
      <c r="U34" s="1">
        <v>1</v>
      </c>
      <c r="V34" s="1">
        <v>1</v>
      </c>
      <c r="W34" s="38">
        <v>1524</v>
      </c>
      <c r="X34" s="66">
        <v>53072231200</v>
      </c>
    </row>
    <row r="35" spans="1:28" ht="15.75" x14ac:dyDescent="0.3">
      <c r="A35" s="103">
        <v>30</v>
      </c>
      <c r="B35" s="6" t="s">
        <v>28</v>
      </c>
      <c r="C35" s="29" t="s">
        <v>104</v>
      </c>
      <c r="D35" s="1">
        <v>0</v>
      </c>
      <c r="E35" s="1">
        <v>0</v>
      </c>
      <c r="F35" s="1">
        <v>16911513785.870001</v>
      </c>
      <c r="G35" s="1"/>
      <c r="H35" s="1"/>
      <c r="I35" s="1"/>
      <c r="J35" s="1">
        <v>16911513785.870001</v>
      </c>
      <c r="K35" s="1">
        <v>15793203.789999999</v>
      </c>
      <c r="L35" s="41">
        <v>51363510.009999998</v>
      </c>
      <c r="M35" s="1">
        <v>16911513785.870001</v>
      </c>
      <c r="N35" s="1">
        <v>15793203.789999999</v>
      </c>
      <c r="O35" s="3">
        <v>16895720582.08</v>
      </c>
      <c r="P35" s="9">
        <f t="shared" si="5"/>
        <v>2.0640627851274362E-2</v>
      </c>
      <c r="Q35" s="14">
        <f t="shared" si="6"/>
        <v>9.3474579632612078E-4</v>
      </c>
      <c r="R35" s="14">
        <f t="shared" si="2"/>
        <v>3.0400307439078598E-3</v>
      </c>
      <c r="S35" s="35">
        <f t="shared" si="3"/>
        <v>0.99906612713149889</v>
      </c>
      <c r="T35" s="35">
        <f t="shared" si="4"/>
        <v>3.0371917416767151E-3</v>
      </c>
      <c r="U35" s="1">
        <v>1</v>
      </c>
      <c r="V35" s="1">
        <v>1</v>
      </c>
      <c r="W35" s="38">
        <v>2016</v>
      </c>
      <c r="X35" s="66">
        <v>16911513785.969999</v>
      </c>
      <c r="Y35" s="32"/>
      <c r="Z35" s="32"/>
      <c r="AA35" s="32"/>
      <c r="AB35" s="32"/>
    </row>
    <row r="36" spans="1:28" s="32" customFormat="1" ht="15.75" x14ac:dyDescent="0.3">
      <c r="A36" s="103">
        <v>31</v>
      </c>
      <c r="B36" s="29" t="s">
        <v>86</v>
      </c>
      <c r="C36" s="29" t="s">
        <v>101</v>
      </c>
      <c r="D36" s="4"/>
      <c r="E36" s="4">
        <v>0</v>
      </c>
      <c r="F36" s="4">
        <v>3472518375.3800001</v>
      </c>
      <c r="G36" s="4">
        <v>0</v>
      </c>
      <c r="H36" s="4">
        <v>0</v>
      </c>
      <c r="I36" s="4">
        <v>0</v>
      </c>
      <c r="J36" s="4">
        <v>6641031949.0200005</v>
      </c>
      <c r="K36" s="4">
        <v>9535551.1199999992</v>
      </c>
      <c r="L36" s="43">
        <v>26438704.43</v>
      </c>
      <c r="M36" s="4">
        <v>6641031949.0200005</v>
      </c>
      <c r="N36" s="4">
        <v>9535551.1199999992</v>
      </c>
      <c r="O36" s="22">
        <v>6631496397.8999996</v>
      </c>
      <c r="P36" s="21">
        <f t="shared" si="5"/>
        <v>8.1013561144765052E-3</v>
      </c>
      <c r="Q36" s="31">
        <f t="shared" si="6"/>
        <v>1.4379184648308982E-3</v>
      </c>
      <c r="R36" s="31">
        <f t="shared" si="2"/>
        <v>3.9868383911619652E-3</v>
      </c>
      <c r="S36" s="51">
        <f t="shared" si="3"/>
        <v>100.3485059867529</v>
      </c>
      <c r="T36" s="51">
        <f t="shared" si="4"/>
        <v>0.40007327616373273</v>
      </c>
      <c r="U36" s="4">
        <v>100</v>
      </c>
      <c r="V36" s="4">
        <v>100</v>
      </c>
      <c r="W36" s="40">
        <v>681</v>
      </c>
      <c r="X36" s="115">
        <v>66084655</v>
      </c>
      <c r="Y36"/>
      <c r="Z36"/>
      <c r="AA36"/>
      <c r="AB36"/>
    </row>
    <row r="37" spans="1:28" ht="15.75" x14ac:dyDescent="0.3">
      <c r="A37" s="103">
        <v>32</v>
      </c>
      <c r="B37" s="6" t="s">
        <v>98</v>
      </c>
      <c r="C37" s="29" t="s">
        <v>99</v>
      </c>
      <c r="D37" s="1"/>
      <c r="E37" s="1">
        <v>0</v>
      </c>
      <c r="F37" s="1">
        <v>9101959848.2800007</v>
      </c>
      <c r="G37" s="1"/>
      <c r="H37" s="1">
        <v>0</v>
      </c>
      <c r="I37" s="1">
        <v>0</v>
      </c>
      <c r="J37" s="1">
        <v>9101959848.2800007</v>
      </c>
      <c r="K37" s="1">
        <v>8312131.1799999997</v>
      </c>
      <c r="L37" s="41">
        <v>29809893.82</v>
      </c>
      <c r="M37" s="1">
        <v>9148761764.9500008</v>
      </c>
      <c r="N37" s="1">
        <v>20248209.93</v>
      </c>
      <c r="O37" s="3">
        <v>9128513555.0100002</v>
      </c>
      <c r="P37" s="9">
        <f t="shared" si="5"/>
        <v>1.1151832809315976E-2</v>
      </c>
      <c r="Q37" s="14">
        <f t="shared" si="6"/>
        <v>9.1056787393803613E-4</v>
      </c>
      <c r="R37" s="14">
        <f t="shared" si="2"/>
        <v>3.2655802766091576E-3</v>
      </c>
      <c r="S37" s="35">
        <f t="shared" si="3"/>
        <v>1.0034683824204218</v>
      </c>
      <c r="T37" s="35">
        <f t="shared" si="4"/>
        <v>3.2769065578330246E-3</v>
      </c>
      <c r="U37" s="1">
        <v>1</v>
      </c>
      <c r="V37" s="1">
        <v>1</v>
      </c>
      <c r="W37" s="38">
        <v>1300</v>
      </c>
      <c r="X37" s="66">
        <v>9096961812.5799999</v>
      </c>
    </row>
    <row r="38" spans="1:28" ht="16.5" customHeight="1" x14ac:dyDescent="0.3">
      <c r="A38" s="103">
        <v>33</v>
      </c>
      <c r="B38" s="6" t="s">
        <v>118</v>
      </c>
      <c r="C38" s="75" t="s">
        <v>119</v>
      </c>
      <c r="D38" s="34"/>
      <c r="E38" s="1">
        <v>0</v>
      </c>
      <c r="F38" s="90">
        <v>596202767.07000005</v>
      </c>
      <c r="G38" s="1">
        <v>0</v>
      </c>
      <c r="H38" s="1"/>
      <c r="I38" s="1"/>
      <c r="J38" s="91">
        <v>859484018.44000006</v>
      </c>
      <c r="K38" s="92">
        <v>1426583.25</v>
      </c>
      <c r="L38" s="41">
        <v>3430622.49</v>
      </c>
      <c r="M38" s="93">
        <v>879749360.5</v>
      </c>
      <c r="N38" s="92">
        <v>1426583.25</v>
      </c>
      <c r="O38" s="3">
        <v>874893593.70000005</v>
      </c>
      <c r="P38" s="9">
        <f t="shared" si="5"/>
        <v>1.0688122468229531E-3</v>
      </c>
      <c r="Q38" s="14">
        <f t="shared" si="6"/>
        <v>1.6305791473073396E-3</v>
      </c>
      <c r="R38" s="14">
        <f t="shared" si="2"/>
        <v>3.9211882618680558E-3</v>
      </c>
      <c r="S38" s="35">
        <f t="shared" si="3"/>
        <v>9.9737852905893138</v>
      </c>
      <c r="T38" s="35">
        <f t="shared" si="4"/>
        <v>3.9109089807851098E-2</v>
      </c>
      <c r="U38" s="1">
        <v>10</v>
      </c>
      <c r="V38" s="1">
        <v>10</v>
      </c>
      <c r="W38" s="38">
        <v>307</v>
      </c>
      <c r="X38" s="66">
        <v>87719313</v>
      </c>
    </row>
    <row r="39" spans="1:28" ht="16.5" customHeight="1" x14ac:dyDescent="0.3">
      <c r="A39" s="103">
        <v>34</v>
      </c>
      <c r="B39" s="6" t="s">
        <v>144</v>
      </c>
      <c r="C39" s="75" t="s">
        <v>145</v>
      </c>
      <c r="D39" s="34"/>
      <c r="E39" s="1"/>
      <c r="F39" s="1">
        <v>1137106281.6600001</v>
      </c>
      <c r="G39" s="1"/>
      <c r="H39" s="1"/>
      <c r="I39" s="1"/>
      <c r="J39" s="1">
        <v>1137106281.6600001</v>
      </c>
      <c r="K39" s="1">
        <v>1901102.44</v>
      </c>
      <c r="L39" s="41">
        <v>9615548.6899999995</v>
      </c>
      <c r="M39" s="1">
        <v>1397509353.22</v>
      </c>
      <c r="N39" s="1">
        <v>4145810.17</v>
      </c>
      <c r="O39" s="3">
        <v>1393063543.05</v>
      </c>
      <c r="P39" s="9">
        <f t="shared" si="5"/>
        <v>1.7018336699868031E-3</v>
      </c>
      <c r="Q39" s="14">
        <f t="shared" si="6"/>
        <v>1.3646918329638358E-3</v>
      </c>
      <c r="R39" s="14">
        <f t="shared" si="2"/>
        <v>6.9024480167986686E-3</v>
      </c>
      <c r="S39" s="35">
        <f t="shared" si="3"/>
        <v>1.0034997846975242</v>
      </c>
      <c r="T39" s="35">
        <f t="shared" si="4"/>
        <v>6.926605098743318E-3</v>
      </c>
      <c r="U39" s="1"/>
      <c r="V39" s="1"/>
      <c r="W39" s="38">
        <v>176</v>
      </c>
      <c r="X39" s="66">
        <v>1388205124</v>
      </c>
    </row>
    <row r="40" spans="1:28" ht="16.5" customHeight="1" x14ac:dyDescent="0.3">
      <c r="A40" s="103">
        <v>35</v>
      </c>
      <c r="B40" s="6" t="s">
        <v>24</v>
      </c>
      <c r="C40" s="75" t="s">
        <v>150</v>
      </c>
      <c r="D40" s="34"/>
      <c r="E40" s="1">
        <v>0</v>
      </c>
      <c r="F40" s="1">
        <v>9044947817.0200005</v>
      </c>
      <c r="G40" s="1">
        <v>0</v>
      </c>
      <c r="H40" s="1">
        <v>0</v>
      </c>
      <c r="I40" s="1">
        <v>0</v>
      </c>
      <c r="J40" s="1">
        <v>9044947817.0200005</v>
      </c>
      <c r="K40" s="1">
        <v>4632598.7</v>
      </c>
      <c r="L40" s="41">
        <v>47162671.609999999</v>
      </c>
      <c r="M40" s="1">
        <v>9359549140.7299995</v>
      </c>
      <c r="N40" s="1">
        <v>80720988.260000005</v>
      </c>
      <c r="O40" s="3">
        <v>9278828152.4699993</v>
      </c>
      <c r="P40" s="9">
        <f t="shared" si="5"/>
        <v>1.1335464377541401E-2</v>
      </c>
      <c r="Q40" s="14">
        <f t="shared" si="6"/>
        <v>4.9926549170617137E-4</v>
      </c>
      <c r="R40" s="14">
        <f t="shared" si="2"/>
        <v>5.0828262831277265E-3</v>
      </c>
      <c r="S40" s="35">
        <f t="shared" si="3"/>
        <v>99.999892232951623</v>
      </c>
      <c r="T40" s="35">
        <f t="shared" si="4"/>
        <v>0.50828208055158675</v>
      </c>
      <c r="U40" s="1">
        <v>100</v>
      </c>
      <c r="V40" s="1">
        <v>100</v>
      </c>
      <c r="W40" s="38">
        <v>780</v>
      </c>
      <c r="X40" s="66">
        <v>92788381.519999996</v>
      </c>
    </row>
    <row r="41" spans="1:28" ht="16.5" customHeight="1" x14ac:dyDescent="0.3">
      <c r="A41" s="103">
        <v>36</v>
      </c>
      <c r="B41" s="76" t="s">
        <v>146</v>
      </c>
      <c r="C41" s="75" t="s">
        <v>147</v>
      </c>
      <c r="D41" s="34"/>
      <c r="E41" s="34"/>
      <c r="F41" s="34">
        <v>431600091.5</v>
      </c>
      <c r="G41" s="34">
        <v>0</v>
      </c>
      <c r="H41" s="34">
        <v>0</v>
      </c>
      <c r="I41" s="34">
        <v>0</v>
      </c>
      <c r="J41" s="34">
        <v>431600091.5</v>
      </c>
      <c r="K41" s="34">
        <v>1714107.26</v>
      </c>
      <c r="L41" s="34">
        <v>2527552.83</v>
      </c>
      <c r="M41" s="34">
        <v>743333746.70000005</v>
      </c>
      <c r="N41" s="34">
        <v>10963712.24</v>
      </c>
      <c r="O41" s="3">
        <v>732370034.46000004</v>
      </c>
      <c r="P41" s="9">
        <f t="shared" si="5"/>
        <v>8.9469858697514447E-4</v>
      </c>
      <c r="Q41" s="14">
        <f>(K41/O41)</f>
        <v>2.34049343821647E-3</v>
      </c>
      <c r="R41" s="14">
        <f>L41/O41</f>
        <v>3.4511964049206982E-3</v>
      </c>
      <c r="S41" s="35">
        <f>O41/X41</f>
        <v>1.0055975001185375</v>
      </c>
      <c r="T41" s="35">
        <f>L41/X41</f>
        <v>3.4705144772063379E-3</v>
      </c>
      <c r="U41" s="34">
        <v>1</v>
      </c>
      <c r="V41" s="34">
        <v>1</v>
      </c>
      <c r="W41" s="49">
        <v>403</v>
      </c>
      <c r="X41" s="106">
        <v>728293412</v>
      </c>
      <c r="Y41" s="50"/>
      <c r="Z41" s="50"/>
      <c r="AA41" s="50"/>
      <c r="AB41" s="50"/>
    </row>
    <row r="42" spans="1:28" s="50" customFormat="1" ht="16.5" customHeight="1" x14ac:dyDescent="0.3">
      <c r="A42" s="103">
        <v>37</v>
      </c>
      <c r="B42" s="76" t="s">
        <v>156</v>
      </c>
      <c r="C42" s="75" t="s">
        <v>155</v>
      </c>
      <c r="D42" s="34"/>
      <c r="E42" s="34"/>
      <c r="F42" s="34">
        <v>313345061.54000002</v>
      </c>
      <c r="G42" s="34">
        <v>0</v>
      </c>
      <c r="H42" s="34">
        <v>0</v>
      </c>
      <c r="I42" s="34">
        <v>0</v>
      </c>
      <c r="J42" s="34">
        <v>313345061.54000002</v>
      </c>
      <c r="K42" s="34">
        <v>448190.52</v>
      </c>
      <c r="L42" s="34">
        <v>1628777.25</v>
      </c>
      <c r="M42" s="34">
        <v>321689506.07999998</v>
      </c>
      <c r="N42" s="34">
        <v>15018.33</v>
      </c>
      <c r="O42" s="3">
        <v>321674487.75</v>
      </c>
      <c r="P42" s="9">
        <f t="shared" si="5"/>
        <v>3.9297308206784278E-4</v>
      </c>
      <c r="Q42" s="14">
        <f t="shared" si="6"/>
        <v>1.3933045269922872E-3</v>
      </c>
      <c r="R42" s="14">
        <f t="shared" si="2"/>
        <v>5.0634331040447893E-3</v>
      </c>
      <c r="S42" s="35">
        <f t="shared" si="3"/>
        <v>0.97270745528208669</v>
      </c>
      <c r="T42" s="35">
        <f t="shared" si="4"/>
        <v>4.9252391296264846E-3</v>
      </c>
      <c r="U42" s="34">
        <v>1</v>
      </c>
      <c r="V42" s="34">
        <v>1</v>
      </c>
      <c r="W42" s="49">
        <v>473</v>
      </c>
      <c r="X42" s="106">
        <v>330700136</v>
      </c>
      <c r="Y42"/>
      <c r="Z42"/>
      <c r="AA42"/>
      <c r="AB42"/>
    </row>
    <row r="43" spans="1:28" ht="15.75" x14ac:dyDescent="0.3">
      <c r="A43" s="109" t="s">
        <v>151</v>
      </c>
      <c r="B43" s="70"/>
      <c r="C43" s="47" t="s">
        <v>59</v>
      </c>
      <c r="D43" s="1"/>
      <c r="E43" s="1"/>
      <c r="F43" s="1"/>
      <c r="G43" s="1"/>
      <c r="H43" s="1"/>
      <c r="I43" s="1"/>
      <c r="J43" s="1"/>
      <c r="K43" s="1"/>
      <c r="L43" s="41"/>
      <c r="M43" s="1"/>
      <c r="N43" s="1"/>
      <c r="O43" s="7">
        <f>SUM(O20:O42)</f>
        <v>818566213383.71008</v>
      </c>
      <c r="P43" s="37">
        <f>(O43/$O$112)</f>
        <v>0.67469616965089596</v>
      </c>
      <c r="Q43" s="14"/>
      <c r="R43" s="14"/>
      <c r="S43" s="35"/>
      <c r="T43" s="35"/>
      <c r="U43" s="1"/>
      <c r="V43" s="1"/>
      <c r="W43" s="139">
        <f>SUM(W20:W42)</f>
        <v>217341</v>
      </c>
      <c r="X43" s="66"/>
    </row>
    <row r="44" spans="1:28" ht="15.75" x14ac:dyDescent="0.3">
      <c r="A44" s="116"/>
      <c r="B44" s="73"/>
      <c r="C44" s="57" t="s">
        <v>19</v>
      </c>
      <c r="D44" s="2"/>
      <c r="E44" s="2"/>
      <c r="F44" s="2"/>
      <c r="G44" s="2"/>
      <c r="H44" s="2"/>
      <c r="I44" s="2"/>
      <c r="J44" s="5"/>
      <c r="K44" s="2"/>
      <c r="L44" s="2"/>
      <c r="M44" s="2"/>
      <c r="N44" s="2"/>
      <c r="O44" s="3"/>
      <c r="P44" s="10"/>
      <c r="Q44" s="14"/>
      <c r="R44" s="14"/>
      <c r="S44" s="35"/>
      <c r="T44" s="35"/>
      <c r="U44" s="2"/>
      <c r="V44" s="2"/>
      <c r="W44" s="2"/>
      <c r="X44" s="117"/>
    </row>
    <row r="45" spans="1:28" ht="15.75" x14ac:dyDescent="0.3">
      <c r="A45" s="103">
        <v>38</v>
      </c>
      <c r="B45" s="6" t="s">
        <v>1</v>
      </c>
      <c r="C45" s="29" t="s">
        <v>20</v>
      </c>
      <c r="D45" s="1"/>
      <c r="E45" s="1">
        <v>568060653.88</v>
      </c>
      <c r="F45" s="1">
        <v>8606285673.5400009</v>
      </c>
      <c r="G45" s="1">
        <v>29287267369.77</v>
      </c>
      <c r="H45" s="1">
        <v>0</v>
      </c>
      <c r="I45" s="1">
        <v>0</v>
      </c>
      <c r="J45" s="1">
        <v>38461613697.190002</v>
      </c>
      <c r="K45" s="1">
        <v>56720333.460000001</v>
      </c>
      <c r="L45" s="41">
        <v>242736499.22999999</v>
      </c>
      <c r="M45" s="1">
        <v>40085339516.980003</v>
      </c>
      <c r="N45" s="1">
        <v>70371988.370000005</v>
      </c>
      <c r="O45" s="3">
        <v>40014967528.610001</v>
      </c>
      <c r="P45" s="10">
        <f t="shared" ref="P45:P52" si="7">(O45/$O$54)</f>
        <v>0.36559950353720233</v>
      </c>
      <c r="Q45" s="14">
        <f t="shared" ref="Q45:Q52" si="8">(K45/O45)</f>
        <v>1.4174779329621087E-3</v>
      </c>
      <c r="R45" s="14">
        <f t="shared" si="2"/>
        <v>6.0661426016764266E-3</v>
      </c>
      <c r="S45" s="35">
        <f t="shared" si="3"/>
        <v>216.11685552957118</v>
      </c>
      <c r="T45" s="35">
        <f t="shared" si="4"/>
        <v>1.3109956642682814</v>
      </c>
      <c r="U45" s="1">
        <v>216.12</v>
      </c>
      <c r="V45" s="1">
        <v>216.12</v>
      </c>
      <c r="W45" s="38">
        <v>2382</v>
      </c>
      <c r="X45" s="66">
        <v>185154311.22</v>
      </c>
    </row>
    <row r="46" spans="1:28" ht="15.75" x14ac:dyDescent="0.3">
      <c r="A46" s="103">
        <v>39</v>
      </c>
      <c r="B46" s="6" t="s">
        <v>8</v>
      </c>
      <c r="C46" s="29" t="s">
        <v>112</v>
      </c>
      <c r="D46" s="1"/>
      <c r="E46" s="1">
        <v>0</v>
      </c>
      <c r="F46" s="1">
        <v>1300246164</v>
      </c>
      <c r="G46" s="1">
        <v>21655021219</v>
      </c>
      <c r="H46" s="1"/>
      <c r="I46" s="1"/>
      <c r="J46" s="1">
        <v>22955267383</v>
      </c>
      <c r="K46" s="1">
        <v>39433501</v>
      </c>
      <c r="L46" s="41">
        <v>236984779</v>
      </c>
      <c r="M46" s="1">
        <v>31991186553.41</v>
      </c>
      <c r="N46" s="1">
        <v>144023064.03</v>
      </c>
      <c r="O46" s="3">
        <v>31847163489</v>
      </c>
      <c r="P46" s="9">
        <f t="shared" si="7"/>
        <v>0.29097380004923795</v>
      </c>
      <c r="Q46" s="14">
        <f t="shared" si="8"/>
        <v>1.2382107754626349E-3</v>
      </c>
      <c r="R46" s="14">
        <f t="shared" si="2"/>
        <v>7.4413151137260455E-3</v>
      </c>
      <c r="S46" s="35">
        <f t="shared" si="3"/>
        <v>1.7623467285090511</v>
      </c>
      <c r="T46" s="35">
        <f t="shared" si="4"/>
        <v>1.3114177346480052E-2</v>
      </c>
      <c r="U46" s="1">
        <v>1.7909999999999999</v>
      </c>
      <c r="V46" s="1">
        <v>1.7909999999999999</v>
      </c>
      <c r="W46" s="38">
        <v>2229</v>
      </c>
      <c r="X46" s="66">
        <v>18070884108</v>
      </c>
    </row>
    <row r="47" spans="1:28" ht="15.75" x14ac:dyDescent="0.3">
      <c r="A47" s="103">
        <v>40</v>
      </c>
      <c r="B47" s="6" t="s">
        <v>64</v>
      </c>
      <c r="C47" s="29" t="s">
        <v>21</v>
      </c>
      <c r="D47" s="1"/>
      <c r="E47" s="1">
        <v>0</v>
      </c>
      <c r="F47" s="1">
        <v>1515195831.3599999</v>
      </c>
      <c r="G47" s="1">
        <v>111614407.81999999</v>
      </c>
      <c r="H47" s="1">
        <v>0</v>
      </c>
      <c r="I47" s="1">
        <v>0</v>
      </c>
      <c r="J47" s="1">
        <v>1626810239.1800001</v>
      </c>
      <c r="K47" s="1">
        <v>1917025.68</v>
      </c>
      <c r="L47" s="41">
        <v>52593513.619999997</v>
      </c>
      <c r="M47" s="1">
        <v>1693620348.8800001</v>
      </c>
      <c r="N47" s="1">
        <v>6106282.9400000004</v>
      </c>
      <c r="O47" s="3">
        <v>1687514065.9400001</v>
      </c>
      <c r="P47" s="9">
        <f>(O47/$O$54)</f>
        <v>1.5418088351030104E-2</v>
      </c>
      <c r="Q47" s="14">
        <f t="shared" si="8"/>
        <v>1.1360057487474361E-3</v>
      </c>
      <c r="R47" s="14">
        <f>L47/O47</f>
        <v>3.1166266807206557E-2</v>
      </c>
      <c r="S47" s="35">
        <f t="shared" si="3"/>
        <v>325.72622202088638</v>
      </c>
      <c r="T47" s="35">
        <f>L47/X47</f>
        <v>10.151670341606344</v>
      </c>
      <c r="U47" s="1">
        <v>321.66000000000003</v>
      </c>
      <c r="V47" s="1">
        <v>321.66000000000003</v>
      </c>
      <c r="W47" s="38">
        <v>144</v>
      </c>
      <c r="X47" s="66">
        <v>5180774.38</v>
      </c>
    </row>
    <row r="48" spans="1:28" ht="15.75" x14ac:dyDescent="0.3">
      <c r="A48" s="103">
        <v>41</v>
      </c>
      <c r="B48" s="6" t="s">
        <v>11</v>
      </c>
      <c r="C48" s="29" t="s">
        <v>22</v>
      </c>
      <c r="D48" s="1">
        <v>0</v>
      </c>
      <c r="E48" s="1" t="s">
        <v>154</v>
      </c>
      <c r="F48" s="1">
        <v>2863596382.4400001</v>
      </c>
      <c r="G48" s="1">
        <v>5701826152.3400002</v>
      </c>
      <c r="H48" s="1">
        <v>0</v>
      </c>
      <c r="I48" s="1">
        <v>0</v>
      </c>
      <c r="J48" s="1">
        <v>8702595560.2900009</v>
      </c>
      <c r="K48" s="1">
        <v>8360476.0599999996</v>
      </c>
      <c r="L48" s="41">
        <v>76455722.329999998</v>
      </c>
      <c r="M48" s="1">
        <v>8745728624.0200005</v>
      </c>
      <c r="N48" s="1">
        <v>43133063.729999997</v>
      </c>
      <c r="O48" s="3">
        <v>8702595560.2900009</v>
      </c>
      <c r="P48" s="9">
        <f t="shared" si="7"/>
        <v>7.951186300606769E-2</v>
      </c>
      <c r="Q48" s="14">
        <f t="shared" si="8"/>
        <v>9.6068764796435047E-4</v>
      </c>
      <c r="R48" s="14">
        <f t="shared" si="2"/>
        <v>8.7853930244521476E-3</v>
      </c>
      <c r="S48" s="35">
        <f t="shared" si="3"/>
        <v>1363.9649450031552</v>
      </c>
      <c r="T48" s="35">
        <f t="shared" si="4"/>
        <v>11.982968113427976</v>
      </c>
      <c r="U48" s="1">
        <v>1363.96</v>
      </c>
      <c r="V48" s="1">
        <v>1366.9</v>
      </c>
      <c r="W48" s="38">
        <v>1115</v>
      </c>
      <c r="X48" s="66">
        <v>6380366</v>
      </c>
    </row>
    <row r="49" spans="1:24" ht="15.75" customHeight="1" x14ac:dyDescent="0.3">
      <c r="A49" s="118" t="s">
        <v>159</v>
      </c>
      <c r="B49" s="29" t="s">
        <v>11</v>
      </c>
      <c r="C49" s="29" t="s">
        <v>121</v>
      </c>
      <c r="D49" s="1"/>
      <c r="E49" s="1"/>
      <c r="F49" s="1"/>
      <c r="G49" s="1"/>
      <c r="H49" s="23"/>
      <c r="I49" s="1"/>
      <c r="J49" s="1"/>
      <c r="K49" s="23"/>
      <c r="L49" s="41"/>
      <c r="M49" s="1"/>
      <c r="N49" s="23"/>
      <c r="O49" s="3"/>
      <c r="P49" s="9">
        <f t="shared" si="7"/>
        <v>0</v>
      </c>
      <c r="Q49" s="14" t="e">
        <f t="shared" si="8"/>
        <v>#DIV/0!</v>
      </c>
      <c r="R49" s="14" t="e">
        <f t="shared" si="2"/>
        <v>#DIV/0!</v>
      </c>
      <c r="S49" s="35" t="e">
        <f t="shared" si="3"/>
        <v>#DIV/0!</v>
      </c>
      <c r="T49" s="35" t="e">
        <f t="shared" si="4"/>
        <v>#DIV/0!</v>
      </c>
      <c r="U49" s="1">
        <v>42162.99</v>
      </c>
      <c r="V49" s="1">
        <v>41988.54</v>
      </c>
      <c r="W49" s="38"/>
      <c r="X49" s="66"/>
    </row>
    <row r="50" spans="1:24" s="50" customFormat="1" ht="15.75" customHeight="1" x14ac:dyDescent="0.3">
      <c r="A50" s="119" t="s">
        <v>160</v>
      </c>
      <c r="B50" s="75" t="s">
        <v>11</v>
      </c>
      <c r="C50" s="75" t="s">
        <v>122</v>
      </c>
      <c r="D50" s="34"/>
      <c r="E50" s="34">
        <v>0</v>
      </c>
      <c r="F50" s="34">
        <v>1325519866.0699999</v>
      </c>
      <c r="G50" s="34">
        <v>3487514011.0799999</v>
      </c>
      <c r="H50" s="34">
        <v>0</v>
      </c>
      <c r="I50" s="34">
        <v>0</v>
      </c>
      <c r="J50" s="34">
        <v>4918380665.8199997</v>
      </c>
      <c r="K50" s="34">
        <v>6768640.6799999997</v>
      </c>
      <c r="L50" s="34">
        <v>19609426.309999999</v>
      </c>
      <c r="M50" s="34">
        <v>4947017298</v>
      </c>
      <c r="N50" s="34">
        <v>28636632.190000001</v>
      </c>
      <c r="O50" s="3">
        <v>4918380665.8199997</v>
      </c>
      <c r="P50" s="9">
        <f t="shared" si="7"/>
        <v>4.4937123298803512E-2</v>
      </c>
      <c r="Q50" s="14">
        <f t="shared" si="8"/>
        <v>1.3761929260657424E-3</v>
      </c>
      <c r="R50" s="14">
        <f>L50/O50</f>
        <v>3.9869679966568197E-3</v>
      </c>
      <c r="S50" s="35">
        <f>O50/X50</f>
        <v>42348.040941823994</v>
      </c>
      <c r="T50" s="35">
        <f t="shared" si="4"/>
        <v>168.840283956165</v>
      </c>
      <c r="U50" s="34">
        <v>42368.45</v>
      </c>
      <c r="V50" s="34">
        <v>42197.88</v>
      </c>
      <c r="W50" s="49">
        <v>1307</v>
      </c>
      <c r="X50" s="106">
        <v>116141.87</v>
      </c>
    </row>
    <row r="51" spans="1:24" ht="15.75" x14ac:dyDescent="0.3">
      <c r="A51" s="103">
        <v>43</v>
      </c>
      <c r="B51" s="29" t="s">
        <v>2</v>
      </c>
      <c r="C51" s="29" t="s">
        <v>116</v>
      </c>
      <c r="D51" s="1"/>
      <c r="E51" s="1">
        <v>0</v>
      </c>
      <c r="F51" s="1">
        <v>107444372.23999999</v>
      </c>
      <c r="G51" s="1">
        <v>2620759609.5100002</v>
      </c>
      <c r="H51" s="1">
        <f>(306.95*0)</f>
        <v>0</v>
      </c>
      <c r="I51" s="1">
        <f>(306.95*0)</f>
        <v>0</v>
      </c>
      <c r="J51" s="1">
        <v>2738709612.4200001</v>
      </c>
      <c r="K51" s="1">
        <v>3861006.91</v>
      </c>
      <c r="L51" s="1">
        <v>12242452.210000001</v>
      </c>
      <c r="M51" s="1">
        <v>2741528123.5300002</v>
      </c>
      <c r="N51" s="1">
        <v>38191634</v>
      </c>
      <c r="O51" s="3">
        <v>2703336406.5</v>
      </c>
      <c r="P51" s="9">
        <f t="shared" si="7"/>
        <v>2.4699219046068196E-2</v>
      </c>
      <c r="Q51" s="14">
        <f t="shared" si="8"/>
        <v>1.4282376772333828E-3</v>
      </c>
      <c r="R51" s="14">
        <f t="shared" si="2"/>
        <v>4.5286454843591808E-3</v>
      </c>
      <c r="S51" s="35">
        <f t="shared" si="3"/>
        <v>396.90910539774723</v>
      </c>
      <c r="T51" s="35">
        <f t="shared" si="4"/>
        <v>1.7974606278605505</v>
      </c>
      <c r="U51" s="1">
        <v>397.1</v>
      </c>
      <c r="V51" s="1">
        <v>397.1</v>
      </c>
      <c r="W51" s="38">
        <v>112</v>
      </c>
      <c r="X51" s="66">
        <v>6810971</v>
      </c>
    </row>
    <row r="52" spans="1:24" ht="15.75" x14ac:dyDescent="0.3">
      <c r="A52" s="103">
        <v>44</v>
      </c>
      <c r="B52" s="29" t="s">
        <v>8</v>
      </c>
      <c r="C52" s="29" t="s">
        <v>162</v>
      </c>
      <c r="D52" s="1"/>
      <c r="E52" s="1"/>
      <c r="F52" s="1"/>
      <c r="G52" s="1">
        <v>19315486944</v>
      </c>
      <c r="H52" s="1">
        <v>0</v>
      </c>
      <c r="I52" s="1">
        <v>0</v>
      </c>
      <c r="J52" s="1">
        <v>19315486944</v>
      </c>
      <c r="K52" s="1">
        <v>26091636</v>
      </c>
      <c r="L52" s="1">
        <v>86153372</v>
      </c>
      <c r="M52" s="1">
        <v>19359299709</v>
      </c>
      <c r="N52" s="1">
        <v>228800561.77000001</v>
      </c>
      <c r="O52" s="69">
        <v>19130498992</v>
      </c>
      <c r="P52" s="9">
        <f t="shared" si="7"/>
        <v>0.17478712006684724</v>
      </c>
      <c r="Q52" s="14">
        <f t="shared" si="8"/>
        <v>1.3638763950125404E-3</v>
      </c>
      <c r="R52" s="14">
        <f t="shared" si="2"/>
        <v>4.503456602780077E-3</v>
      </c>
      <c r="S52" s="35">
        <f t="shared" si="3"/>
        <v>41410.605843223922</v>
      </c>
      <c r="T52" s="35">
        <f t="shared" si="4"/>
        <v>186.49086630979002</v>
      </c>
      <c r="U52" s="1">
        <v>41283.96</v>
      </c>
      <c r="V52" s="1">
        <v>41283.96</v>
      </c>
      <c r="W52" s="38">
        <v>304</v>
      </c>
      <c r="X52" s="66">
        <v>461971</v>
      </c>
    </row>
    <row r="53" spans="1:24" ht="15.75" x14ac:dyDescent="0.3">
      <c r="A53" s="103">
        <v>45</v>
      </c>
      <c r="B53" s="29" t="s">
        <v>63</v>
      </c>
      <c r="C53" s="29" t="s">
        <v>142</v>
      </c>
      <c r="D53" s="1">
        <v>0</v>
      </c>
      <c r="E53" s="1">
        <v>0</v>
      </c>
      <c r="F53" s="1">
        <v>0</v>
      </c>
      <c r="G53" s="1">
        <v>442524402</v>
      </c>
      <c r="H53" s="1">
        <v>0</v>
      </c>
      <c r="I53" s="1">
        <v>0</v>
      </c>
      <c r="J53" s="1">
        <v>442524402</v>
      </c>
      <c r="K53" s="1">
        <v>491172.8</v>
      </c>
      <c r="L53" s="41">
        <v>7843036.5999999996</v>
      </c>
      <c r="M53" s="1">
        <v>456550293.19999999</v>
      </c>
      <c r="N53" s="1">
        <v>491172.8</v>
      </c>
      <c r="O53" s="3">
        <v>445821920.39999998</v>
      </c>
      <c r="P53" s="9">
        <f>(O52/$O$54)</f>
        <v>0.17478712006684724</v>
      </c>
      <c r="Q53" s="14">
        <f>(K53/O52)</f>
        <v>2.5674855643096339E-5</v>
      </c>
      <c r="R53" s="14">
        <f>L53/O52</f>
        <v>4.0997553713992529E-4</v>
      </c>
      <c r="S53" s="35">
        <f>O52/X53</f>
        <v>1429783.1832585949</v>
      </c>
      <c r="T53" s="35">
        <f t="shared" si="4"/>
        <v>586.17612855007474</v>
      </c>
      <c r="U53" s="1">
        <v>87.68</v>
      </c>
      <c r="V53" s="1">
        <v>89.79</v>
      </c>
      <c r="W53" s="39">
        <v>29</v>
      </c>
      <c r="X53" s="120">
        <v>13380</v>
      </c>
    </row>
    <row r="54" spans="1:24" ht="15.75" x14ac:dyDescent="0.3">
      <c r="A54" s="109"/>
      <c r="B54" s="70"/>
      <c r="C54" s="47" t="s">
        <v>59</v>
      </c>
      <c r="D54" s="1"/>
      <c r="E54" s="1"/>
      <c r="F54" s="1"/>
      <c r="G54" s="1"/>
      <c r="H54" s="1"/>
      <c r="I54" s="1"/>
      <c r="J54" s="1"/>
      <c r="K54" s="1"/>
      <c r="L54" s="41"/>
      <c r="M54" s="1"/>
      <c r="N54" s="1"/>
      <c r="O54" s="7">
        <f>SUM(O45:O53)</f>
        <v>109450278628.56</v>
      </c>
      <c r="P54" s="37">
        <f>(O54/$O$112)</f>
        <v>9.0213451948690362E-2</v>
      </c>
      <c r="Q54" s="14"/>
      <c r="R54" s="14"/>
      <c r="S54" s="35"/>
      <c r="T54" s="35"/>
      <c r="U54" s="1"/>
      <c r="V54" s="1"/>
      <c r="W54" s="139">
        <f>SUM(W45:W53)</f>
        <v>7622</v>
      </c>
      <c r="X54" s="66"/>
    </row>
    <row r="55" spans="1:24" ht="15.75" customHeight="1" x14ac:dyDescent="0.3">
      <c r="A55" s="112"/>
      <c r="B55" s="58"/>
      <c r="C55" s="57" t="s">
        <v>23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113"/>
    </row>
    <row r="56" spans="1:24" ht="15.75" x14ac:dyDescent="0.3">
      <c r="A56" s="103">
        <v>46</v>
      </c>
      <c r="B56" s="6" t="s">
        <v>24</v>
      </c>
      <c r="C56" s="4" t="s">
        <v>25</v>
      </c>
      <c r="D56" s="1">
        <v>0</v>
      </c>
      <c r="E56" s="1">
        <v>0</v>
      </c>
      <c r="F56" s="1">
        <v>5549957883.1599998</v>
      </c>
      <c r="G56" s="1">
        <v>1437745325.5</v>
      </c>
      <c r="H56" s="1">
        <v>0</v>
      </c>
      <c r="I56" s="1">
        <v>0</v>
      </c>
      <c r="J56" s="1">
        <v>6987703208.6499996</v>
      </c>
      <c r="K56" s="1">
        <v>9556712.9100000001</v>
      </c>
      <c r="L56" s="41">
        <v>42639202.009999998</v>
      </c>
      <c r="M56" s="1">
        <v>7082833373.9200001</v>
      </c>
      <c r="N56" s="1">
        <v>69965963.359999999</v>
      </c>
      <c r="O56" s="3">
        <v>7022742174.8500004</v>
      </c>
      <c r="P56" s="9">
        <f t="shared" ref="P56:P75" si="9">(O56/$O$76)</f>
        <v>3.4316572736261992E-2</v>
      </c>
      <c r="Q56" s="14">
        <f>(J56/O56)</f>
        <v>0.99501064323200084</v>
      </c>
      <c r="R56" s="14">
        <f t="shared" si="2"/>
        <v>6.0715886968911448E-3</v>
      </c>
      <c r="S56" s="35">
        <f t="shared" si="3"/>
        <v>3154.3107445715073</v>
      </c>
      <c r="T56" s="35">
        <f t="shared" si="4"/>
        <v>19.151677463222654</v>
      </c>
      <c r="U56" s="1">
        <v>3154.31</v>
      </c>
      <c r="V56" s="1">
        <v>3154.31</v>
      </c>
      <c r="W56" s="38">
        <v>1540</v>
      </c>
      <c r="X56" s="66">
        <v>2226395.16</v>
      </c>
    </row>
    <row r="57" spans="1:24" ht="14.25" customHeight="1" x14ac:dyDescent="0.3">
      <c r="A57" s="103">
        <v>47</v>
      </c>
      <c r="B57" s="6" t="s">
        <v>26</v>
      </c>
      <c r="C57" s="29" t="s">
        <v>27</v>
      </c>
      <c r="D57" s="1">
        <v>62937560</v>
      </c>
      <c r="E57" s="1">
        <v>3584647947.6999998</v>
      </c>
      <c r="F57" s="1">
        <v>1122628475.55</v>
      </c>
      <c r="G57" s="1">
        <v>1872381877.01</v>
      </c>
      <c r="H57" s="1">
        <v>0</v>
      </c>
      <c r="I57" s="1">
        <v>0</v>
      </c>
      <c r="J57" s="1">
        <v>4770213983.25</v>
      </c>
      <c r="K57" s="1">
        <v>30444561.510000002</v>
      </c>
      <c r="L57" s="41">
        <v>262455196.65000001</v>
      </c>
      <c r="M57" s="1">
        <v>4779388120.1599998</v>
      </c>
      <c r="N57" s="1">
        <v>393511000</v>
      </c>
      <c r="O57" s="3">
        <v>4385877120.1599998</v>
      </c>
      <c r="P57" s="9">
        <f t="shared" si="9"/>
        <v>2.143155301148339E-2</v>
      </c>
      <c r="Q57" s="14">
        <f t="shared" ref="Q57:Q75" si="10">(K57/O57)</f>
        <v>6.9414989695127079E-3</v>
      </c>
      <c r="R57" s="14">
        <f t="shared" si="2"/>
        <v>5.9840982649423946E-2</v>
      </c>
      <c r="S57" s="35">
        <f t="shared" si="3"/>
        <v>1.0739867943654033</v>
      </c>
      <c r="T57" s="35">
        <f t="shared" si="4"/>
        <v>6.4268425127330539E-2</v>
      </c>
      <c r="U57" s="1">
        <v>1</v>
      </c>
      <c r="V57" s="1">
        <v>1</v>
      </c>
      <c r="W57" s="38">
        <v>4175</v>
      </c>
      <c r="X57" s="66">
        <v>4083734682</v>
      </c>
    </row>
    <row r="58" spans="1:24" s="32" customFormat="1" ht="15.75" x14ac:dyDescent="0.3">
      <c r="A58" s="103">
        <v>48</v>
      </c>
      <c r="B58" s="29" t="s">
        <v>92</v>
      </c>
      <c r="C58" s="29" t="s">
        <v>96</v>
      </c>
      <c r="D58" s="4"/>
      <c r="E58" s="59"/>
      <c r="F58" s="4">
        <v>101942354.93000001</v>
      </c>
      <c r="G58" s="4">
        <v>332119272.63999999</v>
      </c>
      <c r="H58" s="4">
        <v>0</v>
      </c>
      <c r="I58" s="4">
        <v>0</v>
      </c>
      <c r="J58" s="1">
        <v>434061627.56999999</v>
      </c>
      <c r="K58" s="1">
        <v>730135.34</v>
      </c>
      <c r="L58" s="41">
        <v>2626837.86</v>
      </c>
      <c r="M58" s="1">
        <v>442843759.18000001</v>
      </c>
      <c r="N58" s="1">
        <v>9107487.1699999999</v>
      </c>
      <c r="O58" s="3">
        <v>433736272.00999999</v>
      </c>
      <c r="P58" s="21">
        <f t="shared" si="9"/>
        <v>2.1194487788673802E-3</v>
      </c>
      <c r="Q58" s="31" t="e">
        <f>(#REF!/O58)</f>
        <v>#REF!</v>
      </c>
      <c r="R58" s="14">
        <f t="shared" si="2"/>
        <v>6.0563020192589221E-3</v>
      </c>
      <c r="S58" s="35">
        <f t="shared" si="3"/>
        <v>1.9456459181721024</v>
      </c>
      <c r="T58" s="35">
        <f t="shared" si="4"/>
        <v>1.1783419302988582E-2</v>
      </c>
      <c r="U58" s="1">
        <v>2.0324</v>
      </c>
      <c r="V58" s="4">
        <v>2.0324</v>
      </c>
      <c r="W58" s="38">
        <v>1450</v>
      </c>
      <c r="X58" s="66">
        <v>222926621.93000001</v>
      </c>
    </row>
    <row r="59" spans="1:24" ht="15.75" x14ac:dyDescent="0.3">
      <c r="A59" s="103">
        <v>49</v>
      </c>
      <c r="B59" s="6" t="s">
        <v>1</v>
      </c>
      <c r="C59" s="6" t="s">
        <v>161</v>
      </c>
      <c r="D59" s="20">
        <v>31714888</v>
      </c>
      <c r="E59" s="1">
        <v>322792940.56999999</v>
      </c>
      <c r="F59" s="20">
        <v>4018585270.1300001</v>
      </c>
      <c r="G59" s="20">
        <v>11542016771.190001</v>
      </c>
      <c r="H59" s="1"/>
      <c r="I59" s="1"/>
      <c r="J59" s="20">
        <v>15915109869.889999</v>
      </c>
      <c r="K59" s="20">
        <v>23450439.870000001</v>
      </c>
      <c r="L59" s="41">
        <v>165203260.36000001</v>
      </c>
      <c r="M59" s="20">
        <v>16058409645.58</v>
      </c>
      <c r="N59" s="20">
        <v>42289472</v>
      </c>
      <c r="O59" s="3">
        <v>16016120173.58</v>
      </c>
      <c r="P59" s="9">
        <f t="shared" si="9"/>
        <v>7.8262641459012489E-2</v>
      </c>
      <c r="Q59" s="14">
        <f>(K58/O59)</f>
        <v>4.5587528820146001E-5</v>
      </c>
      <c r="R59" s="14">
        <f t="shared" si="2"/>
        <v>1.0314811488023006E-2</v>
      </c>
      <c r="S59" s="35">
        <f t="shared" si="3"/>
        <v>281.27021280514919</v>
      </c>
      <c r="T59" s="35">
        <f t="shared" si="4"/>
        <v>2.9012492222812285</v>
      </c>
      <c r="U59" s="16">
        <v>281.26</v>
      </c>
      <c r="V59" s="1">
        <v>281.27</v>
      </c>
      <c r="W59" s="38">
        <v>7824</v>
      </c>
      <c r="X59" s="104">
        <v>56942112.759999998</v>
      </c>
    </row>
    <row r="60" spans="1:24" ht="15.75" x14ac:dyDescent="0.3">
      <c r="A60" s="103">
        <v>50</v>
      </c>
      <c r="B60" s="6" t="s">
        <v>29</v>
      </c>
      <c r="C60" s="29" t="s">
        <v>30</v>
      </c>
      <c r="D60" s="16">
        <v>0</v>
      </c>
      <c r="E60" s="16">
        <v>0</v>
      </c>
      <c r="F60" s="1">
        <v>1687438878.5899999</v>
      </c>
      <c r="G60" s="1">
        <v>2210294466.21</v>
      </c>
      <c r="H60" s="1">
        <v>0</v>
      </c>
      <c r="I60" s="1">
        <v>0</v>
      </c>
      <c r="J60" s="1">
        <v>3897733344.8000002</v>
      </c>
      <c r="K60" s="1">
        <v>5060464.8099999996</v>
      </c>
      <c r="L60" s="41">
        <v>36185617.259999998</v>
      </c>
      <c r="M60" s="1">
        <v>4458238308</v>
      </c>
      <c r="N60" s="1">
        <v>60551360</v>
      </c>
      <c r="O60" s="3">
        <v>4397686948</v>
      </c>
      <c r="P60" s="9">
        <f t="shared" si="9"/>
        <v>2.1489261639535472E-2</v>
      </c>
      <c r="Q60" s="14">
        <f t="shared" si="10"/>
        <v>1.1507105598549758E-3</v>
      </c>
      <c r="R60" s="14">
        <f t="shared" si="2"/>
        <v>8.2283295031850001E-3</v>
      </c>
      <c r="S60" s="35">
        <f t="shared" si="3"/>
        <v>1.0100000000160767</v>
      </c>
      <c r="T60" s="35">
        <f t="shared" si="4"/>
        <v>8.3106127983491335E-3</v>
      </c>
      <c r="U60" s="1">
        <v>1.01</v>
      </c>
      <c r="V60" s="1">
        <v>1.01</v>
      </c>
      <c r="W60" s="38">
        <v>1148</v>
      </c>
      <c r="X60" s="108">
        <v>4354145493</v>
      </c>
    </row>
    <row r="61" spans="1:24" ht="15.75" x14ac:dyDescent="0.3">
      <c r="A61" s="103">
        <v>51</v>
      </c>
      <c r="B61" s="1" t="s">
        <v>2</v>
      </c>
      <c r="C61" s="29" t="s">
        <v>117</v>
      </c>
      <c r="D61" s="1"/>
      <c r="E61" s="1">
        <v>0</v>
      </c>
      <c r="F61" s="16">
        <v>7584719342.3800001</v>
      </c>
      <c r="G61" s="1">
        <v>7827062201.1400003</v>
      </c>
      <c r="H61" s="1">
        <v>0</v>
      </c>
      <c r="I61" s="1">
        <v>0</v>
      </c>
      <c r="J61" s="1">
        <v>7843494152.3000002</v>
      </c>
      <c r="K61" s="1">
        <v>14015228.74</v>
      </c>
      <c r="L61" s="41">
        <v>78472937.810000002</v>
      </c>
      <c r="M61" s="1">
        <v>15670556353.440001</v>
      </c>
      <c r="N61" s="1">
        <v>14015228.76</v>
      </c>
      <c r="O61" s="3">
        <v>15656541124.68</v>
      </c>
      <c r="P61" s="9">
        <f t="shared" si="9"/>
        <v>7.6505561350019832E-2</v>
      </c>
      <c r="Q61" s="14">
        <f t="shared" si="10"/>
        <v>8.9516762536440847E-4</v>
      </c>
      <c r="R61" s="14">
        <f t="shared" si="2"/>
        <v>5.0121503328918625E-3</v>
      </c>
      <c r="S61" s="35">
        <f t="shared" si="3"/>
        <v>3.1541339879734309</v>
      </c>
      <c r="T61" s="35">
        <f t="shared" si="4"/>
        <v>1.5808993717806571E-2</v>
      </c>
      <c r="U61" s="1">
        <v>3.74</v>
      </c>
      <c r="V61" s="1">
        <v>3.74</v>
      </c>
      <c r="W61" s="38">
        <v>1111</v>
      </c>
      <c r="X61" s="108">
        <v>4963816117</v>
      </c>
    </row>
    <row r="62" spans="1:24" ht="15.75" x14ac:dyDescent="0.3">
      <c r="A62" s="103">
        <v>52</v>
      </c>
      <c r="B62" s="6" t="s">
        <v>1</v>
      </c>
      <c r="C62" s="4" t="s">
        <v>70</v>
      </c>
      <c r="D62" s="1"/>
      <c r="E62" s="1">
        <v>7802729632.5900002</v>
      </c>
      <c r="F62" s="16">
        <v>25250677844.119999</v>
      </c>
      <c r="G62" s="1">
        <v>7618740561.5500002</v>
      </c>
      <c r="H62" s="1">
        <v>0</v>
      </c>
      <c r="I62" s="1">
        <v>0</v>
      </c>
      <c r="J62" s="1">
        <v>33053407476.709999</v>
      </c>
      <c r="K62" s="20">
        <v>33363160.890000001</v>
      </c>
      <c r="L62" s="42">
        <v>165087091.66999999</v>
      </c>
      <c r="M62" s="20">
        <v>33619739652.869999</v>
      </c>
      <c r="N62" s="20">
        <v>67382751.870000005</v>
      </c>
      <c r="O62" s="3">
        <v>33552356901</v>
      </c>
      <c r="P62" s="9">
        <f t="shared" si="9"/>
        <v>0.16395332014175523</v>
      </c>
      <c r="Q62" s="14">
        <f t="shared" si="10"/>
        <v>9.9436117076489618E-4</v>
      </c>
      <c r="R62" s="14">
        <f t="shared" si="2"/>
        <v>4.9202830119239611E-3</v>
      </c>
      <c r="S62" s="35">
        <f t="shared" si="3"/>
        <v>3801.0084640427863</v>
      </c>
      <c r="T62" s="35">
        <f t="shared" si="4"/>
        <v>18.70203737380891</v>
      </c>
      <c r="U62" s="20">
        <v>3801.01</v>
      </c>
      <c r="V62" s="1">
        <v>3801.01</v>
      </c>
      <c r="W62" s="38">
        <v>283</v>
      </c>
      <c r="X62" s="66">
        <v>8827224.9900000002</v>
      </c>
    </row>
    <row r="63" spans="1:24" ht="15.75" x14ac:dyDescent="0.3">
      <c r="A63" s="103">
        <v>53</v>
      </c>
      <c r="B63" s="6" t="s">
        <v>1</v>
      </c>
      <c r="C63" s="4" t="s">
        <v>69</v>
      </c>
      <c r="D63" s="1">
        <v>54250427.039999999</v>
      </c>
      <c r="E63" s="1">
        <v>71797574.579999998</v>
      </c>
      <c r="F63" s="1">
        <v>156778459.41</v>
      </c>
      <c r="G63" s="1">
        <v>15073770.49</v>
      </c>
      <c r="H63" s="1"/>
      <c r="I63" s="1"/>
      <c r="J63" s="1">
        <v>228576033.99000001</v>
      </c>
      <c r="K63" s="1">
        <v>988053.36</v>
      </c>
      <c r="L63" s="41">
        <v>5167405.08</v>
      </c>
      <c r="M63" s="1">
        <v>246889921.56999999</v>
      </c>
      <c r="N63" s="1">
        <v>1957260.25</v>
      </c>
      <c r="O63" s="3">
        <v>244932661.31999999</v>
      </c>
      <c r="P63" s="9">
        <f t="shared" si="9"/>
        <v>1.1968614649951225E-3</v>
      </c>
      <c r="Q63" s="14">
        <f t="shared" si="10"/>
        <v>4.03397960351693E-3</v>
      </c>
      <c r="R63" s="14">
        <f t="shared" si="2"/>
        <v>2.1097247921741565E-2</v>
      </c>
      <c r="S63" s="35">
        <f t="shared" si="3"/>
        <v>3088.3018183624672</v>
      </c>
      <c r="T63" s="35">
        <f t="shared" si="4"/>
        <v>65.154669119158257</v>
      </c>
      <c r="U63" s="1">
        <v>3081.29</v>
      </c>
      <c r="V63" s="1">
        <v>3093.26</v>
      </c>
      <c r="W63" s="38">
        <v>17</v>
      </c>
      <c r="X63" s="66">
        <v>79309.820000000007</v>
      </c>
    </row>
    <row r="64" spans="1:24" ht="15.75" x14ac:dyDescent="0.3">
      <c r="A64" s="103">
        <v>54</v>
      </c>
      <c r="B64" s="6" t="s">
        <v>47</v>
      </c>
      <c r="C64" s="4" t="s">
        <v>72</v>
      </c>
      <c r="D64" s="1"/>
      <c r="E64" s="1"/>
      <c r="F64" s="1"/>
      <c r="G64" s="20">
        <v>2338808715.5</v>
      </c>
      <c r="H64" s="1"/>
      <c r="I64" s="1"/>
      <c r="J64" s="1">
        <v>4760383293.4099998</v>
      </c>
      <c r="K64" s="20">
        <v>8856587.7200000007</v>
      </c>
      <c r="L64" s="42">
        <v>65949482.909999996</v>
      </c>
      <c r="M64" s="1">
        <v>7563355742.3800001</v>
      </c>
      <c r="N64" s="1">
        <v>147215886.75</v>
      </c>
      <c r="O64" s="3">
        <v>7416139855.6300001</v>
      </c>
      <c r="P64" s="9">
        <f t="shared" si="9"/>
        <v>3.6238907315923816E-2</v>
      </c>
      <c r="Q64" s="14">
        <f t="shared" si="10"/>
        <v>1.194231485976694E-3</v>
      </c>
      <c r="R64" s="14">
        <f t="shared" si="2"/>
        <v>8.892696765950836E-3</v>
      </c>
      <c r="S64" s="35">
        <f t="shared" si="3"/>
        <v>1118.7292126925702</v>
      </c>
      <c r="T64" s="35">
        <f t="shared" si="4"/>
        <v>9.9485196516859435</v>
      </c>
      <c r="U64" s="1">
        <v>1118.73</v>
      </c>
      <c r="V64" s="1">
        <v>1118.73</v>
      </c>
      <c r="W64" s="60">
        <v>3497</v>
      </c>
      <c r="X64" s="66">
        <v>6629075</v>
      </c>
    </row>
    <row r="65" spans="1:26" ht="15.75" x14ac:dyDescent="0.3">
      <c r="A65" s="103">
        <v>55</v>
      </c>
      <c r="B65" s="1" t="s">
        <v>63</v>
      </c>
      <c r="C65" s="4" t="s">
        <v>75</v>
      </c>
      <c r="D65" s="1">
        <v>0</v>
      </c>
      <c r="E65" s="1">
        <v>0</v>
      </c>
      <c r="F65" s="1">
        <v>16032677.939999999</v>
      </c>
      <c r="G65" s="1">
        <v>34319232.990000002</v>
      </c>
      <c r="H65" s="23">
        <v>0</v>
      </c>
      <c r="I65" s="1">
        <v>0</v>
      </c>
      <c r="J65" s="1">
        <v>50351910.93</v>
      </c>
      <c r="K65" s="1">
        <v>51210.73</v>
      </c>
      <c r="L65" s="41">
        <v>137755.92000000001</v>
      </c>
      <c r="M65" s="1">
        <v>54399865.119999997</v>
      </c>
      <c r="N65" s="1">
        <v>51210.73</v>
      </c>
      <c r="O65" s="3">
        <v>54209761.149999999</v>
      </c>
      <c r="P65" s="9">
        <f t="shared" si="9"/>
        <v>2.6489555862971699E-4</v>
      </c>
      <c r="Q65" s="14">
        <f t="shared" si="10"/>
        <v>9.4467728530104407E-4</v>
      </c>
      <c r="R65" s="14">
        <f t="shared" si="2"/>
        <v>2.5411644891558428E-3</v>
      </c>
      <c r="S65" s="35">
        <f t="shared" si="3"/>
        <v>11.952120127163534</v>
      </c>
      <c r="T65" s="35">
        <f t="shared" si="4"/>
        <v>3.0372303237272791E-2</v>
      </c>
      <c r="U65" s="1">
        <v>11.9521</v>
      </c>
      <c r="V65" s="1">
        <v>11.994</v>
      </c>
      <c r="W65" s="38">
        <v>36</v>
      </c>
      <c r="X65" s="66">
        <v>4535577</v>
      </c>
    </row>
    <row r="66" spans="1:26" ht="16.5" x14ac:dyDescent="0.35">
      <c r="A66" s="103">
        <v>56</v>
      </c>
      <c r="B66" s="6" t="s">
        <v>40</v>
      </c>
      <c r="C66" s="29" t="s">
        <v>91</v>
      </c>
      <c r="D66" s="23"/>
      <c r="E66" s="1"/>
      <c r="F66" s="94">
        <v>157530883.08000001</v>
      </c>
      <c r="G66" s="95">
        <v>82232328.769999996</v>
      </c>
      <c r="H66" s="1"/>
      <c r="I66" s="1"/>
      <c r="J66" s="94">
        <v>239763211.84999999</v>
      </c>
      <c r="K66" s="95">
        <v>949624.95</v>
      </c>
      <c r="L66" s="41">
        <v>528589.44999999995</v>
      </c>
      <c r="M66" s="95">
        <v>239763211.84999999</v>
      </c>
      <c r="N66" s="95">
        <v>8322731.0700000003</v>
      </c>
      <c r="O66" s="3">
        <v>231440480.78</v>
      </c>
      <c r="P66" s="9">
        <f t="shared" si="9"/>
        <v>1.130932034105603E-3</v>
      </c>
      <c r="Q66" s="14">
        <f t="shared" si="10"/>
        <v>4.1031065386641823E-3</v>
      </c>
      <c r="R66" s="14">
        <f t="shared" si="2"/>
        <v>2.2839109572299083E-3</v>
      </c>
      <c r="S66" s="35">
        <f t="shared" si="3"/>
        <v>0.78565750570554405</v>
      </c>
      <c r="T66" s="35">
        <f t="shared" si="4"/>
        <v>1.7943717859108112E-3</v>
      </c>
      <c r="U66" s="96">
        <v>0.78569999999999995</v>
      </c>
      <c r="V66" s="96">
        <v>0.78569999999999995</v>
      </c>
      <c r="W66" s="38">
        <v>840</v>
      </c>
      <c r="X66" s="121">
        <v>294581900</v>
      </c>
      <c r="Y66" s="18"/>
      <c r="Z66" s="17"/>
    </row>
    <row r="67" spans="1:26" s="64" customFormat="1" ht="15.75" x14ac:dyDescent="0.3">
      <c r="A67" s="103">
        <v>57</v>
      </c>
      <c r="B67" s="29" t="s">
        <v>1</v>
      </c>
      <c r="C67" s="29" t="s">
        <v>87</v>
      </c>
      <c r="D67" s="1"/>
      <c r="E67" s="1">
        <v>221969319.06</v>
      </c>
      <c r="F67" s="1">
        <v>10635105392.139999</v>
      </c>
      <c r="G67" s="1">
        <v>81375650379.270004</v>
      </c>
      <c r="H67" s="1">
        <v>0</v>
      </c>
      <c r="I67" s="1">
        <v>0</v>
      </c>
      <c r="J67" s="1">
        <v>92232726895.470001</v>
      </c>
      <c r="K67" s="1">
        <v>134768303.40000001</v>
      </c>
      <c r="L67" s="41">
        <v>420812541.31</v>
      </c>
      <c r="M67" s="1">
        <v>96910976060.029999</v>
      </c>
      <c r="N67" s="1">
        <v>191732547.49000001</v>
      </c>
      <c r="O67" s="3">
        <v>96719243512.539993</v>
      </c>
      <c r="P67" s="9">
        <f t="shared" si="9"/>
        <v>0.47261779976497675</v>
      </c>
      <c r="Q67" s="14">
        <f t="shared" si="10"/>
        <v>1.3933969963539554E-3</v>
      </c>
      <c r="R67" s="14">
        <f t="shared" si="2"/>
        <v>4.3508667564737535E-3</v>
      </c>
      <c r="S67" s="35">
        <f t="shared" si="3"/>
        <v>426.84925550826085</v>
      </c>
      <c r="T67" s="35">
        <f t="shared" si="4"/>
        <v>1.8571642358164633</v>
      </c>
      <c r="U67" s="1">
        <v>426.84640000000002</v>
      </c>
      <c r="V67" s="1">
        <v>426.84640000000002</v>
      </c>
      <c r="W67" s="39">
        <v>2578</v>
      </c>
      <c r="X67" s="120">
        <v>226588760</v>
      </c>
    </row>
    <row r="68" spans="1:26" ht="15.75" x14ac:dyDescent="0.3">
      <c r="A68" s="103">
        <v>58</v>
      </c>
      <c r="B68" s="29" t="s">
        <v>84</v>
      </c>
      <c r="C68" s="29" t="s">
        <v>88</v>
      </c>
      <c r="D68" s="1"/>
      <c r="E68" s="23"/>
      <c r="F68" s="1">
        <v>69718921.230000004</v>
      </c>
      <c r="G68" s="1">
        <v>418232573.56</v>
      </c>
      <c r="H68" s="1"/>
      <c r="I68" s="1"/>
      <c r="J68" s="1">
        <v>520667379.61000001</v>
      </c>
      <c r="K68" s="1">
        <v>999377.72</v>
      </c>
      <c r="L68" s="41">
        <v>4535779.67</v>
      </c>
      <c r="M68" s="1">
        <v>520667379.61000001</v>
      </c>
      <c r="N68" s="1">
        <v>2809031.79</v>
      </c>
      <c r="O68" s="3">
        <v>517858347.81999999</v>
      </c>
      <c r="P68" s="9">
        <f t="shared" si="9"/>
        <v>2.5305106207213239E-3</v>
      </c>
      <c r="Q68" s="14">
        <f t="shared" si="10"/>
        <v>1.9298283482481759E-3</v>
      </c>
      <c r="R68" s="14">
        <f t="shared" si="2"/>
        <v>8.7587265689430781E-3</v>
      </c>
      <c r="S68" s="35">
        <f t="shared" si="3"/>
        <v>1205.9259010125097</v>
      </c>
      <c r="T68" s="35">
        <f t="shared" si="4"/>
        <v>10.56237522937489</v>
      </c>
      <c r="U68" s="1">
        <v>1205.93</v>
      </c>
      <c r="V68" s="1">
        <v>1212.47</v>
      </c>
      <c r="W68" s="39">
        <v>140</v>
      </c>
      <c r="X68" s="120">
        <v>429428</v>
      </c>
    </row>
    <row r="69" spans="1:26" ht="15.75" x14ac:dyDescent="0.3">
      <c r="A69" s="103">
        <v>59</v>
      </c>
      <c r="B69" s="6" t="s">
        <v>26</v>
      </c>
      <c r="C69" s="29" t="s">
        <v>82</v>
      </c>
      <c r="D69" s="1">
        <v>18717523.100000001</v>
      </c>
      <c r="E69" s="1">
        <v>0</v>
      </c>
      <c r="F69" s="1">
        <v>298218267.81999999</v>
      </c>
      <c r="G69" s="1"/>
      <c r="H69" s="1">
        <v>0</v>
      </c>
      <c r="I69" s="1">
        <v>0</v>
      </c>
      <c r="J69" s="1">
        <v>316935790.92000002</v>
      </c>
      <c r="K69" s="1">
        <v>345634.65</v>
      </c>
      <c r="L69" s="41">
        <v>10619832.35</v>
      </c>
      <c r="M69" s="1">
        <v>317587433.19999999</v>
      </c>
      <c r="N69" s="1">
        <v>5654682.2699999996</v>
      </c>
      <c r="O69" s="3">
        <v>311932750.93000001</v>
      </c>
      <c r="P69" s="9">
        <f t="shared" si="9"/>
        <v>1.5242568600121332E-3</v>
      </c>
      <c r="Q69" s="14">
        <f>(K69/O69)</f>
        <v>1.1080421948946393E-3</v>
      </c>
      <c r="R69" s="14">
        <f>L69/O69</f>
        <v>3.4045262378951571E-2</v>
      </c>
      <c r="S69" s="35">
        <f>O69/X69</f>
        <v>139.9341223658715</v>
      </c>
      <c r="T69" s="35">
        <f>L69/X69</f>
        <v>4.7640939117144105</v>
      </c>
      <c r="U69" s="1">
        <v>141.26</v>
      </c>
      <c r="V69" s="1">
        <v>141.77000000000001</v>
      </c>
      <c r="W69" s="38">
        <v>22</v>
      </c>
      <c r="X69" s="66">
        <v>2229140.0099999998</v>
      </c>
    </row>
    <row r="70" spans="1:26" ht="15.75" x14ac:dyDescent="0.3">
      <c r="A70" s="103">
        <v>60</v>
      </c>
      <c r="B70" s="1" t="s">
        <v>28</v>
      </c>
      <c r="C70" s="4" t="s">
        <v>105</v>
      </c>
      <c r="D70" s="1">
        <v>0</v>
      </c>
      <c r="E70" s="1">
        <v>0</v>
      </c>
      <c r="F70" s="1">
        <v>4408755375.1099997</v>
      </c>
      <c r="G70" s="1">
        <v>5603346694.5799999</v>
      </c>
      <c r="H70" s="1">
        <v>0</v>
      </c>
      <c r="I70" s="1">
        <v>0</v>
      </c>
      <c r="J70" s="1">
        <v>10012102069.690001</v>
      </c>
      <c r="K70" s="1">
        <v>17959729.600000001</v>
      </c>
      <c r="L70" s="41">
        <v>46076701.43</v>
      </c>
      <c r="M70" s="1">
        <v>10012102069.690001</v>
      </c>
      <c r="N70" s="1">
        <v>57805128.43</v>
      </c>
      <c r="O70" s="3">
        <v>9954296941.2600002</v>
      </c>
      <c r="P70" s="9">
        <f t="shared" si="9"/>
        <v>4.8641591349663255E-2</v>
      </c>
      <c r="Q70" s="14">
        <f t="shared" si="10"/>
        <v>1.8042187917418791E-3</v>
      </c>
      <c r="R70" s="14">
        <f t="shared" si="2"/>
        <v>4.6288252904145011E-3</v>
      </c>
      <c r="S70" s="35">
        <f>O70/X70</f>
        <v>22.794422848728878</v>
      </c>
      <c r="T70" s="35">
        <f t="shared" si="4"/>
        <v>0.1055114009625984</v>
      </c>
      <c r="U70" s="1">
        <v>22.869</v>
      </c>
      <c r="V70" s="1">
        <v>23.3659</v>
      </c>
      <c r="W70" s="38">
        <v>1251</v>
      </c>
      <c r="X70" s="66">
        <v>436698792.82840002</v>
      </c>
      <c r="Z70" s="30"/>
    </row>
    <row r="71" spans="1:26" ht="15.75" x14ac:dyDescent="0.3">
      <c r="A71" s="103">
        <v>61</v>
      </c>
      <c r="B71" s="1" t="s">
        <v>26</v>
      </c>
      <c r="C71" s="46" t="s">
        <v>124</v>
      </c>
      <c r="D71" s="23"/>
      <c r="E71" s="1"/>
      <c r="F71" s="1">
        <v>36067185.100000001</v>
      </c>
      <c r="G71" s="1">
        <v>1577668390.55</v>
      </c>
      <c r="H71" s="23"/>
      <c r="I71" s="23"/>
      <c r="J71" s="1">
        <v>1614347492.3099999</v>
      </c>
      <c r="K71" s="1">
        <v>2606838.7599999998</v>
      </c>
      <c r="L71" s="41">
        <v>243173823.69999999</v>
      </c>
      <c r="M71" s="1">
        <v>1628016035.3099999</v>
      </c>
      <c r="N71" s="1">
        <v>32888183</v>
      </c>
      <c r="O71" s="3">
        <v>1579175318.5775001</v>
      </c>
      <c r="P71" s="9">
        <f t="shared" si="9"/>
        <v>7.7166273991016877E-3</v>
      </c>
      <c r="Q71" s="14">
        <f>(K101/O71)</f>
        <v>0</v>
      </c>
      <c r="R71" s="14">
        <f t="shared" si="2"/>
        <v>0.15398785735775539</v>
      </c>
      <c r="S71" s="35">
        <f>O71/X101</f>
        <v>2.2193021029836144</v>
      </c>
      <c r="T71" s="35">
        <f>L71/X101</f>
        <v>0.34174557566800734</v>
      </c>
      <c r="U71" s="79">
        <v>328.51</v>
      </c>
      <c r="V71" s="79">
        <v>328.51</v>
      </c>
      <c r="W71" s="23">
        <v>282</v>
      </c>
      <c r="X71" s="66">
        <v>4954471.17</v>
      </c>
    </row>
    <row r="72" spans="1:26" s="50" customFormat="1" ht="15.75" x14ac:dyDescent="0.3">
      <c r="A72" s="103">
        <v>62</v>
      </c>
      <c r="B72" s="34" t="s">
        <v>89</v>
      </c>
      <c r="C72" s="46" t="s">
        <v>90</v>
      </c>
      <c r="D72" s="34"/>
      <c r="E72" s="54"/>
      <c r="F72" s="90">
        <v>237525422.38999999</v>
      </c>
      <c r="G72" s="90">
        <v>156765355.72999999</v>
      </c>
      <c r="H72" s="34">
        <v>0</v>
      </c>
      <c r="I72" s="34">
        <v>0</v>
      </c>
      <c r="J72" s="90">
        <v>394290778.12</v>
      </c>
      <c r="K72" s="90">
        <v>3433244.19</v>
      </c>
      <c r="L72" s="41">
        <v>14903148.09</v>
      </c>
      <c r="M72" s="34">
        <v>428746803.30000001</v>
      </c>
      <c r="N72" s="34">
        <v>2089158.3</v>
      </c>
      <c r="O72" s="3">
        <v>426657644.99000001</v>
      </c>
      <c r="P72" s="9">
        <f t="shared" si="9"/>
        <v>2.0848591252880947E-3</v>
      </c>
      <c r="Q72" s="14">
        <f t="shared" si="10"/>
        <v>8.0468362170809538E-3</v>
      </c>
      <c r="R72" s="14">
        <f t="shared" si="2"/>
        <v>3.4929991915061784E-2</v>
      </c>
      <c r="S72" s="35">
        <f t="shared" si="3"/>
        <v>152.10262450951572</v>
      </c>
      <c r="T72" s="35">
        <f t="shared" si="4"/>
        <v>5.312943444377062</v>
      </c>
      <c r="U72" s="34">
        <v>152.1026</v>
      </c>
      <c r="V72" s="34">
        <v>152.84739999999999</v>
      </c>
      <c r="W72" s="49">
        <v>307</v>
      </c>
      <c r="X72" s="122">
        <v>2805064.32</v>
      </c>
    </row>
    <row r="73" spans="1:26" ht="15.75" x14ac:dyDescent="0.3">
      <c r="A73" s="103">
        <v>63</v>
      </c>
      <c r="B73" s="1" t="s">
        <v>98</v>
      </c>
      <c r="C73" s="4" t="s">
        <v>100</v>
      </c>
      <c r="D73" s="1">
        <v>0</v>
      </c>
      <c r="E73" s="1">
        <v>0</v>
      </c>
      <c r="F73" s="16">
        <v>175812068.91999999</v>
      </c>
      <c r="G73" s="1">
        <v>1269826056.6700001</v>
      </c>
      <c r="H73" s="1">
        <v>0</v>
      </c>
      <c r="I73" s="1">
        <v>0</v>
      </c>
      <c r="J73" s="1">
        <v>1445638125.5899999</v>
      </c>
      <c r="K73" s="1">
        <v>2191037.89</v>
      </c>
      <c r="L73" s="41">
        <v>91807748.25</v>
      </c>
      <c r="M73" s="1">
        <v>1460784334.8</v>
      </c>
      <c r="N73" s="1">
        <v>4549826.37</v>
      </c>
      <c r="O73" s="3">
        <v>1456234508.4400001</v>
      </c>
      <c r="P73" s="9">
        <f t="shared" si="9"/>
        <v>7.1158781264817504E-3</v>
      </c>
      <c r="Q73" s="14">
        <f t="shared" si="10"/>
        <v>1.5045913809219936E-3</v>
      </c>
      <c r="R73" s="14">
        <f t="shared" si="2"/>
        <v>6.3044617963592689E-2</v>
      </c>
      <c r="S73" s="35">
        <f t="shared" si="3"/>
        <v>1.4155270068685546</v>
      </c>
      <c r="T73" s="35">
        <f t="shared" si="4"/>
        <v>8.9241359365175868E-2</v>
      </c>
      <c r="U73" s="1">
        <v>1.4155</v>
      </c>
      <c r="V73" s="1">
        <v>1.4155</v>
      </c>
      <c r="W73" s="38">
        <v>62</v>
      </c>
      <c r="X73" s="66">
        <v>1028757841.6900001</v>
      </c>
    </row>
    <row r="74" spans="1:26" ht="15.75" x14ac:dyDescent="0.3">
      <c r="A74" s="103">
        <v>64</v>
      </c>
      <c r="B74" s="1" t="s">
        <v>1</v>
      </c>
      <c r="C74" s="4" t="s">
        <v>143</v>
      </c>
      <c r="D74" s="1"/>
      <c r="E74" s="1"/>
      <c r="F74" s="1">
        <v>343633175.42000002</v>
      </c>
      <c r="G74" s="1">
        <v>3062041436.4499998</v>
      </c>
      <c r="H74" s="1">
        <v>0</v>
      </c>
      <c r="I74" s="1">
        <v>0</v>
      </c>
      <c r="J74" s="1">
        <v>3405972304.0599999</v>
      </c>
      <c r="K74" s="1">
        <v>6067822.9400000004</v>
      </c>
      <c r="L74" s="41">
        <v>22061044.23</v>
      </c>
      <c r="M74" s="1">
        <v>3829975842.6700001</v>
      </c>
      <c r="N74" s="1">
        <v>6600713.9900000002</v>
      </c>
      <c r="O74" s="3">
        <v>3823375128.6799998</v>
      </c>
      <c r="P74" s="9">
        <f t="shared" si="9"/>
        <v>1.8682891587738618E-2</v>
      </c>
      <c r="Q74" s="14">
        <f>(K74/O74)</f>
        <v>1.5870331149261004E-3</v>
      </c>
      <c r="R74" s="14">
        <f>L74/O74</f>
        <v>5.7700443946802731E-3</v>
      </c>
      <c r="S74" s="35">
        <f>O74/X74</f>
        <v>106.52590725691319</v>
      </c>
      <c r="T74" s="35">
        <f>L74/X74</f>
        <v>0.61465921405598256</v>
      </c>
      <c r="U74" s="1">
        <v>106.53</v>
      </c>
      <c r="V74" s="1">
        <v>106.53</v>
      </c>
      <c r="W74" s="38">
        <v>579</v>
      </c>
      <c r="X74" s="66">
        <v>35891504.960000001</v>
      </c>
    </row>
    <row r="75" spans="1:26" ht="15.75" x14ac:dyDescent="0.3">
      <c r="A75" s="103">
        <v>65</v>
      </c>
      <c r="B75" s="76" t="s">
        <v>156</v>
      </c>
      <c r="C75" s="75" t="s">
        <v>158</v>
      </c>
      <c r="D75" s="1"/>
      <c r="E75" s="1">
        <v>13093.91</v>
      </c>
      <c r="F75" s="1">
        <v>96455779.959999993</v>
      </c>
      <c r="G75" s="1">
        <v>347737829.45999998</v>
      </c>
      <c r="H75" s="1">
        <v>0</v>
      </c>
      <c r="I75" s="1">
        <v>0</v>
      </c>
      <c r="J75" s="1">
        <v>444206703.32999998</v>
      </c>
      <c r="K75" s="1">
        <v>635204.61</v>
      </c>
      <c r="L75" s="41">
        <v>3618273.66</v>
      </c>
      <c r="M75" s="1">
        <v>445253231.57999998</v>
      </c>
      <c r="N75" s="1">
        <v>19775.55</v>
      </c>
      <c r="O75" s="3">
        <v>445233456.02999997</v>
      </c>
      <c r="P75" s="9">
        <f t="shared" si="9"/>
        <v>2.1756296754262012E-3</v>
      </c>
      <c r="Q75" s="14">
        <f t="shared" si="10"/>
        <v>1.4266776258547824E-3</v>
      </c>
      <c r="R75" s="14">
        <f t="shared" si="2"/>
        <v>8.1266886191863341E-3</v>
      </c>
      <c r="S75" s="35">
        <f t="shared" si="3"/>
        <v>1.1942699340359484</v>
      </c>
      <c r="T75" s="35">
        <f t="shared" si="4"/>
        <v>9.7054598811663565E-3</v>
      </c>
      <c r="U75" s="1">
        <v>1.2</v>
      </c>
      <c r="V75" s="1">
        <v>1.2</v>
      </c>
      <c r="W75" s="38">
        <v>196</v>
      </c>
      <c r="X75" s="66">
        <v>372808059</v>
      </c>
    </row>
    <row r="76" spans="1:26" ht="15.75" x14ac:dyDescent="0.3">
      <c r="A76" s="109"/>
      <c r="B76" s="72"/>
      <c r="C76" s="47" t="s">
        <v>59</v>
      </c>
      <c r="D76" s="1"/>
      <c r="E76" s="1"/>
      <c r="F76" s="1"/>
      <c r="G76" s="1"/>
      <c r="H76" s="1"/>
      <c r="I76" s="1"/>
      <c r="J76" s="1"/>
      <c r="K76" s="1"/>
      <c r="L76" s="41"/>
      <c r="M76" s="1"/>
      <c r="N76" s="1"/>
      <c r="O76" s="7">
        <f>SUM(O56:O75)</f>
        <v>204645791082.42752</v>
      </c>
      <c r="P76" s="37">
        <f>(O76/$O$112)</f>
        <v>0.16867753533063068</v>
      </c>
      <c r="Q76" s="14"/>
      <c r="R76" s="14"/>
      <c r="S76" s="35"/>
      <c r="T76" s="35"/>
      <c r="U76" s="1"/>
      <c r="V76" s="1"/>
      <c r="W76" s="139">
        <f>SUM(W56:W75)</f>
        <v>27338</v>
      </c>
      <c r="X76" s="66"/>
    </row>
    <row r="77" spans="1:26" ht="15.75" x14ac:dyDescent="0.3">
      <c r="A77" s="116"/>
      <c r="B77" s="73"/>
      <c r="C77" s="57" t="s">
        <v>31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9"/>
      <c r="Q77" s="14"/>
      <c r="R77" s="14"/>
      <c r="S77" s="35"/>
      <c r="T77" s="35"/>
      <c r="U77" s="2"/>
      <c r="V77" s="2"/>
      <c r="W77" s="2"/>
      <c r="X77" s="117"/>
    </row>
    <row r="78" spans="1:26" s="50" customFormat="1" ht="15.75" x14ac:dyDescent="0.3">
      <c r="A78" s="105">
        <v>66</v>
      </c>
      <c r="B78" s="76" t="s">
        <v>29</v>
      </c>
      <c r="C78" s="75" t="s">
        <v>153</v>
      </c>
      <c r="D78" s="34"/>
      <c r="E78" s="34">
        <v>0</v>
      </c>
      <c r="F78" s="34">
        <v>158539721.94999999</v>
      </c>
      <c r="G78" s="34">
        <v>518674601.30000001</v>
      </c>
      <c r="H78" s="34">
        <v>1830390000</v>
      </c>
      <c r="I78" s="34">
        <v>0</v>
      </c>
      <c r="J78" s="34">
        <v>2509026056.9099998</v>
      </c>
      <c r="K78" s="34">
        <v>3115409.77</v>
      </c>
      <c r="L78" s="41">
        <v>14937535.27</v>
      </c>
      <c r="M78" s="34">
        <v>2521765575</v>
      </c>
      <c r="N78" s="34">
        <v>232971637</v>
      </c>
      <c r="O78" s="3">
        <v>2288793939</v>
      </c>
      <c r="P78" s="9">
        <f>(O78/$O$81)</f>
        <v>5.3498662441092408E-2</v>
      </c>
      <c r="Q78" s="14">
        <f t="shared" ref="Q78:Q88" si="11">(K78/O78)</f>
        <v>1.3611578206822576E-3</v>
      </c>
      <c r="R78" s="14">
        <f t="shared" si="2"/>
        <v>6.5263783757337187E-3</v>
      </c>
      <c r="S78" s="35" t="e">
        <f t="shared" si="3"/>
        <v>#DIV/0!</v>
      </c>
      <c r="T78" s="35" t="e">
        <f t="shared" si="4"/>
        <v>#DIV/0!</v>
      </c>
      <c r="U78" s="34">
        <v>85.5</v>
      </c>
      <c r="V78" s="34">
        <v>85.5</v>
      </c>
      <c r="W78" s="49">
        <v>2602</v>
      </c>
      <c r="X78" s="106"/>
    </row>
    <row r="79" spans="1:26" ht="15.75" x14ac:dyDescent="0.3">
      <c r="A79" s="103">
        <v>67</v>
      </c>
      <c r="B79" s="6" t="s">
        <v>29</v>
      </c>
      <c r="C79" s="29" t="s">
        <v>32</v>
      </c>
      <c r="D79" s="1"/>
      <c r="E79" s="1">
        <v>0</v>
      </c>
      <c r="F79" s="1"/>
      <c r="G79" s="1">
        <v>587458649.96000004</v>
      </c>
      <c r="H79" s="1">
        <v>9920804277.1100006</v>
      </c>
      <c r="I79" s="1">
        <v>0</v>
      </c>
      <c r="J79" s="1">
        <v>10593050710.459999</v>
      </c>
      <c r="K79" s="1">
        <v>12546562.029999999</v>
      </c>
      <c r="L79" s="41">
        <v>22157367.149999999</v>
      </c>
      <c r="M79" s="1">
        <v>10963488556.09</v>
      </c>
      <c r="N79" s="1">
        <v>1031626782.29</v>
      </c>
      <c r="O79" s="3">
        <v>9931861774</v>
      </c>
      <c r="P79" s="9">
        <f>(O79/$O$81)</f>
        <v>0.23214904208063583</v>
      </c>
      <c r="Q79" s="14">
        <f t="shared" si="11"/>
        <v>1.2632638588310663E-3</v>
      </c>
      <c r="R79" s="14">
        <f t="shared" si="2"/>
        <v>2.2309379302885976E-3</v>
      </c>
      <c r="S79" s="35">
        <f t="shared" si="3"/>
        <v>52.793369849291118</v>
      </c>
      <c r="T79" s="35">
        <f t="shared" si="4"/>
        <v>0.11777873126453797</v>
      </c>
      <c r="U79" s="1">
        <v>40.700000000000003</v>
      </c>
      <c r="V79" s="1">
        <v>40.700000000000003</v>
      </c>
      <c r="W79" s="38">
        <v>5221</v>
      </c>
      <c r="X79" s="66">
        <v>188127066</v>
      </c>
      <c r="Z79" s="25"/>
    </row>
    <row r="80" spans="1:26" ht="15.75" x14ac:dyDescent="0.3">
      <c r="A80" s="107">
        <v>68</v>
      </c>
      <c r="B80" s="4" t="s">
        <v>24</v>
      </c>
      <c r="C80" s="29" t="s">
        <v>33</v>
      </c>
      <c r="D80" s="1">
        <v>0</v>
      </c>
      <c r="E80" s="1">
        <v>0</v>
      </c>
      <c r="F80" s="1">
        <v>2579938781.4400001</v>
      </c>
      <c r="G80" s="1">
        <v>637441498.42999995</v>
      </c>
      <c r="H80" s="1">
        <v>26241412000</v>
      </c>
      <c r="I80" s="23"/>
      <c r="J80" s="1">
        <v>29458792279.869999</v>
      </c>
      <c r="K80" s="1">
        <v>39579334.32</v>
      </c>
      <c r="L80" s="41">
        <v>106964618.25</v>
      </c>
      <c r="M80" s="1">
        <v>31221120755.869999</v>
      </c>
      <c r="N80" s="1">
        <v>659511743.64999998</v>
      </c>
      <c r="O80" s="3">
        <v>30561609012.220001</v>
      </c>
      <c r="P80" s="9">
        <f>(O80/$O$81)</f>
        <v>0.71435229547827173</v>
      </c>
      <c r="Q80" s="14">
        <f t="shared" si="11"/>
        <v>1.2950670988616561E-3</v>
      </c>
      <c r="R80" s="14">
        <f t="shared" ref="R80:R110" si="12">L80/O80</f>
        <v>3.4999668442597508E-3</v>
      </c>
      <c r="S80" s="35">
        <f t="shared" ref="S80:S110" si="13">O80/X80</f>
        <v>11.453718978618914</v>
      </c>
      <c r="T80" s="35">
        <f t="shared" ref="T80:T110" si="14">L80/X80</f>
        <v>4.0087636668634859E-2</v>
      </c>
      <c r="U80" s="1">
        <v>11.45</v>
      </c>
      <c r="V80" s="1">
        <v>11.45</v>
      </c>
      <c r="W80" s="38">
        <v>894</v>
      </c>
      <c r="X80" s="66">
        <v>2668269500</v>
      </c>
    </row>
    <row r="81" spans="1:26" ht="15.75" x14ac:dyDescent="0.3">
      <c r="A81" s="109"/>
      <c r="B81" s="70"/>
      <c r="C81" s="47" t="s">
        <v>59</v>
      </c>
      <c r="D81" s="1"/>
      <c r="E81" s="1"/>
      <c r="F81" s="1"/>
      <c r="G81" s="1"/>
      <c r="H81" s="1"/>
      <c r="I81" s="1"/>
      <c r="J81" s="1" t="s">
        <v>151</v>
      </c>
      <c r="K81" s="1"/>
      <c r="L81" s="41"/>
      <c r="M81" s="1"/>
      <c r="N81" s="1"/>
      <c r="O81" s="7">
        <f>SUM(O78:O80)</f>
        <v>42782264725.220001</v>
      </c>
      <c r="P81" s="37">
        <f>(O81/$O$112)</f>
        <v>3.5262914187206798E-2</v>
      </c>
      <c r="Q81" s="14"/>
      <c r="R81" s="14"/>
      <c r="S81" s="35"/>
      <c r="T81" s="35"/>
      <c r="U81" s="1"/>
      <c r="V81" s="1"/>
      <c r="W81" s="139">
        <f>SUM(W78:W80)</f>
        <v>8717</v>
      </c>
      <c r="X81" s="66"/>
    </row>
    <row r="82" spans="1:26" ht="15.75" x14ac:dyDescent="0.3">
      <c r="A82" s="116"/>
      <c r="B82" s="73"/>
      <c r="C82" s="57" t="s">
        <v>34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9"/>
      <c r="Q82" s="14"/>
      <c r="R82" s="14"/>
      <c r="S82" s="35"/>
      <c r="T82" s="35"/>
      <c r="U82" s="2"/>
      <c r="V82" s="2"/>
      <c r="W82" s="2"/>
      <c r="X82" s="117"/>
    </row>
    <row r="83" spans="1:26" s="50" customFormat="1" ht="15.75" x14ac:dyDescent="0.3">
      <c r="A83" s="105">
        <v>69</v>
      </c>
      <c r="B83" s="76" t="s">
        <v>1</v>
      </c>
      <c r="C83" s="75" t="s">
        <v>10</v>
      </c>
      <c r="D83" s="34">
        <v>475091835.63999999</v>
      </c>
      <c r="E83" s="34">
        <v>736609325.76999998</v>
      </c>
      <c r="F83" s="34">
        <v>381574738.94</v>
      </c>
      <c r="G83" s="34">
        <v>252372473.16</v>
      </c>
      <c r="H83" s="34">
        <v>0</v>
      </c>
      <c r="I83" s="34">
        <v>0</v>
      </c>
      <c r="J83" s="34">
        <v>1118184064.71</v>
      </c>
      <c r="K83" s="34">
        <v>4025707.46</v>
      </c>
      <c r="L83" s="41">
        <v>32583567.559999999</v>
      </c>
      <c r="M83" s="34">
        <v>1152882788.74</v>
      </c>
      <c r="N83" s="34">
        <v>4207894.9000000004</v>
      </c>
      <c r="O83" s="3">
        <v>1148674893.8399999</v>
      </c>
      <c r="P83" s="9">
        <v>4.5600000000000002E-2</v>
      </c>
      <c r="Q83" s="14">
        <f t="shared" si="11"/>
        <v>3.5046534764437403E-3</v>
      </c>
      <c r="R83" s="14">
        <f t="shared" si="12"/>
        <v>2.8366222448785058E-2</v>
      </c>
      <c r="S83" s="35">
        <f t="shared" si="13"/>
        <v>2533.3718302523935</v>
      </c>
      <c r="T83" s="35">
        <f t="shared" si="14"/>
        <v>71.862188882425144</v>
      </c>
      <c r="U83" s="1">
        <v>2522.63</v>
      </c>
      <c r="V83" s="1">
        <v>2540.9699999999998</v>
      </c>
      <c r="W83" s="38">
        <v>948</v>
      </c>
      <c r="X83" s="66">
        <v>453417.41</v>
      </c>
    </row>
    <row r="84" spans="1:26" ht="15.75" x14ac:dyDescent="0.3">
      <c r="A84" s="103">
        <v>70</v>
      </c>
      <c r="B84" s="6" t="s">
        <v>6</v>
      </c>
      <c r="C84" s="75" t="s">
        <v>35</v>
      </c>
      <c r="D84" s="1">
        <v>46036645.799999997</v>
      </c>
      <c r="E84" s="1"/>
      <c r="F84" s="1">
        <v>91138542.650000006</v>
      </c>
      <c r="G84" s="6">
        <v>991395.03</v>
      </c>
      <c r="H84" s="1"/>
      <c r="I84" s="1"/>
      <c r="J84" s="1">
        <v>142591883.94999999</v>
      </c>
      <c r="K84" s="1">
        <v>253329.19</v>
      </c>
      <c r="L84" s="41">
        <v>322556.42</v>
      </c>
      <c r="M84" s="6">
        <v>142591883.94999999</v>
      </c>
      <c r="N84" s="1">
        <v>1641087.73</v>
      </c>
      <c r="O84" s="3">
        <v>138166583.49000001</v>
      </c>
      <c r="P84" s="9">
        <f t="shared" ref="P84:P103" si="15">(O84/$O$104)</f>
        <v>5.8667764384753409E-3</v>
      </c>
      <c r="Q84" s="14">
        <f t="shared" si="11"/>
        <v>1.8335054946070591E-3</v>
      </c>
      <c r="R84" s="14">
        <f t="shared" si="12"/>
        <v>2.3345472678880088E-3</v>
      </c>
      <c r="S84" s="35">
        <f t="shared" si="13"/>
        <v>101.96788304215275</v>
      </c>
      <c r="T84" s="35">
        <f t="shared" si="14"/>
        <v>0.2380488427683817</v>
      </c>
      <c r="U84" s="1">
        <v>104.83</v>
      </c>
      <c r="V84" s="1">
        <v>105.53</v>
      </c>
      <c r="W84" s="38">
        <v>743</v>
      </c>
      <c r="X84" s="66">
        <v>1355001</v>
      </c>
    </row>
    <row r="85" spans="1:26" ht="15.75" x14ac:dyDescent="0.3">
      <c r="A85" s="105">
        <v>71</v>
      </c>
      <c r="B85" s="6" t="s">
        <v>8</v>
      </c>
      <c r="C85" s="75" t="s">
        <v>115</v>
      </c>
      <c r="D85" s="1">
        <v>389261175.60000002</v>
      </c>
      <c r="E85" s="1">
        <v>0</v>
      </c>
      <c r="F85" s="1"/>
      <c r="G85" s="1">
        <v>230859342</v>
      </c>
      <c r="H85" s="1">
        <v>0</v>
      </c>
      <c r="I85" s="1">
        <v>0</v>
      </c>
      <c r="J85" s="1">
        <v>620120517</v>
      </c>
      <c r="K85" s="1">
        <v>1144672</v>
      </c>
      <c r="L85" s="41">
        <v>32838848</v>
      </c>
      <c r="M85" s="1">
        <v>822304660</v>
      </c>
      <c r="N85" s="1">
        <v>132412802</v>
      </c>
      <c r="O85" s="3">
        <v>689891858.09000003</v>
      </c>
      <c r="P85" s="9">
        <f t="shared" si="15"/>
        <v>2.929392329102011E-2</v>
      </c>
      <c r="Q85" s="14">
        <f t="shared" si="11"/>
        <v>1.6592049704269324E-3</v>
      </c>
      <c r="R85" s="14">
        <f t="shared" si="12"/>
        <v>4.7599993556839457E-2</v>
      </c>
      <c r="S85" s="35">
        <f t="shared" si="13"/>
        <v>1.0357885923807417</v>
      </c>
      <c r="T85" s="35">
        <f t="shared" si="14"/>
        <v>4.9303530323571113E-2</v>
      </c>
      <c r="U85" s="1">
        <v>1.0821000000000001</v>
      </c>
      <c r="V85" s="1">
        <v>1.1005</v>
      </c>
      <c r="W85" s="38">
        <v>3644</v>
      </c>
      <c r="X85" s="66">
        <v>666054698</v>
      </c>
    </row>
    <row r="86" spans="1:26" ht="15.75" x14ac:dyDescent="0.3">
      <c r="A86" s="103">
        <v>72</v>
      </c>
      <c r="B86" s="23" t="s">
        <v>61</v>
      </c>
      <c r="C86" s="29" t="s">
        <v>36</v>
      </c>
      <c r="D86" s="1">
        <v>1533526514.5999999</v>
      </c>
      <c r="E86" s="23"/>
      <c r="F86" s="1">
        <v>634722966.65999997</v>
      </c>
      <c r="G86" s="1">
        <v>632797625.5</v>
      </c>
      <c r="H86" s="1">
        <v>58000000</v>
      </c>
      <c r="I86" s="1"/>
      <c r="J86" s="1">
        <v>2859047106.7600002</v>
      </c>
      <c r="K86" s="1">
        <v>6413808.7800000003</v>
      </c>
      <c r="L86" s="41">
        <v>174656361.63</v>
      </c>
      <c r="M86" s="1">
        <v>3284730873</v>
      </c>
      <c r="N86" s="1">
        <v>9553377</v>
      </c>
      <c r="O86" s="3">
        <v>3275177496</v>
      </c>
      <c r="P86" s="9">
        <f t="shared" si="15"/>
        <v>0.1390693297902105</v>
      </c>
      <c r="Q86" s="14">
        <f t="shared" si="11"/>
        <v>1.9583087597033247E-3</v>
      </c>
      <c r="R86" s="14">
        <f t="shared" si="12"/>
        <v>5.3327296564326415E-2</v>
      </c>
      <c r="S86" s="35">
        <f t="shared" si="13"/>
        <v>316.69657596549268</v>
      </c>
      <c r="T86" s="35">
        <f t="shared" si="14"/>
        <v>16.888572227418557</v>
      </c>
      <c r="U86" s="1">
        <v>321</v>
      </c>
      <c r="V86" s="1">
        <v>330</v>
      </c>
      <c r="W86" s="38">
        <v>35353</v>
      </c>
      <c r="X86" s="66">
        <v>10341689</v>
      </c>
    </row>
    <row r="87" spans="1:26" ht="15.75" x14ac:dyDescent="0.3">
      <c r="A87" s="105">
        <v>73</v>
      </c>
      <c r="B87" s="6" t="s">
        <v>28</v>
      </c>
      <c r="C87" s="75" t="s">
        <v>37</v>
      </c>
      <c r="D87" s="1">
        <v>1163677654.3699999</v>
      </c>
      <c r="E87" s="1">
        <v>0</v>
      </c>
      <c r="F87" s="1">
        <v>262194139.78</v>
      </c>
      <c r="G87" s="1">
        <v>391925661.80000001</v>
      </c>
      <c r="H87" s="16">
        <v>0</v>
      </c>
      <c r="I87" s="1">
        <v>0</v>
      </c>
      <c r="J87" s="1">
        <v>1817797455.95</v>
      </c>
      <c r="K87" s="1">
        <v>845755.21</v>
      </c>
      <c r="L87" s="41">
        <v>141916688.84</v>
      </c>
      <c r="M87" s="1">
        <v>2038765679.96</v>
      </c>
      <c r="N87" s="61">
        <v>15772387.699999999</v>
      </c>
      <c r="O87" s="3">
        <v>2022993292.26</v>
      </c>
      <c r="P87" s="9">
        <f t="shared" si="15"/>
        <v>8.5899564731465053E-2</v>
      </c>
      <c r="Q87" s="14">
        <f t="shared" si="11"/>
        <v>4.1807118848879575E-4</v>
      </c>
      <c r="R87" s="14">
        <f t="shared" si="12"/>
        <v>7.0151833613574105E-2</v>
      </c>
      <c r="S87" s="35">
        <f t="shared" si="13"/>
        <v>9.9612461655345204</v>
      </c>
      <c r="T87" s="35">
        <f t="shared" si="14"/>
        <v>0.6987996835884307</v>
      </c>
      <c r="U87" s="1">
        <v>9.9761000000000006</v>
      </c>
      <c r="V87" s="1">
        <v>10.0753</v>
      </c>
      <c r="W87" s="38">
        <v>6775</v>
      </c>
      <c r="X87" s="66">
        <v>203086366.77000001</v>
      </c>
    </row>
    <row r="88" spans="1:26" ht="15.75" x14ac:dyDescent="0.3">
      <c r="A88" s="103">
        <v>74</v>
      </c>
      <c r="B88" s="29" t="s">
        <v>92</v>
      </c>
      <c r="C88" s="75" t="s">
        <v>123</v>
      </c>
      <c r="D88" s="1">
        <v>247680023.66999999</v>
      </c>
      <c r="E88" s="1">
        <v>0</v>
      </c>
      <c r="F88" s="1">
        <v>403761960.97000003</v>
      </c>
      <c r="G88" s="1">
        <v>359475477.44</v>
      </c>
      <c r="H88" s="1">
        <v>22410664.010000002</v>
      </c>
      <c r="I88" s="1"/>
      <c r="J88" s="1">
        <v>1050970713.8099999</v>
      </c>
      <c r="K88" s="1">
        <v>1625648.79</v>
      </c>
      <c r="L88" s="41">
        <v>42227778.909999996</v>
      </c>
      <c r="M88" s="1">
        <v>1050970714</v>
      </c>
      <c r="N88" s="1">
        <v>41258839.210000001</v>
      </c>
      <c r="O88" s="3">
        <v>1007591817.34</v>
      </c>
      <c r="P88" s="9">
        <f t="shared" si="15"/>
        <v>4.2783977024362776E-2</v>
      </c>
      <c r="Q88" s="14">
        <f t="shared" si="11"/>
        <v>1.6134001507591084E-3</v>
      </c>
      <c r="R88" s="14">
        <f t="shared" si="12"/>
        <v>4.1909608815085014E-2</v>
      </c>
      <c r="S88" s="35">
        <f t="shared" si="13"/>
        <v>1.8525197991775746</v>
      </c>
      <c r="T88" s="35">
        <f t="shared" si="14"/>
        <v>7.7638380105731999E-2</v>
      </c>
      <c r="U88" s="1">
        <v>1.8554999999999999</v>
      </c>
      <c r="V88" s="1">
        <v>1.8765000000000001</v>
      </c>
      <c r="W88" s="38">
        <v>2842</v>
      </c>
      <c r="X88" s="66">
        <v>543903400</v>
      </c>
    </row>
    <row r="89" spans="1:26" ht="15.75" x14ac:dyDescent="0.3">
      <c r="A89" s="105">
        <v>75</v>
      </c>
      <c r="B89" s="6" t="s">
        <v>16</v>
      </c>
      <c r="C89" s="75" t="s">
        <v>102</v>
      </c>
      <c r="D89" s="1">
        <v>14245793.25</v>
      </c>
      <c r="E89" s="1">
        <v>0</v>
      </c>
      <c r="F89" s="1">
        <v>18788261.120000001</v>
      </c>
      <c r="G89" s="1">
        <v>39047537.25</v>
      </c>
      <c r="H89" s="1">
        <v>0</v>
      </c>
      <c r="I89" s="1">
        <v>0</v>
      </c>
      <c r="J89" s="1">
        <v>113977417.45999999</v>
      </c>
      <c r="K89" s="1">
        <v>117623.61</v>
      </c>
      <c r="L89" s="41">
        <v>679245.81</v>
      </c>
      <c r="M89" s="1">
        <v>113977417.45999999</v>
      </c>
      <c r="N89" s="1">
        <v>3519790.88</v>
      </c>
      <c r="O89" s="3">
        <v>110457626.58</v>
      </c>
      <c r="P89" s="9">
        <f t="shared" si="15"/>
        <v>4.6902093451297762E-3</v>
      </c>
      <c r="Q89" s="14">
        <f t="shared" ref="Q89:Q100" si="16">(K89/O89)</f>
        <v>1.0648754064510879E-3</v>
      </c>
      <c r="R89" s="14">
        <f t="shared" si="12"/>
        <v>6.1493790065102454E-3</v>
      </c>
      <c r="S89" s="35">
        <f t="shared" si="13"/>
        <v>2.5357367369706587</v>
      </c>
      <c r="T89" s="35">
        <f t="shared" si="14"/>
        <v>1.5593206256364161E-2</v>
      </c>
      <c r="U89" s="1">
        <v>2.5688</v>
      </c>
      <c r="V89" s="1">
        <v>2.6257999999999999</v>
      </c>
      <c r="W89" s="38">
        <v>11813</v>
      </c>
      <c r="X89" s="66">
        <v>43560368.460000001</v>
      </c>
    </row>
    <row r="90" spans="1:26" ht="15.75" x14ac:dyDescent="0.3">
      <c r="A90" s="103">
        <v>76</v>
      </c>
      <c r="B90" s="4" t="s">
        <v>38</v>
      </c>
      <c r="C90" s="46" t="s">
        <v>141</v>
      </c>
      <c r="D90" s="4">
        <v>1154672546.2</v>
      </c>
      <c r="E90" s="4">
        <v>0</v>
      </c>
      <c r="F90" s="4">
        <v>647420422.41999996</v>
      </c>
      <c r="G90" s="4">
        <v>912061977.83000004</v>
      </c>
      <c r="H90" s="4">
        <v>0</v>
      </c>
      <c r="I90" s="4">
        <v>0</v>
      </c>
      <c r="J90" s="4">
        <v>2725781674.0100002</v>
      </c>
      <c r="K90" s="4">
        <v>5507163.9500000002</v>
      </c>
      <c r="L90" s="43">
        <v>143602106.03999999</v>
      </c>
      <c r="M90" s="4">
        <v>2751146077.8000002</v>
      </c>
      <c r="N90" s="4">
        <v>25364403.789999999</v>
      </c>
      <c r="O90" s="22">
        <v>2725781674.0100002</v>
      </c>
      <c r="P90" s="21">
        <f t="shared" si="15"/>
        <v>0.11574109526032503</v>
      </c>
      <c r="Q90" s="31">
        <f>(K90/O90)</f>
        <v>2.0203980393991728E-3</v>
      </c>
      <c r="R90" s="14">
        <f>L90/O90</f>
        <v>5.2682908322859739E-2</v>
      </c>
      <c r="S90" s="35">
        <f>O90/X90</f>
        <v>139.11837655561644</v>
      </c>
      <c r="T90" s="35">
        <f>L90/X90</f>
        <v>7.3291606781046204</v>
      </c>
      <c r="U90" s="1">
        <v>127.84</v>
      </c>
      <c r="V90" s="1">
        <v>128.69999999999999</v>
      </c>
      <c r="W90" s="38">
        <v>5517</v>
      </c>
      <c r="X90" s="66">
        <v>19593253.899999999</v>
      </c>
    </row>
    <row r="91" spans="1:26" ht="15.75" x14ac:dyDescent="0.3">
      <c r="A91" s="105">
        <v>77</v>
      </c>
      <c r="B91" s="29" t="s">
        <v>64</v>
      </c>
      <c r="C91" s="75" t="s">
        <v>39</v>
      </c>
      <c r="D91" s="1"/>
      <c r="E91" s="1"/>
      <c r="F91" s="1">
        <v>240655245.66999999</v>
      </c>
      <c r="G91" s="1"/>
      <c r="H91" s="1"/>
      <c r="I91" s="1"/>
      <c r="J91" s="1">
        <v>240655245.66999999</v>
      </c>
      <c r="K91" s="1">
        <v>419244.96</v>
      </c>
      <c r="L91" s="41">
        <v>688374.41</v>
      </c>
      <c r="M91" s="1">
        <v>257322165.13999999</v>
      </c>
      <c r="N91" s="1">
        <v>1530768</v>
      </c>
      <c r="O91" s="3">
        <v>255791397.13999999</v>
      </c>
      <c r="P91" s="9">
        <f t="shared" si="15"/>
        <v>1.086131613013543E-2</v>
      </c>
      <c r="Q91" s="14">
        <f t="shared" si="16"/>
        <v>1.6390111813281134E-3</v>
      </c>
      <c r="R91" s="14">
        <f t="shared" si="12"/>
        <v>2.6911554403185748E-3</v>
      </c>
      <c r="S91" s="35">
        <f t="shared" si="13"/>
        <v>117.61672107864469</v>
      </c>
      <c r="T91" s="35">
        <f t="shared" si="14"/>
        <v>0.31652487880322699</v>
      </c>
      <c r="U91" s="1">
        <v>117.62</v>
      </c>
      <c r="V91" s="1">
        <v>118.32</v>
      </c>
      <c r="W91" s="38">
        <v>1782</v>
      </c>
      <c r="X91" s="66">
        <v>2174787.69</v>
      </c>
    </row>
    <row r="92" spans="1:26" ht="15.75" x14ac:dyDescent="0.3">
      <c r="A92" s="103">
        <v>78</v>
      </c>
      <c r="B92" s="6" t="s">
        <v>109</v>
      </c>
      <c r="C92" s="80" t="s">
        <v>110</v>
      </c>
      <c r="D92" s="1">
        <v>1751674245.5</v>
      </c>
      <c r="E92" s="1">
        <v>154350120</v>
      </c>
      <c r="F92" s="1">
        <v>1383822468.3599999</v>
      </c>
      <c r="G92" s="1">
        <v>1013284402.17</v>
      </c>
      <c r="H92" s="1">
        <v>0</v>
      </c>
      <c r="I92" s="1">
        <v>0</v>
      </c>
      <c r="J92" s="1">
        <v>4311441983.6300001</v>
      </c>
      <c r="K92" s="1">
        <v>4652729.93</v>
      </c>
      <c r="L92" s="41">
        <v>152434200.80000001</v>
      </c>
      <c r="M92" s="1">
        <v>4466550867.3100004</v>
      </c>
      <c r="N92" s="1">
        <v>19398065.84</v>
      </c>
      <c r="O92" s="3">
        <v>4447152801.4700003</v>
      </c>
      <c r="P92" s="9">
        <f t="shared" si="15"/>
        <v>0.18883329539556962</v>
      </c>
      <c r="Q92" s="14">
        <f t="shared" si="16"/>
        <v>1.0462266842870896E-3</v>
      </c>
      <c r="R92" s="14">
        <f t="shared" si="12"/>
        <v>3.4276807567667364E-2</v>
      </c>
      <c r="S92" s="35">
        <f t="shared" si="13"/>
        <v>138.55445842677207</v>
      </c>
      <c r="T92" s="35">
        <f t="shared" si="14"/>
        <v>4.7492045091368338</v>
      </c>
      <c r="U92" s="1">
        <v>138.55000000000001</v>
      </c>
      <c r="V92" s="1"/>
      <c r="W92" s="38">
        <v>24</v>
      </c>
      <c r="X92" s="108">
        <v>32096786</v>
      </c>
    </row>
    <row r="93" spans="1:26" ht="16.5" x14ac:dyDescent="0.35">
      <c r="A93" s="105">
        <v>79</v>
      </c>
      <c r="B93" s="4" t="s">
        <v>40</v>
      </c>
      <c r="C93" s="75" t="s">
        <v>41</v>
      </c>
      <c r="D93" s="95">
        <v>276128613.22000003</v>
      </c>
      <c r="E93" s="95">
        <v>271011</v>
      </c>
      <c r="F93" s="95">
        <v>913469986.66999996</v>
      </c>
      <c r="G93" s="98">
        <v>370018032.79000002</v>
      </c>
      <c r="H93" s="95">
        <v>71656500.219999999</v>
      </c>
      <c r="I93" s="1"/>
      <c r="J93" s="95">
        <v>1642134151.49</v>
      </c>
      <c r="K93" s="1">
        <v>6215054.25</v>
      </c>
      <c r="L93" s="41">
        <v>15922456.16</v>
      </c>
      <c r="M93" s="1">
        <v>1642134151.49</v>
      </c>
      <c r="N93" s="95">
        <v>58119407.82</v>
      </c>
      <c r="O93" s="3">
        <v>1584014743.6700001</v>
      </c>
      <c r="P93" s="9">
        <f t="shared" si="15"/>
        <v>6.7259826085468127E-2</v>
      </c>
      <c r="Q93" s="14">
        <f t="shared" si="16"/>
        <v>3.9236088393977669E-3</v>
      </c>
      <c r="R93" s="14">
        <f t="shared" si="12"/>
        <v>1.0051962094184363E-2</v>
      </c>
      <c r="S93" s="35">
        <f t="shared" si="13"/>
        <v>0.91715908097434617</v>
      </c>
      <c r="T93" s="35">
        <f t="shared" si="14"/>
        <v>9.2192483162910933E-3</v>
      </c>
      <c r="U93" s="96">
        <v>0.91379999999999995</v>
      </c>
      <c r="V93" s="1">
        <v>0.92</v>
      </c>
      <c r="W93" s="97">
        <v>10434</v>
      </c>
      <c r="X93" s="121">
        <v>1727088328</v>
      </c>
    </row>
    <row r="94" spans="1:26" ht="15.75" x14ac:dyDescent="0.3">
      <c r="A94" s="103">
        <v>80</v>
      </c>
      <c r="B94" s="6" t="s">
        <v>24</v>
      </c>
      <c r="C94" s="75" t="s">
        <v>42</v>
      </c>
      <c r="D94" s="1">
        <v>593681722.89999998</v>
      </c>
      <c r="E94" s="1">
        <v>0</v>
      </c>
      <c r="F94" s="1">
        <v>587000838.50999999</v>
      </c>
      <c r="G94" s="1">
        <v>533184482.73000002</v>
      </c>
      <c r="H94" s="1">
        <v>0</v>
      </c>
      <c r="I94" s="1"/>
      <c r="J94" s="1">
        <v>1713867044.1400001</v>
      </c>
      <c r="K94" s="1">
        <v>4134242.27</v>
      </c>
      <c r="L94" s="41">
        <v>-19368065.199999999</v>
      </c>
      <c r="M94" s="1">
        <v>1702579850.3199999</v>
      </c>
      <c r="N94" s="1">
        <v>31881528.760000002</v>
      </c>
      <c r="O94" s="3">
        <v>1705959176.5699999</v>
      </c>
      <c r="P94" s="9">
        <f t="shared" si="15"/>
        <v>7.2437783791809887E-2</v>
      </c>
      <c r="Q94" s="14">
        <f t="shared" si="16"/>
        <v>2.4234121934337866E-3</v>
      </c>
      <c r="R94" s="14">
        <f t="shared" si="12"/>
        <v>-1.1353182107757945E-2</v>
      </c>
      <c r="S94" s="35">
        <f t="shared" si="13"/>
        <v>2934.2320128176375</v>
      </c>
      <c r="T94" s="35">
        <f t="shared" si="14"/>
        <v>-33.312870387931781</v>
      </c>
      <c r="U94" s="1">
        <v>2931.31</v>
      </c>
      <c r="V94" s="1">
        <v>2963.99</v>
      </c>
      <c r="W94" s="38">
        <v>817</v>
      </c>
      <c r="X94" s="66">
        <v>581398.87</v>
      </c>
    </row>
    <row r="95" spans="1:26" ht="15.75" x14ac:dyDescent="0.3">
      <c r="A95" s="105">
        <v>81</v>
      </c>
      <c r="B95" s="6" t="s">
        <v>8</v>
      </c>
      <c r="C95" s="75" t="s">
        <v>93</v>
      </c>
      <c r="D95" s="1">
        <v>80455700</v>
      </c>
      <c r="E95" s="1">
        <v>0</v>
      </c>
      <c r="F95" s="1"/>
      <c r="G95" s="1">
        <v>0</v>
      </c>
      <c r="H95" s="1">
        <v>0</v>
      </c>
      <c r="I95" s="1">
        <v>0</v>
      </c>
      <c r="J95" s="1">
        <v>80455700</v>
      </c>
      <c r="K95" s="1">
        <v>831498</v>
      </c>
      <c r="L95" s="41">
        <v>8342658</v>
      </c>
      <c r="M95" s="1">
        <v>511031820</v>
      </c>
      <c r="N95" s="1">
        <v>17124993.760000002</v>
      </c>
      <c r="O95" s="3">
        <v>493906827</v>
      </c>
      <c r="P95" s="9">
        <f t="shared" si="15"/>
        <v>2.0972082121835465E-2</v>
      </c>
      <c r="Q95" s="14">
        <f t="shared" si="16"/>
        <v>1.68351185799665E-3</v>
      </c>
      <c r="R95" s="14">
        <f t="shared" si="12"/>
        <v>1.6891157489507633E-2</v>
      </c>
      <c r="S95" s="35">
        <f t="shared" si="13"/>
        <v>0.99582914251787491</v>
      </c>
      <c r="T95" s="35">
        <f t="shared" si="14"/>
        <v>1.6820706878910765E-2</v>
      </c>
      <c r="U95" s="1">
        <v>1.0385</v>
      </c>
      <c r="V95" s="1">
        <v>1.0436000000000001</v>
      </c>
      <c r="W95" s="38">
        <v>204</v>
      </c>
      <c r="X95" s="66">
        <v>495975470</v>
      </c>
      <c r="Y95" s="18"/>
      <c r="Z95" s="17"/>
    </row>
    <row r="96" spans="1:26" ht="15.75" x14ac:dyDescent="0.3">
      <c r="A96" s="103">
        <v>82</v>
      </c>
      <c r="B96" s="1" t="s">
        <v>4</v>
      </c>
      <c r="C96" s="75" t="s">
        <v>43</v>
      </c>
      <c r="D96" s="20">
        <v>254778432.12</v>
      </c>
      <c r="E96" s="20"/>
      <c r="F96" s="20">
        <v>805104059.72000003</v>
      </c>
      <c r="G96" s="20"/>
      <c r="H96" s="1">
        <v>0</v>
      </c>
      <c r="I96" s="1">
        <v>0</v>
      </c>
      <c r="J96" s="20">
        <v>1059882491.84</v>
      </c>
      <c r="K96" s="20">
        <v>1733401.92</v>
      </c>
      <c r="L96" s="42">
        <v>1753984.25</v>
      </c>
      <c r="M96" s="20">
        <v>1064656847.3200001</v>
      </c>
      <c r="N96" s="20">
        <v>39524428.659999996</v>
      </c>
      <c r="O96" s="3">
        <v>1025132418.66</v>
      </c>
      <c r="P96" s="9">
        <f t="shared" si="15"/>
        <v>4.3528779305359422E-2</v>
      </c>
      <c r="Q96" s="14">
        <f t="shared" si="16"/>
        <v>1.6909053781225777E-3</v>
      </c>
      <c r="R96" s="14">
        <f t="shared" si="12"/>
        <v>1.710983106253451E-3</v>
      </c>
      <c r="S96" s="35">
        <f t="shared" si="13"/>
        <v>1374.2642518399357</v>
      </c>
      <c r="T96" s="35">
        <f t="shared" si="14"/>
        <v>2.3513429184261678</v>
      </c>
      <c r="U96" s="1">
        <v>552.20000000000005</v>
      </c>
      <c r="V96" s="1">
        <v>552.20000000000005</v>
      </c>
      <c r="W96" s="38">
        <v>815</v>
      </c>
      <c r="X96" s="67">
        <v>745950</v>
      </c>
      <c r="Z96" s="81"/>
    </row>
    <row r="97" spans="1:25" ht="15.75" x14ac:dyDescent="0.3">
      <c r="A97" s="105">
        <v>83</v>
      </c>
      <c r="B97" s="1" t="s">
        <v>98</v>
      </c>
      <c r="C97" s="75" t="s">
        <v>103</v>
      </c>
      <c r="D97" s="20">
        <v>39648796.600000001</v>
      </c>
      <c r="E97" s="20"/>
      <c r="F97" s="20">
        <v>15826362.699999999</v>
      </c>
      <c r="G97" s="20">
        <v>35543555.259999998</v>
      </c>
      <c r="H97" s="1">
        <v>0</v>
      </c>
      <c r="I97" s="1">
        <v>0</v>
      </c>
      <c r="J97" s="20">
        <v>91018714.859999999</v>
      </c>
      <c r="K97" s="20">
        <v>267427.65999999997</v>
      </c>
      <c r="L97" s="42">
        <v>7230076.9299999997</v>
      </c>
      <c r="M97" s="20">
        <v>95751849.170000002</v>
      </c>
      <c r="N97" s="20">
        <v>1622742.22</v>
      </c>
      <c r="O97" s="36">
        <v>94129106.950000003</v>
      </c>
      <c r="P97" s="9">
        <f t="shared" si="15"/>
        <v>3.9968740116451832E-3</v>
      </c>
      <c r="Q97" s="14">
        <f t="shared" si="16"/>
        <v>2.8410729546393511E-3</v>
      </c>
      <c r="R97" s="14">
        <f t="shared" si="12"/>
        <v>7.6810214866274151E-2</v>
      </c>
      <c r="S97" s="35">
        <f t="shared" si="13"/>
        <v>0.87486154494600066</v>
      </c>
      <c r="T97" s="35">
        <f t="shared" si="14"/>
        <v>6.7198303245542879E-2</v>
      </c>
      <c r="U97" s="1">
        <v>0.87019999999999997</v>
      </c>
      <c r="V97" s="1">
        <v>0.87819999999999998</v>
      </c>
      <c r="W97" s="38">
        <v>74</v>
      </c>
      <c r="X97" s="67">
        <v>107593147.16</v>
      </c>
    </row>
    <row r="98" spans="1:25" ht="15.75" x14ac:dyDescent="0.3">
      <c r="A98" s="103">
        <v>84</v>
      </c>
      <c r="B98" s="1" t="s">
        <v>73</v>
      </c>
      <c r="C98" s="29" t="s">
        <v>106</v>
      </c>
      <c r="D98" s="20">
        <v>99534456.700000003</v>
      </c>
      <c r="E98" s="20"/>
      <c r="F98" s="20">
        <v>77618390.849999994</v>
      </c>
      <c r="G98" s="20">
        <v>167546545.74000001</v>
      </c>
      <c r="H98" s="16">
        <v>0</v>
      </c>
      <c r="I98" s="16">
        <v>0</v>
      </c>
      <c r="J98" s="20">
        <v>344699393.29000002</v>
      </c>
      <c r="K98" s="20">
        <v>779518.09</v>
      </c>
      <c r="L98" s="42">
        <v>7860725.3099999996</v>
      </c>
      <c r="M98" s="42">
        <v>462263786.88999999</v>
      </c>
      <c r="N98" s="20">
        <v>3062324.86</v>
      </c>
      <c r="O98" s="3">
        <v>459201462.02999997</v>
      </c>
      <c r="P98" s="9">
        <f t="shared" si="15"/>
        <v>1.9498436234735565E-2</v>
      </c>
      <c r="Q98" s="14">
        <f t="shared" si="16"/>
        <v>1.6975514114305531E-3</v>
      </c>
      <c r="R98" s="14">
        <f t="shared" si="12"/>
        <v>1.7118249744349577E-2</v>
      </c>
      <c r="S98" s="35">
        <f t="shared" si="13"/>
        <v>103.55683723947938</v>
      </c>
      <c r="T98" s="35">
        <f t="shared" si="14"/>
        <v>1.7727118026003688</v>
      </c>
      <c r="U98" s="1">
        <v>96.11</v>
      </c>
      <c r="V98" s="1">
        <v>96.46</v>
      </c>
      <c r="W98" s="38">
        <v>387</v>
      </c>
      <c r="X98" s="67">
        <v>4434294</v>
      </c>
    </row>
    <row r="99" spans="1:25" ht="15.75" x14ac:dyDescent="0.3">
      <c r="A99" s="105">
        <v>85</v>
      </c>
      <c r="B99" s="1" t="s">
        <v>73</v>
      </c>
      <c r="C99" s="75" t="s">
        <v>107</v>
      </c>
      <c r="D99" s="20">
        <v>68294416.150000006</v>
      </c>
      <c r="E99" s="20"/>
      <c r="F99" s="20">
        <v>7354260.8399999999</v>
      </c>
      <c r="G99" s="20">
        <v>125944566.38</v>
      </c>
      <c r="H99" s="1">
        <v>0</v>
      </c>
      <c r="I99" s="1">
        <v>0</v>
      </c>
      <c r="J99" s="20">
        <v>201593243.37</v>
      </c>
      <c r="K99" s="20">
        <v>593744.12</v>
      </c>
      <c r="L99" s="42">
        <v>11738703.27</v>
      </c>
      <c r="M99" s="20">
        <v>312426544.07999998</v>
      </c>
      <c r="N99" s="20">
        <v>3035218.66</v>
      </c>
      <c r="O99" s="3">
        <v>309391325.42000002</v>
      </c>
      <c r="P99" s="9">
        <f t="shared" si="15"/>
        <v>1.313725571258759E-2</v>
      </c>
      <c r="Q99" s="14">
        <f t="shared" si="16"/>
        <v>1.9190716455737401E-3</v>
      </c>
      <c r="R99" s="14">
        <f t="shared" si="12"/>
        <v>3.7941281172200483E-2</v>
      </c>
      <c r="S99" s="35">
        <f t="shared" si="13"/>
        <v>113.28828481341512</v>
      </c>
      <c r="T99" s="35">
        <f t="shared" si="14"/>
        <v>4.2983026676221128</v>
      </c>
      <c r="U99" s="1">
        <v>103.75</v>
      </c>
      <c r="V99" s="1">
        <v>104.14</v>
      </c>
      <c r="W99" s="38">
        <v>108</v>
      </c>
      <c r="X99" s="67">
        <v>2731009</v>
      </c>
    </row>
    <row r="100" spans="1:25" ht="15.75" x14ac:dyDescent="0.3">
      <c r="A100" s="103">
        <v>86</v>
      </c>
      <c r="B100" s="1" t="s">
        <v>86</v>
      </c>
      <c r="C100" s="75" t="s">
        <v>111</v>
      </c>
      <c r="D100" s="20">
        <v>32171708.43</v>
      </c>
      <c r="E100" s="20"/>
      <c r="F100" s="20">
        <v>203483386.00999999</v>
      </c>
      <c r="G100" s="20"/>
      <c r="H100" s="1">
        <v>0</v>
      </c>
      <c r="I100" s="1">
        <v>0</v>
      </c>
      <c r="J100" s="20">
        <v>238247323.5</v>
      </c>
      <c r="K100" s="20">
        <v>305782.7</v>
      </c>
      <c r="L100" s="42">
        <v>3490758.77</v>
      </c>
      <c r="M100" s="20">
        <v>238247323.5</v>
      </c>
      <c r="N100" s="20">
        <v>305782.7</v>
      </c>
      <c r="O100" s="3">
        <v>237941540.80000001</v>
      </c>
      <c r="P100" s="9">
        <f t="shared" si="15"/>
        <v>1.0103382381174626E-2</v>
      </c>
      <c r="Q100" s="14">
        <f t="shared" si="16"/>
        <v>1.2851169197774649E-3</v>
      </c>
      <c r="R100" s="14">
        <f t="shared" si="12"/>
        <v>1.4670657163366574E-2</v>
      </c>
      <c r="S100" s="35">
        <f t="shared" si="13"/>
        <v>118.41425478230072</v>
      </c>
      <c r="T100" s="35">
        <f t="shared" si="14"/>
        <v>1.7372149351666746</v>
      </c>
      <c r="U100" s="1">
        <v>118.38</v>
      </c>
      <c r="V100" s="1">
        <v>118.54</v>
      </c>
      <c r="W100" s="38">
        <v>40</v>
      </c>
      <c r="X100" s="67">
        <v>2009399.47</v>
      </c>
    </row>
    <row r="101" spans="1:25" ht="15.75" x14ac:dyDescent="0.3">
      <c r="A101" s="105">
        <v>87</v>
      </c>
      <c r="B101" s="1" t="s">
        <v>26</v>
      </c>
      <c r="C101" s="75" t="s">
        <v>44</v>
      </c>
      <c r="D101" s="1">
        <v>0</v>
      </c>
      <c r="E101" s="1">
        <v>0</v>
      </c>
      <c r="F101" s="1">
        <v>0</v>
      </c>
      <c r="G101" s="1">
        <v>167956095.88999999</v>
      </c>
      <c r="H101" s="1">
        <v>0</v>
      </c>
      <c r="I101" s="1">
        <v>0</v>
      </c>
      <c r="J101" s="1">
        <v>0</v>
      </c>
      <c r="K101" s="1">
        <v>0</v>
      </c>
      <c r="L101" s="41">
        <v>0</v>
      </c>
      <c r="M101" s="1">
        <v>1600705903.8299999</v>
      </c>
      <c r="N101" s="1">
        <v>104219095.36</v>
      </c>
      <c r="O101" s="3">
        <v>1496486808.47</v>
      </c>
      <c r="P101" s="9">
        <f t="shared" si="15"/>
        <v>6.3543248495077601E-2</v>
      </c>
      <c r="Q101" s="14">
        <v>0</v>
      </c>
      <c r="R101" s="14">
        <f t="shared" si="12"/>
        <v>0</v>
      </c>
      <c r="S101" s="35">
        <f t="shared" si="13"/>
        <v>2.1030953827953449</v>
      </c>
      <c r="T101" s="35">
        <f t="shared" si="14"/>
        <v>0</v>
      </c>
      <c r="U101" s="1">
        <v>2.13</v>
      </c>
      <c r="V101" s="1">
        <v>2.16</v>
      </c>
      <c r="W101" s="38">
        <v>2023</v>
      </c>
      <c r="X101" s="66">
        <v>711563926.53999996</v>
      </c>
    </row>
    <row r="102" spans="1:25" ht="15.75" x14ac:dyDescent="0.3">
      <c r="A102" s="103">
        <v>88</v>
      </c>
      <c r="B102" s="1" t="s">
        <v>63</v>
      </c>
      <c r="C102" s="46" t="s">
        <v>45</v>
      </c>
      <c r="D102" s="1">
        <v>32686269.199999999</v>
      </c>
      <c r="E102" s="1">
        <v>0</v>
      </c>
      <c r="F102" s="1">
        <v>44288863.170000002</v>
      </c>
      <c r="G102" s="1">
        <v>49378356.5</v>
      </c>
      <c r="H102" s="1">
        <v>138600</v>
      </c>
      <c r="I102" s="1"/>
      <c r="J102" s="1">
        <v>122350071.87</v>
      </c>
      <c r="K102" s="1">
        <v>141077.59</v>
      </c>
      <c r="L102" s="41">
        <v>739871.31</v>
      </c>
      <c r="M102" s="1">
        <v>133038244.54000001</v>
      </c>
      <c r="N102" s="1">
        <v>648677.59</v>
      </c>
      <c r="O102" s="3">
        <v>131095869.98999999</v>
      </c>
      <c r="P102" s="9">
        <f t="shared" si="15"/>
        <v>5.566542515646874E-3</v>
      </c>
      <c r="Q102" s="14">
        <f>(K102/O102)</f>
        <v>1.0761406138176696E-3</v>
      </c>
      <c r="R102" s="14">
        <f>L102/O102</f>
        <v>5.643742324273354E-3</v>
      </c>
      <c r="S102" s="35">
        <f>O102/X102</f>
        <v>1.3421384414677289</v>
      </c>
      <c r="T102" s="35">
        <f>L102/X102</f>
        <v>7.5746835271456982E-3</v>
      </c>
      <c r="U102" s="1">
        <v>1.3421000000000001</v>
      </c>
      <c r="V102" s="1">
        <v>1.3620000000000001</v>
      </c>
      <c r="W102" s="38">
        <v>92</v>
      </c>
      <c r="X102" s="66">
        <v>97676861</v>
      </c>
    </row>
    <row r="103" spans="1:25" ht="15.75" x14ac:dyDescent="0.3">
      <c r="A103" s="105">
        <v>89</v>
      </c>
      <c r="B103" s="1" t="s">
        <v>89</v>
      </c>
      <c r="C103" s="4" t="s">
        <v>152</v>
      </c>
      <c r="D103" s="1">
        <v>83027148.189999998</v>
      </c>
      <c r="E103" s="1">
        <v>0</v>
      </c>
      <c r="F103" s="1">
        <v>80439585.810000002</v>
      </c>
      <c r="G103" s="1">
        <v>0</v>
      </c>
      <c r="H103" s="1">
        <v>0</v>
      </c>
      <c r="I103" s="1">
        <v>0</v>
      </c>
      <c r="J103" s="1">
        <v>163466734</v>
      </c>
      <c r="K103" s="1">
        <v>298873.03999999998</v>
      </c>
      <c r="L103" s="41">
        <v>5798538.71</v>
      </c>
      <c r="M103" s="1">
        <v>194539567.55000001</v>
      </c>
      <c r="N103" s="1"/>
      <c r="O103" s="3">
        <v>191742806.77000001</v>
      </c>
      <c r="P103" s="9">
        <f t="shared" si="15"/>
        <v>8.1417094683157096E-3</v>
      </c>
      <c r="Q103" s="14">
        <f>(K103/O103)</f>
        <v>1.5587183948887594E-3</v>
      </c>
      <c r="R103" s="14">
        <f>L103/O103</f>
        <v>3.0241232032007768E-2</v>
      </c>
      <c r="S103" s="35">
        <f>O103/X103</f>
        <v>96.394505520216455</v>
      </c>
      <c r="T103" s="35">
        <f>L103/X103</f>
        <v>2.9150886080475193</v>
      </c>
      <c r="U103" s="1">
        <v>96.394499999999994</v>
      </c>
      <c r="V103" s="1">
        <v>97.8005</v>
      </c>
      <c r="W103" s="38">
        <v>93</v>
      </c>
      <c r="X103" s="123">
        <v>1989146.64</v>
      </c>
    </row>
    <row r="104" spans="1:25" ht="15.75" x14ac:dyDescent="0.3">
      <c r="A104" s="109"/>
      <c r="B104" s="8"/>
      <c r="C104" s="47" t="s">
        <v>59</v>
      </c>
      <c r="D104" s="1"/>
      <c r="E104" s="1"/>
      <c r="F104" s="1"/>
      <c r="G104" s="1"/>
      <c r="H104" s="1"/>
      <c r="I104" s="1"/>
      <c r="J104" s="1"/>
      <c r="K104" s="1"/>
      <c r="L104" s="41"/>
      <c r="M104" s="1"/>
      <c r="N104" s="1"/>
      <c r="O104" s="7">
        <f>SUM(O83:O103)</f>
        <v>23550681526.549999</v>
      </c>
      <c r="P104" s="37">
        <f>(O104/$O$112)</f>
        <v>1.9411446940802372E-2</v>
      </c>
      <c r="Q104" s="14"/>
      <c r="R104" s="14"/>
      <c r="S104" s="35"/>
      <c r="T104" s="35"/>
      <c r="U104" s="1"/>
      <c r="V104" s="1"/>
      <c r="W104" s="139">
        <f>SUM(W83:W103)</f>
        <v>84528</v>
      </c>
      <c r="X104" s="67"/>
    </row>
    <row r="105" spans="1:25" ht="15.75" x14ac:dyDescent="0.3">
      <c r="A105" s="124"/>
      <c r="B105" s="74"/>
      <c r="C105" s="57" t="s">
        <v>68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9"/>
      <c r="Q105" s="14"/>
      <c r="R105" s="14"/>
      <c r="S105" s="35"/>
      <c r="T105" s="35"/>
      <c r="U105" s="2"/>
      <c r="V105" s="2"/>
      <c r="W105" s="2"/>
      <c r="X105" s="117"/>
      <c r="Y105" s="19"/>
    </row>
    <row r="106" spans="1:25" ht="15.75" x14ac:dyDescent="0.3">
      <c r="A106" s="103">
        <v>90</v>
      </c>
      <c r="B106" s="6" t="s">
        <v>28</v>
      </c>
      <c r="C106" s="4" t="s">
        <v>46</v>
      </c>
      <c r="D106" s="1">
        <v>240705428.84999999</v>
      </c>
      <c r="E106" s="16">
        <v>0</v>
      </c>
      <c r="F106" s="1">
        <v>73092338.650000006</v>
      </c>
      <c r="G106" s="1">
        <v>195758317.69999999</v>
      </c>
      <c r="H106" s="23">
        <v>0</v>
      </c>
      <c r="I106" s="1">
        <v>0</v>
      </c>
      <c r="J106" s="1">
        <v>509556085.20999998</v>
      </c>
      <c r="K106" s="1">
        <v>1537785.54</v>
      </c>
      <c r="L106" s="42">
        <v>18661231.059999999</v>
      </c>
      <c r="M106" s="1">
        <v>504654603.16000003</v>
      </c>
      <c r="N106" s="1">
        <v>6337936.6699999999</v>
      </c>
      <c r="O106" s="3">
        <v>498316666.49000001</v>
      </c>
      <c r="P106" s="9">
        <f>(O106/$O$111)</f>
        <v>0.11435309907069283</v>
      </c>
      <c r="Q106" s="14">
        <f>(L106/O106)</f>
        <v>3.7448538880797161E-2</v>
      </c>
      <c r="R106" s="14">
        <f t="shared" si="12"/>
        <v>3.7448538880797161E-2</v>
      </c>
      <c r="S106" s="35">
        <f t="shared" si="13"/>
        <v>11.18025191293512</v>
      </c>
      <c r="T106" s="35">
        <f t="shared" si="14"/>
        <v>0.41868409845865767</v>
      </c>
      <c r="U106" s="1">
        <v>11.1638</v>
      </c>
      <c r="V106" s="1">
        <v>11.2257</v>
      </c>
      <c r="W106" s="38">
        <v>1633</v>
      </c>
      <c r="X106" s="66">
        <v>44571148.340000004</v>
      </c>
      <c r="Y106" s="19"/>
    </row>
    <row r="107" spans="1:25" ht="15.75" x14ac:dyDescent="0.3">
      <c r="A107" s="103">
        <v>91</v>
      </c>
      <c r="B107" s="6" t="s">
        <v>47</v>
      </c>
      <c r="C107" s="4" t="s">
        <v>48</v>
      </c>
      <c r="D107" s="20">
        <v>775787387.90999997</v>
      </c>
      <c r="E107" s="1">
        <v>1132564745.52</v>
      </c>
      <c r="F107" s="20"/>
      <c r="G107" s="20">
        <v>356777357.61000001</v>
      </c>
      <c r="H107" s="1">
        <v>0</v>
      </c>
      <c r="I107" s="20">
        <v>1665896.67</v>
      </c>
      <c r="J107" s="1">
        <v>1862131243.4000001</v>
      </c>
      <c r="K107" s="20">
        <v>462434.15</v>
      </c>
      <c r="L107" s="42">
        <v>108503093.62</v>
      </c>
      <c r="M107" s="20">
        <v>2421179790.8600001</v>
      </c>
      <c r="N107" s="20">
        <v>89873986.349999994</v>
      </c>
      <c r="O107" s="3">
        <v>2331305804.5100002</v>
      </c>
      <c r="P107" s="9">
        <f>(O107/$O$111)</f>
        <v>0.5349852042979244</v>
      </c>
      <c r="Q107" s="14">
        <f>(K107/O107)</f>
        <v>1.9835842603977715E-4</v>
      </c>
      <c r="R107" s="14">
        <f t="shared" si="12"/>
        <v>4.6541767883945824E-2</v>
      </c>
      <c r="S107" s="35">
        <f t="shared" si="13"/>
        <v>1.1828957038208237</v>
      </c>
      <c r="T107" s="35">
        <f t="shared" si="14"/>
        <v>5.5054057278145496E-2</v>
      </c>
      <c r="U107" s="1">
        <v>1.17</v>
      </c>
      <c r="V107" s="1">
        <v>1.19</v>
      </c>
      <c r="W107" s="38">
        <v>15242</v>
      </c>
      <c r="X107" s="125">
        <v>1970846455</v>
      </c>
    </row>
    <row r="108" spans="1:25" s="64" customFormat="1" ht="15.75" x14ac:dyDescent="0.3">
      <c r="A108" s="103">
        <v>92</v>
      </c>
      <c r="B108" s="6" t="s">
        <v>1</v>
      </c>
      <c r="C108" s="4" t="s">
        <v>49</v>
      </c>
      <c r="D108" s="20">
        <v>808584573.14999998</v>
      </c>
      <c r="E108" s="1">
        <v>7384219.6200000001</v>
      </c>
      <c r="F108" s="20">
        <v>258885242.13</v>
      </c>
      <c r="G108" s="1">
        <v>10926287.380000001</v>
      </c>
      <c r="H108" s="1">
        <v>0</v>
      </c>
      <c r="I108" s="1">
        <v>0</v>
      </c>
      <c r="J108" s="20">
        <v>1085780349.28</v>
      </c>
      <c r="K108" s="20">
        <v>5271501.34</v>
      </c>
      <c r="L108" s="42">
        <v>71484984.849999994</v>
      </c>
      <c r="M108" s="20">
        <v>1132733747.8800001</v>
      </c>
      <c r="N108" s="20">
        <v>21001509.260000002</v>
      </c>
      <c r="O108" s="3">
        <v>1111732238.6199999</v>
      </c>
      <c r="P108" s="9">
        <f>(O108/$O$111)</f>
        <v>0.25511895421532554</v>
      </c>
      <c r="Q108" s="14">
        <f>(K108/O108)</f>
        <v>4.7417005254282692E-3</v>
      </c>
      <c r="R108" s="14">
        <f t="shared" si="12"/>
        <v>6.4300541413402523E-2</v>
      </c>
      <c r="S108" s="35">
        <f t="shared" si="13"/>
        <v>0.80932785439020827</v>
      </c>
      <c r="T108" s="35">
        <f t="shared" si="14"/>
        <v>5.2040219218237795E-2</v>
      </c>
      <c r="U108" s="1">
        <v>0.8</v>
      </c>
      <c r="V108" s="1">
        <v>0.81</v>
      </c>
      <c r="W108" s="38">
        <v>9480</v>
      </c>
      <c r="X108" s="66">
        <v>1373648803.25</v>
      </c>
    </row>
    <row r="109" spans="1:25" ht="15.75" x14ac:dyDescent="0.3">
      <c r="A109" s="103">
        <v>93</v>
      </c>
      <c r="B109" s="23" t="s">
        <v>61</v>
      </c>
      <c r="C109" s="4" t="s">
        <v>50</v>
      </c>
      <c r="D109" s="1">
        <v>76607270.799999997</v>
      </c>
      <c r="E109" s="1">
        <v>0</v>
      </c>
      <c r="F109" s="1">
        <v>17987500.18</v>
      </c>
      <c r="G109" s="1">
        <v>138401284.18000001</v>
      </c>
      <c r="H109" s="1">
        <v>37640000</v>
      </c>
      <c r="I109" s="1"/>
      <c r="J109" s="1">
        <v>270636055.16000003</v>
      </c>
      <c r="K109" s="1">
        <v>629371.88</v>
      </c>
      <c r="L109" s="41">
        <v>16541205.609999999</v>
      </c>
      <c r="M109" s="1">
        <v>255784270</v>
      </c>
      <c r="N109" s="1">
        <v>1154271</v>
      </c>
      <c r="O109" s="3">
        <v>254630000</v>
      </c>
      <c r="P109" s="9">
        <f>(O109/$O$111)</f>
        <v>5.8432180929181975E-2</v>
      </c>
      <c r="Q109" s="14">
        <f>(K109/O109)</f>
        <v>2.4717114244197464E-3</v>
      </c>
      <c r="R109" s="14">
        <f t="shared" si="12"/>
        <v>6.4961731178572832E-2</v>
      </c>
      <c r="S109" s="35">
        <f t="shared" si="13"/>
        <v>29.977500686658182</v>
      </c>
      <c r="T109" s="35">
        <f t="shared" si="14"/>
        <v>1.9473903410121711</v>
      </c>
      <c r="U109" s="1">
        <v>27.07</v>
      </c>
      <c r="V109" s="1">
        <v>27.89</v>
      </c>
      <c r="W109" s="38">
        <v>1843</v>
      </c>
      <c r="X109" s="66">
        <v>8494037</v>
      </c>
    </row>
    <row r="110" spans="1:25" ht="15.75" x14ac:dyDescent="0.3">
      <c r="A110" s="103">
        <v>94</v>
      </c>
      <c r="B110" s="6" t="s">
        <v>1</v>
      </c>
      <c r="C110" s="29" t="s">
        <v>81</v>
      </c>
      <c r="D110" s="1">
        <v>116137100.2</v>
      </c>
      <c r="E110" s="1">
        <v>144202160.44</v>
      </c>
      <c r="F110" s="1">
        <v>16180979.699999999</v>
      </c>
      <c r="G110" s="1">
        <v>26255288.039999999</v>
      </c>
      <c r="H110" s="1">
        <v>0</v>
      </c>
      <c r="I110" s="1">
        <v>0</v>
      </c>
      <c r="J110" s="1">
        <v>160383140.13999999</v>
      </c>
      <c r="K110" s="1">
        <v>1003389.16</v>
      </c>
      <c r="L110" s="41">
        <v>10324987.529999999</v>
      </c>
      <c r="M110" s="1">
        <v>164334532.47</v>
      </c>
      <c r="N110" s="1">
        <v>2617784.59</v>
      </c>
      <c r="O110" s="3">
        <v>161716747.88</v>
      </c>
      <c r="P110" s="9">
        <f>(O110/$O$111)</f>
        <v>3.7110561486875332E-2</v>
      </c>
      <c r="Q110" s="14">
        <f>(K110/O110)</f>
        <v>6.2046088185285118E-3</v>
      </c>
      <c r="R110" s="14">
        <f t="shared" si="12"/>
        <v>6.3846123950387218E-2</v>
      </c>
      <c r="S110" s="35">
        <f t="shared" si="13"/>
        <v>147.07860285250189</v>
      </c>
      <c r="T110" s="35">
        <f t="shared" si="14"/>
        <v>9.3903987081706113</v>
      </c>
      <c r="U110" s="1">
        <v>146</v>
      </c>
      <c r="V110" s="1">
        <v>147.84</v>
      </c>
      <c r="W110" s="38">
        <v>315</v>
      </c>
      <c r="X110" s="66">
        <v>1099526</v>
      </c>
    </row>
    <row r="111" spans="1:25" ht="15.75" x14ac:dyDescent="0.3">
      <c r="A111" s="111"/>
      <c r="B111" s="8"/>
      <c r="C111" s="47" t="s">
        <v>59</v>
      </c>
      <c r="D111" s="1"/>
      <c r="E111" s="1"/>
      <c r="F111" s="1"/>
      <c r="G111" s="1"/>
      <c r="H111" s="1"/>
      <c r="I111" s="1"/>
      <c r="J111" s="1"/>
      <c r="K111" s="1"/>
      <c r="L111" s="41"/>
      <c r="M111" s="1"/>
      <c r="N111" s="1"/>
      <c r="O111" s="7">
        <f>SUM(O106:O110)</f>
        <v>4357701457.5</v>
      </c>
      <c r="P111" s="37">
        <f>(O111/$O$112)</f>
        <v>3.5917979923747079E-3</v>
      </c>
      <c r="Q111" s="14"/>
      <c r="R111" s="14"/>
      <c r="S111" s="35"/>
      <c r="T111" s="35"/>
      <c r="U111" s="1"/>
      <c r="V111" s="1"/>
      <c r="W111" s="139">
        <f>SUM(W106:W110)</f>
        <v>28513</v>
      </c>
      <c r="X111" s="66"/>
    </row>
    <row r="112" spans="1:25" ht="16.5" thickBot="1" x14ac:dyDescent="0.35">
      <c r="A112" s="126"/>
      <c r="B112" s="127"/>
      <c r="C112" s="128" t="s">
        <v>60</v>
      </c>
      <c r="D112" s="129">
        <f t="shared" ref="D112:N112" si="17">SUM(D4:D111)</f>
        <v>17886246126.450005</v>
      </c>
      <c r="E112" s="129">
        <f t="shared" si="17"/>
        <v>15015562865.730001</v>
      </c>
      <c r="F112" s="129">
        <f t="shared" si="17"/>
        <v>800744514279.29016</v>
      </c>
      <c r="G112" s="129">
        <f t="shared" si="17"/>
        <v>219639474150.71002</v>
      </c>
      <c r="H112" s="129">
        <f t="shared" si="17"/>
        <v>38182452041.340004</v>
      </c>
      <c r="I112" s="129">
        <f t="shared" si="17"/>
        <v>1665896.67</v>
      </c>
      <c r="J112" s="129">
        <f t="shared" si="17"/>
        <v>1088438521739.5803</v>
      </c>
      <c r="K112" s="129">
        <f t="shared" si="17"/>
        <v>1576106608.0100005</v>
      </c>
      <c r="L112" s="129">
        <f t="shared" si="17"/>
        <v>8042853212.6500034</v>
      </c>
      <c r="M112" s="129">
        <f t="shared" si="17"/>
        <v>1221505195492.8701</v>
      </c>
      <c r="N112" s="129">
        <f t="shared" si="17"/>
        <v>8276982854.6799984</v>
      </c>
      <c r="O112" s="130">
        <f>(O18+O43+O54+O76+O81+O104+O111)</f>
        <v>1213236787467.2476</v>
      </c>
      <c r="P112" s="131"/>
      <c r="Q112" s="132"/>
      <c r="R112" s="132"/>
      <c r="S112" s="133"/>
      <c r="T112" s="133"/>
      <c r="U112" s="129">
        <f>SUM(U4:U111)</f>
        <v>1160955.8847999999</v>
      </c>
      <c r="V112" s="129">
        <f>SUM(V4:V111)</f>
        <v>1160681.5532999991</v>
      </c>
      <c r="W112" s="135">
        <f>(W18+W43+W54+W76+W81+W104+W111)</f>
        <v>429965</v>
      </c>
      <c r="X112" s="134">
        <f>SUM(X4:X111)</f>
        <v>274588791302.6084</v>
      </c>
      <c r="Y112" s="33"/>
    </row>
    <row r="113" spans="1:24" x14ac:dyDescent="0.25">
      <c r="A113" s="15"/>
      <c r="B113" s="15"/>
      <c r="C113" s="15"/>
    </row>
    <row r="114" spans="1:24" x14ac:dyDescent="0.25">
      <c r="A114" s="15"/>
      <c r="B114" s="28"/>
      <c r="C114" s="11"/>
      <c r="O114" s="25"/>
      <c r="X114" s="30"/>
    </row>
    <row r="115" spans="1:24" x14ac:dyDescent="0.25">
      <c r="A115" s="15"/>
      <c r="B115" s="12"/>
      <c r="C115" s="13"/>
      <c r="O115" s="26"/>
      <c r="P115" s="30"/>
    </row>
    <row r="116" spans="1:24" x14ac:dyDescent="0.25">
      <c r="A116" s="15"/>
      <c r="B116" s="12"/>
      <c r="C116" s="13"/>
      <c r="O116" s="26"/>
      <c r="P116" s="30"/>
    </row>
    <row r="117" spans="1:24" x14ac:dyDescent="0.25">
      <c r="A117" s="15"/>
      <c r="B117" s="12"/>
      <c r="C117" s="13"/>
      <c r="O117" s="26"/>
      <c r="P117" s="30"/>
    </row>
    <row r="118" spans="1:24" x14ac:dyDescent="0.25">
      <c r="A118" s="15"/>
      <c r="B118" s="12"/>
      <c r="C118" s="13"/>
      <c r="O118" s="26"/>
      <c r="P118" s="30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2020</vt:lpstr>
      <vt:lpstr>'April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2020-06-29T19:21:47Z</dcterms:modified>
</cp:coreProperties>
</file>