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Objects="non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Monthly NAVs\"/>
    </mc:Choice>
  </mc:AlternateContent>
  <bookViews>
    <workbookView xWindow="0" yWindow="0" windowWidth="15840" windowHeight="4710"/>
  </bookViews>
  <sheets>
    <sheet name="August 31 2019" sheetId="9" r:id="rId1"/>
  </sheets>
  <definedNames>
    <definedName name="_xlnm.Print_Area" localSheetId="0">'August 31 2019'!$A$1:$W$114</definedName>
  </definedNames>
  <calcPr calcId="162913"/>
</workbook>
</file>

<file path=xl/calcChain.xml><?xml version="1.0" encoding="utf-8"?>
<calcChain xmlns="http://schemas.openxmlformats.org/spreadsheetml/2006/main">
  <c r="P55" i="9" l="1"/>
  <c r="P56" i="9"/>
  <c r="P57" i="9"/>
  <c r="P58" i="9"/>
  <c r="P59" i="9"/>
  <c r="P60" i="9"/>
  <c r="P61" i="9"/>
  <c r="P62" i="9"/>
  <c r="P63" i="9"/>
  <c r="P64" i="9"/>
  <c r="P65" i="9"/>
  <c r="P66" i="9"/>
  <c r="P67" i="9"/>
  <c r="P68" i="9"/>
  <c r="P69" i="9"/>
  <c r="P70" i="9"/>
  <c r="P71" i="9"/>
  <c r="P72" i="9"/>
  <c r="P103" i="9"/>
  <c r="P104" i="9"/>
  <c r="P105" i="9"/>
  <c r="P106" i="9"/>
  <c r="T50" i="9" l="1"/>
  <c r="S50" i="9"/>
  <c r="R50" i="9"/>
  <c r="Q50" i="9"/>
  <c r="P16" i="9"/>
  <c r="P15" i="9"/>
  <c r="T67" i="9" l="1"/>
  <c r="S67" i="9"/>
  <c r="R67" i="9"/>
  <c r="Q67" i="9"/>
  <c r="O100" i="9" l="1"/>
  <c r="P83" i="9" s="1"/>
  <c r="T87" i="9"/>
  <c r="S87" i="9"/>
  <c r="R87" i="9"/>
  <c r="Q87" i="9"/>
  <c r="S33" i="9" l="1"/>
  <c r="T33" i="9"/>
  <c r="Q33" i="9"/>
  <c r="R33" i="9"/>
  <c r="T39" i="9"/>
  <c r="S39" i="9"/>
  <c r="R39" i="9"/>
  <c r="Q39" i="9"/>
  <c r="P87" i="9" l="1"/>
  <c r="O52" i="9"/>
  <c r="P48" i="9" l="1"/>
  <c r="P51" i="9"/>
  <c r="O17" i="9"/>
  <c r="T47" i="9" l="1"/>
  <c r="T46" i="9"/>
  <c r="S47" i="9"/>
  <c r="S46" i="9"/>
  <c r="R47" i="9"/>
  <c r="R46" i="9"/>
  <c r="Q47" i="9"/>
  <c r="Q46" i="9"/>
  <c r="T38" i="9" l="1"/>
  <c r="S38" i="9"/>
  <c r="R38" i="9"/>
  <c r="Q38" i="9"/>
  <c r="T37" i="9"/>
  <c r="S37" i="9"/>
  <c r="R37" i="9"/>
  <c r="Q37" i="9"/>
  <c r="T71" i="9"/>
  <c r="S71" i="9"/>
  <c r="R71" i="9"/>
  <c r="Q71" i="9"/>
  <c r="Q85" i="9" l="1"/>
  <c r="S5" i="9" l="1"/>
  <c r="T5" i="9"/>
  <c r="S6" i="9"/>
  <c r="T6" i="9"/>
  <c r="S7" i="9"/>
  <c r="T7" i="9"/>
  <c r="S8" i="9"/>
  <c r="T8" i="9"/>
  <c r="S9" i="9"/>
  <c r="T9" i="9"/>
  <c r="S10" i="9"/>
  <c r="T10" i="9"/>
  <c r="S11" i="9"/>
  <c r="T11" i="9"/>
  <c r="S12" i="9"/>
  <c r="T12" i="9"/>
  <c r="S13" i="9"/>
  <c r="T13" i="9"/>
  <c r="S14" i="9"/>
  <c r="T14" i="9"/>
  <c r="T17" i="9"/>
  <c r="S19" i="9"/>
  <c r="T19" i="9"/>
  <c r="S20" i="9"/>
  <c r="T20" i="9"/>
  <c r="S21" i="9"/>
  <c r="T21" i="9"/>
  <c r="S22" i="9"/>
  <c r="T22" i="9"/>
  <c r="S23" i="9"/>
  <c r="T23" i="9"/>
  <c r="S24" i="9"/>
  <c r="T24" i="9"/>
  <c r="S25" i="9"/>
  <c r="T25" i="9"/>
  <c r="S26" i="9"/>
  <c r="T26" i="9"/>
  <c r="S27" i="9"/>
  <c r="T27" i="9"/>
  <c r="S28" i="9"/>
  <c r="T28" i="9"/>
  <c r="S29" i="9"/>
  <c r="T29" i="9"/>
  <c r="S30" i="9"/>
  <c r="T30" i="9"/>
  <c r="S31" i="9"/>
  <c r="T31" i="9"/>
  <c r="S32" i="9"/>
  <c r="T32" i="9"/>
  <c r="S34" i="9"/>
  <c r="T34" i="9"/>
  <c r="S35" i="9"/>
  <c r="T35" i="9"/>
  <c r="S36" i="9"/>
  <c r="T36" i="9"/>
  <c r="S40" i="9"/>
  <c r="T40" i="9"/>
  <c r="T41" i="9"/>
  <c r="S43" i="9"/>
  <c r="T43" i="9"/>
  <c r="S44" i="9"/>
  <c r="T44" i="9"/>
  <c r="S45" i="9"/>
  <c r="T45" i="9"/>
  <c r="S48" i="9"/>
  <c r="T48" i="9"/>
  <c r="S49" i="9"/>
  <c r="T49" i="9"/>
  <c r="T52" i="9"/>
  <c r="S54" i="9"/>
  <c r="T54" i="9"/>
  <c r="S55" i="9"/>
  <c r="T55" i="9"/>
  <c r="S56" i="9"/>
  <c r="T56" i="9"/>
  <c r="S57" i="9"/>
  <c r="T57" i="9"/>
  <c r="S58" i="9"/>
  <c r="T58" i="9"/>
  <c r="S59" i="9"/>
  <c r="T59" i="9"/>
  <c r="S60" i="9"/>
  <c r="T60" i="9"/>
  <c r="S61" i="9"/>
  <c r="T61" i="9"/>
  <c r="S62" i="9"/>
  <c r="T62" i="9"/>
  <c r="S63" i="9"/>
  <c r="T63" i="9"/>
  <c r="S64" i="9"/>
  <c r="T64" i="9"/>
  <c r="S65" i="9"/>
  <c r="T65" i="9"/>
  <c r="S66" i="9"/>
  <c r="T66" i="9"/>
  <c r="S68" i="9"/>
  <c r="T68" i="9"/>
  <c r="S69" i="9"/>
  <c r="T69" i="9"/>
  <c r="S70" i="9"/>
  <c r="T70" i="9"/>
  <c r="S72" i="9"/>
  <c r="T72" i="9"/>
  <c r="T73" i="9"/>
  <c r="S74" i="9"/>
  <c r="T74" i="9"/>
  <c r="S75" i="9"/>
  <c r="T75" i="9"/>
  <c r="S76" i="9"/>
  <c r="T76" i="9"/>
  <c r="S77" i="9"/>
  <c r="T77" i="9"/>
  <c r="T78" i="9"/>
  <c r="S79" i="9"/>
  <c r="T79" i="9"/>
  <c r="S80" i="9"/>
  <c r="T80" i="9"/>
  <c r="S81" i="9"/>
  <c r="T81" i="9"/>
  <c r="S82" i="9"/>
  <c r="T82" i="9"/>
  <c r="S83" i="9"/>
  <c r="T83" i="9"/>
  <c r="S84" i="9"/>
  <c r="T84" i="9"/>
  <c r="S85" i="9"/>
  <c r="T85" i="9"/>
  <c r="S86" i="9"/>
  <c r="T86" i="9"/>
  <c r="S88" i="9"/>
  <c r="T88" i="9"/>
  <c r="S89" i="9"/>
  <c r="T89" i="9"/>
  <c r="S90" i="9"/>
  <c r="T90" i="9"/>
  <c r="S91" i="9"/>
  <c r="T91" i="9"/>
  <c r="S92" i="9"/>
  <c r="T92" i="9"/>
  <c r="S93" i="9"/>
  <c r="T93" i="9"/>
  <c r="S94" i="9"/>
  <c r="T94" i="9"/>
  <c r="S95" i="9"/>
  <c r="T95" i="9"/>
  <c r="S96" i="9"/>
  <c r="T96" i="9"/>
  <c r="S97" i="9"/>
  <c r="T97" i="9"/>
  <c r="S98" i="9"/>
  <c r="T98" i="9"/>
  <c r="S99" i="9"/>
  <c r="T99" i="9"/>
  <c r="T100" i="9"/>
  <c r="S101" i="9"/>
  <c r="T101" i="9"/>
  <c r="S102" i="9"/>
  <c r="T102" i="9"/>
  <c r="S103" i="9"/>
  <c r="T103" i="9"/>
  <c r="S104" i="9"/>
  <c r="T104" i="9"/>
  <c r="S105" i="9"/>
  <c r="T105" i="9"/>
  <c r="S106" i="9"/>
  <c r="T106" i="9"/>
  <c r="T107" i="9"/>
  <c r="T4" i="9"/>
  <c r="S4" i="9"/>
  <c r="R5" i="9"/>
  <c r="R6" i="9"/>
  <c r="R7" i="9"/>
  <c r="R8" i="9"/>
  <c r="R9" i="9"/>
  <c r="R10" i="9"/>
  <c r="R11" i="9"/>
  <c r="R12" i="9"/>
  <c r="R13" i="9"/>
  <c r="R14" i="9"/>
  <c r="R19" i="9"/>
  <c r="R20" i="9"/>
  <c r="R21" i="9"/>
  <c r="R22" i="9"/>
  <c r="R23" i="9"/>
  <c r="R24" i="9"/>
  <c r="R25" i="9"/>
  <c r="R26" i="9"/>
  <c r="R27" i="9"/>
  <c r="R28" i="9"/>
  <c r="R29" i="9"/>
  <c r="R30" i="9"/>
  <c r="R31" i="9"/>
  <c r="R32" i="9"/>
  <c r="R34" i="9"/>
  <c r="R35" i="9"/>
  <c r="R36" i="9"/>
  <c r="R40" i="9"/>
  <c r="R43" i="9"/>
  <c r="R44" i="9"/>
  <c r="R45" i="9"/>
  <c r="R48" i="9"/>
  <c r="R49" i="9"/>
  <c r="R54" i="9"/>
  <c r="R55" i="9"/>
  <c r="R56" i="9"/>
  <c r="R57" i="9"/>
  <c r="R58" i="9"/>
  <c r="R59" i="9"/>
  <c r="R60" i="9"/>
  <c r="R61" i="9"/>
  <c r="R62" i="9"/>
  <c r="R63" i="9"/>
  <c r="R64" i="9"/>
  <c r="R65" i="9"/>
  <c r="R66" i="9"/>
  <c r="R68" i="9"/>
  <c r="R69" i="9"/>
  <c r="R70" i="9"/>
  <c r="R72" i="9"/>
  <c r="R74" i="9"/>
  <c r="R75" i="9"/>
  <c r="R76" i="9"/>
  <c r="R77" i="9"/>
  <c r="R79" i="9"/>
  <c r="R80" i="9"/>
  <c r="R81" i="9"/>
  <c r="R82" i="9"/>
  <c r="R83" i="9"/>
  <c r="R84" i="9"/>
  <c r="R85" i="9"/>
  <c r="R86" i="9"/>
  <c r="R88" i="9"/>
  <c r="R89" i="9"/>
  <c r="R90" i="9"/>
  <c r="R91" i="9"/>
  <c r="R92" i="9"/>
  <c r="R93" i="9"/>
  <c r="R94" i="9"/>
  <c r="R95" i="9"/>
  <c r="R96" i="9"/>
  <c r="R97" i="9"/>
  <c r="R98" i="9"/>
  <c r="R99" i="9"/>
  <c r="R101" i="9"/>
  <c r="R102" i="9"/>
  <c r="R103" i="9"/>
  <c r="R104" i="9"/>
  <c r="R105" i="9"/>
  <c r="R106" i="9"/>
  <c r="R4" i="9"/>
  <c r="L108" i="9" l="1"/>
  <c r="K108" i="9"/>
  <c r="O107" i="9" l="1"/>
  <c r="S107" i="9" l="1"/>
  <c r="R107" i="9"/>
  <c r="P47" i="9"/>
  <c r="Q36" i="9"/>
  <c r="Q40" i="9"/>
  <c r="Q48" i="9"/>
  <c r="P43" i="9" l="1"/>
  <c r="S52" i="9"/>
  <c r="R52" i="9"/>
  <c r="O73" i="9"/>
  <c r="O41" i="9"/>
  <c r="P39" i="9" l="1"/>
  <c r="P33" i="9"/>
  <c r="P37" i="9"/>
  <c r="P38" i="9"/>
  <c r="R73" i="9"/>
  <c r="S73" i="9"/>
  <c r="S41" i="9"/>
  <c r="R41" i="9"/>
  <c r="O78" i="9"/>
  <c r="Q22" i="9"/>
  <c r="Q23" i="9"/>
  <c r="Q24" i="9"/>
  <c r="Q25" i="9"/>
  <c r="Q26" i="9"/>
  <c r="Q27" i="9"/>
  <c r="Q28" i="9"/>
  <c r="Q29" i="9"/>
  <c r="P75" i="9" l="1"/>
  <c r="S78" i="9"/>
  <c r="R78" i="9"/>
  <c r="Q66" i="9"/>
  <c r="Q13" i="9" l="1"/>
  <c r="Q69" i="9"/>
  <c r="Q105" i="9"/>
  <c r="Q95" i="9"/>
  <c r="Q83" i="9"/>
  <c r="Q9" i="9"/>
  <c r="Q81" i="9" l="1"/>
  <c r="Q97" i="9"/>
  <c r="Q32" i="9"/>
  <c r="Q96" i="9"/>
  <c r="Q68" i="9" l="1"/>
  <c r="Q92" i="9"/>
  <c r="Q34" i="9"/>
  <c r="Q94" i="9" l="1"/>
  <c r="P85" i="9" l="1"/>
  <c r="R100" i="9" l="1"/>
  <c r="S100" i="9"/>
  <c r="P92" i="9"/>
  <c r="P95" i="9"/>
  <c r="P96" i="9"/>
  <c r="P97" i="9"/>
  <c r="P94" i="9"/>
  <c r="P81" i="9"/>
  <c r="P86" i="9"/>
  <c r="P88" i="9"/>
  <c r="P90" i="9"/>
  <c r="P98" i="9"/>
  <c r="P80" i="9"/>
  <c r="P82" i="9"/>
  <c r="P84" i="9"/>
  <c r="P89" i="9"/>
  <c r="P91" i="9"/>
  <c r="P93" i="9"/>
  <c r="P99" i="9"/>
  <c r="Q99" i="9" l="1"/>
  <c r="Q98" i="9"/>
  <c r="Q70" i="9"/>
  <c r="Q35" i="9"/>
  <c r="Q61" i="9" l="1"/>
  <c r="X108" i="9" l="1"/>
  <c r="W108" i="9"/>
  <c r="N108" i="9"/>
  <c r="M108" i="9"/>
  <c r="J108" i="9"/>
  <c r="I108" i="9"/>
  <c r="H108" i="9"/>
  <c r="G108" i="9"/>
  <c r="F108" i="9"/>
  <c r="E108" i="9"/>
  <c r="D108" i="9"/>
  <c r="T108" i="9" l="1"/>
  <c r="S17" i="9" l="1"/>
  <c r="R17" i="9"/>
  <c r="P13" i="9"/>
  <c r="P9" i="9"/>
  <c r="P22" i="9"/>
  <c r="P24" i="9"/>
  <c r="P26" i="9"/>
  <c r="P28" i="9"/>
  <c r="P29" i="9"/>
  <c r="P23" i="9"/>
  <c r="P25" i="9"/>
  <c r="P27" i="9"/>
  <c r="P40" i="9"/>
  <c r="P34" i="9"/>
  <c r="P32" i="9"/>
  <c r="P30" i="9"/>
  <c r="P31" i="9"/>
  <c r="P36" i="9"/>
  <c r="P35" i="9"/>
  <c r="Q72" i="9"/>
  <c r="Q65" i="9" l="1"/>
  <c r="Q64" i="9"/>
  <c r="Q31" i="9"/>
  <c r="Q30" i="9"/>
  <c r="Q14" i="9" l="1"/>
  <c r="Q12" i="9"/>
  <c r="Q62" i="9" l="1"/>
  <c r="Q80" i="9" l="1"/>
  <c r="Q4" i="9"/>
  <c r="Q49" i="9" l="1"/>
  <c r="Q56" i="9"/>
  <c r="Q86" i="9"/>
  <c r="Q44" i="9"/>
  <c r="Q82" i="9"/>
  <c r="Q11" i="9"/>
  <c r="Q93" i="9"/>
  <c r="Q7" i="9"/>
  <c r="Q5" i="9"/>
  <c r="Q45" i="9"/>
  <c r="Q88" i="9"/>
  <c r="Q89" i="9"/>
  <c r="Q104" i="9"/>
  <c r="Q106" i="9"/>
  <c r="Q19" i="9"/>
  <c r="Q90" i="9"/>
  <c r="Q76" i="9"/>
  <c r="Q75" i="9"/>
  <c r="Q77" i="9"/>
  <c r="Q54" i="9"/>
  <c r="Q91" i="9"/>
  <c r="Q102" i="9"/>
  <c r="Q84" i="9"/>
  <c r="Q100" i="9"/>
  <c r="Q103" i="9"/>
  <c r="Q60" i="9"/>
  <c r="Q55" i="9"/>
  <c r="Q8" i="9"/>
  <c r="Q20" i="9"/>
  <c r="Q58" i="9"/>
  <c r="Q21" i="9"/>
  <c r="Q6" i="9"/>
  <c r="Q59" i="9"/>
  <c r="Q43" i="9"/>
  <c r="Q57" i="9"/>
  <c r="Q63" i="9"/>
  <c r="Q10" i="9"/>
  <c r="P77" i="9" l="1"/>
  <c r="P14" i="9"/>
  <c r="P12" i="9"/>
  <c r="P20" i="9"/>
  <c r="P21" i="9"/>
  <c r="Q41" i="9"/>
  <c r="P19" i="9"/>
  <c r="P4" i="9"/>
  <c r="P6" i="9"/>
  <c r="Q17" i="9"/>
  <c r="P10" i="9"/>
  <c r="P5" i="9"/>
  <c r="P11" i="9"/>
  <c r="P8" i="9"/>
  <c r="P7" i="9"/>
  <c r="Q78" i="9"/>
  <c r="P76" i="9"/>
  <c r="P54" i="9" l="1"/>
  <c r="Q73" i="9"/>
  <c r="Q52" i="9" l="1"/>
  <c r="P50" i="9"/>
  <c r="P46" i="9"/>
  <c r="P45" i="9"/>
  <c r="P49" i="9"/>
  <c r="P44" i="9"/>
  <c r="P102" i="9"/>
  <c r="Q107" i="9"/>
  <c r="O108" i="9"/>
  <c r="R108" i="9" l="1"/>
  <c r="S108" i="9"/>
  <c r="P100" i="9"/>
  <c r="P17" i="9"/>
  <c r="Q108" i="9"/>
  <c r="P107" i="9"/>
  <c r="P52" i="9"/>
  <c r="P73" i="9"/>
  <c r="P78" i="9"/>
  <c r="P41" i="9"/>
</calcChain>
</file>

<file path=xl/sharedStrings.xml><?xml version="1.0" encoding="utf-8"?>
<sst xmlns="http://schemas.openxmlformats.org/spreadsheetml/2006/main" count="227" uniqueCount="160">
  <si>
    <t>EQUITY BASED FUNDS</t>
  </si>
  <si>
    <t>Stanbic IBTC Asset Mgt. Limited</t>
  </si>
  <si>
    <t>First City Asset Management Plc</t>
  </si>
  <si>
    <t>Legacy Equity Fund</t>
  </si>
  <si>
    <t>SCM Capital Limited</t>
  </si>
  <si>
    <t>Frontier Fund</t>
  </si>
  <si>
    <t>Chapel Hill Denham Mgt. Limited</t>
  </si>
  <si>
    <t>Paramount Equity Fund</t>
  </si>
  <si>
    <t>United Capital Asset Mgt. Ltd</t>
  </si>
  <si>
    <t>ARM Aggressive Growth Fund</t>
  </si>
  <si>
    <t>Stanbic IBTC Balanced Fund</t>
  </si>
  <si>
    <t>FBN Capital Asset Mgt</t>
  </si>
  <si>
    <t>Meristem Wealth Management Limited</t>
  </si>
  <si>
    <t>Meristem Equity Market Fund</t>
  </si>
  <si>
    <t>MONEY MARKET FUNDS</t>
  </si>
  <si>
    <t>Stanbic IBTC Money Market Fund</t>
  </si>
  <si>
    <t>FBN Money Market Fund</t>
  </si>
  <si>
    <t>AIICO Capital Ltd</t>
  </si>
  <si>
    <t>ARM Money Market Fund</t>
  </si>
  <si>
    <t>Meristem Money Market Fund</t>
  </si>
  <si>
    <t>BOND FUNDS</t>
  </si>
  <si>
    <t>Stanbic IBTC Bond Fund</t>
  </si>
  <si>
    <t>Nigeria International Debt Fund</t>
  </si>
  <si>
    <t>FBN Fixed Income Fund</t>
  </si>
  <si>
    <t>FIXED INCOME FUNDS</t>
  </si>
  <si>
    <t>FSDH Asset Management Ltd</t>
  </si>
  <si>
    <t>Coral Income Fund</t>
  </si>
  <si>
    <t>Investment One Funds Management Limited</t>
  </si>
  <si>
    <t>Vantage Guaranteed Income Fund</t>
  </si>
  <si>
    <t>Zenith Asset Management Ltd</t>
  </si>
  <si>
    <t>Stanbic IBTC Guaranteed Fund</t>
  </si>
  <si>
    <t>SFS Capital Nigeria Ltd</t>
  </si>
  <si>
    <t>SFS Fixed Income Fund</t>
  </si>
  <si>
    <t>REAL ESTATE FUNDS</t>
  </si>
  <si>
    <t>Skye Shelter Fund</t>
  </si>
  <si>
    <t>Union Homes REITS</t>
  </si>
  <si>
    <t>UPDC Real Estate Investment Fund</t>
  </si>
  <si>
    <t>MIXED FUNDS</t>
  </si>
  <si>
    <t>Women Investment Fund</t>
  </si>
  <si>
    <t>ARM Discovery Fund</t>
  </si>
  <si>
    <t>Zenith Equity Fund</t>
  </si>
  <si>
    <t>FBN Capital Asset Mgt. Limited</t>
  </si>
  <si>
    <t>Afrinvest Equity Fund</t>
  </si>
  <si>
    <t>Alternative Cap. Partners Ltd</t>
  </si>
  <si>
    <t>ACAP Canary Growth Fund</t>
  </si>
  <si>
    <t>Coral Growth Fund</t>
  </si>
  <si>
    <t>Nigeria Energy Sector Fund</t>
  </si>
  <si>
    <t>Vantage Balanced Fund</t>
  </si>
  <si>
    <t>PACAM Balanced Fund</t>
  </si>
  <si>
    <t>Zenith Ethical Fund</t>
  </si>
  <si>
    <t>Lotus Capital Limited</t>
  </si>
  <si>
    <t>Lotus Halal Inv. Fund</t>
  </si>
  <si>
    <t>Stanbic IBTC Ethical Fund</t>
  </si>
  <si>
    <t>ARM Ethical Fund</t>
  </si>
  <si>
    <t>S/NO</t>
  </si>
  <si>
    <t>TOTAL LIABILITIES (N)</t>
  </si>
  <si>
    <t xml:space="preserve">TOTAL VALUE OF INVESTMENT (N)               </t>
  </si>
  <si>
    <t>EQUITIES</t>
  </si>
  <si>
    <t>BONDS</t>
  </si>
  <si>
    <t>REAL ESTATE</t>
  </si>
  <si>
    <t>OTHERS</t>
  </si>
  <si>
    <t>MONEY MARKET</t>
  </si>
  <si>
    <t>Sub Total</t>
  </si>
  <si>
    <t>Grand Total</t>
  </si>
  <si>
    <t xml:space="preserve">ARM Investment Managers Limited </t>
  </si>
  <si>
    <t>FBN Nigeria Smart Beta Equity Fund</t>
  </si>
  <si>
    <t>PAC Asset Management Ltd.</t>
  </si>
  <si>
    <t>Afrinvest Asset Management Ltd.</t>
  </si>
  <si>
    <t>TOTAL EXPENSES (N)</t>
  </si>
  <si>
    <t>EXPENSE RATIO (%)</t>
  </si>
  <si>
    <t>% ON TOTAL</t>
  </si>
  <si>
    <t>ETHICAL FUNDS</t>
  </si>
  <si>
    <t>Stanbic IBTC Conservative Fund (Sub Fund)</t>
  </si>
  <si>
    <t>Stanbic IBTC Absolute Fund (Sub Fund)</t>
  </si>
  <si>
    <t>Stanbic IBTC Aggressive Fund (Sub Fund)</t>
  </si>
  <si>
    <t>Lotus Halal Fixed Income Fund</t>
  </si>
  <si>
    <t>Cordros Asset Management Limited</t>
  </si>
  <si>
    <t>Cordros Money Market Fund</t>
  </si>
  <si>
    <t>PACAM Fixed Income Fund</t>
  </si>
  <si>
    <t>AXA Mansard Investments Limited</t>
  </si>
  <si>
    <t>AXA Mansard Equity Income Fund</t>
  </si>
  <si>
    <t xml:space="preserve"> AXA Mansard Investments Limited </t>
  </si>
  <si>
    <t>PACAM Money Market Fund</t>
  </si>
  <si>
    <t>UNQUOTED EQUITIES</t>
  </si>
  <si>
    <t>Stanbic IBTC Imaan Fund</t>
  </si>
  <si>
    <t>Kedari Investment Fund</t>
  </si>
  <si>
    <t>Abacus Money Market Fund</t>
  </si>
  <si>
    <t>EDC Fund Management</t>
  </si>
  <si>
    <t>EDC Money Market ClassA</t>
  </si>
  <si>
    <t xml:space="preserve">Greenwich Asst Management Ltd </t>
  </si>
  <si>
    <t>Stanbic IBTC Dollar Fund</t>
  </si>
  <si>
    <t>EDC Nigeria Fixed Income Fund</t>
  </si>
  <si>
    <t>Lead Asset Mgt Ltd</t>
  </si>
  <si>
    <t xml:space="preserve">Lead Fixed Income Fund </t>
  </si>
  <si>
    <t>ACAP Income Fund(Fmrl BGL Nubian)</t>
  </si>
  <si>
    <t>Capital Express Assset &amp; Trust Limited</t>
  </si>
  <si>
    <t>Wealth For Women Fund</t>
  </si>
  <si>
    <t>Nigerian Eurobond Fund</t>
  </si>
  <si>
    <t>EDC Money Market Class B</t>
  </si>
  <si>
    <t>Chapel Hill Denham Money Market Fund(Frml NGIF)</t>
  </si>
  <si>
    <t>CEAT Fixed Income Fund(Frml BGL Sapphire)</t>
  </si>
  <si>
    <t>AIICO money market fund</t>
  </si>
  <si>
    <t>Coronation Asset Management Limited</t>
  </si>
  <si>
    <t>Coronation Money Market Fund</t>
  </si>
  <si>
    <t>Coronation Fixed Income Fund</t>
  </si>
  <si>
    <t>Greenwich Plus Money Market</t>
  </si>
  <si>
    <t>AIICO Balanced Fund</t>
  </si>
  <si>
    <t>Coronation Balanced Fund</t>
  </si>
  <si>
    <t>Zenith Money Market Fund</t>
  </si>
  <si>
    <t>Zenith Income Fund</t>
  </si>
  <si>
    <t>Cordros Milestone Fune 2023</t>
  </si>
  <si>
    <t>Cordros Milestone Fune 2028</t>
  </si>
  <si>
    <t>Afrinvest Plutus Fund</t>
  </si>
  <si>
    <t>Valualliance Asset Management Limited</t>
  </si>
  <si>
    <t>Valualliance Value Fund</t>
  </si>
  <si>
    <t>Nigeria Entertainment Fund</t>
  </si>
  <si>
    <t>United Capital Bond Fund</t>
  </si>
  <si>
    <t>United Capital Equity Fund</t>
  </si>
  <si>
    <t>United Capital Money Market Fund</t>
  </si>
  <si>
    <t>United Capital Balanced Fund</t>
  </si>
  <si>
    <t>Legacy USD Bond Fund</t>
  </si>
  <si>
    <t>Legacy Debt(formerly Short Maturity) Fund</t>
  </si>
  <si>
    <t xml:space="preserve">Growth and Development Asset Management Limited </t>
  </si>
  <si>
    <t>GDL Money Market Fund</t>
  </si>
  <si>
    <t>Stanbic IBTC Nigerian Equity Fund</t>
  </si>
  <si>
    <t>FBN Nigeria Eurobond (USD) Fund - Retail</t>
  </si>
  <si>
    <t>FBN Nigeria Eurobond (USD) Fund - Institutional</t>
  </si>
  <si>
    <t>Union Trustees Mixed Fund</t>
  </si>
  <si>
    <t>Vantage Dollar Fund</t>
  </si>
  <si>
    <t>Vantage Equity Income Fund</t>
  </si>
  <si>
    <t>Return on Equity (RoE)</t>
  </si>
  <si>
    <t>Net Asset Per Unit</t>
  </si>
  <si>
    <t>FUND MANAGER</t>
  </si>
  <si>
    <t>FUND</t>
  </si>
  <si>
    <t>NUMBER OF UNITS</t>
  </si>
  <si>
    <t>NUMBER OF UNIT HOLDERS</t>
  </si>
  <si>
    <t>AXA Mansard Money Market Fund</t>
  </si>
  <si>
    <t>NET ASSET VALUE  (N)</t>
  </si>
  <si>
    <t>Earnings Per Unit (EPU)</t>
  </si>
  <si>
    <t>BID PRICE (N)</t>
  </si>
  <si>
    <t>OFFER PRICE (N)</t>
  </si>
  <si>
    <t>GROSS ASSET VALUE (N)</t>
  </si>
  <si>
    <t>NET INCOME/LOSS</t>
  </si>
  <si>
    <t>Legacy Money Market Fund</t>
  </si>
  <si>
    <t>Pacam Equity Fund</t>
  </si>
  <si>
    <t>FBN Balanced Fund</t>
  </si>
  <si>
    <t>Pacam Eurobond Fund</t>
  </si>
  <si>
    <t>272.941.30</t>
  </si>
  <si>
    <t>Stanbic IBTC Shariah Fixed Income Fund</t>
  </si>
  <si>
    <t>Vetiva Fund Managers Limited</t>
  </si>
  <si>
    <t>Vetiva Money Market Fund</t>
  </si>
  <si>
    <t>First Allay Asset Management Limited</t>
  </si>
  <si>
    <t>First Allay Asset Management Money Market Fund</t>
  </si>
  <si>
    <t xml:space="preserve"> </t>
  </si>
  <si>
    <t>FSDH Treasury Bill Fund</t>
  </si>
  <si>
    <t>Global Asset Management Nig. Ltd</t>
  </si>
  <si>
    <t>Continental Unit Trust Fund (Inactive)</t>
  </si>
  <si>
    <t>40a</t>
  </si>
  <si>
    <t>40b</t>
  </si>
  <si>
    <t>SCHEDULE OF REGISTERED UNIT TRUST SCHEMES AS AT 31ST AUGUST,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</si>
</sst>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_-* #,##0.0000_-;\-* #,##0.00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rebuchet MS"/>
      <family val="2"/>
    </font>
    <font>
      <b/>
      <sz val="8"/>
      <color theme="1"/>
      <name val="Trebuchet MS"/>
      <family val="2"/>
    </font>
    <font>
      <sz val="8"/>
      <color theme="1"/>
      <name val="Trebuchet MS"/>
      <family val="2"/>
    </font>
    <font>
      <b/>
      <sz val="8"/>
      <color theme="3"/>
      <name val="Trebuchet MS"/>
      <family val="2"/>
    </font>
    <font>
      <b/>
      <sz val="26"/>
      <color rgb="FFFF0000"/>
      <name val="Trebuchet MS"/>
      <family val="2"/>
    </font>
    <font>
      <sz val="8"/>
      <color theme="3"/>
      <name val="Trebuchet MS"/>
      <family val="2"/>
    </font>
    <font>
      <i/>
      <sz val="8"/>
      <color theme="1"/>
      <name val="Arial Narrow"/>
      <family val="2"/>
    </font>
    <font>
      <i/>
      <sz val="8"/>
      <color theme="1"/>
      <name val="Californian FB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8"/>
      <color theme="1"/>
      <name val="Arial Narrow"/>
      <family val="2"/>
    </font>
    <font>
      <sz val="11"/>
      <name val="Calibri"/>
      <family val="2"/>
      <scheme val="minor"/>
    </font>
    <font>
      <sz val="8"/>
      <color rgb="FFFF0000"/>
      <name val="Trebuchet MS"/>
      <family val="2"/>
    </font>
    <font>
      <b/>
      <sz val="8"/>
      <color rgb="FFFF0000"/>
      <name val="Trebuchet MS"/>
      <family val="2"/>
    </font>
    <font>
      <b/>
      <sz val="10"/>
      <name val="Trebuchet MS"/>
      <family val="2"/>
    </font>
    <font>
      <b/>
      <sz val="10"/>
      <color theme="1"/>
      <name val="Trebuchet MS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17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92">
    <xf numFmtId="0" fontId="0" fillId="0" borderId="0" xfId="0"/>
    <xf numFmtId="43" fontId="4" fillId="0" borderId="1" xfId="1" applyFont="1" applyBorder="1"/>
    <xf numFmtId="43" fontId="4" fillId="3" borderId="1" xfId="1" applyFont="1" applyFill="1" applyBorder="1"/>
    <xf numFmtId="43" fontId="4" fillId="5" borderId="1" xfId="1" applyFont="1" applyFill="1" applyBorder="1"/>
    <xf numFmtId="43" fontId="2" fillId="0" borderId="1" xfId="1" applyFont="1" applyBorder="1"/>
    <xf numFmtId="43" fontId="2" fillId="3" borderId="1" xfId="1" applyFont="1" applyFill="1" applyBorder="1"/>
    <xf numFmtId="43" fontId="4" fillId="0" borderId="1" xfId="1" applyFont="1" applyBorder="1" applyAlignment="1">
      <alignment wrapText="1"/>
    </xf>
    <xf numFmtId="166" fontId="4" fillId="0" borderId="1" xfId="1" applyNumberFormat="1" applyFont="1" applyBorder="1"/>
    <xf numFmtId="43" fontId="3" fillId="5" borderId="1" xfId="1" applyFont="1" applyFill="1" applyBorder="1"/>
    <xf numFmtId="43" fontId="3" fillId="0" borderId="1" xfId="1" applyFont="1" applyBorder="1"/>
    <xf numFmtId="10" fontId="4" fillId="7" borderId="1" xfId="2" applyNumberFormat="1" applyFont="1" applyFill="1" applyBorder="1"/>
    <xf numFmtId="10" fontId="3" fillId="7" borderId="1" xfId="2" applyNumberFormat="1" applyFont="1" applyFill="1" applyBorder="1"/>
    <xf numFmtId="0" fontId="8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0" xfId="0" applyFont="1" applyBorder="1"/>
    <xf numFmtId="10" fontId="4" fillId="4" borderId="1" xfId="2" applyNumberFormat="1" applyFont="1" applyFill="1" applyBorder="1" applyAlignment="1">
      <alignment horizontal="right" vertical="center"/>
    </xf>
    <xf numFmtId="0" fontId="10" fillId="0" borderId="0" xfId="0" applyFont="1"/>
    <xf numFmtId="43" fontId="4" fillId="0" borderId="1" xfId="1" applyFont="1" applyFill="1" applyBorder="1"/>
    <xf numFmtId="0" fontId="0" fillId="2" borderId="0" xfId="0" applyFill="1" applyBorder="1"/>
    <xf numFmtId="43" fontId="4" fillId="2" borderId="0" xfId="1" applyFont="1" applyFill="1" applyBorder="1"/>
    <xf numFmtId="43" fontId="0" fillId="2" borderId="0" xfId="0" applyNumberFormat="1" applyFill="1" applyBorder="1"/>
    <xf numFmtId="4" fontId="0" fillId="0" borderId="0" xfId="0" applyNumberFormat="1"/>
    <xf numFmtId="4" fontId="4" fillId="0" borderId="1" xfId="0" applyNumberFormat="1" applyFont="1" applyBorder="1"/>
    <xf numFmtId="43" fontId="2" fillId="5" borderId="1" xfId="1" applyFont="1" applyFill="1" applyBorder="1"/>
    <xf numFmtId="0" fontId="4" fillId="0" borderId="1" xfId="0" applyFont="1" applyBorder="1"/>
    <xf numFmtId="43" fontId="4" fillId="0" borderId="0" xfId="1" applyFont="1" applyBorder="1"/>
    <xf numFmtId="2" fontId="4" fillId="0" borderId="1" xfId="0" applyNumberFormat="1" applyFont="1" applyBorder="1"/>
    <xf numFmtId="43" fontId="7" fillId="0" borderId="1" xfId="1" applyFont="1" applyBorder="1" applyAlignment="1">
      <alignment wrapText="1"/>
    </xf>
    <xf numFmtId="43" fontId="0" fillId="0" borderId="0" xfId="1" applyFont="1"/>
    <xf numFmtId="43" fontId="0" fillId="0" borderId="0" xfId="0" applyNumberFormat="1"/>
    <xf numFmtId="43" fontId="3" fillId="0" borderId="0" xfId="1" applyFont="1" applyBorder="1"/>
    <xf numFmtId="0" fontId="13" fillId="0" borderId="0" xfId="0" applyFont="1" applyBorder="1"/>
    <xf numFmtId="43" fontId="7" fillId="0" borderId="1" xfId="1" applyFont="1" applyBorder="1"/>
    <xf numFmtId="43" fontId="2" fillId="0" borderId="1" xfId="1" applyFont="1" applyBorder="1" applyAlignment="1">
      <alignment wrapText="1"/>
    </xf>
    <xf numFmtId="43" fontId="7" fillId="0" borderId="1" xfId="1" applyFont="1" applyBorder="1" applyAlignment="1">
      <alignment vertical="center" wrapText="1"/>
    </xf>
    <xf numFmtId="164" fontId="0" fillId="0" borderId="0" xfId="0" applyNumberFormat="1"/>
    <xf numFmtId="10" fontId="2" fillId="4" borderId="1" xfId="2" applyNumberFormat="1" applyFont="1" applyFill="1" applyBorder="1" applyAlignment="1">
      <alignment horizontal="right" vertical="center"/>
    </xf>
    <xf numFmtId="0" fontId="14" fillId="0" borderId="0" xfId="0" applyFont="1"/>
    <xf numFmtId="0" fontId="0" fillId="0" borderId="6" xfId="0" applyBorder="1"/>
    <xf numFmtId="0" fontId="0" fillId="0" borderId="0" xfId="0" applyBorder="1"/>
    <xf numFmtId="43" fontId="7" fillId="2" borderId="1" xfId="1" applyFont="1" applyFill="1" applyBorder="1" applyAlignment="1">
      <alignment wrapText="1"/>
    </xf>
    <xf numFmtId="43" fontId="7" fillId="2" borderId="1" xfId="1" applyFont="1" applyFill="1" applyBorder="1"/>
    <xf numFmtId="43" fontId="7" fillId="2" borderId="1" xfId="1" applyFont="1" applyFill="1" applyBorder="1" applyAlignment="1">
      <alignment vertical="top" wrapText="1"/>
    </xf>
    <xf numFmtId="43" fontId="4" fillId="2" borderId="1" xfId="1" applyFont="1" applyFill="1" applyBorder="1"/>
    <xf numFmtId="43" fontId="4" fillId="4" borderId="1" xfId="1" applyFont="1" applyFill="1" applyBorder="1" applyAlignment="1">
      <alignment horizontal="right" vertical="center"/>
    </xf>
    <xf numFmtId="4" fontId="4" fillId="5" borderId="1" xfId="0" applyNumberFormat="1" applyFont="1" applyFill="1" applyBorder="1"/>
    <xf numFmtId="0" fontId="17" fillId="4" borderId="2" xfId="0" applyFont="1" applyFill="1" applyBorder="1" applyAlignment="1">
      <alignment horizontal="center" vertical="top" wrapText="1"/>
    </xf>
    <xf numFmtId="0" fontId="17" fillId="4" borderId="3" xfId="0" applyFont="1" applyFill="1" applyBorder="1" applyAlignment="1">
      <alignment horizontal="center" vertical="top" wrapText="1"/>
    </xf>
    <xf numFmtId="0" fontId="17" fillId="4" borderId="9" xfId="0" applyFont="1" applyFill="1" applyBorder="1" applyAlignment="1">
      <alignment horizontal="center" vertical="top" wrapText="1"/>
    </xf>
    <xf numFmtId="10" fontId="16" fillId="7" borderId="1" xfId="2" applyNumberFormat="1" applyFont="1" applyFill="1" applyBorder="1"/>
    <xf numFmtId="10" fontId="15" fillId="7" borderId="1" xfId="2" applyNumberFormat="1" applyFont="1" applyFill="1" applyBorder="1"/>
    <xf numFmtId="165" fontId="4" fillId="0" borderId="1" xfId="1" applyNumberFormat="1" applyFont="1" applyBorder="1"/>
    <xf numFmtId="165" fontId="4" fillId="0" borderId="1" xfId="0" applyNumberFormat="1" applyFont="1" applyBorder="1"/>
    <xf numFmtId="165" fontId="4" fillId="0" borderId="1" xfId="1" quotePrefix="1" applyNumberFormat="1" applyFont="1" applyBorder="1" applyAlignment="1">
      <alignment horizontal="center" wrapText="1"/>
    </xf>
    <xf numFmtId="165" fontId="2" fillId="0" borderId="1" xfId="1" applyNumberFormat="1" applyFont="1" applyBorder="1"/>
    <xf numFmtId="0" fontId="18" fillId="3" borderId="10" xfId="0" applyFont="1" applyFill="1" applyBorder="1" applyAlignment="1">
      <alignment vertical="top" wrapText="1"/>
    </xf>
    <xf numFmtId="0" fontId="18" fillId="3" borderId="7" xfId="0" applyFont="1" applyFill="1" applyBorder="1" applyAlignment="1">
      <alignment vertical="top" wrapText="1"/>
    </xf>
    <xf numFmtId="0" fontId="18" fillId="3" borderId="11" xfId="0" applyFont="1" applyFill="1" applyBorder="1" applyAlignment="1">
      <alignment vertical="top" wrapText="1"/>
    </xf>
    <xf numFmtId="43" fontId="4" fillId="8" borderId="1" xfId="1" applyFont="1" applyFill="1" applyBorder="1"/>
    <xf numFmtId="4" fontId="4" fillId="8" borderId="1" xfId="0" applyNumberFormat="1" applyFont="1" applyFill="1" applyBorder="1"/>
    <xf numFmtId="43" fontId="2" fillId="8" borderId="1" xfId="1" applyFont="1" applyFill="1" applyBorder="1"/>
    <xf numFmtId="43" fontId="4" fillId="0" borderId="1" xfId="1" applyFont="1" applyBorder="1" applyAlignment="1">
      <alignment vertical="center" wrapText="1"/>
    </xf>
    <xf numFmtId="43" fontId="4" fillId="0" borderId="1" xfId="1" applyFont="1" applyBorder="1" applyAlignment="1">
      <alignment vertical="top" wrapText="1"/>
    </xf>
    <xf numFmtId="43" fontId="7" fillId="0" borderId="1" xfId="1" applyFont="1" applyBorder="1" applyAlignment="1">
      <alignment horizontal="right"/>
    </xf>
    <xf numFmtId="43" fontId="4" fillId="3" borderId="1" xfId="1" applyFont="1" applyFill="1" applyBorder="1" applyAlignment="1">
      <alignment wrapText="1"/>
    </xf>
    <xf numFmtId="43" fontId="15" fillId="2" borderId="1" xfId="1" applyFont="1" applyFill="1" applyBorder="1" applyAlignment="1">
      <alignment vertical="center" wrapText="1"/>
    </xf>
    <xf numFmtId="43" fontId="15" fillId="2" borderId="1" xfId="1" applyFont="1" applyFill="1" applyBorder="1"/>
    <xf numFmtId="165" fontId="15" fillId="2" borderId="1" xfId="1" applyNumberFormat="1" applyFont="1" applyFill="1" applyBorder="1"/>
    <xf numFmtId="165" fontId="4" fillId="0" borderId="1" xfId="1" applyNumberFormat="1" applyFont="1" applyBorder="1" applyAlignment="1">
      <alignment horizontal="center" wrapText="1"/>
    </xf>
    <xf numFmtId="0" fontId="0" fillId="0" borderId="1" xfId="0" applyBorder="1"/>
    <xf numFmtId="165" fontId="4" fillId="3" borderId="1" xfId="1" applyNumberFormat="1" applyFont="1" applyFill="1" applyBorder="1" applyAlignment="1">
      <alignment horizontal="center" wrapText="1"/>
    </xf>
    <xf numFmtId="165" fontId="4" fillId="0" borderId="1" xfId="1" applyNumberFormat="1" applyFont="1" applyBorder="1" applyAlignment="1">
      <alignment horizontal="right" wrapText="1"/>
    </xf>
    <xf numFmtId="43" fontId="4" fillId="0" borderId="1" xfId="1" quotePrefix="1" applyFont="1" applyBorder="1" applyAlignment="1">
      <alignment horizontal="center" wrapText="1"/>
    </xf>
    <xf numFmtId="164" fontId="4" fillId="0" borderId="1" xfId="0" applyNumberFormat="1" applyFont="1" applyBorder="1"/>
    <xf numFmtId="165" fontId="4" fillId="3" borderId="1" xfId="1" applyNumberFormat="1" applyFont="1" applyFill="1" applyBorder="1"/>
    <xf numFmtId="165" fontId="3" fillId="0" borderId="1" xfId="1" applyNumberFormat="1" applyFont="1" applyBorder="1" applyAlignment="1">
      <alignment horizontal="center"/>
    </xf>
    <xf numFmtId="165" fontId="3" fillId="6" borderId="1" xfId="1" applyNumberFormat="1" applyFont="1" applyFill="1" applyBorder="1" applyAlignment="1">
      <alignment horizontal="center" wrapText="1"/>
    </xf>
    <xf numFmtId="43" fontId="3" fillId="6" borderId="1" xfId="1" applyFont="1" applyFill="1" applyBorder="1" applyAlignment="1">
      <alignment wrapText="1"/>
    </xf>
    <xf numFmtId="43" fontId="5" fillId="6" borderId="1" xfId="1" applyFont="1" applyFill="1" applyBorder="1" applyAlignment="1">
      <alignment horizontal="right"/>
    </xf>
    <xf numFmtId="43" fontId="3" fillId="6" borderId="1" xfId="1" applyFont="1" applyFill="1" applyBorder="1"/>
    <xf numFmtId="0" fontId="10" fillId="0" borderId="1" xfId="0" applyFont="1" applyBorder="1"/>
    <xf numFmtId="3" fontId="4" fillId="0" borderId="1" xfId="0" applyNumberFormat="1" applyFont="1" applyBorder="1"/>
    <xf numFmtId="0" fontId="4" fillId="0" borderId="0" xfId="0" applyFont="1"/>
    <xf numFmtId="0" fontId="4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18" fillId="3" borderId="1" xfId="0" applyFont="1" applyFill="1" applyBorder="1" applyAlignment="1">
      <alignment horizontal="left" vertical="top" wrapText="1"/>
    </xf>
    <xf numFmtId="43" fontId="18" fillId="3" borderId="1" xfId="1" applyFont="1" applyFill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</cellXfs>
  <cellStyles count="171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4"/>
  <sheetViews>
    <sheetView tabSelected="1" zoomScale="120" zoomScaleNormal="120" workbookViewId="0">
      <pane ySplit="2" topLeftCell="A3" activePane="bottomLeft" state="frozen"/>
      <selection pane="bottomLeft" activeCell="A3" sqref="A3"/>
    </sheetView>
  </sheetViews>
  <sheetFormatPr defaultColWidth="8.85546875" defaultRowHeight="15" x14ac:dyDescent="0.25"/>
  <cols>
    <col min="1" max="1" width="6.5703125" customWidth="1"/>
    <col min="2" max="2" width="39.28515625" customWidth="1"/>
    <col min="3" max="3" width="37.85546875" customWidth="1"/>
    <col min="4" max="4" width="18.85546875" customWidth="1"/>
    <col min="5" max="5" width="16.85546875" customWidth="1"/>
    <col min="6" max="6" width="18.85546875" customWidth="1"/>
    <col min="7" max="7" width="18.42578125" customWidth="1"/>
    <col min="8" max="8" width="18.5703125" customWidth="1"/>
    <col min="9" max="9" width="18" customWidth="1"/>
    <col min="10" max="10" width="19.28515625" customWidth="1"/>
    <col min="11" max="11" width="20.28515625" customWidth="1"/>
    <col min="12" max="12" width="18.140625" customWidth="1"/>
    <col min="13" max="13" width="19.28515625" customWidth="1"/>
    <col min="14" max="14" width="18.140625" customWidth="1"/>
    <col min="15" max="15" width="20.140625" customWidth="1"/>
    <col min="16" max="16" width="8.7109375" customWidth="1"/>
    <col min="17" max="17" width="11" customWidth="1"/>
    <col min="18" max="19" width="11.7109375" customWidth="1"/>
    <col min="20" max="20" width="11" customWidth="1"/>
    <col min="21" max="21" width="12.85546875" customWidth="1"/>
    <col min="22" max="22" width="12.42578125" customWidth="1"/>
    <col min="23" max="23" width="17" customWidth="1"/>
    <col min="24" max="24" width="18.42578125" customWidth="1"/>
    <col min="25" max="25" width="18.140625" customWidth="1"/>
    <col min="26" max="26" width="18.5703125" customWidth="1"/>
  </cols>
  <sheetData>
    <row r="1" spans="1:25" ht="34.5" thickBot="1" x14ac:dyDescent="0.55000000000000004">
      <c r="A1" s="90" t="s">
        <v>159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</row>
    <row r="2" spans="1:25" ht="54" customHeight="1" x14ac:dyDescent="0.25">
      <c r="A2" s="46" t="s">
        <v>54</v>
      </c>
      <c r="B2" s="47" t="s">
        <v>132</v>
      </c>
      <c r="C2" s="47" t="s">
        <v>133</v>
      </c>
      <c r="D2" s="47" t="s">
        <v>57</v>
      </c>
      <c r="E2" s="47" t="s">
        <v>83</v>
      </c>
      <c r="F2" s="47" t="s">
        <v>61</v>
      </c>
      <c r="G2" s="47" t="s">
        <v>58</v>
      </c>
      <c r="H2" s="47" t="s">
        <v>59</v>
      </c>
      <c r="I2" s="47" t="s">
        <v>60</v>
      </c>
      <c r="J2" s="47" t="s">
        <v>56</v>
      </c>
      <c r="K2" s="47" t="s">
        <v>68</v>
      </c>
      <c r="L2" s="47" t="s">
        <v>142</v>
      </c>
      <c r="M2" s="47" t="s">
        <v>141</v>
      </c>
      <c r="N2" s="47" t="s">
        <v>55</v>
      </c>
      <c r="O2" s="47" t="s">
        <v>137</v>
      </c>
      <c r="P2" s="47" t="s">
        <v>70</v>
      </c>
      <c r="Q2" s="47" t="s">
        <v>69</v>
      </c>
      <c r="R2" s="47" t="s">
        <v>130</v>
      </c>
      <c r="S2" s="47" t="s">
        <v>131</v>
      </c>
      <c r="T2" s="47" t="s">
        <v>138</v>
      </c>
      <c r="U2" s="47" t="s">
        <v>139</v>
      </c>
      <c r="V2" s="47" t="s">
        <v>140</v>
      </c>
      <c r="W2" s="47" t="s">
        <v>135</v>
      </c>
      <c r="X2" s="48" t="s">
        <v>134</v>
      </c>
      <c r="Y2" s="38"/>
    </row>
    <row r="3" spans="1:25" ht="18" customHeight="1" x14ac:dyDescent="0.25">
      <c r="A3" s="56"/>
      <c r="B3" s="56"/>
      <c r="C3" s="55" t="s">
        <v>0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7"/>
    </row>
    <row r="4" spans="1:25" ht="15.75" x14ac:dyDescent="0.3">
      <c r="A4" s="68">
        <v>1</v>
      </c>
      <c r="B4" s="6" t="s">
        <v>1</v>
      </c>
      <c r="C4" s="27" t="s">
        <v>124</v>
      </c>
      <c r="D4" s="1">
        <v>2816485936.5500002</v>
      </c>
      <c r="E4" s="1"/>
      <c r="F4" s="1">
        <v>1100877733.79</v>
      </c>
      <c r="G4" s="1">
        <v>733556308.70000005</v>
      </c>
      <c r="H4" s="1"/>
      <c r="I4" s="1"/>
      <c r="J4" s="22">
        <v>4687539219.8999996</v>
      </c>
      <c r="K4" s="22">
        <v>20039903.960000001</v>
      </c>
      <c r="L4" s="59">
        <v>-87747981.519999996</v>
      </c>
      <c r="M4" s="22">
        <v>4713806175.6999998</v>
      </c>
      <c r="N4" s="22">
        <v>44636181.869999997</v>
      </c>
      <c r="O4" s="3">
        <v>4669169993.8299999</v>
      </c>
      <c r="P4" s="10">
        <f t="shared" ref="P4:P16" si="0">(O4/$O$17)</f>
        <v>0.45708030756415974</v>
      </c>
      <c r="Q4" s="15">
        <f t="shared" ref="Q4:Q17" si="1">(K4/O4)</f>
        <v>4.2919628084823235E-3</v>
      </c>
      <c r="R4" s="15">
        <f>L4/O4</f>
        <v>-1.8793057788847517E-2</v>
      </c>
      <c r="S4" s="44">
        <f>O4/X4</f>
        <v>7465.7640565633274</v>
      </c>
      <c r="T4" s="44">
        <f>L4/X4</f>
        <v>-140.30453535289527</v>
      </c>
      <c r="U4" s="1">
        <v>7419.6</v>
      </c>
      <c r="V4" s="1">
        <v>7419.6</v>
      </c>
      <c r="W4" s="51">
        <v>12959</v>
      </c>
      <c r="X4" s="22">
        <v>625410.87</v>
      </c>
      <c r="Y4" s="25"/>
    </row>
    <row r="5" spans="1:25" ht="15.75" x14ac:dyDescent="0.3">
      <c r="A5" s="68">
        <v>2</v>
      </c>
      <c r="B5" s="1" t="s">
        <v>2</v>
      </c>
      <c r="C5" s="27" t="s">
        <v>3</v>
      </c>
      <c r="D5" s="1"/>
      <c r="E5" s="1"/>
      <c r="F5" s="1">
        <v>166810206.94</v>
      </c>
      <c r="G5" s="1">
        <v>359863392.64999998</v>
      </c>
      <c r="H5" s="1"/>
      <c r="I5" s="1"/>
      <c r="J5" s="1">
        <v>532272640.57999998</v>
      </c>
      <c r="K5" s="1">
        <v>784565.62</v>
      </c>
      <c r="L5" s="58">
        <v>2063296.91</v>
      </c>
      <c r="M5" s="1">
        <v>532272640.57999998</v>
      </c>
      <c r="N5" s="1">
        <v>1510511.06</v>
      </c>
      <c r="O5" s="3">
        <v>530762129.51999998</v>
      </c>
      <c r="P5" s="10">
        <f t="shared" si="0"/>
        <v>5.1958039164346354E-2</v>
      </c>
      <c r="Q5" s="15">
        <f t="shared" si="1"/>
        <v>1.4781868870515117E-3</v>
      </c>
      <c r="R5" s="15">
        <f t="shared" ref="R5:R76" si="2">L5/O5</f>
        <v>3.8874230003296639E-3</v>
      </c>
      <c r="S5" s="44">
        <f t="shared" ref="S5:S76" si="3">O5/X5</f>
        <v>1.0491741136970891</v>
      </c>
      <c r="T5" s="44">
        <f t="shared" ref="T5:T76" si="4">L5/X5</f>
        <v>4.0785835809365543E-3</v>
      </c>
      <c r="U5" s="1">
        <v>1.04</v>
      </c>
      <c r="V5" s="24">
        <v>1.06</v>
      </c>
      <c r="W5" s="51">
        <v>3890</v>
      </c>
      <c r="X5" s="1">
        <v>505885651</v>
      </c>
      <c r="Y5" s="25"/>
    </row>
    <row r="6" spans="1:25" ht="15.75" x14ac:dyDescent="0.3">
      <c r="A6" s="68">
        <v>3</v>
      </c>
      <c r="B6" s="4" t="s">
        <v>4</v>
      </c>
      <c r="C6" s="27" t="s">
        <v>5</v>
      </c>
      <c r="D6" s="22">
        <v>2504500</v>
      </c>
      <c r="E6" s="22"/>
      <c r="F6" s="22">
        <v>257365222.74000001</v>
      </c>
      <c r="G6" s="1"/>
      <c r="H6" s="1"/>
      <c r="I6" s="1"/>
      <c r="J6" s="1">
        <v>259869722.74000001</v>
      </c>
      <c r="K6" s="22">
        <v>599781.79</v>
      </c>
      <c r="L6" s="59">
        <v>343917.58</v>
      </c>
      <c r="M6" s="22">
        <v>2603878767.4499998</v>
      </c>
      <c r="N6" s="22">
        <v>6882762.9699999997</v>
      </c>
      <c r="O6" s="3">
        <v>253506004.47999999</v>
      </c>
      <c r="P6" s="10">
        <f t="shared" si="0"/>
        <v>2.4816531128701171E-2</v>
      </c>
      <c r="Q6" s="15">
        <f t="shared" si="1"/>
        <v>2.3659470758110542E-3</v>
      </c>
      <c r="R6" s="15">
        <f t="shared" si="2"/>
        <v>1.3566447102720714E-3</v>
      </c>
      <c r="S6" s="44">
        <f t="shared" si="3"/>
        <v>127.36147167090776</v>
      </c>
      <c r="T6" s="44">
        <f t="shared" si="4"/>
        <v>0.17278426683480327</v>
      </c>
      <c r="U6" s="26">
        <v>127.32</v>
      </c>
      <c r="V6" s="24">
        <v>127.32</v>
      </c>
      <c r="W6" s="52">
        <v>2473</v>
      </c>
      <c r="X6" s="1">
        <v>1990445</v>
      </c>
      <c r="Y6" s="25"/>
    </row>
    <row r="7" spans="1:25" ht="15.75" x14ac:dyDescent="0.3">
      <c r="A7" s="68">
        <v>4</v>
      </c>
      <c r="B7" s="6" t="s">
        <v>6</v>
      </c>
      <c r="C7" s="27" t="s">
        <v>7</v>
      </c>
      <c r="D7" s="1">
        <v>81584720.700000003</v>
      </c>
      <c r="E7" s="1"/>
      <c r="F7" s="1">
        <v>117958737.95999999</v>
      </c>
      <c r="G7" s="1"/>
      <c r="H7" s="1"/>
      <c r="I7" s="1"/>
      <c r="J7" s="1">
        <v>228727428.72</v>
      </c>
      <c r="K7" s="1">
        <v>465343.82</v>
      </c>
      <c r="L7" s="58">
        <v>3052818.48</v>
      </c>
      <c r="M7" s="1">
        <v>228727428.69999999</v>
      </c>
      <c r="N7" s="1">
        <v>1425700.87</v>
      </c>
      <c r="O7" s="3">
        <v>227291727.84999999</v>
      </c>
      <c r="P7" s="10">
        <f t="shared" si="0"/>
        <v>2.2250329932247449E-2</v>
      </c>
      <c r="Q7" s="15">
        <f t="shared" si="1"/>
        <v>2.0473416450382271E-3</v>
      </c>
      <c r="R7" s="15">
        <f t="shared" si="2"/>
        <v>1.343127842300839E-2</v>
      </c>
      <c r="S7" s="44">
        <f t="shared" si="3"/>
        <v>12.01876030462453</v>
      </c>
      <c r="T7" s="44">
        <f t="shared" si="4"/>
        <v>0.16142731595081319</v>
      </c>
      <c r="U7" s="1">
        <v>11.96</v>
      </c>
      <c r="V7" s="1">
        <v>12.96</v>
      </c>
      <c r="W7" s="51">
        <v>8864</v>
      </c>
      <c r="X7" s="1">
        <v>18911412</v>
      </c>
      <c r="Y7" s="25"/>
    </row>
    <row r="8" spans="1:25" ht="15.75" x14ac:dyDescent="0.3">
      <c r="A8" s="68">
        <v>5</v>
      </c>
      <c r="B8" s="6" t="s">
        <v>8</v>
      </c>
      <c r="C8" s="27" t="s">
        <v>117</v>
      </c>
      <c r="D8" s="1">
        <v>62357803</v>
      </c>
      <c r="E8" s="1"/>
      <c r="F8" s="1">
        <v>1708432</v>
      </c>
      <c r="G8" s="1"/>
      <c r="H8" s="1"/>
      <c r="I8" s="1"/>
      <c r="J8" s="1">
        <v>625286445</v>
      </c>
      <c r="K8" s="1">
        <v>1796110</v>
      </c>
      <c r="L8" s="58">
        <v>-21928857</v>
      </c>
      <c r="M8" s="1">
        <v>1043795476</v>
      </c>
      <c r="N8" s="1">
        <v>56242979.390000001</v>
      </c>
      <c r="O8" s="3">
        <v>987552496.61000001</v>
      </c>
      <c r="P8" s="10">
        <f t="shared" si="0"/>
        <v>9.66747407960592E-2</v>
      </c>
      <c r="Q8" s="15">
        <f t="shared" si="1"/>
        <v>1.8187488828852732E-3</v>
      </c>
      <c r="R8" s="15">
        <f t="shared" si="2"/>
        <v>-2.2205257011931843E-2</v>
      </c>
      <c r="S8" s="44">
        <f t="shared" si="3"/>
        <v>0.62142543845301768</v>
      </c>
      <c r="T8" s="44">
        <f t="shared" si="4"/>
        <v>-1.379891157460169E-2</v>
      </c>
      <c r="U8" s="7">
        <v>0.64590000000000003</v>
      </c>
      <c r="V8" s="7">
        <v>0.6583</v>
      </c>
      <c r="W8" s="51">
        <v>4516</v>
      </c>
      <c r="X8" s="1">
        <v>1589172949</v>
      </c>
      <c r="Y8" s="25"/>
    </row>
    <row r="9" spans="1:25" ht="15.75" x14ac:dyDescent="0.3">
      <c r="A9" s="68">
        <v>6</v>
      </c>
      <c r="B9" s="24" t="s">
        <v>64</v>
      </c>
      <c r="C9" s="27" t="s">
        <v>9</v>
      </c>
      <c r="D9" s="1">
        <v>1647294673.8299999</v>
      </c>
      <c r="E9" s="1"/>
      <c r="F9" s="1">
        <v>23615277.469999999</v>
      </c>
      <c r="G9" s="1">
        <v>80871235.930000007</v>
      </c>
      <c r="H9" s="1"/>
      <c r="I9" s="1"/>
      <c r="J9" s="1">
        <v>1964781187.23</v>
      </c>
      <c r="K9" s="1">
        <v>5354863.4000000004</v>
      </c>
      <c r="L9" s="58">
        <v>-120954811.86</v>
      </c>
      <c r="M9" s="1">
        <v>2286211159</v>
      </c>
      <c r="N9" s="1">
        <v>130409684</v>
      </c>
      <c r="O9" s="3">
        <v>2155801475</v>
      </c>
      <c r="P9" s="10">
        <f t="shared" si="0"/>
        <v>0.21103845063306251</v>
      </c>
      <c r="Q9" s="15">
        <f t="shared" si="1"/>
        <v>2.4839315967162515E-3</v>
      </c>
      <c r="R9" s="15">
        <f t="shared" si="2"/>
        <v>-5.6106656045404178E-2</v>
      </c>
      <c r="S9" s="44">
        <f t="shared" si="3"/>
        <v>13.528901244554516</v>
      </c>
      <c r="T9" s="44">
        <f t="shared" si="4"/>
        <v>-0.7590614088004608</v>
      </c>
      <c r="U9" s="1">
        <v>13.46</v>
      </c>
      <c r="V9" s="1">
        <v>13.87</v>
      </c>
      <c r="W9" s="51">
        <v>11856</v>
      </c>
      <c r="X9" s="1">
        <v>159347861</v>
      </c>
      <c r="Y9" s="25"/>
    </row>
    <row r="10" spans="1:25" ht="15.75" x14ac:dyDescent="0.3">
      <c r="A10" s="68">
        <v>7</v>
      </c>
      <c r="B10" s="6" t="s">
        <v>11</v>
      </c>
      <c r="C10" s="27" t="s">
        <v>65</v>
      </c>
      <c r="D10" s="1">
        <v>175806114.19999999</v>
      </c>
      <c r="E10" s="1"/>
      <c r="F10" s="1">
        <v>26036065.789999999</v>
      </c>
      <c r="G10" s="1"/>
      <c r="H10" s="1"/>
      <c r="I10" s="1"/>
      <c r="J10" s="4">
        <v>198828919.05000001</v>
      </c>
      <c r="K10" s="1">
        <v>475296.41</v>
      </c>
      <c r="L10" s="58">
        <v>-7517249.1299999999</v>
      </c>
      <c r="M10" s="1">
        <v>202142119.11000001</v>
      </c>
      <c r="N10" s="1">
        <v>3313200.06</v>
      </c>
      <c r="O10" s="3">
        <v>198828919.05000001</v>
      </c>
      <c r="P10" s="10">
        <f t="shared" si="0"/>
        <v>1.9464012574422516E-2</v>
      </c>
      <c r="Q10" s="15">
        <f t="shared" si="1"/>
        <v>2.3904792736939638E-3</v>
      </c>
      <c r="R10" s="15">
        <f t="shared" si="2"/>
        <v>-3.7807624594637657E-2</v>
      </c>
      <c r="S10" s="44">
        <f t="shared" si="3"/>
        <v>118.08008742475569</v>
      </c>
      <c r="T10" s="44">
        <f t="shared" si="4"/>
        <v>-4.4643276174571573</v>
      </c>
      <c r="U10" s="1">
        <v>118.08</v>
      </c>
      <c r="V10" s="1">
        <v>119.8</v>
      </c>
      <c r="W10" s="51">
        <v>1384</v>
      </c>
      <c r="X10" s="1">
        <v>1683848</v>
      </c>
      <c r="Y10" s="30"/>
    </row>
    <row r="11" spans="1:25" ht="15.75" x14ac:dyDescent="0.3">
      <c r="A11" s="68">
        <v>8</v>
      </c>
      <c r="B11" s="6" t="s">
        <v>12</v>
      </c>
      <c r="C11" s="27" t="s">
        <v>13</v>
      </c>
      <c r="D11" s="1">
        <v>194143263.50999999</v>
      </c>
      <c r="E11" s="1"/>
      <c r="F11" s="22">
        <v>50984614.740000002</v>
      </c>
      <c r="G11" s="1"/>
      <c r="H11" s="1"/>
      <c r="I11" s="1">
        <v>306122</v>
      </c>
      <c r="J11" s="1">
        <v>245758001.15000001</v>
      </c>
      <c r="K11" s="1">
        <v>425675.67</v>
      </c>
      <c r="L11" s="58">
        <v>-11555879.470000001</v>
      </c>
      <c r="M11" s="1">
        <v>245513183.69</v>
      </c>
      <c r="N11" s="1">
        <v>1703474.25</v>
      </c>
      <c r="O11" s="3">
        <v>244054526.91</v>
      </c>
      <c r="P11" s="10">
        <f t="shared" si="0"/>
        <v>2.3891295105951931E-2</v>
      </c>
      <c r="Q11" s="15">
        <f t="shared" si="1"/>
        <v>1.7441826438932494E-3</v>
      </c>
      <c r="R11" s="15">
        <f t="shared" si="2"/>
        <v>-4.7349580506906408E-2</v>
      </c>
      <c r="S11" s="44">
        <f t="shared" si="3"/>
        <v>9.1050682056625938</v>
      </c>
      <c r="T11" s="44">
        <f t="shared" si="4"/>
        <v>-0.43112116002489487</v>
      </c>
      <c r="U11" s="1">
        <v>9.35</v>
      </c>
      <c r="V11" s="1">
        <v>9.42</v>
      </c>
      <c r="W11" s="51">
        <v>122</v>
      </c>
      <c r="X11" s="1">
        <v>26804250.27</v>
      </c>
    </row>
    <row r="12" spans="1:25" ht="15.75" x14ac:dyDescent="0.3">
      <c r="A12" s="68">
        <v>9</v>
      </c>
      <c r="B12" s="6" t="s">
        <v>1</v>
      </c>
      <c r="C12" s="32" t="s">
        <v>74</v>
      </c>
      <c r="D12" s="22">
        <v>193622998.49000001</v>
      </c>
      <c r="E12" s="1"/>
      <c r="F12" s="22">
        <v>95418982.599999994</v>
      </c>
      <c r="G12" s="1">
        <v>1153660.33</v>
      </c>
      <c r="H12" s="1"/>
      <c r="I12" s="1"/>
      <c r="J12" s="22">
        <v>303236696.76999998</v>
      </c>
      <c r="K12" s="22">
        <v>1230053.71</v>
      </c>
      <c r="L12" s="59">
        <v>-3228807.09</v>
      </c>
      <c r="M12" s="22">
        <v>307543931.35000002</v>
      </c>
      <c r="N12" s="22">
        <v>1855929.98</v>
      </c>
      <c r="O12" s="3">
        <v>305688001.37</v>
      </c>
      <c r="P12" s="10">
        <f t="shared" si="0"/>
        <v>2.9924797312907623E-2</v>
      </c>
      <c r="Q12" s="15">
        <f t="shared" si="1"/>
        <v>4.0238861338596082E-3</v>
      </c>
      <c r="R12" s="15">
        <f t="shared" si="2"/>
        <v>-1.0562426642620826E-2</v>
      </c>
      <c r="S12" s="44">
        <f t="shared" si="3"/>
        <v>1746.7722095061508</v>
      </c>
      <c r="T12" s="44">
        <f t="shared" si="4"/>
        <v>-18.450153324277416</v>
      </c>
      <c r="U12" s="22">
        <v>1736.08</v>
      </c>
      <c r="V12" s="22">
        <v>1754.52</v>
      </c>
      <c r="W12" s="51">
        <v>27</v>
      </c>
      <c r="X12" s="1">
        <v>175001.64</v>
      </c>
    </row>
    <row r="13" spans="1:25" ht="15.75" x14ac:dyDescent="0.3">
      <c r="A13" s="68">
        <v>10</v>
      </c>
      <c r="B13" s="6" t="s">
        <v>27</v>
      </c>
      <c r="C13" s="41" t="s">
        <v>129</v>
      </c>
      <c r="D13" s="22">
        <v>183743664.90000001</v>
      </c>
      <c r="E13" s="1"/>
      <c r="F13" s="22">
        <v>71909650.799999997</v>
      </c>
      <c r="G13" s="1"/>
      <c r="H13" s="1"/>
      <c r="I13" s="1"/>
      <c r="J13" s="22">
        <v>255653315.69999999</v>
      </c>
      <c r="K13" s="22">
        <v>392885.69</v>
      </c>
      <c r="L13" s="59">
        <v>20013143.780000001</v>
      </c>
      <c r="M13" s="22">
        <v>258957574.15000001</v>
      </c>
      <c r="N13" s="22">
        <v>5511164.5199999996</v>
      </c>
      <c r="O13" s="3">
        <v>253446409.63</v>
      </c>
      <c r="P13" s="10">
        <f t="shared" si="0"/>
        <v>2.4810697194103965E-2</v>
      </c>
      <c r="Q13" s="15">
        <f t="shared" si="1"/>
        <v>1.550172640336724E-3</v>
      </c>
      <c r="R13" s="15">
        <f t="shared" si="2"/>
        <v>7.8964005878862847E-2</v>
      </c>
      <c r="S13" s="44">
        <f t="shared" si="3"/>
        <v>0.82878764812913963</v>
      </c>
      <c r="T13" s="44">
        <f t="shared" si="4"/>
        <v>6.5444392719198302E-2</v>
      </c>
      <c r="U13" s="22">
        <v>0.84</v>
      </c>
      <c r="V13" s="22">
        <v>0.84</v>
      </c>
      <c r="W13" s="51">
        <v>119</v>
      </c>
      <c r="X13" s="1">
        <v>305803796.91000003</v>
      </c>
    </row>
    <row r="14" spans="1:25" ht="15.75" x14ac:dyDescent="0.3">
      <c r="A14" s="68">
        <v>11</v>
      </c>
      <c r="B14" s="61" t="s">
        <v>79</v>
      </c>
      <c r="C14" s="34" t="s">
        <v>80</v>
      </c>
      <c r="D14" s="1">
        <v>86659062.359999999</v>
      </c>
      <c r="E14" s="1"/>
      <c r="F14" s="1">
        <v>48036087.289999999</v>
      </c>
      <c r="G14" s="1"/>
      <c r="H14" s="1"/>
      <c r="I14" s="1"/>
      <c r="J14" s="1"/>
      <c r="K14" s="1">
        <v>305046.98</v>
      </c>
      <c r="L14" s="58">
        <v>978461.39</v>
      </c>
      <c r="M14" s="1">
        <v>137740908.59999999</v>
      </c>
      <c r="N14" s="1">
        <v>1164371.22</v>
      </c>
      <c r="O14" s="3">
        <v>137740908.59999999</v>
      </c>
      <c r="P14" s="10">
        <f t="shared" si="0"/>
        <v>1.3483907621750873E-2</v>
      </c>
      <c r="Q14" s="15">
        <f t="shared" si="1"/>
        <v>2.2146432973362859E-3</v>
      </c>
      <c r="R14" s="15">
        <f t="shared" si="2"/>
        <v>7.1036368203541821E-3</v>
      </c>
      <c r="S14" s="44">
        <f t="shared" si="3"/>
        <v>91.43527656841249</v>
      </c>
      <c r="T14" s="44">
        <f t="shared" si="4"/>
        <v>0.649522997310643</v>
      </c>
      <c r="U14" s="1">
        <v>91.13</v>
      </c>
      <c r="V14" s="1">
        <v>91.77</v>
      </c>
      <c r="W14" s="51">
        <v>421</v>
      </c>
      <c r="X14" s="1">
        <v>1506430.71</v>
      </c>
    </row>
    <row r="15" spans="1:25" ht="15.75" x14ac:dyDescent="0.3">
      <c r="A15" s="68">
        <v>12</v>
      </c>
      <c r="B15" s="61" t="s">
        <v>66</v>
      </c>
      <c r="C15" s="34" t="s">
        <v>144</v>
      </c>
      <c r="D15" s="1">
        <v>80853000</v>
      </c>
      <c r="E15" s="1"/>
      <c r="F15" s="1">
        <v>166969264.19</v>
      </c>
      <c r="G15" s="1"/>
      <c r="H15" s="1"/>
      <c r="I15" s="1"/>
      <c r="J15" s="1">
        <v>247822264.19</v>
      </c>
      <c r="K15" s="1">
        <v>2396646.62</v>
      </c>
      <c r="L15" s="58">
        <v>-517557.66</v>
      </c>
      <c r="M15" s="1">
        <v>248076907.47</v>
      </c>
      <c r="N15" s="1">
        <v>325473.09999999998</v>
      </c>
      <c r="O15" s="3">
        <v>246972381.34999999</v>
      </c>
      <c r="P15" s="10">
        <f t="shared" si="0"/>
        <v>2.4176933411394878E-2</v>
      </c>
      <c r="Q15" s="15"/>
      <c r="R15" s="15"/>
      <c r="S15" s="44"/>
      <c r="T15" s="44"/>
      <c r="U15" s="1">
        <v>0.9849</v>
      </c>
      <c r="V15" s="1">
        <v>0.98929999999999996</v>
      </c>
      <c r="W15" s="51">
        <v>13</v>
      </c>
      <c r="X15" s="1">
        <v>250765000</v>
      </c>
    </row>
    <row r="16" spans="1:25" ht="15.75" x14ac:dyDescent="0.3">
      <c r="A16" s="68">
        <v>13</v>
      </c>
      <c r="B16" s="65" t="s">
        <v>155</v>
      </c>
      <c r="C16" s="65" t="s">
        <v>156</v>
      </c>
      <c r="D16" s="66">
        <v>2051848.53</v>
      </c>
      <c r="E16" s="66"/>
      <c r="F16" s="66"/>
      <c r="G16" s="66"/>
      <c r="H16" s="66"/>
      <c r="I16" s="66"/>
      <c r="J16" s="66">
        <v>2051848.53</v>
      </c>
      <c r="K16" s="66">
        <v>0</v>
      </c>
      <c r="L16" s="66">
        <v>0</v>
      </c>
      <c r="M16" s="66">
        <v>4392105.5199999996</v>
      </c>
      <c r="N16" s="66">
        <v>4392105.5199999996</v>
      </c>
      <c r="O16" s="3">
        <v>4392105.5199999996</v>
      </c>
      <c r="P16" s="10">
        <f t="shared" si="0"/>
        <v>4.2995756089169628E-4</v>
      </c>
      <c r="Q16" s="15"/>
      <c r="R16" s="15"/>
      <c r="S16" s="15"/>
      <c r="T16" s="15"/>
      <c r="U16" s="66">
        <v>1.1100000000000001</v>
      </c>
      <c r="V16" s="66">
        <v>1.17</v>
      </c>
      <c r="W16" s="67">
        <v>2405</v>
      </c>
      <c r="X16" s="66">
        <v>3952200</v>
      </c>
    </row>
    <row r="17" spans="1:26" ht="15.75" x14ac:dyDescent="0.3">
      <c r="A17" s="68"/>
      <c r="B17" s="62"/>
      <c r="C17" s="63" t="s">
        <v>62</v>
      </c>
      <c r="D17" s="1"/>
      <c r="E17" s="1"/>
      <c r="F17" s="1"/>
      <c r="G17" s="1"/>
      <c r="H17" s="1"/>
      <c r="I17" s="1"/>
      <c r="J17" s="1"/>
      <c r="K17" s="1"/>
      <c r="L17" s="58"/>
      <c r="M17" s="1"/>
      <c r="N17" s="1"/>
      <c r="O17" s="8">
        <f>SUM(O4:O16)</f>
        <v>10215207079.720001</v>
      </c>
      <c r="P17" s="49">
        <f>(O17/$O$108)</f>
        <v>1.2699880442557886E-2</v>
      </c>
      <c r="Q17" s="15">
        <f t="shared" si="1"/>
        <v>0</v>
      </c>
      <c r="R17" s="15">
        <f t="shared" si="2"/>
        <v>0</v>
      </c>
      <c r="S17" s="44" t="e">
        <f t="shared" si="3"/>
        <v>#DIV/0!</v>
      </c>
      <c r="T17" s="44" t="e">
        <f t="shared" si="4"/>
        <v>#DIV/0!</v>
      </c>
      <c r="U17" s="1"/>
      <c r="V17" s="1"/>
      <c r="W17" s="1"/>
      <c r="X17" s="1"/>
      <c r="Y17" s="18"/>
      <c r="Z17" s="18"/>
    </row>
    <row r="18" spans="1:26" ht="15.75" customHeight="1" x14ac:dyDescent="0.25">
      <c r="A18" s="83"/>
      <c r="B18" s="83"/>
      <c r="C18" s="55" t="s">
        <v>14</v>
      </c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5"/>
      <c r="Y18" s="18"/>
      <c r="Z18" s="18"/>
    </row>
    <row r="19" spans="1:26" ht="15.75" x14ac:dyDescent="0.3">
      <c r="A19" s="68">
        <v>14</v>
      </c>
      <c r="B19" s="6" t="s">
        <v>1</v>
      </c>
      <c r="C19" s="27" t="s">
        <v>15</v>
      </c>
      <c r="D19" s="1"/>
      <c r="E19" s="1"/>
      <c r="F19" s="1">
        <v>277188019048.46002</v>
      </c>
      <c r="G19" s="1"/>
      <c r="H19" s="1"/>
      <c r="I19" s="1"/>
      <c r="J19" s="1">
        <v>277188019048.46002</v>
      </c>
      <c r="K19" s="1">
        <v>388709392.45999998</v>
      </c>
      <c r="L19" s="58">
        <v>2636752158.4299998</v>
      </c>
      <c r="M19" s="1">
        <v>281848236639.79999</v>
      </c>
      <c r="N19" s="1">
        <v>891509734.05999994</v>
      </c>
      <c r="O19" s="3">
        <v>280956726905.73999</v>
      </c>
      <c r="P19" s="10">
        <f t="shared" ref="P19:P40" si="5">(O19/$O$41)</f>
        <v>0.46340705227774659</v>
      </c>
      <c r="Q19" s="15">
        <f t="shared" ref="Q19:Q41" si="6">(K19/O19)</f>
        <v>1.3835205041750455E-3</v>
      </c>
      <c r="R19" s="15">
        <f t="shared" si="2"/>
        <v>9.3849048836428858E-3</v>
      </c>
      <c r="S19" s="44">
        <f t="shared" si="3"/>
        <v>106.19807084940381</v>
      </c>
      <c r="T19" s="44">
        <f t="shared" si="4"/>
        <v>0.99665879374802302</v>
      </c>
      <c r="U19" s="1">
        <v>100</v>
      </c>
      <c r="V19" s="1">
        <v>100</v>
      </c>
      <c r="W19" s="51">
        <v>70171</v>
      </c>
      <c r="X19" s="1">
        <v>2645591625.71</v>
      </c>
      <c r="Y19" s="19"/>
      <c r="Z19" s="18"/>
    </row>
    <row r="20" spans="1:26" ht="15.75" x14ac:dyDescent="0.3">
      <c r="A20" s="68">
        <v>15</v>
      </c>
      <c r="B20" s="6" t="s">
        <v>41</v>
      </c>
      <c r="C20" s="27" t="s">
        <v>16</v>
      </c>
      <c r="D20" s="1"/>
      <c r="E20" s="1"/>
      <c r="F20" s="1">
        <v>160335181295.14001</v>
      </c>
      <c r="G20" s="1"/>
      <c r="H20" s="1"/>
      <c r="I20" s="1"/>
      <c r="J20" s="1">
        <v>157292856148.78</v>
      </c>
      <c r="K20" s="1">
        <v>159968707.27000001</v>
      </c>
      <c r="L20" s="58">
        <v>2938383115.3400002</v>
      </c>
      <c r="M20" s="1">
        <v>160586979374.63</v>
      </c>
      <c r="N20" s="1">
        <v>3294123225.8499999</v>
      </c>
      <c r="O20" s="3">
        <v>157292856148.78</v>
      </c>
      <c r="P20" s="10">
        <f t="shared" si="5"/>
        <v>0.25943717246075521</v>
      </c>
      <c r="Q20" s="15">
        <f t="shared" si="6"/>
        <v>1.0170119049697272E-3</v>
      </c>
      <c r="R20" s="15">
        <f t="shared" si="2"/>
        <v>1.8680969926317858E-2</v>
      </c>
      <c r="S20" s="44">
        <f t="shared" si="3"/>
        <v>99.999999967436537</v>
      </c>
      <c r="T20" s="44">
        <f t="shared" si="4"/>
        <v>1.8680969920234687</v>
      </c>
      <c r="U20" s="1">
        <v>100</v>
      </c>
      <c r="V20" s="1">
        <v>100</v>
      </c>
      <c r="W20" s="51">
        <v>14409</v>
      </c>
      <c r="X20" s="1">
        <v>1572928562</v>
      </c>
      <c r="Y20" s="19"/>
      <c r="Z20" s="18"/>
    </row>
    <row r="21" spans="1:26" ht="15.75" x14ac:dyDescent="0.3">
      <c r="A21" s="68">
        <v>16</v>
      </c>
      <c r="B21" s="6" t="s">
        <v>8</v>
      </c>
      <c r="C21" s="27" t="s">
        <v>118</v>
      </c>
      <c r="D21" s="1"/>
      <c r="E21" s="1"/>
      <c r="F21" s="1">
        <v>5610903596</v>
      </c>
      <c r="G21" s="1"/>
      <c r="H21" s="1"/>
      <c r="I21" s="1"/>
      <c r="J21" s="1">
        <v>5610903596</v>
      </c>
      <c r="K21" s="1">
        <v>6998070.3099999996</v>
      </c>
      <c r="L21" s="58">
        <v>75814921</v>
      </c>
      <c r="M21" s="1">
        <v>7683616774.0100002</v>
      </c>
      <c r="N21" s="1"/>
      <c r="O21" s="3">
        <v>7463269918</v>
      </c>
      <c r="P21" s="10">
        <f t="shared" si="5"/>
        <v>1.2309838426519986E-2</v>
      </c>
      <c r="Q21" s="15">
        <f t="shared" si="6"/>
        <v>9.3766812494908874E-4</v>
      </c>
      <c r="R21" s="15">
        <f t="shared" si="2"/>
        <v>1.0158405341490959E-2</v>
      </c>
      <c r="S21" s="44">
        <f t="shared" si="3"/>
        <v>0.99973072986218614</v>
      </c>
      <c r="T21" s="44">
        <f t="shared" si="4"/>
        <v>1.0155669986284687E-2</v>
      </c>
      <c r="U21" s="1">
        <v>1</v>
      </c>
      <c r="V21" s="1">
        <v>1</v>
      </c>
      <c r="W21" s="51">
        <v>1504</v>
      </c>
      <c r="X21" s="1">
        <v>7465280095</v>
      </c>
      <c r="Y21" s="19"/>
      <c r="Z21" s="18"/>
    </row>
    <row r="22" spans="1:26" ht="15.75" x14ac:dyDescent="0.3">
      <c r="A22" s="68">
        <v>17</v>
      </c>
      <c r="B22" s="6" t="s">
        <v>17</v>
      </c>
      <c r="C22" s="27" t="s">
        <v>101</v>
      </c>
      <c r="D22" s="1"/>
      <c r="E22" s="1"/>
      <c r="F22" s="1">
        <v>980435721.34000003</v>
      </c>
      <c r="G22" s="1"/>
      <c r="H22" s="1"/>
      <c r="I22" s="1"/>
      <c r="J22" s="1">
        <v>1085520844.5699999</v>
      </c>
      <c r="K22" s="1">
        <v>2090923.76</v>
      </c>
      <c r="L22" s="58">
        <v>8917348.3300000001</v>
      </c>
      <c r="M22" s="1">
        <v>1085520844.5699999</v>
      </c>
      <c r="N22" s="1">
        <v>23971889.379999999</v>
      </c>
      <c r="O22" s="3">
        <v>1061548955.1900001</v>
      </c>
      <c r="P22" s="10">
        <f t="shared" si="5"/>
        <v>1.7509076133925786E-3</v>
      </c>
      <c r="Q22" s="15">
        <f t="shared" si="6"/>
        <v>1.9696913173691162E-3</v>
      </c>
      <c r="R22" s="15">
        <f t="shared" si="2"/>
        <v>8.4003175608645762E-3</v>
      </c>
      <c r="S22" s="44">
        <f t="shared" si="3"/>
        <v>102.98335173503884</v>
      </c>
      <c r="T22" s="44">
        <f t="shared" si="4"/>
        <v>0.86509285805654013</v>
      </c>
      <c r="U22" s="1">
        <v>100</v>
      </c>
      <c r="V22" s="1">
        <v>100</v>
      </c>
      <c r="W22" s="51">
        <v>666</v>
      </c>
      <c r="X22" s="1">
        <v>10307966.65</v>
      </c>
      <c r="Y22" s="19"/>
      <c r="Z22" s="18"/>
    </row>
    <row r="23" spans="1:26" ht="15.75" x14ac:dyDescent="0.3">
      <c r="A23" s="68">
        <v>18</v>
      </c>
      <c r="B23" s="24" t="s">
        <v>64</v>
      </c>
      <c r="C23" s="27" t="s">
        <v>18</v>
      </c>
      <c r="D23" s="1"/>
      <c r="E23" s="1"/>
      <c r="F23" s="1">
        <v>39556711339.580002</v>
      </c>
      <c r="G23" s="1"/>
      <c r="H23" s="1"/>
      <c r="I23" s="1"/>
      <c r="J23" s="1">
        <v>39556711330.580002</v>
      </c>
      <c r="K23" s="1">
        <v>125698122.06999999</v>
      </c>
      <c r="L23" s="58">
        <v>634878141.25</v>
      </c>
      <c r="M23" s="1">
        <v>69346585564</v>
      </c>
      <c r="N23" s="1">
        <v>1602184347</v>
      </c>
      <c r="O23" s="3">
        <v>67744401217</v>
      </c>
      <c r="P23" s="10">
        <f t="shared" si="5"/>
        <v>0.11173689849691081</v>
      </c>
      <c r="Q23" s="15">
        <f t="shared" si="6"/>
        <v>1.855476169423384E-3</v>
      </c>
      <c r="R23" s="15">
        <f t="shared" si="2"/>
        <v>9.3716695379201555E-3</v>
      </c>
      <c r="S23" s="44">
        <f t="shared" si="3"/>
        <v>1.0230433128460477</v>
      </c>
      <c r="T23" s="44">
        <f t="shared" si="4"/>
        <v>9.587623850972225E-3</v>
      </c>
      <c r="U23" s="1">
        <v>1</v>
      </c>
      <c r="V23" s="1">
        <v>1</v>
      </c>
      <c r="W23" s="51">
        <v>66443</v>
      </c>
      <c r="X23" s="1">
        <v>66218507434</v>
      </c>
      <c r="Y23" s="19"/>
      <c r="Z23" s="18"/>
    </row>
    <row r="24" spans="1:26" ht="15.75" x14ac:dyDescent="0.3">
      <c r="A24" s="68">
        <v>19</v>
      </c>
      <c r="B24" s="6" t="s">
        <v>12</v>
      </c>
      <c r="C24" s="27" t="s">
        <v>19</v>
      </c>
      <c r="D24" s="1"/>
      <c r="E24" s="1"/>
      <c r="F24" s="1">
        <v>1054320931.39</v>
      </c>
      <c r="G24" s="1"/>
      <c r="H24" s="1"/>
      <c r="I24" s="1"/>
      <c r="J24" s="1">
        <v>1155276507.8699999</v>
      </c>
      <c r="K24" s="1">
        <v>2216850.7599999998</v>
      </c>
      <c r="L24" s="58">
        <v>9985510.0600000005</v>
      </c>
      <c r="M24" s="1">
        <v>1169480127.6300001</v>
      </c>
      <c r="N24" s="1">
        <v>5068969.95</v>
      </c>
      <c r="O24" s="3">
        <v>1164411157.6800001</v>
      </c>
      <c r="P24" s="10">
        <f t="shared" si="5"/>
        <v>1.9205674416930404E-3</v>
      </c>
      <c r="Q24" s="15">
        <f t="shared" si="6"/>
        <v>1.9038384726722346E-3</v>
      </c>
      <c r="R24" s="15">
        <f t="shared" si="2"/>
        <v>8.575587750202741E-3</v>
      </c>
      <c r="S24" s="44">
        <f t="shared" si="3"/>
        <v>9.9789167646833832</v>
      </c>
      <c r="T24" s="44">
        <f t="shared" si="4"/>
        <v>8.5575076367511577E-2</v>
      </c>
      <c r="U24" s="1">
        <v>10</v>
      </c>
      <c r="V24" s="1">
        <v>10</v>
      </c>
      <c r="W24" s="51">
        <v>987</v>
      </c>
      <c r="X24" s="1">
        <v>116687129.98999999</v>
      </c>
      <c r="Y24" s="19"/>
      <c r="Z24" s="18"/>
    </row>
    <row r="25" spans="1:26" ht="15.75" x14ac:dyDescent="0.3">
      <c r="A25" s="68">
        <v>20</v>
      </c>
      <c r="B25" s="6" t="s">
        <v>76</v>
      </c>
      <c r="C25" s="27" t="s">
        <v>77</v>
      </c>
      <c r="D25" s="1"/>
      <c r="E25" s="1"/>
      <c r="F25" s="1">
        <v>6080570488.2399998</v>
      </c>
      <c r="G25" s="1"/>
      <c r="H25" s="1"/>
      <c r="I25" s="1"/>
      <c r="J25" s="1">
        <v>6080570488.2399998</v>
      </c>
      <c r="K25" s="1">
        <v>7129654.3600000003</v>
      </c>
      <c r="L25" s="58">
        <v>75467928.569999993</v>
      </c>
      <c r="M25" s="1">
        <v>7440838476.9799995</v>
      </c>
      <c r="N25" s="1">
        <v>176697845.09</v>
      </c>
      <c r="O25" s="3">
        <v>7264140631.8900003</v>
      </c>
      <c r="P25" s="10">
        <f t="shared" si="5"/>
        <v>1.1981396689193775E-2</v>
      </c>
      <c r="Q25" s="15">
        <f t="shared" si="6"/>
        <v>9.8148627914779098E-4</v>
      </c>
      <c r="R25" s="15">
        <f t="shared" si="2"/>
        <v>1.0389106212879662E-2</v>
      </c>
      <c r="S25" s="44">
        <f t="shared" si="3"/>
        <v>99.950925814540255</v>
      </c>
      <c r="T25" s="44">
        <f t="shared" si="4"/>
        <v>1.0384007843629142</v>
      </c>
      <c r="U25" s="1">
        <v>100</v>
      </c>
      <c r="V25" s="1">
        <v>100</v>
      </c>
      <c r="W25" s="51">
        <v>3773</v>
      </c>
      <c r="X25" s="1">
        <v>72677072</v>
      </c>
      <c r="Y25" s="19"/>
      <c r="Z25" s="18"/>
    </row>
    <row r="26" spans="1:26" ht="15.75" x14ac:dyDescent="0.3">
      <c r="A26" s="68">
        <v>21</v>
      </c>
      <c r="B26" s="6" t="s">
        <v>81</v>
      </c>
      <c r="C26" s="27" t="s">
        <v>136</v>
      </c>
      <c r="D26" s="1"/>
      <c r="E26" s="1"/>
      <c r="F26" s="1">
        <v>26682714501.049999</v>
      </c>
      <c r="G26" s="1"/>
      <c r="H26" s="1"/>
      <c r="I26" s="1"/>
      <c r="J26" s="1">
        <v>26682714501.049999</v>
      </c>
      <c r="K26" s="1">
        <v>36399592.32</v>
      </c>
      <c r="L26" s="58">
        <v>288628490.72000003</v>
      </c>
      <c r="M26" s="1">
        <v>293625443173.51001</v>
      </c>
      <c r="N26" s="1">
        <v>84236591.090000004</v>
      </c>
      <c r="O26" s="3">
        <v>29278206582.419998</v>
      </c>
      <c r="P26" s="10">
        <f t="shared" si="5"/>
        <v>4.8291164115426555E-2</v>
      </c>
      <c r="Q26" s="15">
        <f t="shared" si="6"/>
        <v>1.2432316240932604E-3</v>
      </c>
      <c r="R26" s="15">
        <f t="shared" si="2"/>
        <v>9.85813423740599E-3</v>
      </c>
      <c r="S26" s="44">
        <f t="shared" si="3"/>
        <v>1.0198034940375433</v>
      </c>
      <c r="T26" s="44">
        <f t="shared" si="4"/>
        <v>1.0053359739997762E-2</v>
      </c>
      <c r="U26" s="1">
        <v>1</v>
      </c>
      <c r="V26" s="1">
        <v>1</v>
      </c>
      <c r="W26" s="51">
        <v>12288</v>
      </c>
      <c r="X26" s="1">
        <v>28709655098.849998</v>
      </c>
      <c r="Y26" s="19"/>
      <c r="Z26" s="18"/>
    </row>
    <row r="27" spans="1:26" ht="15.75" x14ac:dyDescent="0.3">
      <c r="A27" s="68">
        <v>22</v>
      </c>
      <c r="B27" s="1" t="s">
        <v>66</v>
      </c>
      <c r="C27" s="32" t="s">
        <v>82</v>
      </c>
      <c r="D27" s="1"/>
      <c r="E27" s="1"/>
      <c r="F27" s="1">
        <v>897078652.69000006</v>
      </c>
      <c r="G27" s="1"/>
      <c r="H27" s="1"/>
      <c r="I27" s="1"/>
      <c r="J27" s="1">
        <v>897078652.69000006</v>
      </c>
      <c r="K27" s="1">
        <v>1409842</v>
      </c>
      <c r="L27" s="58">
        <v>7495284.4699999997</v>
      </c>
      <c r="M27" s="1">
        <v>901702287.00999999</v>
      </c>
      <c r="N27" s="1">
        <v>786388.51</v>
      </c>
      <c r="O27" s="3">
        <v>896663447.15999997</v>
      </c>
      <c r="P27" s="10">
        <f t="shared" si="5"/>
        <v>1.4789472012642865E-3</v>
      </c>
      <c r="Q27" s="15">
        <f t="shared" si="6"/>
        <v>1.5723201436005775E-3</v>
      </c>
      <c r="R27" s="15">
        <f t="shared" si="2"/>
        <v>8.3590833257893987E-3</v>
      </c>
      <c r="S27" s="44">
        <f t="shared" si="3"/>
        <v>10.175055735127021</v>
      </c>
      <c r="T27" s="44">
        <f t="shared" si="4"/>
        <v>8.5054138734478077E-2</v>
      </c>
      <c r="U27" s="1">
        <v>10</v>
      </c>
      <c r="V27" s="1">
        <v>10</v>
      </c>
      <c r="W27" s="51">
        <v>235</v>
      </c>
      <c r="X27" s="1">
        <v>88123689</v>
      </c>
      <c r="Y27" s="19"/>
      <c r="Z27" s="18"/>
    </row>
    <row r="28" spans="1:26" ht="15.75" x14ac:dyDescent="0.3">
      <c r="A28" s="68">
        <v>23</v>
      </c>
      <c r="B28" s="1" t="s">
        <v>6</v>
      </c>
      <c r="C28" s="32" t="s">
        <v>99</v>
      </c>
      <c r="D28" s="1"/>
      <c r="E28" s="1"/>
      <c r="F28" s="1">
        <v>1770398284.47</v>
      </c>
      <c r="G28" s="1"/>
      <c r="H28" s="1"/>
      <c r="I28" s="1"/>
      <c r="J28" s="1">
        <v>1954029309.9300001</v>
      </c>
      <c r="K28" s="1">
        <v>2743956.62</v>
      </c>
      <c r="L28" s="58">
        <v>11628651.779999999</v>
      </c>
      <c r="M28" s="1">
        <v>1954029309.9300001</v>
      </c>
      <c r="N28" s="1">
        <v>6579778.9800000004</v>
      </c>
      <c r="O28" s="3">
        <v>1916561214.49</v>
      </c>
      <c r="P28" s="10">
        <f t="shared" si="5"/>
        <v>3.1611557861529315E-3</v>
      </c>
      <c r="Q28" s="15">
        <f t="shared" si="6"/>
        <v>1.4317083113518873E-3</v>
      </c>
      <c r="R28" s="15">
        <f t="shared" si="2"/>
        <v>6.0674564903445581E-3</v>
      </c>
      <c r="S28" s="44">
        <f t="shared" si="3"/>
        <v>100.00000002556662</v>
      </c>
      <c r="T28" s="44">
        <f t="shared" si="4"/>
        <v>0.60674564918958018</v>
      </c>
      <c r="U28" s="1">
        <v>100</v>
      </c>
      <c r="V28" s="1">
        <v>100</v>
      </c>
      <c r="W28" s="51">
        <v>501</v>
      </c>
      <c r="X28" s="1">
        <v>19165612.140000001</v>
      </c>
      <c r="Y28" s="19"/>
      <c r="Z28" s="18"/>
    </row>
    <row r="29" spans="1:26" ht="15.75" x14ac:dyDescent="0.3">
      <c r="A29" s="68">
        <v>24</v>
      </c>
      <c r="B29" s="6" t="s">
        <v>27</v>
      </c>
      <c r="C29" s="27" t="s">
        <v>86</v>
      </c>
      <c r="D29" s="1"/>
      <c r="E29" s="1"/>
      <c r="F29" s="1">
        <v>11644401467.09</v>
      </c>
      <c r="G29" s="1"/>
      <c r="H29" s="1"/>
      <c r="I29" s="1"/>
      <c r="J29" s="1">
        <v>11644401.09</v>
      </c>
      <c r="K29" s="1">
        <v>18604411.920000002</v>
      </c>
      <c r="L29" s="58">
        <v>107793742.11</v>
      </c>
      <c r="M29" s="1">
        <v>11701722939.02</v>
      </c>
      <c r="N29" s="1">
        <v>372232881.97000003</v>
      </c>
      <c r="O29" s="3">
        <v>11329490057.049999</v>
      </c>
      <c r="P29" s="10">
        <f t="shared" si="5"/>
        <v>1.8686741011575751E-2</v>
      </c>
      <c r="Q29" s="15">
        <f t="shared" si="6"/>
        <v>1.6421226221407061E-3</v>
      </c>
      <c r="R29" s="15">
        <f t="shared" si="2"/>
        <v>9.5144390053922348E-3</v>
      </c>
      <c r="S29" s="44">
        <f t="shared" si="3"/>
        <v>99.851264635941874</v>
      </c>
      <c r="T29" s="44">
        <f t="shared" si="4"/>
        <v>0.95002876698994754</v>
      </c>
      <c r="U29" s="1">
        <v>100</v>
      </c>
      <c r="V29" s="1">
        <v>100</v>
      </c>
      <c r="W29" s="51">
        <v>5188</v>
      </c>
      <c r="X29" s="1">
        <v>113463661.16</v>
      </c>
      <c r="Y29" s="19"/>
      <c r="Z29" s="18"/>
    </row>
    <row r="30" spans="1:26" ht="15.75" x14ac:dyDescent="0.3">
      <c r="A30" s="68">
        <v>25</v>
      </c>
      <c r="B30" s="6" t="s">
        <v>87</v>
      </c>
      <c r="C30" s="27" t="s">
        <v>88</v>
      </c>
      <c r="D30" s="1"/>
      <c r="E30" s="1"/>
      <c r="F30" s="1">
        <v>8397672017.1700001</v>
      </c>
      <c r="G30" s="1"/>
      <c r="H30" s="1"/>
      <c r="I30" s="1"/>
      <c r="J30" s="1">
        <v>9491118785.1000004</v>
      </c>
      <c r="K30" s="1">
        <v>9650466.2100000009</v>
      </c>
      <c r="L30" s="58">
        <v>86270955.780000001</v>
      </c>
      <c r="M30" s="1">
        <v>9491118785.1000004</v>
      </c>
      <c r="N30" s="1">
        <v>191030076.18000001</v>
      </c>
      <c r="O30" s="3">
        <v>9300088708.9200001</v>
      </c>
      <c r="P30" s="10">
        <f t="shared" si="5"/>
        <v>1.533946790306989E-2</v>
      </c>
      <c r="Q30" s="15">
        <f t="shared" si="6"/>
        <v>1.0376746407530439E-3</v>
      </c>
      <c r="R30" s="15">
        <f t="shared" si="2"/>
        <v>9.2763583746523718E-3</v>
      </c>
      <c r="S30" s="44">
        <f t="shared" si="3"/>
        <v>100.00000009591307</v>
      </c>
      <c r="T30" s="44">
        <f t="shared" si="4"/>
        <v>0.92763583835496111</v>
      </c>
      <c r="U30" s="1">
        <v>100</v>
      </c>
      <c r="V30" s="1">
        <v>100</v>
      </c>
      <c r="W30" s="51">
        <v>1608</v>
      </c>
      <c r="X30" s="1">
        <v>93000887</v>
      </c>
      <c r="Y30" s="19"/>
      <c r="Z30" s="18"/>
    </row>
    <row r="31" spans="1:26" ht="15.75" x14ac:dyDescent="0.3">
      <c r="A31" s="68">
        <v>26</v>
      </c>
      <c r="B31" s="6" t="s">
        <v>87</v>
      </c>
      <c r="C31" s="27" t="s">
        <v>98</v>
      </c>
      <c r="D31" s="1"/>
      <c r="E31" s="1"/>
      <c r="F31" s="1">
        <v>521902340.33999997</v>
      </c>
      <c r="G31" s="1"/>
      <c r="H31" s="1"/>
      <c r="I31" s="1"/>
      <c r="J31" s="1">
        <v>714116265.73000002</v>
      </c>
      <c r="K31" s="1">
        <v>594273.17000000004</v>
      </c>
      <c r="L31" s="58">
        <v>5569728.8499999996</v>
      </c>
      <c r="M31" s="1">
        <v>714116265.73000002</v>
      </c>
      <c r="N31" s="1">
        <v>15823265.73</v>
      </c>
      <c r="O31" s="3">
        <v>698293000</v>
      </c>
      <c r="P31" s="10">
        <f t="shared" si="5"/>
        <v>1.1517570848721809E-3</v>
      </c>
      <c r="Q31" s="15">
        <f t="shared" si="6"/>
        <v>8.5103698590706205E-4</v>
      </c>
      <c r="R31" s="15">
        <f t="shared" si="2"/>
        <v>7.9762060481774841E-3</v>
      </c>
      <c r="S31" s="44">
        <f t="shared" si="3"/>
        <v>1000004.2962093113</v>
      </c>
      <c r="T31" s="44">
        <f t="shared" si="4"/>
        <v>7976.2403156281771</v>
      </c>
      <c r="U31" s="1">
        <v>1000000</v>
      </c>
      <c r="V31" s="1">
        <v>1000000</v>
      </c>
      <c r="W31" s="51">
        <v>4</v>
      </c>
      <c r="X31" s="1">
        <v>698.29</v>
      </c>
      <c r="Y31" s="19"/>
      <c r="Z31" s="18"/>
    </row>
    <row r="32" spans="1:26" ht="15.75" x14ac:dyDescent="0.3">
      <c r="A32" s="68">
        <v>27</v>
      </c>
      <c r="B32" s="6" t="s">
        <v>67</v>
      </c>
      <c r="C32" s="27" t="s">
        <v>112</v>
      </c>
      <c r="D32" s="1"/>
      <c r="E32" s="1"/>
      <c r="F32" s="1">
        <v>478377938.69</v>
      </c>
      <c r="G32" s="1"/>
      <c r="H32" s="1"/>
      <c r="I32" s="1"/>
      <c r="J32" s="1">
        <v>478377938.69</v>
      </c>
      <c r="K32" s="1">
        <v>1242332.96</v>
      </c>
      <c r="L32" s="58">
        <v>527347.81000000006</v>
      </c>
      <c r="M32" s="1">
        <v>569459390.32000005</v>
      </c>
      <c r="N32" s="1">
        <v>6460525.7000000002</v>
      </c>
      <c r="O32" s="3">
        <v>562998864.62</v>
      </c>
      <c r="P32" s="10">
        <f t="shared" si="5"/>
        <v>9.2860436965726246E-4</v>
      </c>
      <c r="Q32" s="15">
        <f t="shared" si="6"/>
        <v>2.2066349296077556E-3</v>
      </c>
      <c r="R32" s="15">
        <f t="shared" si="2"/>
        <v>9.3667650707597279E-4</v>
      </c>
      <c r="S32" s="44">
        <f t="shared" si="3"/>
        <v>115.2700733348457</v>
      </c>
      <c r="T32" s="44">
        <f t="shared" si="4"/>
        <v>0.1079707696616745</v>
      </c>
      <c r="U32" s="1">
        <v>100</v>
      </c>
      <c r="V32" s="1">
        <v>100</v>
      </c>
      <c r="W32" s="51">
        <v>600</v>
      </c>
      <c r="X32" s="1">
        <v>4884172</v>
      </c>
      <c r="Y32" s="19"/>
      <c r="Z32" s="18"/>
    </row>
    <row r="33" spans="1:26" ht="15.75" x14ac:dyDescent="0.3">
      <c r="A33" s="68">
        <v>28</v>
      </c>
      <c r="B33" s="6" t="s">
        <v>2</v>
      </c>
      <c r="C33" s="27" t="s">
        <v>143</v>
      </c>
      <c r="D33" s="1"/>
      <c r="E33" s="1"/>
      <c r="F33" s="1">
        <v>7692120912.1700001</v>
      </c>
      <c r="G33" s="1"/>
      <c r="H33" s="1"/>
      <c r="I33" s="1"/>
      <c r="J33" s="1">
        <v>7727728840.5600004</v>
      </c>
      <c r="K33" s="1">
        <v>7759246.9500000002</v>
      </c>
      <c r="L33" s="58">
        <v>73384206.780000001</v>
      </c>
      <c r="M33" s="1">
        <v>7678820581.1599998</v>
      </c>
      <c r="N33" s="1">
        <v>14871705.439999999</v>
      </c>
      <c r="O33" s="3">
        <v>7663948875.7200003</v>
      </c>
      <c r="P33" s="10">
        <f t="shared" si="5"/>
        <v>1.2640836175801126E-2</v>
      </c>
      <c r="Q33" s="15">
        <f t="shared" si="6"/>
        <v>1.0124345915957127E-3</v>
      </c>
      <c r="R33" s="15">
        <f t="shared" si="2"/>
        <v>9.5752474305363655E-3</v>
      </c>
      <c r="S33" s="44">
        <f t="shared" si="3"/>
        <v>0.99893550651471508</v>
      </c>
      <c r="T33" s="44">
        <f t="shared" si="4"/>
        <v>9.565054642026569E-3</v>
      </c>
      <c r="U33" s="1">
        <v>1</v>
      </c>
      <c r="V33" s="1">
        <v>1</v>
      </c>
      <c r="W33" s="51">
        <v>782</v>
      </c>
      <c r="X33" s="1">
        <v>7672115793</v>
      </c>
      <c r="Y33" s="19"/>
      <c r="Z33" s="18"/>
    </row>
    <row r="34" spans="1:26" ht="15.75" x14ac:dyDescent="0.3">
      <c r="A34" s="68">
        <v>29</v>
      </c>
      <c r="B34" s="6" t="s">
        <v>29</v>
      </c>
      <c r="C34" s="27" t="s">
        <v>108</v>
      </c>
      <c r="D34" s="1"/>
      <c r="E34" s="1"/>
      <c r="F34" s="1">
        <v>6953186420.1400003</v>
      </c>
      <c r="G34" s="1"/>
      <c r="H34" s="1"/>
      <c r="I34" s="1"/>
      <c r="J34" s="1">
        <v>6953186420.1400003</v>
      </c>
      <c r="K34" s="1">
        <v>8013487.5999999996</v>
      </c>
      <c r="L34" s="58">
        <v>77459934.129999995</v>
      </c>
      <c r="M34" s="1">
        <v>7994049872.79</v>
      </c>
      <c r="N34" s="1">
        <v>15577618.199999999</v>
      </c>
      <c r="O34" s="3">
        <v>7978472254.5900002</v>
      </c>
      <c r="P34" s="10">
        <f t="shared" si="5"/>
        <v>1.3159607708626829E-2</v>
      </c>
      <c r="Q34" s="15">
        <f t="shared" si="6"/>
        <v>1.0043887281039117E-3</v>
      </c>
      <c r="R34" s="15">
        <f t="shared" si="2"/>
        <v>9.7086173465649947E-3</v>
      </c>
      <c r="S34" s="44">
        <f t="shared" si="3"/>
        <v>10.463959261540815</v>
      </c>
      <c r="T34" s="44">
        <f t="shared" si="4"/>
        <v>0.10159057640034458</v>
      </c>
      <c r="U34" s="1">
        <v>1</v>
      </c>
      <c r="V34" s="1">
        <v>1</v>
      </c>
      <c r="W34" s="51">
        <v>1935</v>
      </c>
      <c r="X34" s="1">
        <v>762471647.22000003</v>
      </c>
      <c r="Y34" s="19"/>
      <c r="Z34" s="18"/>
    </row>
    <row r="35" spans="1:26" ht="15.75" x14ac:dyDescent="0.3">
      <c r="A35" s="68">
        <v>30</v>
      </c>
      <c r="B35" s="6" t="s">
        <v>89</v>
      </c>
      <c r="C35" s="27" t="s">
        <v>105</v>
      </c>
      <c r="D35" s="1"/>
      <c r="E35" s="1"/>
      <c r="F35" s="1">
        <v>2180043802.8499999</v>
      </c>
      <c r="G35" s="1"/>
      <c r="H35" s="1"/>
      <c r="I35" s="1"/>
      <c r="J35" s="1">
        <v>3695814765.1500001</v>
      </c>
      <c r="K35" s="1">
        <v>6001312.8399999999</v>
      </c>
      <c r="L35" s="58">
        <v>33062725.059999999</v>
      </c>
      <c r="M35" s="1">
        <v>3695814765.1500001</v>
      </c>
      <c r="N35" s="1">
        <v>28888035.050000001</v>
      </c>
      <c r="O35" s="3">
        <v>3689813452.3099999</v>
      </c>
      <c r="P35" s="10">
        <f t="shared" si="5"/>
        <v>6.0859392626801687E-3</v>
      </c>
      <c r="Q35" s="15">
        <f t="shared" si="6"/>
        <v>1.6264542686413837E-3</v>
      </c>
      <c r="R35" s="15">
        <f t="shared" si="2"/>
        <v>8.9605410916644441E-3</v>
      </c>
      <c r="S35" s="44">
        <f t="shared" si="3"/>
        <v>101.95018888291095</v>
      </c>
      <c r="T35" s="44">
        <f t="shared" si="4"/>
        <v>0.91352885678827511</v>
      </c>
      <c r="U35" s="1">
        <v>100</v>
      </c>
      <c r="V35" s="1">
        <v>100</v>
      </c>
      <c r="W35" s="51">
        <v>612</v>
      </c>
      <c r="X35" s="1">
        <v>36192316</v>
      </c>
      <c r="Y35" s="19"/>
      <c r="Z35" s="18"/>
    </row>
    <row r="36" spans="1:26" ht="15.75" x14ac:dyDescent="0.3">
      <c r="A36" s="68">
        <v>31</v>
      </c>
      <c r="B36" s="6" t="s">
        <v>102</v>
      </c>
      <c r="C36" s="27" t="s">
        <v>103</v>
      </c>
      <c r="D36" s="1"/>
      <c r="E36" s="1"/>
      <c r="F36" s="1">
        <v>6232389096.9300003</v>
      </c>
      <c r="G36" s="1"/>
      <c r="H36" s="1"/>
      <c r="I36" s="1"/>
      <c r="J36" s="1">
        <v>6232389096.9300003</v>
      </c>
      <c r="K36" s="1">
        <v>6963770.8200000003</v>
      </c>
      <c r="L36" s="58">
        <v>61372859.469999999</v>
      </c>
      <c r="M36" s="1">
        <v>6291001010.6400003</v>
      </c>
      <c r="N36" s="1">
        <v>20183898.5</v>
      </c>
      <c r="O36" s="3">
        <v>6270818021.1400003</v>
      </c>
      <c r="P36" s="10">
        <f t="shared" si="5"/>
        <v>1.0343020886350206E-2</v>
      </c>
      <c r="Q36" s="15">
        <f t="shared" si="6"/>
        <v>1.1105043706457335E-3</v>
      </c>
      <c r="R36" s="15">
        <f t="shared" si="2"/>
        <v>9.7870579664569423E-3</v>
      </c>
      <c r="S36" s="44">
        <f t="shared" si="3"/>
        <v>1.0192629499033079</v>
      </c>
      <c r="T36" s="44">
        <f t="shared" si="4"/>
        <v>9.9755855737655719E-3</v>
      </c>
      <c r="U36" s="1">
        <v>1</v>
      </c>
      <c r="V36" s="1">
        <v>1</v>
      </c>
      <c r="W36" s="51">
        <v>1196</v>
      </c>
      <c r="X36" s="1">
        <v>6152306450.1999998</v>
      </c>
      <c r="Y36" s="19"/>
      <c r="Z36" s="18"/>
    </row>
    <row r="37" spans="1:26" ht="16.5" customHeight="1" x14ac:dyDescent="0.3">
      <c r="A37" s="68">
        <v>32</v>
      </c>
      <c r="B37" s="6" t="s">
        <v>122</v>
      </c>
      <c r="C37" s="40" t="s">
        <v>123</v>
      </c>
      <c r="D37" s="43"/>
      <c r="E37" s="1"/>
      <c r="F37" s="1">
        <v>613873789.11000001</v>
      </c>
      <c r="G37" s="1"/>
      <c r="H37" s="1"/>
      <c r="I37" s="1"/>
      <c r="J37" s="1">
        <v>818844066.44000006</v>
      </c>
      <c r="K37" s="1">
        <v>3223628.88</v>
      </c>
      <c r="L37" s="58">
        <v>7959689.0800000001</v>
      </c>
      <c r="M37" s="1">
        <v>902026049.21000004</v>
      </c>
      <c r="N37" s="1">
        <v>30810274.879999999</v>
      </c>
      <c r="O37" s="3">
        <v>871215774.33000004</v>
      </c>
      <c r="P37" s="10">
        <f t="shared" si="5"/>
        <v>1.4369740789854412E-3</v>
      </c>
      <c r="Q37" s="15">
        <f t="shared" ref="Q37:Q39" si="7">(K37/O37)</f>
        <v>3.7001498078694686E-3</v>
      </c>
      <c r="R37" s="15">
        <f t="shared" ref="R37:R39" si="8">L37/O37</f>
        <v>9.1363004602634992E-3</v>
      </c>
      <c r="S37" s="44">
        <f t="shared" ref="S37:S39" si="9">O37/X37</f>
        <v>9.7327905195980478</v>
      </c>
      <c r="T37" s="44">
        <f t="shared" ref="T37:T39" si="10">L37/X37</f>
        <v>8.8921698503851856E-2</v>
      </c>
      <c r="U37" s="1">
        <v>10</v>
      </c>
      <c r="V37" s="1">
        <v>10</v>
      </c>
      <c r="W37" s="51">
        <v>298</v>
      </c>
      <c r="X37" s="1">
        <v>89513462</v>
      </c>
      <c r="Y37" s="19"/>
      <c r="Z37" s="18"/>
    </row>
    <row r="38" spans="1:26" ht="16.5" customHeight="1" x14ac:dyDescent="0.3">
      <c r="A38" s="68">
        <v>33</v>
      </c>
      <c r="B38" s="6" t="s">
        <v>149</v>
      </c>
      <c r="C38" s="40" t="s">
        <v>150</v>
      </c>
      <c r="D38" s="43"/>
      <c r="E38" s="1"/>
      <c r="F38" s="1">
        <v>145080554.75</v>
      </c>
      <c r="G38" s="1"/>
      <c r="H38" s="1"/>
      <c r="I38" s="1"/>
      <c r="J38" s="1">
        <v>14508055.75</v>
      </c>
      <c r="K38" s="1">
        <v>739923.04</v>
      </c>
      <c r="L38" s="58">
        <v>1405885.92</v>
      </c>
      <c r="M38" s="1">
        <v>164776076.34</v>
      </c>
      <c r="N38" s="1">
        <v>6727236.46</v>
      </c>
      <c r="O38" s="3">
        <v>158048839.88999999</v>
      </c>
      <c r="P38" s="10">
        <f t="shared" si="5"/>
        <v>2.6068408404371292E-4</v>
      </c>
      <c r="Q38" s="15">
        <f t="shared" si="7"/>
        <v>4.6816100675903553E-3</v>
      </c>
      <c r="R38" s="15">
        <f t="shared" si="8"/>
        <v>8.8952625085921468E-3</v>
      </c>
      <c r="S38" s="44">
        <f t="shared" si="9"/>
        <v>1.0049054362101755</v>
      </c>
      <c r="T38" s="44">
        <f t="shared" si="10"/>
        <v>8.938897651400813E-3</v>
      </c>
      <c r="U38" s="1">
        <v>0</v>
      </c>
      <c r="V38" s="1">
        <v>0</v>
      </c>
      <c r="W38" s="51">
        <v>44</v>
      </c>
      <c r="X38" s="1">
        <v>157277326</v>
      </c>
      <c r="Y38" s="19"/>
      <c r="Z38" s="18"/>
    </row>
    <row r="39" spans="1:26" ht="16.5" customHeight="1" x14ac:dyDescent="0.3">
      <c r="A39" s="68">
        <v>34</v>
      </c>
      <c r="B39" s="6" t="s">
        <v>25</v>
      </c>
      <c r="C39" s="40" t="s">
        <v>154</v>
      </c>
      <c r="D39" s="43"/>
      <c r="E39" s="1"/>
      <c r="F39" s="1">
        <v>1606296180.54</v>
      </c>
      <c r="G39" s="1"/>
      <c r="H39" s="1"/>
      <c r="I39" s="1"/>
      <c r="J39" s="1">
        <v>1606296180.54</v>
      </c>
      <c r="K39" s="1">
        <v>1441327.6</v>
      </c>
      <c r="L39" s="58">
        <v>14461039.67</v>
      </c>
      <c r="M39" s="1">
        <v>1662851177.25</v>
      </c>
      <c r="N39" s="1">
        <v>12889927.869999999</v>
      </c>
      <c r="O39" s="3">
        <v>1649961249.73</v>
      </c>
      <c r="P39" s="10">
        <f t="shared" si="5"/>
        <v>2.7214286254352905E-3</v>
      </c>
      <c r="Q39" s="15">
        <f t="shared" si="7"/>
        <v>8.7355239417644462E-4</v>
      </c>
      <c r="R39" s="15">
        <f t="shared" si="8"/>
        <v>8.7644723004048769E-3</v>
      </c>
      <c r="S39" s="44">
        <f t="shared" si="9"/>
        <v>102.53295931368596</v>
      </c>
      <c r="T39" s="44">
        <f t="shared" si="10"/>
        <v>0.89864728178334097</v>
      </c>
      <c r="U39" s="1">
        <v>100</v>
      </c>
      <c r="V39" s="1">
        <v>100</v>
      </c>
      <c r="W39" s="51">
        <v>157</v>
      </c>
      <c r="X39" s="1">
        <v>16092008.470000001</v>
      </c>
      <c r="Y39" s="19"/>
      <c r="Z39" s="18"/>
    </row>
    <row r="40" spans="1:26" ht="16.5" customHeight="1" x14ac:dyDescent="0.3">
      <c r="A40" s="68">
        <v>35</v>
      </c>
      <c r="B40" s="6" t="s">
        <v>151</v>
      </c>
      <c r="C40" s="40" t="s">
        <v>152</v>
      </c>
      <c r="D40" s="43"/>
      <c r="E40" s="1"/>
      <c r="F40" s="1">
        <v>947781629.69000006</v>
      </c>
      <c r="G40" s="1"/>
      <c r="H40" s="1"/>
      <c r="I40" s="1"/>
      <c r="J40" s="1">
        <v>947781629.69000006</v>
      </c>
      <c r="K40" s="1">
        <v>3194057.28</v>
      </c>
      <c r="L40" s="58">
        <v>7424835.6299999999</v>
      </c>
      <c r="M40" s="1">
        <v>1076215067.9100001</v>
      </c>
      <c r="N40" s="1">
        <v>3188722.21</v>
      </c>
      <c r="O40" s="3">
        <v>1073026345.7</v>
      </c>
      <c r="P40" s="10">
        <f t="shared" si="5"/>
        <v>1.7698382998461693E-3</v>
      </c>
      <c r="Q40" s="15">
        <f t="shared" si="6"/>
        <v>2.9766811344378715E-3</v>
      </c>
      <c r="R40" s="15">
        <f t="shared" si="2"/>
        <v>6.9195278007422364E-3</v>
      </c>
      <c r="S40" s="44">
        <f t="shared" si="3"/>
        <v>1.0039663600895965</v>
      </c>
      <c r="T40" s="44">
        <f t="shared" si="4"/>
        <v>6.9469731396499543E-3</v>
      </c>
      <c r="U40" s="1">
        <v>1</v>
      </c>
      <c r="V40" s="1">
        <v>1</v>
      </c>
      <c r="W40" s="51">
        <v>61</v>
      </c>
      <c r="X40" s="1">
        <v>1068787151</v>
      </c>
      <c r="Y40" s="19"/>
      <c r="Z40" s="18"/>
    </row>
    <row r="41" spans="1:26" ht="15.75" x14ac:dyDescent="0.3">
      <c r="A41" s="68"/>
      <c r="B41" s="6"/>
      <c r="C41" s="63" t="s">
        <v>62</v>
      </c>
      <c r="D41" s="1"/>
      <c r="E41" s="1"/>
      <c r="F41" s="1"/>
      <c r="G41" s="1"/>
      <c r="H41" s="1"/>
      <c r="I41" s="1"/>
      <c r="J41" s="1"/>
      <c r="K41" s="1"/>
      <c r="L41" s="58"/>
      <c r="M41" s="1"/>
      <c r="N41" s="1"/>
      <c r="O41" s="8">
        <f>SUM(O19:O40)</f>
        <v>606284961622.3501</v>
      </c>
      <c r="P41" s="49">
        <f>(O41/$O$108)</f>
        <v>0.7537533470085751</v>
      </c>
      <c r="Q41" s="15">
        <f t="shared" si="6"/>
        <v>0</v>
      </c>
      <c r="R41" s="15">
        <f t="shared" si="2"/>
        <v>0</v>
      </c>
      <c r="S41" s="44" t="e">
        <f t="shared" si="3"/>
        <v>#DIV/0!</v>
      </c>
      <c r="T41" s="44" t="e">
        <f t="shared" si="4"/>
        <v>#DIV/0!</v>
      </c>
      <c r="U41" s="1"/>
      <c r="V41" s="1"/>
      <c r="W41" s="51"/>
      <c r="X41" s="1"/>
      <c r="Y41" s="20"/>
      <c r="Z41" s="18"/>
    </row>
    <row r="42" spans="1:26" ht="15.75" x14ac:dyDescent="0.3">
      <c r="A42" s="70"/>
      <c r="B42" s="64"/>
      <c r="C42" s="88" t="s">
        <v>20</v>
      </c>
      <c r="D42" s="2"/>
      <c r="E42" s="2"/>
      <c r="F42" s="2"/>
      <c r="G42" s="2"/>
      <c r="H42" s="2"/>
      <c r="I42" s="2"/>
      <c r="J42" s="5"/>
      <c r="K42" s="2"/>
      <c r="L42" s="2"/>
      <c r="M42" s="2"/>
      <c r="N42" s="2"/>
      <c r="O42" s="3"/>
      <c r="P42" s="11"/>
      <c r="Q42" s="15"/>
      <c r="R42" s="15"/>
      <c r="S42" s="44"/>
      <c r="T42" s="44"/>
      <c r="U42" s="2"/>
      <c r="V42" s="2"/>
      <c r="W42" s="2"/>
      <c r="X42" s="2"/>
      <c r="Y42" s="18"/>
      <c r="Z42" s="18"/>
    </row>
    <row r="43" spans="1:26" ht="15.75" x14ac:dyDescent="0.3">
      <c r="A43" s="68">
        <v>36</v>
      </c>
      <c r="B43" s="6" t="s">
        <v>1</v>
      </c>
      <c r="C43" s="27" t="s">
        <v>21</v>
      </c>
      <c r="D43" s="1"/>
      <c r="E43" s="1"/>
      <c r="F43" s="1">
        <v>467211667.94</v>
      </c>
      <c r="G43" s="1">
        <v>1009696321.5599999</v>
      </c>
      <c r="H43" s="1"/>
      <c r="I43" s="1"/>
      <c r="J43" s="1">
        <v>1477037729.23</v>
      </c>
      <c r="K43" s="1">
        <v>2977729.06</v>
      </c>
      <c r="L43" s="58">
        <v>14560581.1</v>
      </c>
      <c r="M43" s="1">
        <v>1498419805.73</v>
      </c>
      <c r="N43" s="1">
        <v>39034846.75</v>
      </c>
      <c r="O43" s="3">
        <v>1459384958.98</v>
      </c>
      <c r="P43" s="11">
        <f t="shared" ref="P43:P51" si="11">(O43/$O$52)</f>
        <v>6.2476870764212475E-2</v>
      </c>
      <c r="Q43" s="15">
        <f t="shared" ref="Q43:Q52" si="12">(K43/O43)</f>
        <v>2.0403999929403194E-3</v>
      </c>
      <c r="R43" s="15">
        <f t="shared" si="2"/>
        <v>9.9772037599844439E-3</v>
      </c>
      <c r="S43" s="44">
        <f t="shared" si="3"/>
        <v>203.3195674759468</v>
      </c>
      <c r="T43" s="44">
        <f t="shared" si="4"/>
        <v>2.0285607530994274</v>
      </c>
      <c r="U43" s="1">
        <v>203.32</v>
      </c>
      <c r="V43" s="1">
        <v>203.32</v>
      </c>
      <c r="W43" s="51">
        <v>1057</v>
      </c>
      <c r="X43" s="1">
        <v>7177789.0199999996</v>
      </c>
      <c r="Y43" s="18"/>
      <c r="Z43" s="18"/>
    </row>
    <row r="44" spans="1:26" ht="15.75" x14ac:dyDescent="0.3">
      <c r="A44" s="68">
        <v>37</v>
      </c>
      <c r="B44" s="6" t="s">
        <v>8</v>
      </c>
      <c r="C44" s="27" t="s">
        <v>116</v>
      </c>
      <c r="D44" s="1"/>
      <c r="E44" s="1"/>
      <c r="F44" s="1">
        <v>205716821</v>
      </c>
      <c r="G44" s="1">
        <v>351105591</v>
      </c>
      <c r="H44" s="1"/>
      <c r="I44" s="1"/>
      <c r="J44" s="1">
        <v>556822412</v>
      </c>
      <c r="K44" s="1">
        <v>992692</v>
      </c>
      <c r="L44" s="58">
        <v>6474323</v>
      </c>
      <c r="M44" s="1">
        <v>597470010.07000005</v>
      </c>
      <c r="N44" s="1">
        <v>22343377.07</v>
      </c>
      <c r="O44" s="3">
        <v>575126633</v>
      </c>
      <c r="P44" s="10">
        <f t="shared" si="11"/>
        <v>2.4621407875898275E-2</v>
      </c>
      <c r="Q44" s="15">
        <f t="shared" si="12"/>
        <v>1.7260407413613899E-3</v>
      </c>
      <c r="R44" s="15">
        <f t="shared" si="2"/>
        <v>1.1257212983214429E-2</v>
      </c>
      <c r="S44" s="44">
        <f t="shared" si="3"/>
        <v>1.6517133450661297</v>
      </c>
      <c r="T44" s="44">
        <f t="shared" si="4"/>
        <v>1.8593688912626968E-2</v>
      </c>
      <c r="U44" s="1">
        <v>1.66</v>
      </c>
      <c r="V44" s="1">
        <v>1.66</v>
      </c>
      <c r="W44" s="51">
        <v>1423</v>
      </c>
      <c r="X44" s="1">
        <v>348200028</v>
      </c>
      <c r="Y44" s="18"/>
      <c r="Z44" s="18"/>
    </row>
    <row r="45" spans="1:26" ht="15.75" x14ac:dyDescent="0.3">
      <c r="A45" s="68">
        <v>38</v>
      </c>
      <c r="B45" s="6" t="s">
        <v>67</v>
      </c>
      <c r="C45" s="27" t="s">
        <v>22</v>
      </c>
      <c r="D45" s="1"/>
      <c r="E45" s="1"/>
      <c r="F45" s="1">
        <v>366439419.75999999</v>
      </c>
      <c r="G45" s="1">
        <v>862008779.73000002</v>
      </c>
      <c r="H45" s="1"/>
      <c r="I45" s="1"/>
      <c r="J45" s="1">
        <v>1228448199.49</v>
      </c>
      <c r="K45" s="1">
        <v>2208874.5299999998</v>
      </c>
      <c r="L45" s="58">
        <v>16163259.83</v>
      </c>
      <c r="M45" s="1">
        <v>1248174233.9200001</v>
      </c>
      <c r="N45" s="1">
        <v>8878415.0700000003</v>
      </c>
      <c r="O45" s="3">
        <v>1239295818.8599999</v>
      </c>
      <c r="P45" s="10">
        <f t="shared" si="11"/>
        <v>5.3054764088880935E-2</v>
      </c>
      <c r="Q45" s="15">
        <f t="shared" si="12"/>
        <v>1.7823626097858488E-3</v>
      </c>
      <c r="R45" s="15">
        <f t="shared" si="2"/>
        <v>1.3042293521871329E-2</v>
      </c>
      <c r="S45" s="44">
        <f t="shared" si="3"/>
        <v>272.0911654438338</v>
      </c>
      <c r="T45" s="44">
        <f t="shared" si="4"/>
        <v>3.5486928444265331</v>
      </c>
      <c r="U45" s="1">
        <v>272.09120000000001</v>
      </c>
      <c r="V45" s="1">
        <v>272.09120000000001</v>
      </c>
      <c r="W45" s="51">
        <v>64</v>
      </c>
      <c r="X45" s="1">
        <v>4554708.04</v>
      </c>
    </row>
    <row r="46" spans="1:26" ht="15.75" x14ac:dyDescent="0.3">
      <c r="A46" s="68">
        <v>39</v>
      </c>
      <c r="B46" s="6" t="s">
        <v>11</v>
      </c>
      <c r="C46" s="27" t="s">
        <v>23</v>
      </c>
      <c r="D46" s="1"/>
      <c r="E46" s="1"/>
      <c r="F46" s="1">
        <v>2671448082.1700001</v>
      </c>
      <c r="G46" s="1">
        <v>3557877654.1700001</v>
      </c>
      <c r="H46" s="1"/>
      <c r="I46" s="1"/>
      <c r="J46" s="1">
        <v>6204461974.6499996</v>
      </c>
      <c r="K46" s="1">
        <v>-6524111.79</v>
      </c>
      <c r="L46" s="58">
        <v>74249660.260000005</v>
      </c>
      <c r="M46" s="1">
        <v>6234744425.6899996</v>
      </c>
      <c r="N46" s="1">
        <v>30282451.030000001</v>
      </c>
      <c r="O46" s="3">
        <v>6204461974.6499996</v>
      </c>
      <c r="P46" s="10">
        <f t="shared" si="11"/>
        <v>0.26561557083787296</v>
      </c>
      <c r="Q46" s="15">
        <f>(K46/O46)</f>
        <v>-1.0515193447322292E-3</v>
      </c>
      <c r="R46" s="15">
        <f>L46/O46</f>
        <v>1.1967139223895156E-2</v>
      </c>
      <c r="S46" s="44">
        <f>O46/X46</f>
        <v>1234.8586286984535</v>
      </c>
      <c r="T46" s="44">
        <f>L46/X46</f>
        <v>14.777725131462649</v>
      </c>
      <c r="U46" s="1">
        <v>1234.8499999999999</v>
      </c>
      <c r="V46" s="1">
        <v>1235.6300000000001</v>
      </c>
      <c r="W46" s="51">
        <v>925</v>
      </c>
      <c r="X46" s="1">
        <v>5024431</v>
      </c>
    </row>
    <row r="47" spans="1:26" ht="15.75" customHeight="1" x14ac:dyDescent="0.3">
      <c r="A47" s="71" t="s">
        <v>157</v>
      </c>
      <c r="B47" s="33" t="s">
        <v>11</v>
      </c>
      <c r="C47" s="27" t="s">
        <v>125</v>
      </c>
      <c r="D47" s="1"/>
      <c r="E47" s="1"/>
      <c r="F47" s="82"/>
      <c r="G47" s="82"/>
      <c r="H47" s="82"/>
      <c r="I47" s="82"/>
      <c r="J47" s="24"/>
      <c r="K47" s="24"/>
      <c r="L47" s="24"/>
      <c r="M47" s="1"/>
      <c r="N47" s="1"/>
      <c r="O47" s="3"/>
      <c r="P47" s="10">
        <f t="shared" si="11"/>
        <v>0</v>
      </c>
      <c r="Q47" s="15" t="e">
        <f>(K50/O47)</f>
        <v>#DIV/0!</v>
      </c>
      <c r="R47" s="15" t="e">
        <f>L50/O47</f>
        <v>#DIV/0!</v>
      </c>
      <c r="S47" s="44" t="e">
        <f>O47/X47</f>
        <v>#DIV/0!</v>
      </c>
      <c r="T47" s="44" t="e">
        <f>L50/X47</f>
        <v>#DIV/0!</v>
      </c>
      <c r="U47" s="1">
        <v>43182.19</v>
      </c>
      <c r="V47" s="1">
        <v>43327.199999999997</v>
      </c>
      <c r="W47" s="51"/>
      <c r="X47" s="1"/>
    </row>
    <row r="48" spans="1:26" ht="15.75" customHeight="1" x14ac:dyDescent="0.3">
      <c r="A48" s="71" t="s">
        <v>158</v>
      </c>
      <c r="B48" s="33" t="s">
        <v>11</v>
      </c>
      <c r="C48" s="27" t="s">
        <v>126</v>
      </c>
      <c r="D48" s="1"/>
      <c r="E48" s="1"/>
      <c r="F48" s="1">
        <v>542146069.02999997</v>
      </c>
      <c r="G48" s="1">
        <v>1196877495.1500001</v>
      </c>
      <c r="H48" s="1"/>
      <c r="I48" s="1">
        <v>112272472.20999999</v>
      </c>
      <c r="J48" s="1">
        <v>1757431722.8299999</v>
      </c>
      <c r="K48" s="1">
        <v>2144050.62</v>
      </c>
      <c r="L48" s="58">
        <v>8109243.8499999996</v>
      </c>
      <c r="M48" s="1">
        <v>1767866165.02</v>
      </c>
      <c r="N48" s="1">
        <v>10434442.189999999</v>
      </c>
      <c r="O48" s="3">
        <v>1757431722.8299999</v>
      </c>
      <c r="P48" s="10">
        <f t="shared" si="11"/>
        <v>7.5236375398111732E-2</v>
      </c>
      <c r="Q48" s="15">
        <f t="shared" si="12"/>
        <v>1.2199908492305045E-3</v>
      </c>
      <c r="R48" s="15">
        <f t="shared" si="2"/>
        <v>4.6142582637245496E-3</v>
      </c>
      <c r="S48" s="44">
        <f>O48/X50</f>
        <v>19.730585069434991</v>
      </c>
      <c r="T48" s="44">
        <f>L48/X50</f>
        <v>9.1042015204760629E-2</v>
      </c>
      <c r="U48" s="24">
        <v>43142.32</v>
      </c>
      <c r="V48" s="24">
        <v>43283.69</v>
      </c>
      <c r="W48" s="51">
        <v>1112</v>
      </c>
      <c r="X48" s="1">
        <v>40709.61</v>
      </c>
    </row>
    <row r="49" spans="1:26" ht="15.75" x14ac:dyDescent="0.3">
      <c r="A49" s="68">
        <v>41</v>
      </c>
      <c r="B49" s="33" t="s">
        <v>2</v>
      </c>
      <c r="C49" s="27" t="s">
        <v>120</v>
      </c>
      <c r="D49" s="1"/>
      <c r="E49" s="1"/>
      <c r="F49" s="1">
        <v>293927568.68000001</v>
      </c>
      <c r="G49" s="1">
        <v>1861467954.71</v>
      </c>
      <c r="H49" s="1"/>
      <c r="I49" s="1"/>
      <c r="J49" s="1">
        <v>2167129746.8499999</v>
      </c>
      <c r="K49" s="1">
        <v>2966768.18</v>
      </c>
      <c r="L49" s="58">
        <v>9124067.6300000008</v>
      </c>
      <c r="M49" s="1">
        <v>2167129746.8499999</v>
      </c>
      <c r="N49" s="1">
        <v>6226733.6399999997</v>
      </c>
      <c r="O49" s="3">
        <v>2160903013.21</v>
      </c>
      <c r="P49" s="10">
        <f t="shared" si="11"/>
        <v>9.250914740458735E-2</v>
      </c>
      <c r="Q49" s="15">
        <f t="shared" si="12"/>
        <v>1.3729298177028756E-3</v>
      </c>
      <c r="R49" s="15">
        <f t="shared" si="2"/>
        <v>4.2223401856644593E-3</v>
      </c>
      <c r="S49" s="44">
        <f t="shared" si="3"/>
        <v>1.0636099916996749</v>
      </c>
      <c r="T49" s="44">
        <f t="shared" si="4"/>
        <v>4.4909232098277792E-3</v>
      </c>
      <c r="U49" s="1">
        <v>325.42</v>
      </c>
      <c r="V49" s="1">
        <v>325.42</v>
      </c>
      <c r="W49" s="51">
        <v>104</v>
      </c>
      <c r="X49" s="1">
        <v>2031668591</v>
      </c>
    </row>
    <row r="50" spans="1:26" ht="15.75" x14ac:dyDescent="0.3">
      <c r="A50" s="68">
        <v>42</v>
      </c>
      <c r="B50" s="33" t="s">
        <v>8</v>
      </c>
      <c r="C50" s="27" t="s">
        <v>97</v>
      </c>
      <c r="D50" s="1" t="s">
        <v>153</v>
      </c>
      <c r="E50" s="1"/>
      <c r="F50" s="1"/>
      <c r="G50" s="1">
        <v>9122328475</v>
      </c>
      <c r="H50" s="1"/>
      <c r="I50" s="1"/>
      <c r="J50" s="1">
        <v>9122328475</v>
      </c>
      <c r="K50" s="1">
        <v>13943019</v>
      </c>
      <c r="L50" s="58">
        <v>51273298</v>
      </c>
      <c r="M50" s="1">
        <v>9656616539</v>
      </c>
      <c r="N50" s="1">
        <v>53859487.490000002</v>
      </c>
      <c r="O50" s="3">
        <v>9602757073</v>
      </c>
      <c r="P50" s="10">
        <f t="shared" si="11"/>
        <v>0.41109798270722769</v>
      </c>
      <c r="Q50" s="15">
        <f t="shared" ref="Q50" si="13">(K50/O50)</f>
        <v>1.4519808107198173E-3</v>
      </c>
      <c r="R50" s="15">
        <f t="shared" ref="R50" si="14">L50/O50</f>
        <v>5.3394350820520856E-3</v>
      </c>
      <c r="S50" s="44">
        <f t="shared" ref="S50" si="15">O50/X50</f>
        <v>107.80960242645665</v>
      </c>
      <c r="T50" s="44">
        <f t="shared" ref="T50" si="16">L50/X50</f>
        <v>0.57564237337791024</v>
      </c>
      <c r="U50" s="1">
        <v>33472.21</v>
      </c>
      <c r="V50" s="1">
        <v>33472.21</v>
      </c>
      <c r="W50" s="51">
        <v>67</v>
      </c>
      <c r="X50" s="1">
        <v>89071445</v>
      </c>
    </row>
    <row r="51" spans="1:26" ht="15.75" x14ac:dyDescent="0.3">
      <c r="A51" s="68">
        <v>43</v>
      </c>
      <c r="B51" s="33" t="s">
        <v>66</v>
      </c>
      <c r="C51" s="27" t="s">
        <v>146</v>
      </c>
      <c r="D51" s="1"/>
      <c r="E51" s="1"/>
      <c r="F51" s="1"/>
      <c r="G51" s="1">
        <v>344023927.19999999</v>
      </c>
      <c r="H51" s="1"/>
      <c r="I51" s="1"/>
      <c r="J51" s="1">
        <v>344023927.19999999</v>
      </c>
      <c r="K51" s="1">
        <v>1717801.2</v>
      </c>
      <c r="L51" s="58">
        <v>-853513</v>
      </c>
      <c r="M51" s="1">
        <v>365957244</v>
      </c>
      <c r="N51" s="1">
        <v>436737.6</v>
      </c>
      <c r="O51" s="3">
        <v>359442489.60000002</v>
      </c>
      <c r="P51" s="10">
        <f t="shared" si="11"/>
        <v>1.5387880923208655E-2</v>
      </c>
      <c r="Q51" s="15"/>
      <c r="R51" s="15"/>
      <c r="S51" s="44"/>
      <c r="T51" s="44"/>
      <c r="U51" s="1">
        <v>99.650800000000004</v>
      </c>
      <c r="V51" s="1">
        <v>101.4569</v>
      </c>
      <c r="W51" s="53">
        <v>29</v>
      </c>
      <c r="X51" s="72">
        <v>10019</v>
      </c>
    </row>
    <row r="52" spans="1:26" ht="15.75" x14ac:dyDescent="0.3">
      <c r="A52" s="68"/>
      <c r="B52" s="6"/>
      <c r="C52" s="63" t="s">
        <v>62</v>
      </c>
      <c r="D52" s="1"/>
      <c r="E52" s="1"/>
      <c r="F52" s="1"/>
      <c r="G52" s="1"/>
      <c r="H52" s="1"/>
      <c r="I52" s="1"/>
      <c r="J52" s="1"/>
      <c r="K52" s="1"/>
      <c r="L52" s="58"/>
      <c r="M52" s="1"/>
      <c r="N52" s="1"/>
      <c r="O52" s="8">
        <f>SUM(O43:O51)</f>
        <v>23358803684.129997</v>
      </c>
      <c r="P52" s="49">
        <f>(O52/$O$108)</f>
        <v>2.9040430776833839E-2</v>
      </c>
      <c r="Q52" s="15">
        <f t="shared" si="12"/>
        <v>0</v>
      </c>
      <c r="R52" s="15">
        <f t="shared" si="2"/>
        <v>0</v>
      </c>
      <c r="S52" s="44" t="e">
        <f t="shared" si="3"/>
        <v>#DIV/0!</v>
      </c>
      <c r="T52" s="44" t="e">
        <f t="shared" si="4"/>
        <v>#DIV/0!</v>
      </c>
      <c r="U52" s="1"/>
      <c r="V52" s="1"/>
      <c r="W52" s="51"/>
      <c r="X52" s="1"/>
    </row>
    <row r="53" spans="1:26" ht="15.75" customHeight="1" x14ac:dyDescent="0.25">
      <c r="A53" s="86"/>
      <c r="B53" s="86"/>
      <c r="C53" s="88" t="s">
        <v>24</v>
      </c>
      <c r="D53" s="87"/>
      <c r="E53" s="87" t="s">
        <v>153</v>
      </c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</row>
    <row r="54" spans="1:26" ht="15.75" x14ac:dyDescent="0.3">
      <c r="A54" s="68">
        <v>44</v>
      </c>
      <c r="B54" s="6" t="s">
        <v>25</v>
      </c>
      <c r="C54" s="32" t="s">
        <v>26</v>
      </c>
      <c r="D54" s="1"/>
      <c r="E54" s="1"/>
      <c r="F54" s="1">
        <v>3336469654.8200002</v>
      </c>
      <c r="G54" s="1">
        <v>261680782.38</v>
      </c>
      <c r="H54" s="1"/>
      <c r="I54" s="1"/>
      <c r="J54" s="1">
        <v>3598150437.1999998</v>
      </c>
      <c r="K54" s="1">
        <v>5270333.13</v>
      </c>
      <c r="L54" s="58">
        <v>39752816.560000002</v>
      </c>
      <c r="M54" s="1">
        <v>3626133242.6799998</v>
      </c>
      <c r="N54" s="1">
        <v>62091291.789999999</v>
      </c>
      <c r="O54" s="3">
        <v>3564041950.8899999</v>
      </c>
      <c r="P54" s="10">
        <f t="shared" ref="P54:P72" si="17">(O54/$O$73)</f>
        <v>3.9299399326282188E-2</v>
      </c>
      <c r="Q54" s="15">
        <f t="shared" ref="Q54:Q73" si="18">(K54/O54)</f>
        <v>1.4787517101710632E-3</v>
      </c>
      <c r="R54" s="15">
        <f t="shared" si="2"/>
        <v>1.1153857644709561E-2</v>
      </c>
      <c r="S54" s="44">
        <f t="shared" si="3"/>
        <v>2987.2317803070769</v>
      </c>
      <c r="T54" s="44">
        <f t="shared" si="4"/>
        <v>33.319158029297441</v>
      </c>
      <c r="U54" s="1">
        <v>2987.23</v>
      </c>
      <c r="V54" s="1">
        <v>2987.23</v>
      </c>
      <c r="W54" s="51">
        <v>1424</v>
      </c>
      <c r="X54" s="1">
        <v>1193091.8700000001</v>
      </c>
    </row>
    <row r="55" spans="1:26" ht="14.25" customHeight="1" x14ac:dyDescent="0.3">
      <c r="A55" s="68">
        <v>45</v>
      </c>
      <c r="B55" s="6" t="s">
        <v>27</v>
      </c>
      <c r="C55" s="27" t="s">
        <v>28</v>
      </c>
      <c r="D55" s="1">
        <v>27974764</v>
      </c>
      <c r="E55" s="1"/>
      <c r="F55" s="1">
        <v>1700694286.8900001</v>
      </c>
      <c r="G55" s="1">
        <v>958262103.25999999</v>
      </c>
      <c r="H55" s="1"/>
      <c r="I55" s="1"/>
      <c r="J55" s="1">
        <v>2686931154.1500001</v>
      </c>
      <c r="K55" s="1">
        <v>1066534.75</v>
      </c>
      <c r="L55" s="58">
        <v>23896791.300000001</v>
      </c>
      <c r="M55" s="1">
        <v>2693133200.48</v>
      </c>
      <c r="N55" s="1">
        <v>139851247.50999999</v>
      </c>
      <c r="O55" s="3">
        <v>2553281952.9699998</v>
      </c>
      <c r="P55" s="10">
        <f t="shared" si="17"/>
        <v>2.8154115031474452E-2</v>
      </c>
      <c r="Q55" s="15">
        <f t="shared" si="18"/>
        <v>4.1771131024499568E-4</v>
      </c>
      <c r="R55" s="15">
        <f t="shared" si="2"/>
        <v>9.3592449796635439E-3</v>
      </c>
      <c r="S55" s="44">
        <f t="shared" si="3"/>
        <v>1.112006997239273</v>
      </c>
      <c r="T55" s="44">
        <f t="shared" si="4"/>
        <v>1.0407545906262397E-2</v>
      </c>
      <c r="U55" s="1">
        <v>1</v>
      </c>
      <c r="V55" s="1">
        <v>1</v>
      </c>
      <c r="W55" s="51">
        <v>4187</v>
      </c>
      <c r="X55" s="1">
        <v>2296102416</v>
      </c>
    </row>
    <row r="56" spans="1:26" s="37" customFormat="1" ht="15.75" x14ac:dyDescent="0.3">
      <c r="A56" s="68">
        <v>46</v>
      </c>
      <c r="B56" s="33" t="s">
        <v>95</v>
      </c>
      <c r="C56" s="27" t="s">
        <v>100</v>
      </c>
      <c r="D56" s="4">
        <v>269263307.20999998</v>
      </c>
      <c r="E56" s="4"/>
      <c r="F56" s="4">
        <v>71865192.920000002</v>
      </c>
      <c r="G56" s="4">
        <v>269263307.20999998</v>
      </c>
      <c r="H56" s="4"/>
      <c r="I56" s="4"/>
      <c r="J56" s="4">
        <v>341128500.13</v>
      </c>
      <c r="K56" s="4">
        <v>596895.5</v>
      </c>
      <c r="L56" s="60">
        <v>3294519.37</v>
      </c>
      <c r="M56" s="4">
        <v>342110730.12</v>
      </c>
      <c r="N56" s="4">
        <v>8314035.2000000002</v>
      </c>
      <c r="O56" s="23">
        <v>333796694.91000003</v>
      </c>
      <c r="P56" s="10">
        <f t="shared" si="17"/>
        <v>3.6806552189391295E-3</v>
      </c>
      <c r="Q56" s="36">
        <f t="shared" si="18"/>
        <v>1.7882007494440231E-3</v>
      </c>
      <c r="R56" s="15">
        <f t="shared" si="2"/>
        <v>9.8698381986325103E-3</v>
      </c>
      <c r="S56" s="44">
        <f t="shared" si="3"/>
        <v>1.8645474174952166</v>
      </c>
      <c r="T56" s="44">
        <f t="shared" si="4"/>
        <v>1.8402781324355886E-2</v>
      </c>
      <c r="U56" s="4">
        <v>1.8454999999999999</v>
      </c>
      <c r="V56" s="4">
        <v>1.85</v>
      </c>
      <c r="W56" s="54">
        <v>1425</v>
      </c>
      <c r="X56" s="4">
        <v>179022904.8497</v>
      </c>
    </row>
    <row r="57" spans="1:26" ht="15.75" x14ac:dyDescent="0.3">
      <c r="A57" s="68">
        <v>47</v>
      </c>
      <c r="B57" s="6" t="s">
        <v>1</v>
      </c>
      <c r="C57" s="27" t="s">
        <v>30</v>
      </c>
      <c r="D57" s="1">
        <v>223872600</v>
      </c>
      <c r="E57" s="1"/>
      <c r="F57" s="1">
        <v>973200271.5</v>
      </c>
      <c r="G57" s="1">
        <v>57768301.630000003</v>
      </c>
      <c r="H57" s="1"/>
      <c r="I57" s="1"/>
      <c r="J57" s="1">
        <v>10024194033.129999</v>
      </c>
      <c r="K57" s="1">
        <v>15694414.619999999</v>
      </c>
      <c r="L57" s="58">
        <v>126182085.48999999</v>
      </c>
      <c r="M57" s="1">
        <v>10356970288.65</v>
      </c>
      <c r="N57" s="1">
        <v>31833475.260000002</v>
      </c>
      <c r="O57" s="3">
        <v>10325136813.389999</v>
      </c>
      <c r="P57" s="10">
        <f t="shared" si="17"/>
        <v>0.11385154280425416</v>
      </c>
      <c r="Q57" s="15">
        <f t="shared" si="18"/>
        <v>1.5200200155843875E-3</v>
      </c>
      <c r="R57" s="15">
        <f t="shared" si="2"/>
        <v>1.2220863294166004E-2</v>
      </c>
      <c r="S57" s="44">
        <f t="shared" si="3"/>
        <v>264.10218192090252</v>
      </c>
      <c r="T57" s="44">
        <f t="shared" si="4"/>
        <v>3.2275566609463104</v>
      </c>
      <c r="U57" s="1">
        <v>264.04000000000002</v>
      </c>
      <c r="V57" s="1">
        <v>264.14</v>
      </c>
      <c r="W57" s="51">
        <v>7089</v>
      </c>
      <c r="X57" s="1">
        <v>39095234.799999997</v>
      </c>
    </row>
    <row r="58" spans="1:26" ht="15.75" x14ac:dyDescent="0.3">
      <c r="A58" s="68">
        <v>48</v>
      </c>
      <c r="B58" s="6" t="s">
        <v>31</v>
      </c>
      <c r="C58" s="27" t="s">
        <v>32</v>
      </c>
      <c r="D58" s="17"/>
      <c r="E58" s="17"/>
      <c r="F58" s="1">
        <v>2510963486.73</v>
      </c>
      <c r="G58" s="1">
        <v>311559123.29000002</v>
      </c>
      <c r="H58" s="1"/>
      <c r="I58" s="1"/>
      <c r="J58" s="1">
        <v>2822522610.0100002</v>
      </c>
      <c r="K58" s="1">
        <v>3300822.49</v>
      </c>
      <c r="L58" s="58">
        <v>31171080.440000001</v>
      </c>
      <c r="M58" s="1">
        <v>2845093399</v>
      </c>
      <c r="N58" s="1">
        <v>29974435</v>
      </c>
      <c r="O58" s="3">
        <v>2815118963</v>
      </c>
      <c r="P58" s="10">
        <f t="shared" si="17"/>
        <v>3.1041296876513941E-2</v>
      </c>
      <c r="Q58" s="15">
        <f t="shared" si="18"/>
        <v>1.1725339260556145E-3</v>
      </c>
      <c r="R58" s="15">
        <f t="shared" si="2"/>
        <v>1.1072740033260186E-2</v>
      </c>
      <c r="S58" s="44">
        <f t="shared" si="3"/>
        <v>1.0199999999855067</v>
      </c>
      <c r="T58" s="44">
        <f t="shared" si="4"/>
        <v>1.1294194833764912E-2</v>
      </c>
      <c r="U58" s="1">
        <v>1.02</v>
      </c>
      <c r="V58" s="1">
        <v>1.02</v>
      </c>
      <c r="W58" s="51">
        <v>689</v>
      </c>
      <c r="X58" s="1">
        <v>2759920552</v>
      </c>
    </row>
    <row r="59" spans="1:26" ht="15.75" x14ac:dyDescent="0.3">
      <c r="A59" s="68">
        <v>49</v>
      </c>
      <c r="B59" s="1" t="s">
        <v>2</v>
      </c>
      <c r="C59" s="27" t="s">
        <v>121</v>
      </c>
      <c r="D59" s="1"/>
      <c r="E59" s="1"/>
      <c r="F59" s="1">
        <v>1147882746.3900001</v>
      </c>
      <c r="G59" s="1">
        <v>1155247316.99</v>
      </c>
      <c r="H59" s="1"/>
      <c r="I59" s="1">
        <v>48303053.509999998</v>
      </c>
      <c r="J59" s="1">
        <v>1196185799.9000001</v>
      </c>
      <c r="K59" s="1">
        <v>2241258.2400000002</v>
      </c>
      <c r="L59" s="58">
        <v>21576645.219999999</v>
      </c>
      <c r="M59" s="1">
        <v>2351433116.8899999</v>
      </c>
      <c r="N59" s="1">
        <v>4476993.3899999997</v>
      </c>
      <c r="O59" s="3">
        <v>2346956123.5</v>
      </c>
      <c r="P59" s="10">
        <f t="shared" si="17"/>
        <v>2.5879034862554693E-2</v>
      </c>
      <c r="Q59" s="15">
        <f t="shared" si="18"/>
        <v>9.5496384340480419E-4</v>
      </c>
      <c r="R59" s="15">
        <f t="shared" si="2"/>
        <v>9.1934591379675603E-3</v>
      </c>
      <c r="S59" s="44">
        <f t="shared" si="3"/>
        <v>3.4999544676789163</v>
      </c>
      <c r="T59" s="44">
        <f t="shared" si="4"/>
        <v>3.2176688383353122E-2</v>
      </c>
      <c r="U59" s="1">
        <v>3.5</v>
      </c>
      <c r="V59" s="1">
        <v>3.5</v>
      </c>
      <c r="W59" s="51">
        <v>902</v>
      </c>
      <c r="X59" s="1">
        <v>670567616</v>
      </c>
    </row>
    <row r="60" spans="1:26" ht="15.75" x14ac:dyDescent="0.3">
      <c r="A60" s="68">
        <v>50</v>
      </c>
      <c r="B60" s="6" t="s">
        <v>1</v>
      </c>
      <c r="C60" s="32" t="s">
        <v>73</v>
      </c>
      <c r="D60" s="1"/>
      <c r="E60" s="1"/>
      <c r="F60" s="22">
        <v>14226187870.790001</v>
      </c>
      <c r="G60" s="1">
        <v>207965885.87</v>
      </c>
      <c r="H60" s="1"/>
      <c r="I60" s="1"/>
      <c r="J60" s="1">
        <v>14434153756.66</v>
      </c>
      <c r="K60" s="22">
        <v>17303634.969999999</v>
      </c>
      <c r="L60" s="59">
        <v>153901265.63999999</v>
      </c>
      <c r="M60" s="22">
        <v>14688230386.52</v>
      </c>
      <c r="N60" s="22">
        <v>33295255.800000001</v>
      </c>
      <c r="O60" s="3">
        <v>14654935030.73</v>
      </c>
      <c r="P60" s="10">
        <f t="shared" si="17"/>
        <v>0.16159465904422379</v>
      </c>
      <c r="Q60" s="15">
        <f t="shared" si="18"/>
        <v>1.1807377469579994E-3</v>
      </c>
      <c r="R60" s="15">
        <f t="shared" si="2"/>
        <v>1.0501668231028232E-2</v>
      </c>
      <c r="S60" s="44">
        <f t="shared" si="3"/>
        <v>3583.0646316087982</v>
      </c>
      <c r="T60" s="44">
        <f t="shared" si="4"/>
        <v>37.628156011486993</v>
      </c>
      <c r="U60" s="22">
        <v>3583.06</v>
      </c>
      <c r="V60" s="22">
        <v>3583.06</v>
      </c>
      <c r="W60" s="51">
        <v>216</v>
      </c>
      <c r="X60" s="1">
        <v>4090056.01</v>
      </c>
    </row>
    <row r="61" spans="1:26" ht="15.75" x14ac:dyDescent="0.3">
      <c r="A61" s="68">
        <v>51</v>
      </c>
      <c r="B61" s="6" t="s">
        <v>1</v>
      </c>
      <c r="C61" s="32" t="s">
        <v>72</v>
      </c>
      <c r="D61" s="1">
        <v>5125216.75</v>
      </c>
      <c r="E61" s="1"/>
      <c r="F61" s="1">
        <v>190360775.88</v>
      </c>
      <c r="G61" s="1">
        <v>47668643.939999998</v>
      </c>
      <c r="H61" s="1"/>
      <c r="I61" s="1"/>
      <c r="J61" s="1">
        <v>289820225.50999999</v>
      </c>
      <c r="K61" s="1">
        <v>1144105.7</v>
      </c>
      <c r="L61" s="58">
        <v>-301912.87</v>
      </c>
      <c r="M61" s="1">
        <v>298413426.88</v>
      </c>
      <c r="N61" s="1">
        <v>1821184.68</v>
      </c>
      <c r="O61" s="3">
        <v>296592242.19999999</v>
      </c>
      <c r="P61" s="10">
        <f t="shared" si="17"/>
        <v>3.2704151982230548E-3</v>
      </c>
      <c r="Q61" s="15">
        <f t="shared" si="18"/>
        <v>3.8575037954920589E-3</v>
      </c>
      <c r="R61" s="15">
        <f t="shared" si="2"/>
        <v>-1.0179392008386118E-3</v>
      </c>
      <c r="S61" s="44">
        <f t="shared" si="3"/>
        <v>2918.7659634644788</v>
      </c>
      <c r="T61" s="44">
        <f t="shared" si="4"/>
        <v>-2.9711262922839721</v>
      </c>
      <c r="U61" s="1">
        <v>2913.6</v>
      </c>
      <c r="V61" s="1">
        <v>222.42</v>
      </c>
      <c r="W61" s="51">
        <v>18</v>
      </c>
      <c r="X61" s="1">
        <v>101615.63</v>
      </c>
    </row>
    <row r="62" spans="1:26" ht="15.75" x14ac:dyDescent="0.3">
      <c r="A62" s="68">
        <v>52</v>
      </c>
      <c r="B62" s="6" t="s">
        <v>50</v>
      </c>
      <c r="C62" s="32" t="s">
        <v>75</v>
      </c>
      <c r="D62" s="1"/>
      <c r="E62" s="1"/>
      <c r="F62" s="1">
        <v>2269552028.3699999</v>
      </c>
      <c r="G62" s="1">
        <v>1446595638.72</v>
      </c>
      <c r="H62" s="1"/>
      <c r="I62" s="1">
        <v>679723.7</v>
      </c>
      <c r="J62" s="1">
        <v>3716827390.79</v>
      </c>
      <c r="K62" s="22">
        <v>8655815.7599999998</v>
      </c>
      <c r="L62" s="59">
        <v>51994507.890000001</v>
      </c>
      <c r="M62" s="1">
        <v>4984072260.5900002</v>
      </c>
      <c r="N62" s="1">
        <v>89206385.25</v>
      </c>
      <c r="O62" s="3">
        <v>4894865875.3400002</v>
      </c>
      <c r="P62" s="10">
        <f t="shared" si="17"/>
        <v>5.3973912578537883E-2</v>
      </c>
      <c r="Q62" s="15">
        <f t="shared" si="18"/>
        <v>1.7683458506202198E-3</v>
      </c>
      <c r="R62" s="15">
        <f t="shared" si="2"/>
        <v>1.0622253850089086E-2</v>
      </c>
      <c r="S62" s="44">
        <f t="shared" si="3"/>
        <v>1111.7998699537825</v>
      </c>
      <c r="T62" s="44">
        <f t="shared" si="4"/>
        <v>11.809820449145112</v>
      </c>
      <c r="U62" s="1">
        <v>1110.02</v>
      </c>
      <c r="V62" s="1">
        <v>1110.02</v>
      </c>
      <c r="W62" s="52">
        <v>2733</v>
      </c>
      <c r="X62" s="1">
        <v>4402650.16</v>
      </c>
    </row>
    <row r="63" spans="1:26" ht="15.75" x14ac:dyDescent="0.3">
      <c r="A63" s="68">
        <v>53</v>
      </c>
      <c r="B63" s="1" t="s">
        <v>66</v>
      </c>
      <c r="C63" s="32" t="s">
        <v>78</v>
      </c>
      <c r="D63" s="1"/>
      <c r="E63" s="1"/>
      <c r="F63" s="1">
        <v>48834113.960000001</v>
      </c>
      <c r="G63" s="1">
        <v>6798958.8499999996</v>
      </c>
      <c r="H63" s="1"/>
      <c r="I63" s="1"/>
      <c r="J63" s="1">
        <v>55633072.810000002</v>
      </c>
      <c r="K63" s="1">
        <v>102394.84</v>
      </c>
      <c r="L63" s="58">
        <v>621036.9</v>
      </c>
      <c r="M63" s="1">
        <v>56090089.740000002</v>
      </c>
      <c r="N63" s="1">
        <v>56391.17</v>
      </c>
      <c r="O63" s="3">
        <v>55623159.950000003</v>
      </c>
      <c r="P63" s="10">
        <f t="shared" si="17"/>
        <v>6.1333643228269155E-4</v>
      </c>
      <c r="Q63" s="15">
        <f t="shared" si="18"/>
        <v>1.8408670074127997E-3</v>
      </c>
      <c r="R63" s="15">
        <f t="shared" si="2"/>
        <v>1.1165077650357402E-2</v>
      </c>
      <c r="S63" s="44">
        <f t="shared" si="3"/>
        <v>11.888770847448933</v>
      </c>
      <c r="T63" s="44">
        <f t="shared" si="4"/>
        <v>0.13273904967907271</v>
      </c>
      <c r="U63" s="1">
        <v>11.8888</v>
      </c>
      <c r="V63" s="1">
        <v>11.9886</v>
      </c>
      <c r="W63" s="51">
        <v>34</v>
      </c>
      <c r="X63" s="1">
        <v>4678630</v>
      </c>
    </row>
    <row r="64" spans="1:26" ht="15.75" x14ac:dyDescent="0.3">
      <c r="A64" s="68">
        <v>54</v>
      </c>
      <c r="B64" s="6" t="s">
        <v>43</v>
      </c>
      <c r="C64" s="27" t="s">
        <v>94</v>
      </c>
      <c r="D64" s="1"/>
      <c r="E64" s="1"/>
      <c r="F64" s="1">
        <v>100872578.08</v>
      </c>
      <c r="G64" s="1">
        <v>132890836.16</v>
      </c>
      <c r="H64" s="1"/>
      <c r="I64" s="1"/>
      <c r="J64" s="1">
        <v>2913996.11</v>
      </c>
      <c r="K64" s="1">
        <v>958683.14</v>
      </c>
      <c r="L64" s="58">
        <v>1955312.98</v>
      </c>
      <c r="M64" s="1">
        <v>240774617.94</v>
      </c>
      <c r="N64" s="1">
        <v>15199719.26</v>
      </c>
      <c r="O64" s="3">
        <v>225574898.68000001</v>
      </c>
      <c r="P64" s="10">
        <f t="shared" si="17"/>
        <v>2.487332681086214E-3</v>
      </c>
      <c r="Q64" s="15">
        <f t="shared" si="18"/>
        <v>4.2499548735694462E-3</v>
      </c>
      <c r="R64" s="15">
        <f t="shared" si="2"/>
        <v>8.6681319217782396E-3</v>
      </c>
      <c r="S64" s="44">
        <f t="shared" si="3"/>
        <v>0.76404664934427136</v>
      </c>
      <c r="T64" s="44">
        <f t="shared" si="4"/>
        <v>6.6228571509087831E-3</v>
      </c>
      <c r="U64" s="1">
        <v>0.76400000000000001</v>
      </c>
      <c r="V64" s="1">
        <v>0.76400000000000001</v>
      </c>
      <c r="W64" s="51">
        <v>824</v>
      </c>
      <c r="X64" s="1">
        <v>295237076</v>
      </c>
      <c r="Y64" s="19"/>
      <c r="Z64" s="18"/>
    </row>
    <row r="65" spans="1:26" ht="15.75" x14ac:dyDescent="0.3">
      <c r="A65" s="68">
        <v>55</v>
      </c>
      <c r="B65" s="33" t="s">
        <v>1</v>
      </c>
      <c r="C65" s="27" t="s">
        <v>90</v>
      </c>
      <c r="D65" s="1"/>
      <c r="E65" s="1"/>
      <c r="F65" s="1">
        <v>9473909295.7999992</v>
      </c>
      <c r="G65" s="1">
        <v>33962303403.150002</v>
      </c>
      <c r="H65" s="1"/>
      <c r="I65" s="1"/>
      <c r="J65" s="1">
        <v>43653734025</v>
      </c>
      <c r="K65" s="1">
        <v>59436579</v>
      </c>
      <c r="L65" s="58">
        <v>189157983</v>
      </c>
      <c r="M65" s="1">
        <v>44143353187</v>
      </c>
      <c r="N65" s="1">
        <v>139094489</v>
      </c>
      <c r="O65" s="3">
        <v>44004258067.849998</v>
      </c>
      <c r="P65" s="10">
        <f t="shared" si="17"/>
        <v>0.48521901080130853</v>
      </c>
      <c r="Q65" s="15">
        <f t="shared" si="18"/>
        <v>1.3507006278427639E-3</v>
      </c>
      <c r="R65" s="15">
        <f t="shared" si="2"/>
        <v>4.2986290714943547E-3</v>
      </c>
      <c r="S65" s="44">
        <f t="shared" si="3"/>
        <v>1.1402323783298931</v>
      </c>
      <c r="T65" s="44">
        <f t="shared" si="4"/>
        <v>4.9014360497480272E-3</v>
      </c>
      <c r="U65" s="1">
        <v>350</v>
      </c>
      <c r="V65" s="1">
        <v>350</v>
      </c>
      <c r="W65" s="53">
        <v>1591</v>
      </c>
      <c r="X65" s="72">
        <v>38592359684</v>
      </c>
    </row>
    <row r="66" spans="1:26" ht="15.75" x14ac:dyDescent="0.3">
      <c r="A66" s="68">
        <v>56</v>
      </c>
      <c r="B66" s="33" t="s">
        <v>87</v>
      </c>
      <c r="C66" s="27" t="s">
        <v>91</v>
      </c>
      <c r="D66" s="1"/>
      <c r="E66" s="1"/>
      <c r="F66" s="1">
        <v>60203088.299999997</v>
      </c>
      <c r="G66" s="1">
        <v>313761332.02999997</v>
      </c>
      <c r="H66" s="1"/>
      <c r="I66" s="1">
        <v>22034085.879999999</v>
      </c>
      <c r="J66" s="1">
        <v>395998506.22000003</v>
      </c>
      <c r="K66" s="1">
        <v>563936.21</v>
      </c>
      <c r="L66" s="58">
        <v>4149160.14</v>
      </c>
      <c r="M66" s="1">
        <v>395998506.22000003</v>
      </c>
      <c r="N66" s="1">
        <v>1832750.94</v>
      </c>
      <c r="O66" s="3">
        <v>394165755.27999997</v>
      </c>
      <c r="P66" s="10">
        <f t="shared" si="17"/>
        <v>4.3463229756950852E-3</v>
      </c>
      <c r="Q66" s="15">
        <f t="shared" si="18"/>
        <v>1.4307082805795793E-3</v>
      </c>
      <c r="R66" s="15">
        <f t="shared" si="2"/>
        <v>1.0526434842247009E-2</v>
      </c>
      <c r="S66" s="44">
        <f t="shared" si="3"/>
        <v>1109.8696177909928</v>
      </c>
      <c r="T66" s="44">
        <f t="shared" si="4"/>
        <v>11.682970215066479</v>
      </c>
      <c r="U66" s="1">
        <v>1109.8699999999999</v>
      </c>
      <c r="V66" s="1">
        <v>115.03</v>
      </c>
      <c r="W66" s="53">
        <v>126</v>
      </c>
      <c r="X66" s="72">
        <v>355146</v>
      </c>
    </row>
    <row r="67" spans="1:26" ht="15.75" x14ac:dyDescent="0.3">
      <c r="A67" s="68">
        <v>57</v>
      </c>
      <c r="B67" s="6" t="s">
        <v>27</v>
      </c>
      <c r="C67" s="27" t="s">
        <v>85</v>
      </c>
      <c r="D67" s="1">
        <v>4511392.5199999996</v>
      </c>
      <c r="E67" s="1"/>
      <c r="F67" s="1">
        <v>266781983.13999999</v>
      </c>
      <c r="G67" s="1"/>
      <c r="H67" s="1"/>
      <c r="I67" s="1"/>
      <c r="J67" s="1">
        <v>271293375.66000003</v>
      </c>
      <c r="K67" s="1">
        <v>352307.22</v>
      </c>
      <c r="L67" s="58">
        <v>3013635.99</v>
      </c>
      <c r="M67" s="1">
        <v>271845240.66000003</v>
      </c>
      <c r="N67" s="1">
        <v>4145573.14</v>
      </c>
      <c r="O67" s="3">
        <v>275990913.80000001</v>
      </c>
      <c r="P67" s="10">
        <f t="shared" si="17"/>
        <v>3.0432518138972051E-3</v>
      </c>
      <c r="Q67" s="15">
        <f t="shared" si="18"/>
        <v>1.2765174590323777E-3</v>
      </c>
      <c r="R67" s="15">
        <f t="shared" ref="R67" si="19">L67/O67</f>
        <v>1.0919330453696988E-2</v>
      </c>
      <c r="S67" s="44">
        <f t="shared" ref="S67" si="20">O67/X67</f>
        <v>124.9304955275945</v>
      </c>
      <c r="T67" s="44">
        <f t="shared" ref="T67" si="21">L67/X67</f>
        <v>1.3641573644099179</v>
      </c>
      <c r="U67" s="1">
        <v>134.91</v>
      </c>
      <c r="V67" s="1">
        <v>134.99</v>
      </c>
      <c r="W67" s="51">
        <v>17</v>
      </c>
      <c r="X67" s="1">
        <v>2209155.6800000002</v>
      </c>
    </row>
    <row r="68" spans="1:26" ht="15.75" x14ac:dyDescent="0.3">
      <c r="A68" s="68">
        <v>58</v>
      </c>
      <c r="B68" s="1" t="s">
        <v>29</v>
      </c>
      <c r="C68" s="32" t="s">
        <v>109</v>
      </c>
      <c r="D68" s="1"/>
      <c r="E68" s="1"/>
      <c r="F68" s="1">
        <v>660375840.63</v>
      </c>
      <c r="G68" s="1">
        <v>349269095.24000001</v>
      </c>
      <c r="H68" s="1"/>
      <c r="I68" s="1"/>
      <c r="J68" s="1">
        <v>1009644935.87</v>
      </c>
      <c r="K68" s="1">
        <v>3668156.86</v>
      </c>
      <c r="L68" s="58">
        <v>7984566.4299999997</v>
      </c>
      <c r="M68" s="1">
        <v>1072328475.55</v>
      </c>
      <c r="N68" s="1">
        <v>3668156.86</v>
      </c>
      <c r="O68" s="3">
        <v>1068660318.6900001</v>
      </c>
      <c r="P68" s="10">
        <f t="shared" si="17"/>
        <v>1.1783730154428395E-2</v>
      </c>
      <c r="Q68" s="15">
        <f t="shared" si="18"/>
        <v>3.4324815807669838E-3</v>
      </c>
      <c r="R68" s="15">
        <f t="shared" si="2"/>
        <v>7.4715663062962338E-3</v>
      </c>
      <c r="S68" s="44">
        <f t="shared" si="3"/>
        <v>22.1426755626531</v>
      </c>
      <c r="T68" s="44">
        <f t="shared" si="4"/>
        <v>0.1654404686651679</v>
      </c>
      <c r="U68" s="1">
        <v>22.142700000000001</v>
      </c>
      <c r="V68" s="1">
        <v>22.142700000000001</v>
      </c>
      <c r="W68" s="51">
        <v>1251</v>
      </c>
      <c r="X68" s="1">
        <v>48262474.68</v>
      </c>
      <c r="Z68" s="35"/>
    </row>
    <row r="69" spans="1:26" ht="15.75" x14ac:dyDescent="0.3">
      <c r="A69" s="68">
        <v>59</v>
      </c>
      <c r="B69" s="1" t="s">
        <v>27</v>
      </c>
      <c r="C69" s="41" t="s">
        <v>128</v>
      </c>
      <c r="D69" s="1"/>
      <c r="E69" s="1"/>
      <c r="F69" s="1">
        <v>42891660.869999997</v>
      </c>
      <c r="G69" s="1">
        <v>121318249.15000001</v>
      </c>
      <c r="H69" s="1"/>
      <c r="I69" s="1"/>
      <c r="J69" s="1">
        <v>1023931273.14</v>
      </c>
      <c r="K69" s="1">
        <v>1831562</v>
      </c>
      <c r="L69" s="58">
        <v>8721280.5600000005</v>
      </c>
      <c r="M69" s="1">
        <v>1025912681.84</v>
      </c>
      <c r="N69" s="1">
        <v>29066793.77</v>
      </c>
      <c r="O69" s="3">
        <v>996845888.07000005</v>
      </c>
      <c r="P69" s="10">
        <f t="shared" si="17"/>
        <v>1.0991858446627593E-2</v>
      </c>
      <c r="Q69" s="15">
        <f t="shared" si="18"/>
        <v>1.83735723035995E-3</v>
      </c>
      <c r="R69" s="15">
        <f t="shared" si="2"/>
        <v>8.7488754925651845E-3</v>
      </c>
      <c r="S69" s="44">
        <f t="shared" si="3"/>
        <v>308.21415239580455</v>
      </c>
      <c r="T69" s="44">
        <f t="shared" si="4"/>
        <v>2.6965272443574055</v>
      </c>
      <c r="U69" s="1">
        <v>326.03399999999999</v>
      </c>
      <c r="V69" s="1">
        <v>326.64800000000002</v>
      </c>
      <c r="W69" s="51">
        <v>233</v>
      </c>
      <c r="X69" s="1">
        <v>3234263.84</v>
      </c>
    </row>
    <row r="70" spans="1:26" ht="15.75" x14ac:dyDescent="0.3">
      <c r="A70" s="68">
        <v>60</v>
      </c>
      <c r="B70" s="1" t="s">
        <v>92</v>
      </c>
      <c r="C70" s="32" t="s">
        <v>93</v>
      </c>
      <c r="D70" s="1"/>
      <c r="E70" s="1"/>
      <c r="F70" s="1">
        <v>294998692.62</v>
      </c>
      <c r="G70" s="1">
        <v>93282978.079999998</v>
      </c>
      <c r="H70" s="1"/>
      <c r="I70" s="1"/>
      <c r="J70" s="1">
        <v>388281670.69999999</v>
      </c>
      <c r="K70" s="1">
        <v>11613524.59</v>
      </c>
      <c r="L70" s="58">
        <v>21597558.530000001</v>
      </c>
      <c r="M70" s="1">
        <v>390494458.52999997</v>
      </c>
      <c r="N70" s="1">
        <v>6186771.6600000001</v>
      </c>
      <c r="O70" s="3">
        <v>381066364.31</v>
      </c>
      <c r="P70" s="10">
        <f t="shared" si="17"/>
        <v>4.2018807374289025E-3</v>
      </c>
      <c r="Q70" s="15">
        <f t="shared" si="18"/>
        <v>3.0476383322439661E-2</v>
      </c>
      <c r="R70" s="15">
        <f t="shared" si="2"/>
        <v>5.6676633134773988E-2</v>
      </c>
      <c r="S70" s="44">
        <f t="shared" si="3"/>
        <v>138.44707847446162</v>
      </c>
      <c r="T70" s="44">
        <f t="shared" si="4"/>
        <v>7.8467142752783259</v>
      </c>
      <c r="U70" s="1">
        <v>139.63</v>
      </c>
      <c r="V70" s="1">
        <v>141.87</v>
      </c>
      <c r="W70" s="51">
        <v>291</v>
      </c>
      <c r="X70" s="1">
        <v>2752433.41</v>
      </c>
    </row>
    <row r="71" spans="1:26" ht="15.75" x14ac:dyDescent="0.3">
      <c r="A71" s="68">
        <v>61</v>
      </c>
      <c r="B71" s="1" t="s">
        <v>102</v>
      </c>
      <c r="C71" s="32" t="s">
        <v>104</v>
      </c>
      <c r="D71" s="1"/>
      <c r="E71" s="1"/>
      <c r="F71" s="1">
        <v>61103604.490000002</v>
      </c>
      <c r="G71" s="1">
        <v>293732717.56</v>
      </c>
      <c r="H71" s="1"/>
      <c r="I71" s="1"/>
      <c r="J71" s="1">
        <v>361836753.56</v>
      </c>
      <c r="K71" s="1">
        <v>388429.37</v>
      </c>
      <c r="L71" s="58">
        <v>3057929.88</v>
      </c>
      <c r="M71" s="1">
        <v>357181185.00999999</v>
      </c>
      <c r="N71" s="1">
        <v>4233082.05</v>
      </c>
      <c r="O71" s="3">
        <v>352948102.92000002</v>
      </c>
      <c r="P71" s="10">
        <f t="shared" si="17"/>
        <v>3.8918308564362143E-3</v>
      </c>
      <c r="Q71" s="15">
        <f t="shared" ref="Q71" si="22">(K71/O71)</f>
        <v>1.1005282838651275E-3</v>
      </c>
      <c r="R71" s="15">
        <f t="shared" ref="R71" si="23">L71/O71</f>
        <v>8.6639646302139692E-3</v>
      </c>
      <c r="S71" s="44">
        <f t="shared" ref="S71" si="24">O71/X71</f>
        <v>1.2137438873158621</v>
      </c>
      <c r="T71" s="44">
        <f t="shared" ref="T71" si="25">L71/X71</f>
        <v>1.0515834109843039E-2</v>
      </c>
      <c r="U71" s="1">
        <v>1.2323999999999999</v>
      </c>
      <c r="V71" s="1">
        <v>1.2323999999999999</v>
      </c>
      <c r="W71" s="51">
        <v>35</v>
      </c>
      <c r="X71" s="1">
        <v>290792898.41000003</v>
      </c>
    </row>
    <row r="72" spans="1:26" ht="15.75" x14ac:dyDescent="0.3">
      <c r="A72" s="68">
        <v>62</v>
      </c>
      <c r="B72" s="1" t="s">
        <v>1</v>
      </c>
      <c r="C72" s="32" t="s">
        <v>148</v>
      </c>
      <c r="D72" s="1"/>
      <c r="E72" s="1"/>
      <c r="F72" s="1">
        <v>0</v>
      </c>
      <c r="G72" s="1">
        <v>963340297.75</v>
      </c>
      <c r="H72" s="1"/>
      <c r="I72" s="1"/>
      <c r="J72" s="1">
        <v>953340297.75</v>
      </c>
      <c r="K72" s="1">
        <v>4538504.3</v>
      </c>
      <c r="L72" s="58">
        <v>2691904.94</v>
      </c>
      <c r="M72" s="1">
        <v>1154457416.4200001</v>
      </c>
      <c r="N72" s="1">
        <v>4840052.62</v>
      </c>
      <c r="O72" s="3">
        <v>1149617363.8</v>
      </c>
      <c r="P72" s="10">
        <f t="shared" si="17"/>
        <v>1.2676414159805839E-2</v>
      </c>
      <c r="Q72" s="15">
        <f t="shared" si="18"/>
        <v>3.9478390314132104E-3</v>
      </c>
      <c r="R72" s="15">
        <f t="shared" si="2"/>
        <v>2.3415660068860211E-3</v>
      </c>
      <c r="S72" s="44">
        <f t="shared" si="3"/>
        <v>100.21616514772022</v>
      </c>
      <c r="T72" s="44">
        <f t="shared" si="4"/>
        <v>0.23466276565037725</v>
      </c>
      <c r="U72" s="1">
        <v>100.22</v>
      </c>
      <c r="V72" s="1">
        <v>100.22</v>
      </c>
      <c r="W72" s="51">
        <v>291</v>
      </c>
      <c r="X72" s="1">
        <v>11471376.52</v>
      </c>
    </row>
    <row r="73" spans="1:26" ht="15.75" x14ac:dyDescent="0.3">
      <c r="A73" s="68"/>
      <c r="B73" s="62"/>
      <c r="C73" s="63" t="s">
        <v>62</v>
      </c>
      <c r="D73" s="1"/>
      <c r="E73" s="1"/>
      <c r="F73" s="1"/>
      <c r="G73" s="1"/>
      <c r="H73" s="1"/>
      <c r="I73" s="1"/>
      <c r="J73" s="1"/>
      <c r="K73" s="1"/>
      <c r="L73" s="58"/>
      <c r="M73" s="1"/>
      <c r="N73" s="1"/>
      <c r="O73" s="8">
        <f>SUM(O54:O72)</f>
        <v>90689476480.279999</v>
      </c>
      <c r="P73" s="49">
        <f>(O73/$O$108)</f>
        <v>0.11274813126248349</v>
      </c>
      <c r="Q73" s="15">
        <f t="shared" si="18"/>
        <v>0</v>
      </c>
      <c r="R73" s="15">
        <f t="shared" si="2"/>
        <v>0</v>
      </c>
      <c r="S73" s="44" t="e">
        <f t="shared" si="3"/>
        <v>#DIV/0!</v>
      </c>
      <c r="T73" s="44" t="e">
        <f t="shared" si="4"/>
        <v>#DIV/0!</v>
      </c>
      <c r="U73" s="1"/>
      <c r="V73" s="1"/>
      <c r="W73" s="51"/>
      <c r="X73" s="1"/>
    </row>
    <row r="74" spans="1:26" ht="15.75" x14ac:dyDescent="0.3">
      <c r="A74" s="64"/>
      <c r="B74" s="64"/>
      <c r="C74" s="88" t="s">
        <v>33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3"/>
      <c r="P74" s="10"/>
      <c r="Q74" s="15"/>
      <c r="R74" s="15" t="e">
        <f t="shared" si="2"/>
        <v>#DIV/0!</v>
      </c>
      <c r="S74" s="44" t="e">
        <f t="shared" si="3"/>
        <v>#DIV/0!</v>
      </c>
      <c r="T74" s="44" t="e">
        <f t="shared" si="4"/>
        <v>#DIV/0!</v>
      </c>
      <c r="U74" s="2"/>
      <c r="V74" s="2"/>
      <c r="W74" s="2"/>
      <c r="X74" s="2"/>
    </row>
    <row r="75" spans="1:26" ht="15.75" x14ac:dyDescent="0.3">
      <c r="A75" s="68">
        <v>63</v>
      </c>
      <c r="B75" s="6" t="s">
        <v>31</v>
      </c>
      <c r="C75" s="27" t="s">
        <v>34</v>
      </c>
      <c r="D75" s="1"/>
      <c r="E75" s="1"/>
      <c r="F75" s="1">
        <v>154616159.69999999</v>
      </c>
      <c r="G75" s="1">
        <v>503664133.60000002</v>
      </c>
      <c r="H75" s="1">
        <v>1846390000</v>
      </c>
      <c r="I75" s="1">
        <v>701677.35</v>
      </c>
      <c r="J75" s="1">
        <v>2512242170.71</v>
      </c>
      <c r="K75" s="1">
        <v>3528812.23</v>
      </c>
      <c r="L75" s="58">
        <v>16101570</v>
      </c>
      <c r="M75" s="1">
        <v>2525763192</v>
      </c>
      <c r="N75" s="1">
        <v>190261995</v>
      </c>
      <c r="O75" s="3">
        <v>2335501197</v>
      </c>
      <c r="P75" s="10">
        <f>(O75/$O$78)</f>
        <v>5.0898210379813784E-2</v>
      </c>
      <c r="Q75" s="15">
        <f>(K75/O75)</f>
        <v>1.5109443037463791E-3</v>
      </c>
      <c r="R75" s="15">
        <f t="shared" si="2"/>
        <v>6.8942675005616788E-3</v>
      </c>
      <c r="S75" s="44">
        <f t="shared" si="3"/>
        <v>116.77505985000001</v>
      </c>
      <c r="T75" s="44">
        <f t="shared" si="4"/>
        <v>0.80507850000000003</v>
      </c>
      <c r="U75" s="1">
        <v>5.5</v>
      </c>
      <c r="V75" s="1">
        <v>5.5</v>
      </c>
      <c r="W75" s="51">
        <v>2602</v>
      </c>
      <c r="X75" s="1">
        <v>20000000</v>
      </c>
    </row>
    <row r="76" spans="1:26" ht="15.75" x14ac:dyDescent="0.3">
      <c r="A76" s="68">
        <v>64</v>
      </c>
      <c r="B76" s="6" t="s">
        <v>31</v>
      </c>
      <c r="C76" s="27" t="s">
        <v>35</v>
      </c>
      <c r="D76" s="1"/>
      <c r="E76" s="1"/>
      <c r="F76" s="1">
        <v>865572821.24000001</v>
      </c>
      <c r="G76" s="1">
        <v>500000000</v>
      </c>
      <c r="H76" s="1">
        <v>9383337173.9799995</v>
      </c>
      <c r="I76" s="1">
        <v>80498783.390000001</v>
      </c>
      <c r="J76" s="1">
        <v>10829410778.610001</v>
      </c>
      <c r="K76" s="1">
        <v>19802007.23</v>
      </c>
      <c r="L76" s="58">
        <v>22894212.850000001</v>
      </c>
      <c r="M76" s="1">
        <v>11162470594.27</v>
      </c>
      <c r="N76" s="1">
        <v>1172838031.8099999</v>
      </c>
      <c r="O76" s="3">
        <v>9989632562</v>
      </c>
      <c r="P76" s="10">
        <f>(O76/$O$78)</f>
        <v>0.21770676906988293</v>
      </c>
      <c r="Q76" s="15">
        <f>(K76/O76)</f>
        <v>1.9822558144256199E-3</v>
      </c>
      <c r="R76" s="15">
        <f t="shared" si="2"/>
        <v>2.2917972916329573E-3</v>
      </c>
      <c r="S76" s="44">
        <f t="shared" si="3"/>
        <v>53.100453722060386</v>
      </c>
      <c r="T76" s="44">
        <f t="shared" si="4"/>
        <v>0.12169547602469918</v>
      </c>
      <c r="U76" s="1">
        <v>40.700000000000003</v>
      </c>
      <c r="V76" s="1">
        <v>40.700000000000003</v>
      </c>
      <c r="W76" s="51">
        <v>5214</v>
      </c>
      <c r="X76" s="1">
        <v>188127066</v>
      </c>
      <c r="Z76" s="28"/>
    </row>
    <row r="77" spans="1:26" ht="15.75" x14ac:dyDescent="0.3">
      <c r="A77" s="68">
        <v>65</v>
      </c>
      <c r="B77" s="4" t="s">
        <v>25</v>
      </c>
      <c r="C77" s="27" t="s">
        <v>36</v>
      </c>
      <c r="D77" s="1"/>
      <c r="E77" s="1"/>
      <c r="F77" s="1">
        <v>45548976600.489998</v>
      </c>
      <c r="G77" s="1">
        <v>727483767.12</v>
      </c>
      <c r="H77" s="1">
        <v>29289131890</v>
      </c>
      <c r="I77" s="1"/>
      <c r="J77" s="1">
        <v>34571513257.610001</v>
      </c>
      <c r="K77" s="1">
        <v>12499738.949999999</v>
      </c>
      <c r="L77" s="58">
        <v>184963345.78999999</v>
      </c>
      <c r="M77" s="1">
        <v>34692938308.32</v>
      </c>
      <c r="N77" s="1">
        <v>1132348786.0599999</v>
      </c>
      <c r="O77" s="3">
        <v>33560589522.27</v>
      </c>
      <c r="P77" s="10">
        <f>(O77/$O$78)</f>
        <v>0.73139502055030314</v>
      </c>
      <c r="Q77" s="15">
        <f>(K77/O77)</f>
        <v>3.7245290169010507E-4</v>
      </c>
      <c r="R77" s="15">
        <f t="shared" ref="R77:R108" si="26">L77/O77</f>
        <v>5.5113258861934702E-3</v>
      </c>
      <c r="S77" s="44">
        <f t="shared" ref="S77:S108" si="27">O77/X77</f>
        <v>12.577661110420069</v>
      </c>
      <c r="T77" s="44">
        <f t="shared" ref="T77:T108" si="28">L77/X77</f>
        <v>6.9319589265627021E-2</v>
      </c>
      <c r="U77" s="1">
        <v>12.58</v>
      </c>
      <c r="V77" s="1">
        <v>12.58</v>
      </c>
      <c r="W77" s="51">
        <v>894</v>
      </c>
      <c r="X77" s="1">
        <v>2668269500</v>
      </c>
    </row>
    <row r="78" spans="1:26" ht="15.75" x14ac:dyDescent="0.3">
      <c r="A78" s="68"/>
      <c r="B78" s="6"/>
      <c r="C78" s="63" t="s">
        <v>62</v>
      </c>
      <c r="D78" s="1"/>
      <c r="E78" s="1"/>
      <c r="F78" s="1"/>
      <c r="G78" s="1"/>
      <c r="H78" s="1"/>
      <c r="I78" s="1"/>
      <c r="J78" s="1"/>
      <c r="K78" s="1"/>
      <c r="L78" s="58"/>
      <c r="M78" s="1"/>
      <c r="N78" s="1"/>
      <c r="O78" s="8">
        <f>SUM(O75:O77)</f>
        <v>45885723281.270004</v>
      </c>
      <c r="P78" s="49">
        <f>(O78/$O$108)</f>
        <v>5.704663597562596E-2</v>
      </c>
      <c r="Q78" s="15">
        <f>(K78/O78)</f>
        <v>0</v>
      </c>
      <c r="R78" s="15">
        <f t="shared" si="26"/>
        <v>0</v>
      </c>
      <c r="S78" s="44" t="e">
        <f t="shared" si="27"/>
        <v>#DIV/0!</v>
      </c>
      <c r="T78" s="44" t="e">
        <f t="shared" si="28"/>
        <v>#DIV/0!</v>
      </c>
      <c r="U78" s="1"/>
      <c r="V78" s="1"/>
      <c r="W78" s="51"/>
      <c r="X78" s="1"/>
    </row>
    <row r="79" spans="1:26" ht="15.75" x14ac:dyDescent="0.3">
      <c r="A79" s="64"/>
      <c r="B79" s="64"/>
      <c r="C79" s="89" t="s">
        <v>37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3"/>
      <c r="P79" s="49"/>
      <c r="Q79" s="15"/>
      <c r="R79" s="15" t="e">
        <f t="shared" si="26"/>
        <v>#DIV/0!</v>
      </c>
      <c r="S79" s="15" t="e">
        <f t="shared" si="27"/>
        <v>#DIV/0!</v>
      </c>
      <c r="T79" s="15" t="e">
        <f t="shared" si="28"/>
        <v>#DIV/0!</v>
      </c>
      <c r="U79" s="2"/>
      <c r="V79" s="2"/>
      <c r="W79" s="2"/>
      <c r="X79" s="2"/>
    </row>
    <row r="80" spans="1:26" ht="15.75" x14ac:dyDescent="0.3">
      <c r="A80" s="68">
        <v>66</v>
      </c>
      <c r="B80" s="6" t="s">
        <v>1</v>
      </c>
      <c r="C80" s="40" t="s">
        <v>10</v>
      </c>
      <c r="D80" s="1"/>
      <c r="E80" s="1"/>
      <c r="F80" s="1">
        <v>358891578.31</v>
      </c>
      <c r="G80" s="1"/>
      <c r="H80" s="1"/>
      <c r="I80" s="1"/>
      <c r="J80" s="1">
        <v>1033183792.4</v>
      </c>
      <c r="K80" s="1">
        <v>2097868.79</v>
      </c>
      <c r="L80" s="58">
        <v>676907.24</v>
      </c>
      <c r="M80" s="1">
        <v>1046805773.62</v>
      </c>
      <c r="N80" s="1">
        <v>4374520.2699999996</v>
      </c>
      <c r="O80" s="3">
        <v>1042431253.35</v>
      </c>
      <c r="P80" s="10">
        <f t="shared" ref="P80:P99" si="29">(O80/$O$100)</f>
        <v>4.4330409822707952E-2</v>
      </c>
      <c r="Q80" s="15">
        <f t="shared" ref="Q80:Q85" si="30">(K80/O80)</f>
        <v>2.01247687390243E-3</v>
      </c>
      <c r="R80" s="15">
        <f t="shared" si="26"/>
        <v>6.4935432223915289E-4</v>
      </c>
      <c r="S80" s="44">
        <f t="shared" si="27"/>
        <v>2337.2418031728321</v>
      </c>
      <c r="T80" s="44">
        <f t="shared" si="28"/>
        <v>1.51769806700831</v>
      </c>
      <c r="U80" s="1">
        <v>2330.6799999999998</v>
      </c>
      <c r="V80" s="1">
        <v>2330.6799999999998</v>
      </c>
      <c r="W80" s="51">
        <v>864</v>
      </c>
      <c r="X80" s="1">
        <v>446009.16</v>
      </c>
    </row>
    <row r="81" spans="1:26" ht="15.75" x14ac:dyDescent="0.3">
      <c r="A81" s="68">
        <v>67</v>
      </c>
      <c r="B81" s="6" t="s">
        <v>6</v>
      </c>
      <c r="C81" s="40" t="s">
        <v>38</v>
      </c>
      <c r="D81" s="1">
        <v>39368394.100000001</v>
      </c>
      <c r="E81" s="1"/>
      <c r="F81" s="1">
        <v>72761806.980000004</v>
      </c>
      <c r="G81" s="6">
        <v>30021857.600000001</v>
      </c>
      <c r="H81" s="1"/>
      <c r="I81" s="1"/>
      <c r="J81" s="1">
        <v>142903569.55000001</v>
      </c>
      <c r="K81" s="1" t="s">
        <v>147</v>
      </c>
      <c r="L81" s="58">
        <v>2518034.54</v>
      </c>
      <c r="M81" s="6">
        <v>142903569.55000001</v>
      </c>
      <c r="N81" s="1">
        <v>818711.03</v>
      </c>
      <c r="O81" s="3">
        <v>142084858.52000001</v>
      </c>
      <c r="P81" s="10">
        <f t="shared" si="29"/>
        <v>6.0422977415070592E-3</v>
      </c>
      <c r="Q81" s="15" t="e">
        <f t="shared" si="30"/>
        <v>#VALUE!</v>
      </c>
      <c r="R81" s="15">
        <f t="shared" si="26"/>
        <v>1.7722046995215603E-2</v>
      </c>
      <c r="S81" s="44">
        <f t="shared" si="27"/>
        <v>107.47728138977413</v>
      </c>
      <c r="T81" s="44">
        <f t="shared" si="28"/>
        <v>1.9047174317075883</v>
      </c>
      <c r="U81" s="1">
        <v>107.07</v>
      </c>
      <c r="V81" s="1">
        <v>107.77</v>
      </c>
      <c r="W81" s="51">
        <v>732</v>
      </c>
      <c r="X81" s="1">
        <v>1321999</v>
      </c>
    </row>
    <row r="82" spans="1:26" ht="15.75" x14ac:dyDescent="0.3">
      <c r="A82" s="68">
        <v>68</v>
      </c>
      <c r="B82" s="6" t="s">
        <v>8</v>
      </c>
      <c r="C82" s="40" t="s">
        <v>119</v>
      </c>
      <c r="D82" s="1">
        <v>225213720</v>
      </c>
      <c r="E82" s="1"/>
      <c r="F82" s="1">
        <v>140319012</v>
      </c>
      <c r="G82" s="1">
        <v>209107549</v>
      </c>
      <c r="H82" s="1"/>
      <c r="I82" s="1"/>
      <c r="J82" s="1">
        <v>574640280</v>
      </c>
      <c r="K82" s="1">
        <v>1343758</v>
      </c>
      <c r="L82" s="58">
        <v>7085926</v>
      </c>
      <c r="M82" s="1">
        <v>774583140</v>
      </c>
      <c r="N82" s="1">
        <v>50225282.869999997</v>
      </c>
      <c r="O82" s="3">
        <v>724357857.13</v>
      </c>
      <c r="P82" s="10">
        <f t="shared" si="29"/>
        <v>3.0804027183258316E-2</v>
      </c>
      <c r="Q82" s="15">
        <f t="shared" si="30"/>
        <v>1.8551024010758216E-3</v>
      </c>
      <c r="R82" s="15">
        <f t="shared" si="26"/>
        <v>9.7823554065877873E-3</v>
      </c>
      <c r="S82" s="44">
        <f t="shared" si="27"/>
        <v>1.0806439741283376</v>
      </c>
      <c r="T82" s="44">
        <f t="shared" si="28"/>
        <v>1.0571243422910857E-2</v>
      </c>
      <c r="U82" s="1">
        <v>1.1399999999999999</v>
      </c>
      <c r="V82" s="1">
        <v>1.1499999999999999</v>
      </c>
      <c r="W82" s="51">
        <v>2253</v>
      </c>
      <c r="X82" s="1">
        <v>670302037</v>
      </c>
    </row>
    <row r="83" spans="1:26" ht="15.75" x14ac:dyDescent="0.3">
      <c r="A83" s="68">
        <v>69</v>
      </c>
      <c r="B83" s="24" t="s">
        <v>64</v>
      </c>
      <c r="C83" s="27" t="s">
        <v>39</v>
      </c>
      <c r="D83" s="1">
        <v>1604013525.28</v>
      </c>
      <c r="E83" s="1"/>
      <c r="F83" s="1">
        <v>755194680.57000005</v>
      </c>
      <c r="G83" s="1">
        <v>553623295.74000001</v>
      </c>
      <c r="H83" s="1">
        <v>520000</v>
      </c>
      <c r="I83" s="1"/>
      <c r="J83" s="1">
        <v>2964831501.5900002</v>
      </c>
      <c r="K83" s="1">
        <v>7830127.1799999997</v>
      </c>
      <c r="L83" s="58">
        <v>114118101.3</v>
      </c>
      <c r="M83" s="1">
        <v>3362510203</v>
      </c>
      <c r="N83" s="1">
        <v>33134666</v>
      </c>
      <c r="O83" s="3">
        <v>3329275537</v>
      </c>
      <c r="P83" s="10">
        <f t="shared" si="29"/>
        <v>0.14158070231838382</v>
      </c>
      <c r="Q83" s="15">
        <f t="shared" si="30"/>
        <v>2.3519012148377791E-3</v>
      </c>
      <c r="R83" s="15">
        <f t="shared" si="26"/>
        <v>3.4277157306971194E-2</v>
      </c>
      <c r="S83" s="44">
        <f t="shared" si="27"/>
        <v>312.89080854763108</v>
      </c>
      <c r="T83" s="44">
        <f t="shared" si="28"/>
        <v>10.725007464492558</v>
      </c>
      <c r="U83" s="1">
        <v>316</v>
      </c>
      <c r="V83" s="1">
        <v>316</v>
      </c>
      <c r="W83" s="51">
        <v>35720</v>
      </c>
      <c r="X83" s="1">
        <v>10640375</v>
      </c>
    </row>
    <row r="84" spans="1:26" ht="15.75" x14ac:dyDescent="0.3">
      <c r="A84" s="68">
        <v>70</v>
      </c>
      <c r="B84" s="6" t="s">
        <v>29</v>
      </c>
      <c r="C84" s="40" t="s">
        <v>40</v>
      </c>
      <c r="D84" s="1">
        <v>1226965347.5</v>
      </c>
      <c r="E84" s="1"/>
      <c r="F84" s="1">
        <v>636869706.17999995</v>
      </c>
      <c r="G84" s="1">
        <v>76713767.120000005</v>
      </c>
      <c r="H84" s="1"/>
      <c r="I84" s="1"/>
      <c r="J84" s="1">
        <v>1940548820.8</v>
      </c>
      <c r="K84" s="1">
        <v>1105765.75</v>
      </c>
      <c r="L84" s="58">
        <v>-69614997.930000007</v>
      </c>
      <c r="M84" s="1">
        <v>2031461545.78</v>
      </c>
      <c r="N84" s="73">
        <v>8139770</v>
      </c>
      <c r="O84" s="3">
        <v>2023321775.78</v>
      </c>
      <c r="P84" s="10">
        <f t="shared" si="29"/>
        <v>8.6043739800864646E-2</v>
      </c>
      <c r="Q84" s="15">
        <f t="shared" si="30"/>
        <v>5.4651008220070289E-4</v>
      </c>
      <c r="R84" s="15">
        <f t="shared" si="26"/>
        <v>-3.4406291062212831E-2</v>
      </c>
      <c r="S84" s="44">
        <f t="shared" si="27"/>
        <v>9.7990618030247116</v>
      </c>
      <c r="T84" s="44">
        <f t="shared" si="28"/>
        <v>-0.33714937253148031</v>
      </c>
      <c r="U84" s="1">
        <v>9.7515999999999998</v>
      </c>
      <c r="V84" s="1">
        <v>9.9090000000000007</v>
      </c>
      <c r="W84" s="51">
        <v>6775</v>
      </c>
      <c r="X84" s="1">
        <v>206481173.03999999</v>
      </c>
    </row>
    <row r="85" spans="1:26" ht="15.75" x14ac:dyDescent="0.3">
      <c r="A85" s="68">
        <v>71</v>
      </c>
      <c r="B85" s="33" t="s">
        <v>95</v>
      </c>
      <c r="C85" s="40" t="s">
        <v>127</v>
      </c>
      <c r="D85" s="1">
        <v>292456867.99000001</v>
      </c>
      <c r="E85" s="1"/>
      <c r="F85" s="1">
        <v>555291505.15999997</v>
      </c>
      <c r="G85" s="1">
        <v>196450294.91999999</v>
      </c>
      <c r="H85" s="1">
        <v>32470299.609999999</v>
      </c>
      <c r="I85" s="1"/>
      <c r="J85" s="1">
        <v>1076668967.6800001</v>
      </c>
      <c r="K85" s="1">
        <v>1491065.85</v>
      </c>
      <c r="L85" s="58">
        <v>7017195.1500000004</v>
      </c>
      <c r="M85" s="1">
        <v>1076443309.1400001</v>
      </c>
      <c r="N85" s="1">
        <v>76556351.310000002</v>
      </c>
      <c r="O85" s="3">
        <v>998398719.69000006</v>
      </c>
      <c r="P85" s="10">
        <f t="shared" si="29"/>
        <v>4.2457883211090147E-2</v>
      </c>
      <c r="Q85" s="15">
        <f t="shared" si="30"/>
        <v>1.4934572937583212E-3</v>
      </c>
      <c r="R85" s="15">
        <f t="shared" si="26"/>
        <v>7.0284496680632956E-3</v>
      </c>
      <c r="S85" s="44">
        <f t="shared" si="27"/>
        <v>1.8356177212534432</v>
      </c>
      <c r="T85" s="44">
        <f t="shared" si="28"/>
        <v>1.2901546763634867E-2</v>
      </c>
      <c r="U85" s="1">
        <v>1.7721</v>
      </c>
      <c r="V85" s="1">
        <v>1.7974000000000001</v>
      </c>
      <c r="W85" s="51">
        <v>2842</v>
      </c>
      <c r="X85" s="1">
        <v>543903400</v>
      </c>
    </row>
    <row r="86" spans="1:26" ht="15.75" x14ac:dyDescent="0.3">
      <c r="A86" s="68">
        <v>72</v>
      </c>
      <c r="B86" s="6" t="s">
        <v>17</v>
      </c>
      <c r="C86" s="40" t="s">
        <v>106</v>
      </c>
      <c r="D86" s="1">
        <v>11645231.449999999</v>
      </c>
      <c r="E86" s="1">
        <v>11645231.449999999</v>
      </c>
      <c r="F86" s="1">
        <v>80276577.560000002</v>
      </c>
      <c r="G86" s="1"/>
      <c r="H86" s="1"/>
      <c r="I86" s="1"/>
      <c r="J86" s="1">
        <v>103361857.01000001</v>
      </c>
      <c r="K86" s="1">
        <v>139742.39000000001</v>
      </c>
      <c r="L86" s="58">
        <v>856906.97</v>
      </c>
      <c r="M86" s="1">
        <v>103361857.01000001</v>
      </c>
      <c r="N86" s="1">
        <v>2263763.23</v>
      </c>
      <c r="O86" s="3">
        <v>101098093.78</v>
      </c>
      <c r="P86" s="10">
        <f t="shared" si="29"/>
        <v>4.2992954357031436E-3</v>
      </c>
      <c r="Q86" s="15">
        <f t="shared" ref="Q86:Q100" si="31">(K86/O86)</f>
        <v>1.3822455476172877E-3</v>
      </c>
      <c r="R86" s="15">
        <f t="shared" si="26"/>
        <v>8.4759953225697696E-3</v>
      </c>
      <c r="S86" s="44">
        <f t="shared" si="27"/>
        <v>2.3253478460334129</v>
      </c>
      <c r="T86" s="44">
        <f t="shared" si="28"/>
        <v>1.9709637466326899E-2</v>
      </c>
      <c r="U86" s="1">
        <v>2.3454000000000002</v>
      </c>
      <c r="V86" s="1">
        <v>2.3767</v>
      </c>
      <c r="W86" s="51">
        <v>11809</v>
      </c>
      <c r="X86" s="1">
        <v>43476546.509999998</v>
      </c>
    </row>
    <row r="87" spans="1:26" ht="15.75" x14ac:dyDescent="0.3">
      <c r="A87" s="68">
        <v>73</v>
      </c>
      <c r="B87" s="1" t="s">
        <v>41</v>
      </c>
      <c r="C87" s="41" t="s">
        <v>145</v>
      </c>
      <c r="D87" s="1">
        <v>1139230232.3599999</v>
      </c>
      <c r="E87" s="1"/>
      <c r="F87" s="1">
        <v>1070990483.12</v>
      </c>
      <c r="G87" s="1"/>
      <c r="H87" s="1"/>
      <c r="I87" s="1"/>
      <c r="J87" s="1">
        <v>2766593514.3600001</v>
      </c>
      <c r="K87" s="1">
        <v>4509015.6900000004</v>
      </c>
      <c r="L87" s="58">
        <v>-107925071.04000001</v>
      </c>
      <c r="M87" s="1">
        <v>2803593483.6700001</v>
      </c>
      <c r="N87" s="1">
        <v>36999969.409999996</v>
      </c>
      <c r="O87" s="3">
        <v>2766593514.2600002</v>
      </c>
      <c r="P87" s="10">
        <f t="shared" si="29"/>
        <v>0.11765209830946367</v>
      </c>
      <c r="Q87" s="15">
        <f t="shared" ref="Q87" si="32">(K87/O87)</f>
        <v>1.6298078003721692E-3</v>
      </c>
      <c r="R87" s="15">
        <f t="shared" ref="R87" si="33">L87/O87</f>
        <v>-3.9010093273086945E-2</v>
      </c>
      <c r="S87" s="44">
        <f t="shared" ref="S87" si="34">O87/X87</f>
        <v>139.59561248437583</v>
      </c>
      <c r="T87" s="44">
        <f t="shared" ref="T87" si="35">L87/X87</f>
        <v>-5.4456378635292015</v>
      </c>
      <c r="U87" s="1">
        <v>139.6</v>
      </c>
      <c r="V87" s="1">
        <v>140.54</v>
      </c>
      <c r="W87" s="51">
        <v>5573</v>
      </c>
      <c r="X87" s="1">
        <v>19818628</v>
      </c>
    </row>
    <row r="88" spans="1:26" ht="15.75" x14ac:dyDescent="0.3">
      <c r="A88" s="68">
        <v>74</v>
      </c>
      <c r="B88" s="6" t="s">
        <v>67</v>
      </c>
      <c r="C88" s="40" t="s">
        <v>42</v>
      </c>
      <c r="D88" s="1">
        <v>199307883.09999999</v>
      </c>
      <c r="E88" s="1"/>
      <c r="F88" s="1">
        <v>103929743.3</v>
      </c>
      <c r="G88" s="1"/>
      <c r="H88" s="1"/>
      <c r="I88" s="1"/>
      <c r="J88" s="1">
        <v>303237626.39999998</v>
      </c>
      <c r="K88" s="1">
        <v>788274.98</v>
      </c>
      <c r="L88" s="58">
        <v>112631.57</v>
      </c>
      <c r="M88" s="1">
        <v>307547680.56999999</v>
      </c>
      <c r="N88" s="1">
        <v>3596007.69</v>
      </c>
      <c r="O88" s="3">
        <v>303951672.88</v>
      </c>
      <c r="P88" s="10">
        <f t="shared" si="29"/>
        <v>1.292584252608169E-2</v>
      </c>
      <c r="Q88" s="15">
        <f t="shared" si="31"/>
        <v>2.5934220809872319E-3</v>
      </c>
      <c r="R88" s="15">
        <f t="shared" si="26"/>
        <v>3.7055749334357805E-4</v>
      </c>
      <c r="S88" s="44">
        <f t="shared" si="27"/>
        <v>138.12480653431302</v>
      </c>
      <c r="T88" s="44">
        <f t="shared" si="28"/>
        <v>5.1183182077921704E-2</v>
      </c>
      <c r="U88" s="1">
        <v>138.12</v>
      </c>
      <c r="V88" s="1">
        <v>139.79</v>
      </c>
      <c r="W88" s="51">
        <v>1796</v>
      </c>
      <c r="X88" s="1">
        <v>2200558.1800000002</v>
      </c>
    </row>
    <row r="89" spans="1:26" ht="15.75" x14ac:dyDescent="0.3">
      <c r="A89" s="68">
        <v>75</v>
      </c>
      <c r="B89" s="6" t="s">
        <v>113</v>
      </c>
      <c r="C89" s="42" t="s">
        <v>114</v>
      </c>
      <c r="D89" s="1">
        <v>1976670377.8</v>
      </c>
      <c r="E89" s="1"/>
      <c r="F89" s="1">
        <v>1522218032.27</v>
      </c>
      <c r="G89" s="1">
        <v>777632936.96000004</v>
      </c>
      <c r="H89" s="1"/>
      <c r="I89" s="1"/>
      <c r="J89" s="1">
        <v>4464123281.3900003</v>
      </c>
      <c r="K89" s="1">
        <v>4691547.4800000004</v>
      </c>
      <c r="L89" s="58">
        <v>120859546.63</v>
      </c>
      <c r="M89" s="1">
        <v>4590830052.4399996</v>
      </c>
      <c r="N89" s="1">
        <v>25992005.02</v>
      </c>
      <c r="O89" s="3">
        <v>4564838047.4200001</v>
      </c>
      <c r="P89" s="10">
        <f t="shared" si="29"/>
        <v>0.19412420796681074</v>
      </c>
      <c r="Q89" s="15">
        <f t="shared" si="31"/>
        <v>1.0277577060267484E-3</v>
      </c>
      <c r="R89" s="15">
        <f t="shared" si="26"/>
        <v>2.6476195951422324E-2</v>
      </c>
      <c r="S89" s="44">
        <f t="shared" si="27"/>
        <v>142.22103258002218</v>
      </c>
      <c r="T89" s="44">
        <f t="shared" si="28"/>
        <v>3.7654719270022858</v>
      </c>
      <c r="U89" s="1">
        <v>142.22</v>
      </c>
      <c r="V89" s="1">
        <v>142.22</v>
      </c>
      <c r="W89" s="51">
        <v>25</v>
      </c>
      <c r="X89" s="1">
        <v>32096786</v>
      </c>
    </row>
    <row r="90" spans="1:26" ht="15.75" x14ac:dyDescent="0.3">
      <c r="A90" s="68">
        <v>76</v>
      </c>
      <c r="B90" s="4" t="s">
        <v>43</v>
      </c>
      <c r="C90" s="40" t="s">
        <v>44</v>
      </c>
      <c r="D90" s="1">
        <v>249680136.22999999</v>
      </c>
      <c r="E90" s="1">
        <v>225147.6</v>
      </c>
      <c r="F90" s="1">
        <v>587929978.73000002</v>
      </c>
      <c r="G90" s="1">
        <v>669094460.99000001</v>
      </c>
      <c r="H90" s="1">
        <v>71656500.219999999</v>
      </c>
      <c r="I90" s="1"/>
      <c r="J90" s="1">
        <v>1587849493.6600001</v>
      </c>
      <c r="K90" s="1">
        <v>7444324.46</v>
      </c>
      <c r="L90" s="58">
        <v>1825212.25</v>
      </c>
      <c r="M90" s="1">
        <v>1587849497.99</v>
      </c>
      <c r="N90" s="1">
        <v>45844952.200000003</v>
      </c>
      <c r="O90" s="3">
        <v>1542004545.79</v>
      </c>
      <c r="P90" s="10">
        <f t="shared" si="29"/>
        <v>6.5575253278019274E-2</v>
      </c>
      <c r="Q90" s="15">
        <f t="shared" si="31"/>
        <v>4.8276929405458545E-3</v>
      </c>
      <c r="R90" s="15">
        <f t="shared" si="26"/>
        <v>1.1836620423611702E-3</v>
      </c>
      <c r="S90" s="44">
        <f t="shared" si="27"/>
        <v>0.87339702938440456</v>
      </c>
      <c r="T90" s="44">
        <f t="shared" si="28"/>
        <v>1.0338069115933234E-3</v>
      </c>
      <c r="U90" s="1">
        <v>0.86990000000000001</v>
      </c>
      <c r="V90" s="1">
        <v>0.87639999999999996</v>
      </c>
      <c r="W90" s="51">
        <v>10450</v>
      </c>
      <c r="X90" s="1">
        <v>1765525292.52</v>
      </c>
    </row>
    <row r="91" spans="1:26" ht="15.75" x14ac:dyDescent="0.3">
      <c r="A91" s="68">
        <v>77</v>
      </c>
      <c r="B91" s="6" t="s">
        <v>25</v>
      </c>
      <c r="C91" s="40" t="s">
        <v>45</v>
      </c>
      <c r="D91" s="1">
        <v>554274668.17999995</v>
      </c>
      <c r="E91" s="1"/>
      <c r="F91" s="1">
        <v>1170020027.4100001</v>
      </c>
      <c r="G91" s="1">
        <v>30796848.129999999</v>
      </c>
      <c r="H91" s="1"/>
      <c r="I91" s="1"/>
      <c r="J91" s="1">
        <v>1755091543.72</v>
      </c>
      <c r="K91" s="1">
        <v>4791315.09</v>
      </c>
      <c r="L91" s="58">
        <v>10769255.470000001</v>
      </c>
      <c r="M91" s="1">
        <v>1861412098.45</v>
      </c>
      <c r="N91" s="1">
        <v>20736706.309999999</v>
      </c>
      <c r="O91" s="3">
        <v>1866093789.46</v>
      </c>
      <c r="P91" s="10">
        <f t="shared" si="29"/>
        <v>7.9357465721144091E-2</v>
      </c>
      <c r="Q91" s="15">
        <f t="shared" si="31"/>
        <v>2.5675639225970974E-3</v>
      </c>
      <c r="R91" s="15">
        <f t="shared" si="26"/>
        <v>5.7710151176894216E-3</v>
      </c>
      <c r="S91" s="44">
        <f t="shared" si="27"/>
        <v>2894.3608283740687</v>
      </c>
      <c r="T91" s="44">
        <f t="shared" si="28"/>
        <v>16.703400096594827</v>
      </c>
      <c r="U91" s="1">
        <v>2956.94</v>
      </c>
      <c r="V91" s="1">
        <v>2984.44</v>
      </c>
      <c r="W91" s="51">
        <v>833</v>
      </c>
      <c r="X91" s="1">
        <v>644734.32999999996</v>
      </c>
    </row>
    <row r="92" spans="1:26" ht="15.75" x14ac:dyDescent="0.3">
      <c r="A92" s="68">
        <v>78</v>
      </c>
      <c r="B92" s="6" t="s">
        <v>8</v>
      </c>
      <c r="C92" s="40" t="s">
        <v>96</v>
      </c>
      <c r="D92" s="1">
        <v>84415500</v>
      </c>
      <c r="E92" s="1"/>
      <c r="F92" s="1">
        <v>27439083</v>
      </c>
      <c r="G92" s="1"/>
      <c r="H92" s="1"/>
      <c r="I92" s="1"/>
      <c r="J92" s="1">
        <v>111854583</v>
      </c>
      <c r="K92" s="1">
        <v>864096</v>
      </c>
      <c r="L92" s="58">
        <v>618458</v>
      </c>
      <c r="M92" s="1">
        <v>504142861</v>
      </c>
      <c r="N92" s="1">
        <v>10222174</v>
      </c>
      <c r="O92" s="3">
        <v>493920687</v>
      </c>
      <c r="P92" s="10">
        <f t="shared" si="29"/>
        <v>2.10044608738068E-2</v>
      </c>
      <c r="Q92" s="15">
        <f t="shared" si="31"/>
        <v>1.7494630671340964E-3</v>
      </c>
      <c r="R92" s="15">
        <f t="shared" si="26"/>
        <v>1.2521403056762431E-3</v>
      </c>
      <c r="S92" s="44">
        <f t="shared" si="27"/>
        <v>0.99215549229193756</v>
      </c>
      <c r="T92" s="44">
        <f t="shared" si="28"/>
        <v>1.2423178813967901E-3</v>
      </c>
      <c r="U92" s="1">
        <v>1.0365</v>
      </c>
      <c r="V92" s="1">
        <v>1.04</v>
      </c>
      <c r="W92" s="51">
        <v>111</v>
      </c>
      <c r="X92" s="1">
        <v>497825886</v>
      </c>
      <c r="Y92" s="19"/>
      <c r="Z92" s="18"/>
    </row>
    <row r="93" spans="1:26" ht="15.75" x14ac:dyDescent="0.3">
      <c r="A93" s="68">
        <v>79</v>
      </c>
      <c r="B93" s="1" t="s">
        <v>4</v>
      </c>
      <c r="C93" s="40" t="s">
        <v>46</v>
      </c>
      <c r="D93" s="22">
        <v>197543064.59999999</v>
      </c>
      <c r="E93" s="22"/>
      <c r="F93" s="22">
        <v>842926218.75</v>
      </c>
      <c r="G93" s="22"/>
      <c r="H93" s="1"/>
      <c r="I93" s="1"/>
      <c r="J93" s="22">
        <v>1040469283.35</v>
      </c>
      <c r="K93" s="22">
        <v>1678191.31</v>
      </c>
      <c r="L93" s="59">
        <v>8848545.6199999992</v>
      </c>
      <c r="M93" s="22">
        <v>1040712638.97</v>
      </c>
      <c r="N93" s="22">
        <v>26859480</v>
      </c>
      <c r="O93" s="3">
        <v>1013853158.97</v>
      </c>
      <c r="P93" s="10">
        <f t="shared" si="29"/>
        <v>4.3115098374834404E-2</v>
      </c>
      <c r="Q93" s="15">
        <f t="shared" si="31"/>
        <v>1.6552607201075534E-3</v>
      </c>
      <c r="R93" s="15">
        <f t="shared" si="26"/>
        <v>8.7276402324272164E-3</v>
      </c>
      <c r="S93" s="44">
        <f t="shared" si="27"/>
        <v>1359.1435873315907</v>
      </c>
      <c r="T93" s="44">
        <f t="shared" si="28"/>
        <v>11.862116254440645</v>
      </c>
      <c r="U93" s="1">
        <v>552.20000000000005</v>
      </c>
      <c r="V93" s="1">
        <v>552.20000000000005</v>
      </c>
      <c r="W93" s="51">
        <v>812</v>
      </c>
      <c r="X93" s="6">
        <v>745950</v>
      </c>
    </row>
    <row r="94" spans="1:26" ht="15.75" x14ac:dyDescent="0.3">
      <c r="A94" s="68">
        <v>80</v>
      </c>
      <c r="B94" s="1" t="s">
        <v>102</v>
      </c>
      <c r="C94" s="40" t="s">
        <v>107</v>
      </c>
      <c r="D94" s="22">
        <v>29722631.5</v>
      </c>
      <c r="E94" s="22"/>
      <c r="F94" s="22">
        <v>40519554.509999998</v>
      </c>
      <c r="G94" s="22">
        <v>14638705.390000001</v>
      </c>
      <c r="H94" s="1"/>
      <c r="I94" s="1"/>
      <c r="J94" s="22">
        <v>84880891.400000006</v>
      </c>
      <c r="K94" s="22">
        <v>192098.14</v>
      </c>
      <c r="L94" s="59">
        <v>1281615.22</v>
      </c>
      <c r="M94" s="22">
        <v>86684062.579999998</v>
      </c>
      <c r="N94" s="22">
        <v>1392868.8</v>
      </c>
      <c r="O94" s="45">
        <v>85291193.780000001</v>
      </c>
      <c r="P94" s="10">
        <f t="shared" si="29"/>
        <v>3.6270915347027853E-3</v>
      </c>
      <c r="Q94" s="15">
        <f t="shared" si="31"/>
        <v>2.2522622968028532E-3</v>
      </c>
      <c r="R94" s="15">
        <f t="shared" si="26"/>
        <v>1.502634871433265E-2</v>
      </c>
      <c r="S94" s="44">
        <f t="shared" si="27"/>
        <v>0.8114632281790104</v>
      </c>
      <c r="T94" s="44">
        <f t="shared" si="28"/>
        <v>1.2193329435475894E-2</v>
      </c>
      <c r="U94" s="1"/>
      <c r="V94" s="1">
        <v>0.81399999999999995</v>
      </c>
      <c r="W94" s="51">
        <v>71</v>
      </c>
      <c r="X94" s="6">
        <v>105107897.45999999</v>
      </c>
    </row>
    <row r="95" spans="1:26" ht="15.75" x14ac:dyDescent="0.3">
      <c r="A95" s="68">
        <v>81</v>
      </c>
      <c r="B95" s="1" t="s">
        <v>76</v>
      </c>
      <c r="C95" s="27" t="s">
        <v>110</v>
      </c>
      <c r="D95" s="22">
        <v>165285477.34</v>
      </c>
      <c r="E95" s="22"/>
      <c r="F95" s="22">
        <v>59891437.810000002</v>
      </c>
      <c r="G95" s="22">
        <v>100000000</v>
      </c>
      <c r="H95" s="1"/>
      <c r="I95" s="1"/>
      <c r="J95" s="22">
        <v>32517695.149999999</v>
      </c>
      <c r="K95" s="22">
        <v>1241609.8</v>
      </c>
      <c r="L95" s="59">
        <v>1442670.44</v>
      </c>
      <c r="M95" s="22">
        <v>424229122.54000002</v>
      </c>
      <c r="N95" s="22">
        <v>13304389.17</v>
      </c>
      <c r="O95" s="3">
        <v>410924733.37</v>
      </c>
      <c r="P95" s="10">
        <f t="shared" si="29"/>
        <v>1.7474976674037662E-2</v>
      </c>
      <c r="Q95" s="15">
        <f t="shared" si="31"/>
        <v>3.0215017475768353E-3</v>
      </c>
      <c r="R95" s="15">
        <f t="shared" si="26"/>
        <v>3.5107899886401036E-3</v>
      </c>
      <c r="S95" s="44">
        <f t="shared" si="27"/>
        <v>94.452818811368232</v>
      </c>
      <c r="T95" s="44">
        <f t="shared" si="28"/>
        <v>0.33160401068178924</v>
      </c>
      <c r="U95" s="1">
        <v>93.24</v>
      </c>
      <c r="V95" s="1">
        <v>93.9</v>
      </c>
      <c r="W95" s="51">
        <v>356</v>
      </c>
      <c r="X95" s="6">
        <v>4350582</v>
      </c>
    </row>
    <row r="96" spans="1:26" ht="15.75" x14ac:dyDescent="0.3">
      <c r="A96" s="68">
        <v>82</v>
      </c>
      <c r="B96" s="1" t="s">
        <v>76</v>
      </c>
      <c r="C96" s="40" t="s">
        <v>111</v>
      </c>
      <c r="D96" s="22">
        <v>126891111.97</v>
      </c>
      <c r="E96" s="22"/>
      <c r="F96" s="22">
        <v>40625326.229999997</v>
      </c>
      <c r="G96" s="22">
        <v>70000000</v>
      </c>
      <c r="H96" s="1"/>
      <c r="I96" s="1"/>
      <c r="J96" s="22">
        <v>237516438.19999999</v>
      </c>
      <c r="K96" s="22">
        <v>1029680.89</v>
      </c>
      <c r="L96" s="59">
        <v>1759910.75</v>
      </c>
      <c r="M96" s="22">
        <v>271105400.62</v>
      </c>
      <c r="N96" s="22">
        <v>3270456.88</v>
      </c>
      <c r="O96" s="3">
        <v>267834943.74000001</v>
      </c>
      <c r="P96" s="10">
        <f t="shared" si="29"/>
        <v>1.1389943253024906E-2</v>
      </c>
      <c r="Q96" s="15">
        <f t="shared" si="31"/>
        <v>3.8444606055569796E-3</v>
      </c>
      <c r="R96" s="15">
        <f t="shared" si="26"/>
        <v>6.5708780393809564E-3</v>
      </c>
      <c r="S96" s="44">
        <f t="shared" si="27"/>
        <v>98.252249268431726</v>
      </c>
      <c r="T96" s="44">
        <f t="shared" si="28"/>
        <v>0.64560354703772171</v>
      </c>
      <c r="U96" s="1">
        <v>94.19</v>
      </c>
      <c r="V96" s="1">
        <v>94.91</v>
      </c>
      <c r="W96" s="51">
        <v>101</v>
      </c>
      <c r="X96" s="6">
        <v>2725993</v>
      </c>
    </row>
    <row r="97" spans="1:25" ht="15.75" x14ac:dyDescent="0.3">
      <c r="A97" s="68">
        <v>83</v>
      </c>
      <c r="B97" s="1" t="s">
        <v>89</v>
      </c>
      <c r="C97" s="40" t="s">
        <v>115</v>
      </c>
      <c r="D97" s="22">
        <v>40027587.759999998</v>
      </c>
      <c r="E97" s="22"/>
      <c r="F97" s="22">
        <v>180876078.96000001</v>
      </c>
      <c r="G97" s="22"/>
      <c r="H97" s="1"/>
      <c r="I97" s="1"/>
      <c r="J97" s="22">
        <v>221205892.11000001</v>
      </c>
      <c r="K97" s="22">
        <v>311922.76</v>
      </c>
      <c r="L97" s="59">
        <v>1601358.23</v>
      </c>
      <c r="M97" s="22">
        <v>221205892.11000001</v>
      </c>
      <c r="N97" s="22">
        <v>1844728.29</v>
      </c>
      <c r="O97" s="3">
        <v>219361163.81999999</v>
      </c>
      <c r="P97" s="10">
        <f t="shared" si="29"/>
        <v>9.3285482952243995E-3</v>
      </c>
      <c r="Q97" s="15">
        <f t="shared" si="31"/>
        <v>1.4219598153479565E-3</v>
      </c>
      <c r="R97" s="15">
        <f t="shared" si="26"/>
        <v>7.3000990791333414E-3</v>
      </c>
      <c r="S97" s="44">
        <f t="shared" si="27"/>
        <v>107.99048545660031</v>
      </c>
      <c r="T97" s="44">
        <f t="shared" si="28"/>
        <v>0.78834124343689038</v>
      </c>
      <c r="U97" s="1">
        <v>107.99</v>
      </c>
      <c r="V97" s="1">
        <v>108.89</v>
      </c>
      <c r="W97" s="51">
        <v>41</v>
      </c>
      <c r="X97" s="6">
        <v>2031300.84</v>
      </c>
    </row>
    <row r="98" spans="1:25" ht="15.75" x14ac:dyDescent="0.3">
      <c r="A98" s="68">
        <v>84</v>
      </c>
      <c r="B98" s="1" t="s">
        <v>27</v>
      </c>
      <c r="C98" s="40" t="s">
        <v>47</v>
      </c>
      <c r="D98" s="1">
        <v>388289908.60000002</v>
      </c>
      <c r="E98" s="1"/>
      <c r="F98" s="1">
        <v>772000473.90999997</v>
      </c>
      <c r="G98" s="1">
        <v>108871301.37</v>
      </c>
      <c r="H98" s="1"/>
      <c r="I98" s="1"/>
      <c r="J98" s="1">
        <v>1582523790.76</v>
      </c>
      <c r="K98" s="1">
        <v>3257962.24</v>
      </c>
      <c r="L98" s="58">
        <v>9921669.0800000001</v>
      </c>
      <c r="M98" s="1">
        <v>1587235666.9300001</v>
      </c>
      <c r="N98" s="1">
        <v>92728774.950000003</v>
      </c>
      <c r="O98" s="3">
        <v>1494506891.98</v>
      </c>
      <c r="P98" s="10">
        <f t="shared" si="29"/>
        <v>6.3555369038892917E-2</v>
      </c>
      <c r="Q98" s="15">
        <f t="shared" si="31"/>
        <v>2.1799579898113975E-3</v>
      </c>
      <c r="R98" s="15">
        <f t="shared" si="26"/>
        <v>6.6387576619705378E-3</v>
      </c>
      <c r="S98" s="44">
        <f t="shared" si="27"/>
        <v>2.1010877883553127</v>
      </c>
      <c r="T98" s="44">
        <f t="shared" si="28"/>
        <v>1.3948612653416565E-2</v>
      </c>
      <c r="U98" s="1">
        <v>2.11</v>
      </c>
      <c r="V98" s="1">
        <v>2.13</v>
      </c>
      <c r="W98" s="51">
        <v>2030</v>
      </c>
      <c r="X98" s="1">
        <v>711301498.33000004</v>
      </c>
    </row>
    <row r="99" spans="1:25" ht="15.75" x14ac:dyDescent="0.3">
      <c r="A99" s="68">
        <v>85</v>
      </c>
      <c r="B99" s="1" t="s">
        <v>66</v>
      </c>
      <c r="C99" s="41" t="s">
        <v>48</v>
      </c>
      <c r="D99" s="1">
        <v>25662196.800000001</v>
      </c>
      <c r="E99" s="1"/>
      <c r="F99" s="1">
        <v>61220503.630000003</v>
      </c>
      <c r="G99" s="1">
        <v>37502828.380000003</v>
      </c>
      <c r="H99" s="1">
        <v>171000</v>
      </c>
      <c r="I99" s="1"/>
      <c r="J99" s="1">
        <v>124556528.81</v>
      </c>
      <c r="K99" s="1">
        <v>240280.51</v>
      </c>
      <c r="L99" s="58">
        <v>937943.79</v>
      </c>
      <c r="M99" s="1">
        <v>127401194.27</v>
      </c>
      <c r="N99" s="1">
        <v>640223.89</v>
      </c>
      <c r="O99" s="3">
        <v>124895152.03</v>
      </c>
      <c r="P99" s="10">
        <f t="shared" si="29"/>
        <v>5.3112886404417543E-3</v>
      </c>
      <c r="Q99" s="15">
        <f t="shared" si="31"/>
        <v>1.9238577806629698E-3</v>
      </c>
      <c r="R99" s="15">
        <f t="shared" si="26"/>
        <v>7.5098494597668972E-3</v>
      </c>
      <c r="S99" s="44">
        <f t="shared" si="27"/>
        <v>1.2665664965007233</v>
      </c>
      <c r="T99" s="44">
        <f t="shared" si="28"/>
        <v>9.5117237195048079E-3</v>
      </c>
      <c r="U99" s="1">
        <v>1.2665999999999999</v>
      </c>
      <c r="V99" s="1">
        <v>1.292</v>
      </c>
      <c r="W99" s="51">
        <v>92</v>
      </c>
      <c r="X99" s="1">
        <v>98609234</v>
      </c>
    </row>
    <row r="100" spans="1:25" ht="15.75" x14ac:dyDescent="0.3">
      <c r="A100" s="68"/>
      <c r="B100" s="1"/>
      <c r="C100" s="63" t="s">
        <v>62</v>
      </c>
      <c r="D100" s="1"/>
      <c r="E100" s="1"/>
      <c r="F100" s="1"/>
      <c r="G100" s="1"/>
      <c r="H100" s="1"/>
      <c r="I100" s="1"/>
      <c r="J100" s="1"/>
      <c r="K100" s="1"/>
      <c r="L100" s="58"/>
      <c r="M100" s="1"/>
      <c r="N100" s="1"/>
      <c r="O100" s="8">
        <f>SUM(O80:O99)</f>
        <v>23515037589.749996</v>
      </c>
      <c r="P100" s="50">
        <f>(O100/$O$108)</f>
        <v>2.9234665891889604E-2</v>
      </c>
      <c r="Q100" s="15">
        <f t="shared" si="31"/>
        <v>0</v>
      </c>
      <c r="R100" s="15">
        <f t="shared" si="26"/>
        <v>0</v>
      </c>
      <c r="S100" s="44" t="e">
        <f t="shared" si="27"/>
        <v>#DIV/0!</v>
      </c>
      <c r="T100" s="44" t="e">
        <f t="shared" si="28"/>
        <v>#DIV/0!</v>
      </c>
      <c r="U100" s="1"/>
      <c r="V100" s="1"/>
      <c r="W100" s="51"/>
      <c r="X100" s="1"/>
    </row>
    <row r="101" spans="1:25" ht="15.75" x14ac:dyDescent="0.3">
      <c r="A101" s="74"/>
      <c r="B101" s="2"/>
      <c r="C101" s="88" t="s">
        <v>71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3"/>
      <c r="P101" s="10"/>
      <c r="Q101" s="15"/>
      <c r="R101" s="15" t="e">
        <f t="shared" si="26"/>
        <v>#DIV/0!</v>
      </c>
      <c r="S101" s="44" t="e">
        <f t="shared" si="27"/>
        <v>#DIV/0!</v>
      </c>
      <c r="T101" s="44" t="e">
        <f t="shared" si="28"/>
        <v>#DIV/0!</v>
      </c>
      <c r="U101" s="2"/>
      <c r="V101" s="2"/>
      <c r="W101" s="2"/>
      <c r="X101" s="2"/>
      <c r="Y101" s="21"/>
    </row>
    <row r="102" spans="1:25" ht="15.75" x14ac:dyDescent="0.3">
      <c r="A102" s="68">
        <v>86</v>
      </c>
      <c r="B102" s="6" t="s">
        <v>29</v>
      </c>
      <c r="C102" s="32" t="s">
        <v>49</v>
      </c>
      <c r="D102" s="1">
        <v>285511419.55000001</v>
      </c>
      <c r="E102" s="17"/>
      <c r="F102" s="1">
        <v>165045955.91999999</v>
      </c>
      <c r="G102" s="1">
        <v>48906043.969999999</v>
      </c>
      <c r="H102" s="1"/>
      <c r="I102" s="1"/>
      <c r="J102" s="1">
        <v>499463419.44</v>
      </c>
      <c r="K102" s="1">
        <v>1693634.13</v>
      </c>
      <c r="L102" s="58">
        <v>-20719842.120000001</v>
      </c>
      <c r="M102" s="1">
        <v>500109927.88999999</v>
      </c>
      <c r="N102" s="1">
        <v>3514894.68</v>
      </c>
      <c r="O102" s="3">
        <v>496595033.20999998</v>
      </c>
      <c r="P102" s="10">
        <f>(O102/$O$107)</f>
        <v>0.11272476339269751</v>
      </c>
      <c r="Q102" s="15">
        <f t="shared" ref="Q102:Q108" si="36">(K102/O102)</f>
        <v>3.410493494170322E-3</v>
      </c>
      <c r="R102" s="15">
        <f t="shared" si="26"/>
        <v>-4.1723820687586295E-2</v>
      </c>
      <c r="S102" s="44">
        <f t="shared" si="27"/>
        <v>10.942447121353048</v>
      </c>
      <c r="T102" s="44">
        <f t="shared" si="28"/>
        <v>-0.45656070157472939</v>
      </c>
      <c r="U102" s="1">
        <v>10.8949</v>
      </c>
      <c r="V102" s="1">
        <v>11.0616</v>
      </c>
      <c r="W102" s="51">
        <v>1633</v>
      </c>
      <c r="X102" s="1">
        <v>45382447.609999999</v>
      </c>
      <c r="Y102" s="21"/>
    </row>
    <row r="103" spans="1:25" ht="15.75" x14ac:dyDescent="0.3">
      <c r="A103" s="68">
        <v>87</v>
      </c>
      <c r="B103" s="6" t="s">
        <v>50</v>
      </c>
      <c r="C103" s="32" t="s">
        <v>51</v>
      </c>
      <c r="D103" s="22">
        <v>808396898.99000001</v>
      </c>
      <c r="E103" s="1"/>
      <c r="F103" s="22">
        <v>997899126.27999997</v>
      </c>
      <c r="G103" s="22">
        <v>1252096623.6700001</v>
      </c>
      <c r="H103" s="1"/>
      <c r="I103" s="22"/>
      <c r="J103" s="1">
        <v>2251661711.6199999</v>
      </c>
      <c r="K103" s="22">
        <v>1391801.15</v>
      </c>
      <c r="L103" s="59">
        <v>28658013.98</v>
      </c>
      <c r="M103" s="22">
        <v>2512743798.0999999</v>
      </c>
      <c r="N103" s="22">
        <v>188692732.41999999</v>
      </c>
      <c r="O103" s="3">
        <v>2324051065.6799998</v>
      </c>
      <c r="P103" s="10">
        <f t="shared" ref="P103:P106" si="37">(O103/$O$107)</f>
        <v>0.52754878516986536</v>
      </c>
      <c r="Q103" s="15">
        <f t="shared" si="36"/>
        <v>5.9886857502968393E-4</v>
      </c>
      <c r="R103" s="15">
        <f t="shared" si="26"/>
        <v>1.2331060364035022E-2</v>
      </c>
      <c r="S103" s="44">
        <f t="shared" si="27"/>
        <v>1.1684402499487343</v>
      </c>
      <c r="T103" s="44">
        <f t="shared" si="28"/>
        <v>1.4408107253886011E-2</v>
      </c>
      <c r="U103" s="1">
        <v>1.1599999999999999</v>
      </c>
      <c r="V103" s="1">
        <v>1.1599999999999999</v>
      </c>
      <c r="W103" s="51">
        <v>15158</v>
      </c>
      <c r="X103" s="81">
        <v>1989020034</v>
      </c>
    </row>
    <row r="104" spans="1:25" ht="15.75" x14ac:dyDescent="0.3">
      <c r="A104" s="68">
        <v>88</v>
      </c>
      <c r="B104" s="6" t="s">
        <v>1</v>
      </c>
      <c r="C104" s="32" t="s">
        <v>52</v>
      </c>
      <c r="D104" s="22">
        <v>783267551</v>
      </c>
      <c r="E104" s="1"/>
      <c r="F104" s="22">
        <v>126200825.38</v>
      </c>
      <c r="G104" s="1">
        <v>247205635.22999999</v>
      </c>
      <c r="H104" s="1"/>
      <c r="I104" s="1"/>
      <c r="J104" s="22">
        <v>1162360629.96</v>
      </c>
      <c r="K104" s="22">
        <v>6053491.79</v>
      </c>
      <c r="L104" s="59">
        <v>-31826622.91</v>
      </c>
      <c r="M104" s="22">
        <v>1185515646.1199999</v>
      </c>
      <c r="N104" s="22">
        <v>1462065.75</v>
      </c>
      <c r="O104" s="3">
        <v>1170903580.3699999</v>
      </c>
      <c r="P104" s="10">
        <f t="shared" si="37"/>
        <v>0.26578966809169591</v>
      </c>
      <c r="Q104" s="15">
        <f t="shared" si="36"/>
        <v>5.1699319153906131E-3</v>
      </c>
      <c r="R104" s="15">
        <f t="shared" si="26"/>
        <v>-2.7181249971020619E-2</v>
      </c>
      <c r="S104" s="44">
        <f t="shared" si="27"/>
        <v>0.82115290129835539</v>
      </c>
      <c r="T104" s="44">
        <f t="shared" si="28"/>
        <v>-2.231996227461942E-2</v>
      </c>
      <c r="U104" s="1">
        <v>0.83</v>
      </c>
      <c r="V104" s="1">
        <v>0.83</v>
      </c>
      <c r="W104" s="51">
        <v>9543</v>
      </c>
      <c r="X104" s="1">
        <v>1425926375.6099999</v>
      </c>
    </row>
    <row r="105" spans="1:25" ht="15.75" x14ac:dyDescent="0.3">
      <c r="A105" s="68">
        <v>89</v>
      </c>
      <c r="B105" s="24" t="s">
        <v>64</v>
      </c>
      <c r="C105" s="32" t="s">
        <v>53</v>
      </c>
      <c r="D105" s="1">
        <v>69433385.900000006</v>
      </c>
      <c r="E105" s="1"/>
      <c r="F105" s="1">
        <v>34771919.200000003</v>
      </c>
      <c r="G105" s="1">
        <v>135419058.61000001</v>
      </c>
      <c r="H105" s="1">
        <v>37640000</v>
      </c>
      <c r="I105" s="1"/>
      <c r="J105" s="1">
        <v>277264363.70999998</v>
      </c>
      <c r="K105" s="1">
        <v>611625.28</v>
      </c>
      <c r="L105" s="58">
        <v>-3140027.21</v>
      </c>
      <c r="M105" s="1">
        <v>308235699</v>
      </c>
      <c r="N105" s="1">
        <v>42010944</v>
      </c>
      <c r="O105" s="3">
        <v>266224756</v>
      </c>
      <c r="P105" s="10">
        <f t="shared" si="37"/>
        <v>6.0431781678106214E-2</v>
      </c>
      <c r="Q105" s="15">
        <f t="shared" si="36"/>
        <v>2.2974019741424799E-3</v>
      </c>
      <c r="R105" s="15">
        <f t="shared" si="26"/>
        <v>-1.1794647714880429E-2</v>
      </c>
      <c r="S105" s="44">
        <f t="shared" si="27"/>
        <v>27.764304848331513</v>
      </c>
      <c r="T105" s="44">
        <f t="shared" si="28"/>
        <v>-0.32747019473461692</v>
      </c>
      <c r="U105" s="1">
        <v>27.63</v>
      </c>
      <c r="V105" s="1">
        <v>27.48</v>
      </c>
      <c r="W105" s="51">
        <v>1808</v>
      </c>
      <c r="X105" s="1">
        <v>9588742</v>
      </c>
    </row>
    <row r="106" spans="1:25" ht="15.75" x14ac:dyDescent="0.3">
      <c r="A106" s="68">
        <v>90</v>
      </c>
      <c r="B106" s="6" t="s">
        <v>1</v>
      </c>
      <c r="C106" s="27" t="s">
        <v>84</v>
      </c>
      <c r="D106" s="1">
        <v>91201069.400000006</v>
      </c>
      <c r="E106" s="1"/>
      <c r="F106" s="1"/>
      <c r="G106" s="1">
        <v>51991471.460000001</v>
      </c>
      <c r="H106" s="1"/>
      <c r="I106" s="1"/>
      <c r="J106" s="1">
        <v>144494940</v>
      </c>
      <c r="K106" s="1">
        <v>1095239.73</v>
      </c>
      <c r="L106" s="58">
        <v>-6473138.4299999997</v>
      </c>
      <c r="M106" s="1">
        <v>149494604.38999999</v>
      </c>
      <c r="N106" s="1">
        <v>1892454.56</v>
      </c>
      <c r="O106" s="3">
        <v>147602149.83000001</v>
      </c>
      <c r="P106" s="10">
        <f t="shared" si="37"/>
        <v>3.3505001667634857E-2</v>
      </c>
      <c r="Q106" s="15">
        <f t="shared" si="36"/>
        <v>7.4202152967381332E-3</v>
      </c>
      <c r="R106" s="15">
        <f t="shared" si="26"/>
        <v>-4.3855312659438921E-2</v>
      </c>
      <c r="S106" s="44">
        <f t="shared" si="27"/>
        <v>141.91024212736278</v>
      </c>
      <c r="T106" s="44">
        <f t="shared" si="28"/>
        <v>-6.2235180380721751</v>
      </c>
      <c r="U106" s="1">
        <v>141.01</v>
      </c>
      <c r="V106" s="1">
        <v>142.55000000000001</v>
      </c>
      <c r="W106" s="51">
        <v>294</v>
      </c>
      <c r="X106" s="1">
        <v>1040109.21</v>
      </c>
    </row>
    <row r="107" spans="1:25" ht="15.75" x14ac:dyDescent="0.3">
      <c r="A107" s="75"/>
      <c r="B107" s="9"/>
      <c r="C107" s="63" t="s">
        <v>62</v>
      </c>
      <c r="D107" s="1"/>
      <c r="E107" s="1"/>
      <c r="F107" s="1"/>
      <c r="G107" s="1"/>
      <c r="H107" s="1"/>
      <c r="I107" s="1"/>
      <c r="J107" s="1"/>
      <c r="K107" s="1"/>
      <c r="L107" s="58"/>
      <c r="M107" s="1"/>
      <c r="N107" s="1"/>
      <c r="O107" s="8">
        <f>SUM(O102:O106)</f>
        <v>4405376585.0900002</v>
      </c>
      <c r="P107" s="49">
        <f>(O107/$O$108)</f>
        <v>5.4769086420341532E-3</v>
      </c>
      <c r="Q107" s="15">
        <f t="shared" si="36"/>
        <v>0</v>
      </c>
      <c r="R107" s="15">
        <f t="shared" si="26"/>
        <v>0</v>
      </c>
      <c r="S107" s="44" t="e">
        <f t="shared" si="27"/>
        <v>#DIV/0!</v>
      </c>
      <c r="T107" s="44" t="e">
        <f t="shared" si="28"/>
        <v>#DIV/0!</v>
      </c>
      <c r="U107" s="1"/>
      <c r="V107" s="1"/>
      <c r="W107" s="51"/>
      <c r="X107" s="1"/>
    </row>
    <row r="108" spans="1:25" ht="15.75" x14ac:dyDescent="0.3">
      <c r="A108" s="76"/>
      <c r="B108" s="77"/>
      <c r="C108" s="78" t="s">
        <v>63</v>
      </c>
      <c r="D108" s="79">
        <f t="shared" ref="D108:N108" si="38">SUM(D4:D107)</f>
        <v>16672329053.949999</v>
      </c>
      <c r="E108" s="79">
        <f t="shared" si="38"/>
        <v>11870379.049999999</v>
      </c>
      <c r="F108" s="79">
        <f t="shared" si="38"/>
        <v>668654462301.50049</v>
      </c>
      <c r="G108" s="79">
        <f t="shared" si="38"/>
        <v>66774760346.649994</v>
      </c>
      <c r="H108" s="79">
        <f t="shared" si="38"/>
        <v>40661316863.809998</v>
      </c>
      <c r="I108" s="79">
        <f t="shared" si="38"/>
        <v>264795918.03999996</v>
      </c>
      <c r="J108" s="79">
        <f t="shared" si="38"/>
        <v>750228491188.09009</v>
      </c>
      <c r="K108" s="79">
        <f t="shared" si="38"/>
        <v>1085939238.1600003</v>
      </c>
      <c r="L108" s="79">
        <f t="shared" si="38"/>
        <v>8116333414.9400015</v>
      </c>
      <c r="M108" s="79">
        <f t="shared" si="38"/>
        <v>1082217157831.34</v>
      </c>
      <c r="N108" s="79">
        <f t="shared" si="38"/>
        <v>11035868757.700001</v>
      </c>
      <c r="O108" s="8">
        <f>(O17+O41+O52+O73+O78+O100+O107)</f>
        <v>804354586322.59009</v>
      </c>
      <c r="P108" s="11"/>
      <c r="Q108" s="15">
        <f t="shared" si="36"/>
        <v>1.3500752735491701E-3</v>
      </c>
      <c r="R108" s="15">
        <f t="shared" si="26"/>
        <v>1.0090491871311228E-2</v>
      </c>
      <c r="S108" s="44">
        <f t="shared" si="27"/>
        <v>4.3546850958936405</v>
      </c>
      <c r="T108" s="44">
        <f t="shared" si="28"/>
        <v>4.3940914562234944E-2</v>
      </c>
      <c r="U108" s="79"/>
      <c r="V108" s="79"/>
      <c r="W108" s="79">
        <f>SUM(W4:W107)</f>
        <v>381100</v>
      </c>
      <c r="X108" s="79">
        <f>SUM(X4:X107)</f>
        <v>184710161265.40961</v>
      </c>
      <c r="Y108" s="39"/>
    </row>
    <row r="109" spans="1:25" x14ac:dyDescent="0.25">
      <c r="A109" s="80"/>
      <c r="B109" s="80"/>
      <c r="C109" s="80"/>
      <c r="D109" s="69"/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</row>
    <row r="110" spans="1:25" x14ac:dyDescent="0.25">
      <c r="A110" s="16"/>
      <c r="B110" s="31"/>
      <c r="C110" s="12"/>
      <c r="O110" s="28"/>
      <c r="X110" s="35"/>
    </row>
    <row r="111" spans="1:25" x14ac:dyDescent="0.25">
      <c r="A111" s="16"/>
      <c r="B111" s="13"/>
      <c r="C111" s="14"/>
      <c r="O111" s="29"/>
      <c r="P111" s="35"/>
    </row>
    <row r="112" spans="1:25" x14ac:dyDescent="0.25">
      <c r="A112" s="16"/>
      <c r="B112" s="13"/>
      <c r="C112" s="14"/>
      <c r="O112" s="29"/>
      <c r="P112" s="35"/>
    </row>
    <row r="113" spans="1:16" x14ac:dyDescent="0.25">
      <c r="A113" s="16"/>
      <c r="B113" s="13"/>
      <c r="C113" s="14"/>
      <c r="O113" s="29"/>
      <c r="P113" s="35"/>
    </row>
    <row r="114" spans="1:16" x14ac:dyDescent="0.25">
      <c r="A114" s="16"/>
      <c r="B114" s="13"/>
      <c r="C114" s="14"/>
      <c r="O114" s="29"/>
      <c r="P114" s="35"/>
    </row>
  </sheetData>
  <mergeCells count="1">
    <mergeCell ref="A1:X1"/>
  </mergeCells>
  <pageMargins left="0.7" right="0.7" top="0.75" bottom="0.75" header="0.3" footer="0.3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August 31 2019</vt:lpstr>
      <vt:lpstr>'August 31 2019'!Print_Area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USER</dc:creator>
  <cp:lastModifiedBy>Isaac, Tunde</cp:lastModifiedBy>
  <cp:lastPrinted>2018-01-18T12:57:29Z</cp:lastPrinted>
  <dcterms:created xsi:type="dcterms:W3CDTF">2016-02-10T12:36:33Z</dcterms:created>
  <dcterms:modified xsi:type="dcterms:W3CDTF">2019-11-18T10:17:11Z</dcterms:modified>
</cp:coreProperties>
</file>