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0" i="11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N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s="1"/>
  <c r="AF87" s="1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T17"/>
  <c r="T26"/>
  <c r="T34"/>
  <c r="T45"/>
  <c r="T50"/>
  <c r="T67"/>
  <c r="T74"/>
  <c r="T75"/>
  <c r="T86"/>
  <c r="T87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Z86" s="1"/>
  <c r="X74"/>
  <c r="X67"/>
  <c r="X50"/>
  <c r="X45"/>
  <c r="X34"/>
  <c r="X26"/>
  <c r="X17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AD86" l="1"/>
  <c r="AD34"/>
  <c r="AD74"/>
  <c r="AB75"/>
  <c r="AD17"/>
  <c r="AD50"/>
  <c r="AD26"/>
  <c r="AD45"/>
  <c r="AD67"/>
  <c r="Z26"/>
  <c r="Z45"/>
  <c r="Z67"/>
  <c r="Z17"/>
  <c r="Z34"/>
  <c r="Z50"/>
  <c r="Z74"/>
  <c r="X75"/>
  <c r="AB87" l="1"/>
  <c r="AD75"/>
  <c r="X87"/>
  <c r="Z75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V86" s="1"/>
  <c r="P74"/>
  <c r="V74" s="1"/>
  <c r="P67"/>
  <c r="V67" s="1"/>
  <c r="P50"/>
  <c r="V50" s="1"/>
  <c r="P45"/>
  <c r="V45" s="1"/>
  <c r="P34"/>
  <c r="V34" s="1"/>
  <c r="P26"/>
  <c r="V26" s="1"/>
  <c r="P17"/>
  <c r="V17" s="1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6"/>
  <c r="L74"/>
  <c r="L67"/>
  <c r="L50"/>
  <c r="L45"/>
  <c r="L34"/>
  <c r="L26"/>
  <c r="L17"/>
  <c r="K24"/>
  <c r="J24"/>
  <c r="G24"/>
  <c r="F24"/>
  <c r="K15"/>
  <c r="J15"/>
  <c r="G15"/>
  <c r="F15"/>
  <c r="K24" i="9"/>
  <c r="J24"/>
  <c r="K15"/>
  <c r="J15"/>
  <c r="H86" i="11"/>
  <c r="K85"/>
  <c r="J85"/>
  <c r="K84"/>
  <c r="J84"/>
  <c r="K83"/>
  <c r="J83"/>
  <c r="K82"/>
  <c r="J82"/>
  <c r="K81"/>
  <c r="J81"/>
  <c r="K80"/>
  <c r="J80"/>
  <c r="K79"/>
  <c r="J79"/>
  <c r="H74"/>
  <c r="K73"/>
  <c r="J73"/>
  <c r="K72"/>
  <c r="J72"/>
  <c r="K71"/>
  <c r="J71"/>
  <c r="K70"/>
  <c r="J70"/>
  <c r="K69"/>
  <c r="J69"/>
  <c r="H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H50"/>
  <c r="K49"/>
  <c r="J49"/>
  <c r="K48"/>
  <c r="J48"/>
  <c r="K47"/>
  <c r="J47"/>
  <c r="H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H34"/>
  <c r="K33"/>
  <c r="J33"/>
  <c r="K32"/>
  <c r="J32"/>
  <c r="K31"/>
  <c r="J31"/>
  <c r="K30"/>
  <c r="J30"/>
  <c r="K29"/>
  <c r="J29"/>
  <c r="K28"/>
  <c r="J28"/>
  <c r="H26"/>
  <c r="K25"/>
  <c r="J25"/>
  <c r="K23"/>
  <c r="J23"/>
  <c r="K22"/>
  <c r="J22"/>
  <c r="K21"/>
  <c r="J21"/>
  <c r="K20"/>
  <c r="J20"/>
  <c r="K19"/>
  <c r="J19"/>
  <c r="H17"/>
  <c r="K16"/>
  <c r="J16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AD87" l="1"/>
  <c r="Z87"/>
  <c r="R26"/>
  <c r="R67"/>
  <c r="R86"/>
  <c r="R45"/>
  <c r="P75"/>
  <c r="V75" s="1"/>
  <c r="R17"/>
  <c r="R34"/>
  <c r="R50"/>
  <c r="R74"/>
  <c r="L75"/>
  <c r="L87" s="1"/>
  <c r="N86"/>
  <c r="N34"/>
  <c r="N50"/>
  <c r="N74"/>
  <c r="N26"/>
  <c r="N45"/>
  <c r="N67"/>
  <c r="N17"/>
  <c r="H75"/>
  <c r="H87" s="1"/>
  <c r="N87" l="1"/>
  <c r="P87"/>
  <c r="V87" s="1"/>
  <c r="R75"/>
  <c r="N75"/>
  <c r="G85"/>
  <c r="F85"/>
  <c r="G84"/>
  <c r="F84"/>
  <c r="G83"/>
  <c r="F83"/>
  <c r="G82"/>
  <c r="F82"/>
  <c r="G81"/>
  <c r="F81"/>
  <c r="G80"/>
  <c r="F80"/>
  <c r="G79"/>
  <c r="F79"/>
  <c r="G73"/>
  <c r="F73"/>
  <c r="G72"/>
  <c r="F72"/>
  <c r="G71"/>
  <c r="F71"/>
  <c r="G70"/>
  <c r="F70"/>
  <c r="G69"/>
  <c r="F69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49"/>
  <c r="F49"/>
  <c r="G48"/>
  <c r="F48"/>
  <c r="G47"/>
  <c r="F47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G28"/>
  <c r="F28"/>
  <c r="G25"/>
  <c r="F25"/>
  <c r="G23"/>
  <c r="F23"/>
  <c r="G22"/>
  <c r="F22"/>
  <c r="G21"/>
  <c r="F21"/>
  <c r="G20"/>
  <c r="F20"/>
  <c r="G19"/>
  <c r="F19"/>
  <c r="G16"/>
  <c r="F16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6"/>
  <c r="D74"/>
  <c r="D67"/>
  <c r="D50"/>
  <c r="D45"/>
  <c r="D34"/>
  <c r="D26"/>
  <c r="D17"/>
  <c r="R87" l="1"/>
  <c r="J17"/>
  <c r="J34"/>
  <c r="J50"/>
  <c r="J74"/>
  <c r="J26"/>
  <c r="J45"/>
  <c r="J67"/>
  <c r="J86"/>
  <c r="D75"/>
  <c r="B86"/>
  <c r="B74"/>
  <c r="B67"/>
  <c r="B50"/>
  <c r="B45"/>
  <c r="B34"/>
  <c r="B26"/>
  <c r="B17"/>
  <c r="F26" l="1"/>
  <c r="F67"/>
  <c r="F45"/>
  <c r="F86"/>
  <c r="F17"/>
  <c r="F34"/>
  <c r="F50"/>
  <c r="F74"/>
  <c r="J75"/>
  <c r="D87"/>
  <c r="B75"/>
  <c r="F75" l="1"/>
  <c r="J87"/>
  <c r="B87"/>
  <c r="F87" l="1"/>
  <c r="G67" i="9" l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<sst xmlns="http://schemas.openxmlformats.org/spreadsheetml/2006/main" count="433" uniqueCount="149">
  <si>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</si>
  <si>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</si>
  <si>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</si>
  <si>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</si>
  <si>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</si>
  <si>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</si>
  <si>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</si>
  <si>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</si>
  <si>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</si>
  <si>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</si>
  <si>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</si>
  <si>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</si>
  <si>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</si>
  <si>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</si>
  <si>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</si>
  <si>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</si>
  <si>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</si>
  <si>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</si>
  <si>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</si>
  <si>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</si>
  <si>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</si>
  <si>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</si>
  <si>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</si>
  <si>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</si>
  <si>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</si>
  <si>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</si>
  <si>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</si>
  <si>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</si>
  <si>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</si>
  <si>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</si>
  <si>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</si>
  <si>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</si>
  <si>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</si>
  <si>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</si>
  <si>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</si>
  <si>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</si>
  <si>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</si>
  <si>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</si>
  <si>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</si>
  <si>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</si>
  <si>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</si>
  <si>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</si>
  <si>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</si>
  <si>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</si>
  <si>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</si>
  <si>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</si>
  <si>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</si>
  <si>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</si>
  <si>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</si>
  <si>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</si>
  <si>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</si>
  <si>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</si>
  <si>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</si>
  <si>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</si>
  <si>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</si>
  <si>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</si>
  <si>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</si>
  <si>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</si>
  <si>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</si>
  <si>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</si>
  <si>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</si>
  <si>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</si>
  <si>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</si>
  <si>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</si>
  <si>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</si>
  <si>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</si>
  <si>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</si>
  <si>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</si>
  <si>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</si>
  <si>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</si>
  <si>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</si>
  <si>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</si>
  <si>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</si>
  <si>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</si>
  <si>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</si>
  <si>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</si>
  <si>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</si>
  <si>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</si>
  <si>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</si>
  <si>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</si>
  <si>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</si>
  <si>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</si>
  <si>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</si>
  <si>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</si>
  <si>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</si>
  <si>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</si>
  <si>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</si>
  <si>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</si>
  <si>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</si>
  <si>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</si>
  <si>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</si>
  <si>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</si>
  <si>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</si>
  <si>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</si>
  <si>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</si>
  <si>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</si>
  <si>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</si>
  <si>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</si>
  <si>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</si>
  <si>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</si>
  <si>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</si>
  <si>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</si>
  <si>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</si>
  <si>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</si>
  <si>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</si>
  <si>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</si>
  <si>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</si>
  <si>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</si>
  <si>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</si>
  <si>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</si>
  <si>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</si>
  <si>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</si>
  <si>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</si>
  <si>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</si>
  <si>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</si>
  <si>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</si>
  <si>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</si>
  <si>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</si>
  <si>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</si>
  <si>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</si>
  <si>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</si>
  <si>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</si>
  <si>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</si>
  <si>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</si>
  <si>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</si>
  <si>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</si>
  <si>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</si>
  <si>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</si>
  <si>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</si>
  <si>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</si>
  <si>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</si>
  <si>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</si>
  <si>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</si>
  <si>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</si>
  <si>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</si>
  <si>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</si>
  <si>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</si>
  <si>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</si>
  <si>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</si>
  <si>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</si>
  <si>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</si>
  <si>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</si>
  <si>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</si>
  <si>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</si>
  <si>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</si>
  <si>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</si>
  <si>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NET ASSET VALUES AND UNIT PRICES OF FUND MANAGEMENT AND COLLECTIVE INVESTMENT SCHEMES AS AT WEEK ENDED SEPTEMBER 2, 2016</t>
  </si>
  <si>
    <t>NAV and Unit Price as at Week Ended September 2, 2016</t>
  </si>
  <si>
    <t>Market Capitalization as at September 2,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</si>
</sst>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12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3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43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7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3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43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3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164" fontId="7" fillId="5" borderId="1" xfId="2" applyNumberFormat="1" applyFont="1" applyFill="1" applyBorder="1"/>
    <xf numFmtId="43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" fontId="25" fillId="5" borderId="1" xfId="0" applyNumberFormat="1" applyFont="1" applyFill="1" applyBorder="1"/>
    <xf numFmtId="0" fontId="25" fillId="5" borderId="1" xfId="0" applyFont="1" applyFill="1" applyBorder="1"/>
    <xf numFmtId="43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43" fontId="7" fillId="5" borderId="1" xfId="2" applyFont="1" applyFill="1" applyBorder="1" applyAlignment="1"/>
    <xf numFmtId="43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39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7" fillId="5" borderId="1" xfId="2" applyFont="1" applyFill="1" applyBorder="1" applyAlignment="1">
      <alignment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43" fontId="7" fillId="7" borderId="1" xfId="2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43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1" fillId="14" borderId="19" xfId="1" applyNumberFormat="1" applyFont="1" applyFill="1" applyBorder="1" applyAlignment="1">
      <alignment horizontal="center" vertical="top" wrapText="1"/>
    </xf>
    <xf numFmtId="10" fontId="41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43" fontId="28" fillId="7" borderId="1" xfId="7" applyNumberFormat="1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43" fontId="11" fillId="7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7" borderId="0" xfId="2" applyNumberFormat="1" applyFont="1" applyFill="1"/>
    <xf numFmtId="164" fontId="7" fillId="7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43" fontId="5" fillId="9" borderId="1" xfId="2" applyFont="1" applyFill="1" applyBorder="1" applyAlignment="1">
      <alignment horizontal="center" vertical="top" wrapText="1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164" fontId="11" fillId="5" borderId="0" xfId="2" applyNumberFormat="1" applyFont="1" applyFill="1"/>
    <xf numFmtId="164" fontId="7" fillId="5" borderId="0" xfId="2" applyNumberFormat="1" applyFont="1" applyFill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2,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41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50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4845883108.8700008</c:v>
                </c:pt>
                <c:pt idx="1">
                  <c:v>4781015713.1399994</c:v>
                </c:pt>
                <c:pt idx="2">
                  <c:v>4923038917.1999998</c:v>
                </c:pt>
                <c:pt idx="3">
                  <c:v>4906543561.1500006</c:v>
                </c:pt>
                <c:pt idx="4">
                  <c:v>4889707136.0699997</c:v>
                </c:pt>
                <c:pt idx="5">
                  <c:v>4934700663.3100004</c:v>
                </c:pt>
                <c:pt idx="6">
                  <c:v>4932053314.3699999</c:v>
                </c:pt>
                <c:pt idx="7">
                  <c:v>4889400476.8999996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24903966577.664261</c:v>
                </c:pt>
                <c:pt idx="1">
                  <c:v>24523413766.742374</c:v>
                </c:pt>
                <c:pt idx="2">
                  <c:v>24811007404.114376</c:v>
                </c:pt>
                <c:pt idx="3">
                  <c:v>24722266853.243694</c:v>
                </c:pt>
                <c:pt idx="4">
                  <c:v>24714036403.948727</c:v>
                </c:pt>
                <c:pt idx="5">
                  <c:v>24778044922.46698</c:v>
                </c:pt>
                <c:pt idx="6">
                  <c:v>24851525758.043652</c:v>
                </c:pt>
                <c:pt idx="7">
                  <c:v>24658339573.370785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13665832856.710001</c:v>
                </c:pt>
                <c:pt idx="1">
                  <c:v>13361791609.819998</c:v>
                </c:pt>
                <c:pt idx="2">
                  <c:v>13624733782.429998</c:v>
                </c:pt>
                <c:pt idx="3">
                  <c:v>13498719886.790001</c:v>
                </c:pt>
                <c:pt idx="4">
                  <c:v>13406615962.83</c:v>
                </c:pt>
                <c:pt idx="5">
                  <c:v>13502477157.190002</c:v>
                </c:pt>
                <c:pt idx="6">
                  <c:v>13526130602.380001</c:v>
                </c:pt>
                <c:pt idx="7">
                  <c:v>13690522280.889999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46063363829.857651</c:v>
                </c:pt>
                <c:pt idx="1">
                  <c:v>46064314222.857651</c:v>
                </c:pt>
                <c:pt idx="2">
                  <c:v>46073885489.857651</c:v>
                </c:pt>
                <c:pt idx="3">
                  <c:v>45247573661.151199</c:v>
                </c:pt>
                <c:pt idx="4">
                  <c:v>45249424883.151199</c:v>
                </c:pt>
                <c:pt idx="5">
                  <c:v>45250823813.151199</c:v>
                </c:pt>
                <c:pt idx="6">
                  <c:v>45252266502.151199</c:v>
                </c:pt>
                <c:pt idx="7">
                  <c:v>45267882742.151199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142020017768.31412</c:v>
                </c:pt>
                <c:pt idx="1">
                  <c:v>137826519467.52408</c:v>
                </c:pt>
                <c:pt idx="2">
                  <c:v>132930613532.55411</c:v>
                </c:pt>
                <c:pt idx="3">
                  <c:v>125915393194.79411</c:v>
                </c:pt>
                <c:pt idx="4">
                  <c:v>119132300306.86407</c:v>
                </c:pt>
                <c:pt idx="5">
                  <c:v>115850309024.6041</c:v>
                </c:pt>
                <c:pt idx="6">
                  <c:v>112159983210.63791</c:v>
                </c:pt>
                <c:pt idx="7">
                  <c:v>112920223731.94792</c:v>
                </c:pt>
              </c:numCache>
            </c:numRef>
          </c:val>
        </c:ser>
        <c:marker val="1"/>
        <c:axId val="107635456"/>
        <c:axId val="107636992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42566</c:v>
                </c:pt>
                <c:pt idx="1">
                  <c:v>42573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20417037003.144001</c:v>
                </c:pt>
                <c:pt idx="1">
                  <c:v>20095230546.750908</c:v>
                </c:pt>
                <c:pt idx="2">
                  <c:v>19958149256.249023</c:v>
                </c:pt>
                <c:pt idx="3">
                  <c:v>19299127189.645416</c:v>
                </c:pt>
                <c:pt idx="4">
                  <c:v>18763103192.783772</c:v>
                </c:pt>
                <c:pt idx="5">
                  <c:v>18269103436.067799</c:v>
                </c:pt>
                <c:pt idx="6">
                  <c:v>18085791543.9869</c:v>
                </c:pt>
                <c:pt idx="7">
                  <c:v>17438164580.537361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7929589382.2799997</c:v>
                </c:pt>
                <c:pt idx="1">
                  <c:v>7963707913.7200003</c:v>
                </c:pt>
                <c:pt idx="2">
                  <c:v>7853732740.5999994</c:v>
                </c:pt>
                <c:pt idx="3">
                  <c:v>7881597676.96</c:v>
                </c:pt>
                <c:pt idx="4">
                  <c:v>7908929693.0799999</c:v>
                </c:pt>
                <c:pt idx="5">
                  <c:v>7947338042.3099995</c:v>
                </c:pt>
                <c:pt idx="6">
                  <c:v>7907067191.5099993</c:v>
                </c:pt>
                <c:pt idx="7">
                  <c:v>7899183695.9799995</c:v>
                </c:pt>
              </c:numCache>
            </c:numRef>
          </c:val>
        </c:ser>
        <c:marker val="1"/>
        <c:axId val="107652608"/>
        <c:axId val="107651072"/>
      </c:lineChart>
      <c:catAx>
        <c:axId val="10763545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7636992"/>
        <c:crosses val="autoZero"/>
        <c:lblAlgn val="ctr"/>
        <c:lblOffset val="100"/>
      </c:catAx>
      <c:valAx>
        <c:axId val="10763699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7635456"/>
        <c:crossesAt val="41880"/>
        <c:crossBetween val="midCat"/>
      </c:valAx>
      <c:valAx>
        <c:axId val="10765107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7652608"/>
        <c:crosses val="max"/>
        <c:crossBetween val="between"/>
      </c:valAx>
      <c:dateAx>
        <c:axId val="107652608"/>
        <c:scaling>
          <c:orientation val="minMax"/>
        </c:scaling>
        <c:delete val="1"/>
        <c:axPos val="b"/>
        <c:numFmt formatCode="d\-mmm" sourceLinked="1"/>
        <c:tickLblPos val="none"/>
        <c:crossAx val="10765107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57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2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23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11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42566</c:v>
                </c:pt>
                <c:pt idx="1">
                  <c:v>42573</c:v>
                </c:pt>
                <c:pt idx="2">
                  <c:v>42580</c:v>
                </c:pt>
                <c:pt idx="3">
                  <c:v>42587</c:v>
                </c:pt>
                <c:pt idx="4">
                  <c:v>42594</c:v>
                </c:pt>
                <c:pt idx="5">
                  <c:v>42601</c:v>
                </c:pt>
                <c:pt idx="6">
                  <c:v>42608</c:v>
                </c:pt>
                <c:pt idx="7">
                  <c:v>42615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259845690526.84003</c:v>
                </c:pt>
                <c:pt idx="1">
                  <c:v>254615993240.55502</c:v>
                </c:pt>
                <c:pt idx="2">
                  <c:v>250175161123.00516</c:v>
                </c:pt>
                <c:pt idx="3">
                  <c:v>241471222023.73441</c:v>
                </c:pt>
                <c:pt idx="4">
                  <c:v>234064117578.72775</c:v>
                </c:pt>
                <c:pt idx="5">
                  <c:v>230532797059.10007</c:v>
                </c:pt>
                <c:pt idx="6">
                  <c:v>226714818123.07965</c:v>
                </c:pt>
                <c:pt idx="7">
                  <c:v>226763717081.77725</c:v>
                </c:pt>
              </c:numCache>
            </c:numRef>
          </c:val>
        </c:ser>
        <c:marker val="1"/>
        <c:axId val="78772480"/>
        <c:axId val="107671552"/>
      </c:lineChart>
      <c:catAx>
        <c:axId val="7877248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7671552"/>
        <c:crosses val="autoZero"/>
        <c:lblAlgn val="ctr"/>
        <c:lblOffset val="100"/>
      </c:catAx>
      <c:valAx>
        <c:axId val="1076715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77248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topLeftCell="A77" zoomScale="140" zoomScaleNormal="140" workbookViewId="0">
      <selection activeCell="G3" sqref="G3:I87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82" t="s">
        <v>146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  <c r="M1" s="5"/>
    </row>
    <row r="2" spans="1:14" ht="24.75" customHeight="1">
      <c r="A2" s="64"/>
      <c r="B2" s="65"/>
      <c r="C2" s="65"/>
      <c r="D2" s="287" t="s">
        <v>144</v>
      </c>
      <c r="E2" s="288"/>
      <c r="F2" s="289"/>
      <c r="G2" s="287" t="s">
        <v>147</v>
      </c>
      <c r="H2" s="288"/>
      <c r="I2" s="289"/>
      <c r="J2" s="285" t="s">
        <v>101</v>
      </c>
      <c r="K2" s="286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7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8"/>
      <c r="K4" s="76"/>
      <c r="L4" s="9"/>
      <c r="M4" s="5"/>
    </row>
    <row r="5" spans="1:14" ht="13.5" customHeight="1">
      <c r="A5" s="190">
        <v>1</v>
      </c>
      <c r="B5" s="191" t="s">
        <v>7</v>
      </c>
      <c r="C5" s="191" t="s">
        <v>8</v>
      </c>
      <c r="D5" s="187">
        <v>7827499816.7299995</v>
      </c>
      <c r="E5" s="73">
        <f>(D5/$D$17)</f>
        <v>0.57869467971518074</v>
      </c>
      <c r="F5" s="187">
        <v>7713.13</v>
      </c>
      <c r="G5" s="187">
        <v>7956213453.21</v>
      </c>
      <c r="H5" s="73">
        <f>(G5/$G$17)</f>
        <v>0.5811475479146424</v>
      </c>
      <c r="I5" s="187">
        <v>7846.23</v>
      </c>
      <c r="J5" s="114">
        <f t="shared" ref="J5:J17" si="0">((G5-D5)/D5)</f>
        <v>1.6443773809473129E-2</v>
      </c>
      <c r="K5" s="115">
        <f t="shared" ref="K5:K16" si="1">((I5-F5)/F5)</f>
        <v>1.7256288951437285E-2</v>
      </c>
      <c r="L5" s="10"/>
      <c r="M5" s="5"/>
      <c r="N5" s="11"/>
    </row>
    <row r="6" spans="1:14" ht="12.75" customHeight="1">
      <c r="A6" s="190">
        <v>2</v>
      </c>
      <c r="B6" s="72" t="s">
        <v>13</v>
      </c>
      <c r="C6" s="191" t="s">
        <v>77</v>
      </c>
      <c r="D6" s="193">
        <v>485297421.83999997</v>
      </c>
      <c r="E6" s="73">
        <f>(D6/$D$17)</f>
        <v>3.5878510721655245E-2</v>
      </c>
      <c r="F6" s="72">
        <v>0.95</v>
      </c>
      <c r="G6" s="193">
        <v>494532066.19999999</v>
      </c>
      <c r="H6" s="73">
        <f>(G6/$G$17)</f>
        <v>3.6122220617565162E-2</v>
      </c>
      <c r="I6" s="72">
        <v>0.96</v>
      </c>
      <c r="J6" s="114">
        <f t="shared" si="0"/>
        <v>1.9028834575273365E-2</v>
      </c>
      <c r="K6" s="115">
        <f t="shared" si="1"/>
        <v>1.0526315789473694E-2</v>
      </c>
      <c r="L6" s="10"/>
      <c r="M6" s="5"/>
      <c r="N6" s="11"/>
    </row>
    <row r="7" spans="1:14" ht="12.95" customHeight="1">
      <c r="A7" s="190">
        <v>3</v>
      </c>
      <c r="B7" s="72" t="s">
        <v>93</v>
      </c>
      <c r="C7" s="191" t="s">
        <v>14</v>
      </c>
      <c r="D7" s="193">
        <v>209390298.03999999</v>
      </c>
      <c r="E7" s="73">
        <f t="shared" ref="E7:E11" si="2">(D7/$D$17)</f>
        <v>1.5480428527220974E-2</v>
      </c>
      <c r="F7" s="72">
        <v>107.68</v>
      </c>
      <c r="G7" s="193">
        <v>209189781.56</v>
      </c>
      <c r="H7" s="73">
        <f t="shared" ref="H7:H13" si="3">(G7/$G$17)</f>
        <v>1.5279897820406667E-2</v>
      </c>
      <c r="I7" s="72">
        <v>107.58</v>
      </c>
      <c r="J7" s="114">
        <f t="shared" si="0"/>
        <v>-9.5762068193667906E-4</v>
      </c>
      <c r="K7" s="115">
        <f t="shared" si="1"/>
        <v>-9.2867756315015339E-4</v>
      </c>
      <c r="L7" s="10"/>
      <c r="M7" s="5"/>
      <c r="N7" s="11"/>
    </row>
    <row r="8" spans="1:14" ht="12.95" customHeight="1">
      <c r="A8" s="190">
        <v>4</v>
      </c>
      <c r="B8" s="191" t="s">
        <v>15</v>
      </c>
      <c r="C8" s="191" t="s">
        <v>16</v>
      </c>
      <c r="D8" s="194">
        <v>166730896</v>
      </c>
      <c r="E8" s="73">
        <f>(D8/$D$17)</f>
        <v>1.2326577415322511E-2</v>
      </c>
      <c r="F8" s="195">
        <v>9.41</v>
      </c>
      <c r="G8" s="194">
        <v>168918529</v>
      </c>
      <c r="H8" s="73">
        <f>(G8/$G$17)</f>
        <v>1.2338355362511332E-2</v>
      </c>
      <c r="I8" s="195">
        <v>9.5299999999999994</v>
      </c>
      <c r="J8" s="114">
        <f t="shared" si="0"/>
        <v>1.3120741581092445E-2</v>
      </c>
      <c r="K8" s="115">
        <f t="shared" si="1"/>
        <v>1.2752391073326165E-2</v>
      </c>
      <c r="L8" s="62"/>
      <c r="M8" s="5"/>
      <c r="N8" s="11"/>
    </row>
    <row r="9" spans="1:14" ht="12.95" customHeight="1">
      <c r="A9" s="190">
        <v>5</v>
      </c>
      <c r="B9" s="191" t="s">
        <v>71</v>
      </c>
      <c r="C9" s="191" t="s">
        <v>119</v>
      </c>
      <c r="D9" s="194">
        <v>1155675634.2</v>
      </c>
      <c r="E9" s="73">
        <f t="shared" si="2"/>
        <v>8.5440224419883415E-2</v>
      </c>
      <c r="F9" s="195">
        <v>0.70299999999999996</v>
      </c>
      <c r="G9" s="194">
        <v>1159250156.26</v>
      </c>
      <c r="H9" s="73">
        <f t="shared" si="3"/>
        <v>8.4675378519207159E-2</v>
      </c>
      <c r="I9" s="195">
        <v>0.70520000000000005</v>
      </c>
      <c r="J9" s="114">
        <f t="shared" si="0"/>
        <v>3.093014989862925E-3</v>
      </c>
      <c r="K9" s="115">
        <f t="shared" si="1"/>
        <v>3.1294452347085219E-3</v>
      </c>
      <c r="L9" s="10"/>
      <c r="M9" s="5"/>
      <c r="N9" s="11"/>
    </row>
    <row r="10" spans="1:14" ht="12.95" customHeight="1">
      <c r="A10" s="190">
        <v>6</v>
      </c>
      <c r="B10" s="191" t="s">
        <v>9</v>
      </c>
      <c r="C10" s="191" t="s">
        <v>18</v>
      </c>
      <c r="D10" s="194">
        <v>2804123858.3800001</v>
      </c>
      <c r="E10" s="73">
        <f>(D10/$D$17)</f>
        <v>0.20731160601736304</v>
      </c>
      <c r="F10" s="195">
        <v>12.9252</v>
      </c>
      <c r="G10" s="194">
        <v>2823956072.1799998</v>
      </c>
      <c r="H10" s="73">
        <f>(G10/$G$17)</f>
        <v>0.20627087953553361</v>
      </c>
      <c r="I10" s="195">
        <v>13.0585</v>
      </c>
      <c r="J10" s="114">
        <f t="shared" si="0"/>
        <v>7.0725170504619544E-3</v>
      </c>
      <c r="K10" s="115">
        <f t="shared" si="1"/>
        <v>1.0313186643146736E-2</v>
      </c>
      <c r="L10" s="63"/>
      <c r="M10" s="5"/>
      <c r="N10" s="11"/>
    </row>
    <row r="11" spans="1:14" ht="12.95" customHeight="1">
      <c r="A11" s="190">
        <v>7</v>
      </c>
      <c r="B11" s="191" t="s">
        <v>15</v>
      </c>
      <c r="C11" s="191" t="s">
        <v>49</v>
      </c>
      <c r="D11" s="194">
        <v>124422636</v>
      </c>
      <c r="E11" s="73">
        <f t="shared" si="2"/>
        <v>9.1986865761969731E-3</v>
      </c>
      <c r="F11" s="196">
        <v>2.12</v>
      </c>
      <c r="G11" s="194">
        <v>124798040</v>
      </c>
      <c r="H11" s="73">
        <f t="shared" si="3"/>
        <v>9.1156522329465927E-3</v>
      </c>
      <c r="I11" s="196">
        <v>2.13</v>
      </c>
      <c r="J11" s="114">
        <f t="shared" si="0"/>
        <v>3.0171680336365803E-3</v>
      </c>
      <c r="K11" s="115">
        <f t="shared" si="1"/>
        <v>4.7169811320753709E-3</v>
      </c>
      <c r="L11" s="10"/>
      <c r="M11" s="5"/>
      <c r="N11" s="11"/>
    </row>
    <row r="12" spans="1:14" ht="12.95" customHeight="1">
      <c r="A12" s="234">
        <v>8</v>
      </c>
      <c r="B12" s="235" t="s">
        <v>24</v>
      </c>
      <c r="C12" s="242" t="s">
        <v>25</v>
      </c>
      <c r="D12" s="243">
        <v>0</v>
      </c>
      <c r="E12" s="244">
        <f>(D12/$D$17)</f>
        <v>0</v>
      </c>
      <c r="F12" s="245">
        <v>0</v>
      </c>
      <c r="G12" s="243">
        <v>0</v>
      </c>
      <c r="H12" s="244">
        <f>(G12/$G$17)</f>
        <v>0</v>
      </c>
      <c r="I12" s="245">
        <v>0</v>
      </c>
      <c r="J12" s="240" t="e">
        <f t="shared" si="0"/>
        <v>#DIV/0!</v>
      </c>
      <c r="K12" s="241" t="e">
        <f t="shared" si="1"/>
        <v>#DIV/0!</v>
      </c>
      <c r="L12" s="10"/>
      <c r="M12" s="5"/>
      <c r="N12" s="11"/>
    </row>
    <row r="13" spans="1:14" ht="12.95" customHeight="1">
      <c r="A13" s="190">
        <v>9</v>
      </c>
      <c r="B13" s="194" t="s">
        <v>20</v>
      </c>
      <c r="C13" s="194" t="s">
        <v>89</v>
      </c>
      <c r="D13" s="194">
        <v>155584239.15000001</v>
      </c>
      <c r="E13" s="73">
        <f>(D13/$D$17)</f>
        <v>1.1502494225704435E-2</v>
      </c>
      <c r="F13" s="196">
        <v>112.01</v>
      </c>
      <c r="G13" s="194">
        <v>156464336.18000001</v>
      </c>
      <c r="H13" s="73">
        <f t="shared" si="3"/>
        <v>1.1428660862588255E-2</v>
      </c>
      <c r="I13" s="196">
        <v>112.94</v>
      </c>
      <c r="J13" s="114">
        <f t="shared" si="0"/>
        <v>5.656723552515449E-3</v>
      </c>
      <c r="K13" s="115">
        <f t="shared" si="1"/>
        <v>8.3028301044548933E-3</v>
      </c>
      <c r="L13" s="10"/>
      <c r="M13" s="5"/>
      <c r="N13" s="11"/>
    </row>
    <row r="14" spans="1:14" ht="12.95" customHeight="1">
      <c r="A14" s="190">
        <v>10</v>
      </c>
      <c r="B14" s="191" t="s">
        <v>91</v>
      </c>
      <c r="C14" s="191" t="s">
        <v>90</v>
      </c>
      <c r="D14" s="232">
        <v>212345269.46000001</v>
      </c>
      <c r="E14" s="73">
        <f>(D14/$D$17)</f>
        <v>1.5698892440284187E-2</v>
      </c>
      <c r="F14" s="233">
        <v>9.9154999999999998</v>
      </c>
      <c r="G14" s="194">
        <v>213434821.78999999</v>
      </c>
      <c r="H14" s="73">
        <f>(G14/$G$17)</f>
        <v>1.5589969280275328E-2</v>
      </c>
      <c r="I14" s="196">
        <v>9.9647000000000006</v>
      </c>
      <c r="J14" s="114">
        <f t="shared" si="0"/>
        <v>5.1310412177805777E-3</v>
      </c>
      <c r="K14" s="115">
        <f t="shared" si="1"/>
        <v>4.9619282940850992E-3</v>
      </c>
      <c r="L14" s="62"/>
      <c r="M14" s="63"/>
      <c r="N14" s="11"/>
    </row>
    <row r="15" spans="1:14" ht="12.95" customHeight="1">
      <c r="A15" s="190">
        <v>11</v>
      </c>
      <c r="B15" s="191" t="s">
        <v>7</v>
      </c>
      <c r="C15" s="72" t="s">
        <v>109</v>
      </c>
      <c r="D15" s="187">
        <v>284601416.02999997</v>
      </c>
      <c r="E15" s="197">
        <f>(D15/$D$17)</f>
        <v>2.1040859680884844E-2</v>
      </c>
      <c r="F15" s="187">
        <v>1481.81</v>
      </c>
      <c r="G15" s="187">
        <v>283062920.30000001</v>
      </c>
      <c r="H15" s="197">
        <f>(G15/$G$17)</f>
        <v>2.0675830658054232E-2</v>
      </c>
      <c r="I15" s="187">
        <v>1482.21</v>
      </c>
      <c r="J15" s="114">
        <f t="shared" ref="J15" si="4">((G15-D15)/D15)</f>
        <v>-5.4057908476386005E-3</v>
      </c>
      <c r="K15" s="115">
        <f t="shared" ref="K15" si="5">((I15-F15)/F15)</f>
        <v>2.6994014077384482E-4</v>
      </c>
      <c r="L15" s="62"/>
      <c r="M15" s="63"/>
      <c r="N15" s="11"/>
    </row>
    <row r="16" spans="1:14" ht="12.95" customHeight="1">
      <c r="A16" s="190">
        <v>12</v>
      </c>
      <c r="B16" s="191" t="s">
        <v>133</v>
      </c>
      <c r="C16" s="191" t="s">
        <v>134</v>
      </c>
      <c r="D16" s="187">
        <v>100459116.55</v>
      </c>
      <c r="E16" s="197">
        <f>(D16/$D$17)</f>
        <v>7.4270402603035367E-3</v>
      </c>
      <c r="F16" s="187">
        <v>100.2358</v>
      </c>
      <c r="G16" s="187">
        <v>100702104.20999999</v>
      </c>
      <c r="H16" s="197">
        <f>(G16/$G$17)</f>
        <v>7.3556071962693238E-3</v>
      </c>
      <c r="I16" s="187">
        <v>100.59</v>
      </c>
      <c r="J16" s="114">
        <f t="shared" si="0"/>
        <v>2.4187716191895622E-3</v>
      </c>
      <c r="K16" s="115">
        <f t="shared" si="1"/>
        <v>3.5336676117715014E-3</v>
      </c>
      <c r="L16" s="62"/>
      <c r="M16" s="63"/>
      <c r="N16" s="11"/>
    </row>
    <row r="17" spans="1:18" ht="12.95" customHeight="1">
      <c r="A17" s="198"/>
      <c r="B17" s="199"/>
      <c r="C17" s="200" t="s">
        <v>72</v>
      </c>
      <c r="D17" s="201">
        <f>SUM(D5:D16)</f>
        <v>13526130602.380001</v>
      </c>
      <c r="E17" s="97">
        <f>(D17/$D$75)</f>
        <v>5.9661431548055643E-2</v>
      </c>
      <c r="F17" s="201"/>
      <c r="G17" s="201">
        <f>SUM(G5:G16)</f>
        <v>13690522280.889999</v>
      </c>
      <c r="H17" s="97">
        <f>(G17/$G$75)</f>
        <v>6.037351326337987E-2</v>
      </c>
      <c r="I17" s="202"/>
      <c r="J17" s="114">
        <f t="shared" si="0"/>
        <v>1.2153636789598398E-2</v>
      </c>
      <c r="K17" s="115"/>
      <c r="L17" s="10"/>
      <c r="M17" s="63"/>
      <c r="Q17" s="66"/>
      <c r="R17" s="66"/>
    </row>
    <row r="18" spans="1:18" ht="12.95" customHeight="1">
      <c r="A18" s="203"/>
      <c r="B18" s="204"/>
      <c r="C18" s="204" t="s">
        <v>75</v>
      </c>
      <c r="D18" s="205"/>
      <c r="E18" s="206"/>
      <c r="F18" s="207"/>
      <c r="G18" s="205"/>
      <c r="H18" s="206"/>
      <c r="I18" s="207"/>
      <c r="J18" s="114"/>
      <c r="K18" s="115"/>
      <c r="L18" s="10"/>
      <c r="M18" s="5"/>
    </row>
    <row r="19" spans="1:18" ht="12.95" customHeight="1">
      <c r="A19" s="190">
        <v>13</v>
      </c>
      <c r="B19" s="191" t="s">
        <v>7</v>
      </c>
      <c r="C19" s="191" t="s">
        <v>63</v>
      </c>
      <c r="D19" s="187">
        <v>60135837226.089996</v>
      </c>
      <c r="E19" s="73">
        <f t="shared" ref="E19:E25" si="6">(D19/$D$26)</f>
        <v>0.53616125381504476</v>
      </c>
      <c r="F19" s="208">
        <v>100</v>
      </c>
      <c r="G19" s="187">
        <v>59976828868.360001</v>
      </c>
      <c r="H19" s="73">
        <f t="shared" ref="H19:H25" si="7">(G19/$G$26)</f>
        <v>0.5311433761478731</v>
      </c>
      <c r="I19" s="208">
        <v>100</v>
      </c>
      <c r="J19" s="114">
        <f t="shared" ref="J19:J26" si="8">((G19-D19)/D19)</f>
        <v>-2.6441530552269387E-3</v>
      </c>
      <c r="K19" s="115">
        <f t="shared" ref="K19:K25" si="9">((I19-F19)/F19)</f>
        <v>0</v>
      </c>
      <c r="L19" s="10"/>
      <c r="M19" s="5"/>
      <c r="N19" s="11"/>
    </row>
    <row r="20" spans="1:18" ht="12.95" customHeight="1">
      <c r="A20" s="190">
        <v>14</v>
      </c>
      <c r="B20" s="191" t="s">
        <v>28</v>
      </c>
      <c r="C20" s="191" t="s">
        <v>29</v>
      </c>
      <c r="D20" s="187">
        <v>35591272200</v>
      </c>
      <c r="E20" s="73">
        <f t="shared" si="6"/>
        <v>0.31732594086751181</v>
      </c>
      <c r="F20" s="208">
        <v>100</v>
      </c>
      <c r="G20" s="187">
        <v>36630827700</v>
      </c>
      <c r="H20" s="73">
        <f t="shared" si="7"/>
        <v>0.32439563516057962</v>
      </c>
      <c r="I20" s="208">
        <v>100</v>
      </c>
      <c r="J20" s="114">
        <f t="shared" si="8"/>
        <v>2.9208157948341053E-2</v>
      </c>
      <c r="K20" s="115">
        <f t="shared" si="9"/>
        <v>0</v>
      </c>
      <c r="L20" s="10"/>
      <c r="M20" s="5"/>
      <c r="N20" s="11"/>
    </row>
    <row r="21" spans="1:18" ht="12.95" customHeight="1">
      <c r="A21" s="190">
        <v>15</v>
      </c>
      <c r="B21" s="191" t="s">
        <v>71</v>
      </c>
      <c r="C21" s="191" t="s">
        <v>120</v>
      </c>
      <c r="D21" s="187">
        <v>357288008.57999998</v>
      </c>
      <c r="E21" s="73">
        <f t="shared" si="6"/>
        <v>3.1855212380783658E-3</v>
      </c>
      <c r="F21" s="208">
        <v>1.1124000000000001</v>
      </c>
      <c r="G21" s="187">
        <v>355360207.66000003</v>
      </c>
      <c r="H21" s="73">
        <f t="shared" si="7"/>
        <v>3.1470023341749706E-3</v>
      </c>
      <c r="I21" s="208">
        <v>1.1101000000000001</v>
      </c>
      <c r="J21" s="114">
        <f t="shared" si="8"/>
        <v>-5.3956496543552624E-3</v>
      </c>
      <c r="K21" s="115">
        <f t="shared" si="9"/>
        <v>-2.0676015821646607E-3</v>
      </c>
      <c r="L21" s="10"/>
      <c r="M21" s="5"/>
      <c r="N21" s="11"/>
    </row>
    <row r="22" spans="1:18" ht="12.95" customHeight="1">
      <c r="A22" s="190">
        <v>16</v>
      </c>
      <c r="B22" s="191" t="s">
        <v>65</v>
      </c>
      <c r="C22" s="191" t="s">
        <v>66</v>
      </c>
      <c r="D22" s="187">
        <v>681424150.94000006</v>
      </c>
      <c r="E22" s="73">
        <f t="shared" si="6"/>
        <v>6.0754658785948336E-3</v>
      </c>
      <c r="F22" s="208">
        <v>100</v>
      </c>
      <c r="G22" s="187">
        <v>675433745.88</v>
      </c>
      <c r="H22" s="73">
        <f t="shared" si="7"/>
        <v>5.9815126427960053E-3</v>
      </c>
      <c r="I22" s="208">
        <v>100</v>
      </c>
      <c r="J22" s="114">
        <f t="shared" si="8"/>
        <v>-8.7910078498634279E-3</v>
      </c>
      <c r="K22" s="115">
        <f t="shared" si="9"/>
        <v>0</v>
      </c>
      <c r="L22" s="10"/>
      <c r="M22" s="66"/>
      <c r="N22" s="66"/>
    </row>
    <row r="23" spans="1:18" ht="12.95" customHeight="1">
      <c r="A23" s="190">
        <v>17</v>
      </c>
      <c r="B23" s="191" t="s">
        <v>9</v>
      </c>
      <c r="C23" s="191" t="s">
        <v>31</v>
      </c>
      <c r="D23" s="187">
        <v>13316718371.437901</v>
      </c>
      <c r="E23" s="73">
        <f t="shared" si="6"/>
        <v>0.11872967515008388</v>
      </c>
      <c r="F23" s="196">
        <v>1</v>
      </c>
      <c r="G23" s="187">
        <v>13195278804.2279</v>
      </c>
      <c r="H23" s="73">
        <f t="shared" si="7"/>
        <v>0.11685487655028998</v>
      </c>
      <c r="I23" s="196">
        <v>1</v>
      </c>
      <c r="J23" s="114">
        <f t="shared" si="8"/>
        <v>-9.1193313414563333E-3</v>
      </c>
      <c r="K23" s="115">
        <f t="shared" si="9"/>
        <v>0</v>
      </c>
      <c r="L23" s="10"/>
      <c r="M23" s="5"/>
      <c r="N23" s="11"/>
    </row>
    <row r="24" spans="1:18" ht="12.95" customHeight="1">
      <c r="A24" s="190">
        <v>18</v>
      </c>
      <c r="B24" s="191" t="s">
        <v>91</v>
      </c>
      <c r="C24" s="191" t="s">
        <v>92</v>
      </c>
      <c r="D24" s="249">
        <v>346565477.49000001</v>
      </c>
      <c r="E24" s="73">
        <f t="shared" ref="E24" si="10">(D24/$D$26)</f>
        <v>3.0899209109112075E-3</v>
      </c>
      <c r="F24" s="196">
        <v>10</v>
      </c>
      <c r="G24" s="187">
        <v>347233516</v>
      </c>
      <c r="H24" s="73">
        <f t="shared" ref="H24" si="11">(G24/$G$26)</f>
        <v>3.0750339002539461E-3</v>
      </c>
      <c r="I24" s="196">
        <v>10</v>
      </c>
      <c r="J24" s="114">
        <f t="shared" ref="J24" si="12">((G24-D24)/D24)</f>
        <v>1.9275968132725118E-3</v>
      </c>
      <c r="K24" s="115">
        <f t="shared" ref="K24" si="13">((I24-F24)/F24)</f>
        <v>0</v>
      </c>
      <c r="L24" s="10"/>
      <c r="M24" s="5"/>
      <c r="N24" s="11"/>
    </row>
    <row r="25" spans="1:18" ht="12.95" customHeight="1">
      <c r="A25" s="190">
        <v>19</v>
      </c>
      <c r="B25" s="191" t="s">
        <v>133</v>
      </c>
      <c r="C25" s="191" t="s">
        <v>135</v>
      </c>
      <c r="D25" s="249">
        <v>1730877776.0999999</v>
      </c>
      <c r="E25" s="73">
        <f t="shared" si="6"/>
        <v>1.5432222139775012E-2</v>
      </c>
      <c r="F25" s="196">
        <v>1</v>
      </c>
      <c r="G25" s="249">
        <v>1739260889.8199999</v>
      </c>
      <c r="H25" s="73">
        <f t="shared" si="7"/>
        <v>1.5402563264032217E-2</v>
      </c>
      <c r="I25" s="196">
        <v>1</v>
      </c>
      <c r="J25" s="114">
        <f t="shared" si="8"/>
        <v>4.843273069741986E-3</v>
      </c>
      <c r="K25" s="115">
        <f t="shared" si="9"/>
        <v>0</v>
      </c>
      <c r="L25" s="10"/>
      <c r="M25" s="5"/>
      <c r="N25" s="11"/>
    </row>
    <row r="26" spans="1:18" ht="12.95" customHeight="1">
      <c r="A26" s="198"/>
      <c r="B26" s="209"/>
      <c r="C26" s="200" t="s">
        <v>72</v>
      </c>
      <c r="D26" s="210">
        <f>SUM(D19:D25)</f>
        <v>112159983210.63791</v>
      </c>
      <c r="E26" s="97">
        <f>(D26/$D$75)</f>
        <v>0.49471836088697185</v>
      </c>
      <c r="F26" s="211"/>
      <c r="G26" s="210">
        <f>SUM(G19:G25)</f>
        <v>112920223731.94792</v>
      </c>
      <c r="H26" s="97">
        <f>(G26/$G$75)</f>
        <v>0.4979642474780292</v>
      </c>
      <c r="I26" s="211"/>
      <c r="J26" s="114">
        <f t="shared" si="8"/>
        <v>6.7781796996373581E-3</v>
      </c>
      <c r="K26" s="115"/>
      <c r="L26" s="10"/>
      <c r="M26" s="5"/>
    </row>
    <row r="27" spans="1:18" ht="12.95" customHeight="1">
      <c r="A27" s="203"/>
      <c r="B27" s="204"/>
      <c r="C27" s="204" t="s">
        <v>98</v>
      </c>
      <c r="D27" s="205"/>
      <c r="E27" s="206"/>
      <c r="F27" s="207"/>
      <c r="G27" s="205"/>
      <c r="H27" s="206"/>
      <c r="I27" s="207"/>
      <c r="J27" s="114"/>
      <c r="K27" s="115"/>
      <c r="L27" s="10"/>
      <c r="M27" s="5"/>
      <c r="O27" s="85"/>
      <c r="P27" s="86"/>
    </row>
    <row r="28" spans="1:18" ht="12.95" customHeight="1">
      <c r="A28" s="190">
        <v>20</v>
      </c>
      <c r="B28" s="191" t="s">
        <v>7</v>
      </c>
      <c r="C28" s="191" t="s">
        <v>32</v>
      </c>
      <c r="D28" s="187">
        <v>1045877757.63</v>
      </c>
      <c r="E28" s="73">
        <f t="shared" ref="E28:E33" si="14">(D28/$D$34)</f>
        <v>0.13227126218846136</v>
      </c>
      <c r="F28" s="72">
        <v>145.19</v>
      </c>
      <c r="G28" s="187">
        <v>1040833638.61</v>
      </c>
      <c r="H28" s="73">
        <f>(G28/$G$34)</f>
        <v>0.13176470869258228</v>
      </c>
      <c r="I28" s="72">
        <v>148.52000000000001</v>
      </c>
      <c r="J28" s="114">
        <f t="shared" ref="J28:J34" si="15">((G28-D28)/D28)</f>
        <v>-4.822857148650099E-3</v>
      </c>
      <c r="K28" s="115">
        <f t="shared" ref="K28:K33" si="16">((I28-F28)/F28)</f>
        <v>2.2935463874922603E-2</v>
      </c>
      <c r="L28" s="10"/>
      <c r="M28" s="5"/>
    </row>
    <row r="29" spans="1:18" ht="12.95" customHeight="1">
      <c r="A29" s="190">
        <v>21</v>
      </c>
      <c r="B29" s="191" t="s">
        <v>71</v>
      </c>
      <c r="C29" s="191" t="s">
        <v>118</v>
      </c>
      <c r="D29" s="187">
        <v>652782787.14999998</v>
      </c>
      <c r="E29" s="73">
        <f t="shared" si="14"/>
        <v>8.2556878718686985E-2</v>
      </c>
      <c r="F29" s="72">
        <v>1.2443</v>
      </c>
      <c r="G29" s="187">
        <v>650226041.38</v>
      </c>
      <c r="H29" s="73">
        <f t="shared" ref="H29:H31" si="17">(G29/$G$34)</f>
        <v>8.2315599485413754E-2</v>
      </c>
      <c r="I29" s="72">
        <v>1.2394000000000001</v>
      </c>
      <c r="J29" s="114">
        <f t="shared" si="15"/>
        <v>-3.9166868678669345E-3</v>
      </c>
      <c r="K29" s="115">
        <f t="shared" si="16"/>
        <v>-3.9379570843043514E-3</v>
      </c>
      <c r="L29" s="10"/>
      <c r="M29" s="5"/>
    </row>
    <row r="30" spans="1:18" ht="12.95" customHeight="1">
      <c r="A30" s="190">
        <v>22</v>
      </c>
      <c r="B30" s="191" t="s">
        <v>95</v>
      </c>
      <c r="C30" s="191" t="s">
        <v>34</v>
      </c>
      <c r="D30" s="193">
        <v>1195608934.1800001</v>
      </c>
      <c r="E30" s="73">
        <f t="shared" si="14"/>
        <v>0.15120763555212394</v>
      </c>
      <c r="F30" s="196">
        <v>213.54</v>
      </c>
      <c r="G30" s="193">
        <v>1197123716.3699999</v>
      </c>
      <c r="H30" s="73">
        <f>(G30/$G$34)</f>
        <v>0.15155030727785609</v>
      </c>
      <c r="I30" s="196">
        <v>214.03</v>
      </c>
      <c r="J30" s="114">
        <f t="shared" si="15"/>
        <v>1.2669545590496289E-3</v>
      </c>
      <c r="K30" s="115">
        <f t="shared" si="16"/>
        <v>2.2946520558209662E-3</v>
      </c>
      <c r="L30" s="10"/>
      <c r="M30" s="5"/>
    </row>
    <row r="31" spans="1:18" ht="12.95" customHeight="1">
      <c r="A31" s="190">
        <v>23</v>
      </c>
      <c r="B31" s="191" t="s">
        <v>28</v>
      </c>
      <c r="C31" s="191" t="s">
        <v>38</v>
      </c>
      <c r="D31" s="193">
        <v>4711699215.6899996</v>
      </c>
      <c r="E31" s="73">
        <f t="shared" si="14"/>
        <v>0.59588455511659999</v>
      </c>
      <c r="F31" s="196">
        <v>1088.75</v>
      </c>
      <c r="G31" s="193">
        <v>4710646745.7299995</v>
      </c>
      <c r="H31" s="73">
        <f t="shared" si="17"/>
        <v>0.59634601840280166</v>
      </c>
      <c r="I31" s="196">
        <v>1092.19</v>
      </c>
      <c r="J31" s="114">
        <f t="shared" si="15"/>
        <v>-2.2337375792056164E-4</v>
      </c>
      <c r="K31" s="115">
        <f t="shared" si="16"/>
        <v>3.159586681974792E-3</v>
      </c>
      <c r="L31" s="10"/>
      <c r="M31" s="5"/>
      <c r="N31" s="246"/>
      <c r="O31" s="247"/>
    </row>
    <row r="32" spans="1:18" ht="12.95" customHeight="1">
      <c r="A32" s="190" t="s">
        <v>136</v>
      </c>
      <c r="B32" s="191" t="s">
        <v>28</v>
      </c>
      <c r="C32" s="191" t="s">
        <v>103</v>
      </c>
      <c r="D32" s="193">
        <v>136489501.94999999</v>
      </c>
      <c r="E32" s="73">
        <f t="shared" si="14"/>
        <v>1.7261710144129281E-2</v>
      </c>
      <c r="F32" s="196">
        <v>33315.620000000003</v>
      </c>
      <c r="G32" s="193">
        <v>136151807.30000001</v>
      </c>
      <c r="H32" s="73">
        <f>(G32/$G$34)</f>
        <v>1.7236186996042326E-2</v>
      </c>
      <c r="I32" s="196">
        <v>33191.089999999997</v>
      </c>
      <c r="J32" s="114">
        <f t="shared" si="15"/>
        <v>-2.4741437632594143E-3</v>
      </c>
      <c r="K32" s="115">
        <f t="shared" si="16"/>
        <v>-3.7378863127867979E-3</v>
      </c>
      <c r="L32" s="10"/>
      <c r="M32" s="5"/>
    </row>
    <row r="33" spans="1:14" ht="12.95" customHeight="1">
      <c r="A33" s="190" t="s">
        <v>137</v>
      </c>
      <c r="B33" s="191" t="s">
        <v>28</v>
      </c>
      <c r="C33" s="191" t="s">
        <v>102</v>
      </c>
      <c r="D33" s="193">
        <v>164608994.91</v>
      </c>
      <c r="E33" s="73">
        <f t="shared" si="14"/>
        <v>2.0817958279998491E-2</v>
      </c>
      <c r="F33" s="196">
        <v>33318.769999999997</v>
      </c>
      <c r="G33" s="193">
        <v>164201746.59</v>
      </c>
      <c r="H33" s="73">
        <f>(G33/$G$34)</f>
        <v>2.0787179145303897E-2</v>
      </c>
      <c r="I33" s="196">
        <v>33184.800000000003</v>
      </c>
      <c r="J33" s="114">
        <f t="shared" si="15"/>
        <v>-2.4740344245626185E-3</v>
      </c>
      <c r="K33" s="115">
        <f t="shared" si="16"/>
        <v>-4.0208567122974196E-3</v>
      </c>
      <c r="L33" s="10"/>
      <c r="M33" s="5"/>
    </row>
    <row r="34" spans="1:14" ht="12.95" customHeight="1">
      <c r="A34" s="198"/>
      <c r="B34" s="209"/>
      <c r="C34" s="200" t="s">
        <v>72</v>
      </c>
      <c r="D34" s="210">
        <f>SUM(D28:D33)</f>
        <v>7907067191.5099993</v>
      </c>
      <c r="E34" s="97">
        <f>(D34/$D$75)</f>
        <v>3.4876711001825149E-2</v>
      </c>
      <c r="F34" s="211"/>
      <c r="G34" s="210">
        <f>SUM(G28:G33)</f>
        <v>7899183695.9799995</v>
      </c>
      <c r="H34" s="97">
        <f>(G34/$G$75)</f>
        <v>3.4834425002529555E-2</v>
      </c>
      <c r="I34" s="211"/>
      <c r="J34" s="114">
        <f t="shared" si="15"/>
        <v>-9.9701891220355695E-4</v>
      </c>
      <c r="K34" s="115"/>
      <c r="L34" s="10"/>
      <c r="M34" s="5"/>
      <c r="N34" s="11"/>
    </row>
    <row r="35" spans="1:14" ht="12.95" customHeight="1">
      <c r="A35" s="203"/>
      <c r="B35" s="204"/>
      <c r="C35" s="204" t="s">
        <v>78</v>
      </c>
      <c r="D35" s="205"/>
      <c r="E35" s="206"/>
      <c r="F35" s="212"/>
      <c r="G35" s="205"/>
      <c r="H35" s="206"/>
      <c r="I35" s="212"/>
      <c r="J35" s="114"/>
      <c r="K35" s="115"/>
      <c r="L35" s="10"/>
      <c r="M35" s="5"/>
      <c r="N35" s="11"/>
    </row>
    <row r="36" spans="1:14" ht="12.95" customHeight="1">
      <c r="A36" s="190">
        <v>25</v>
      </c>
      <c r="B36" s="191" t="s">
        <v>11</v>
      </c>
      <c r="C36" s="72" t="s">
        <v>36</v>
      </c>
      <c r="D36" s="129">
        <v>1051025588.3569</v>
      </c>
      <c r="E36" s="73">
        <f t="shared" ref="E36:E44" si="18">(D36/$D$45)</f>
        <v>5.8113330887435845E-2</v>
      </c>
      <c r="F36" s="196">
        <v>2004.8147356531999</v>
      </c>
      <c r="G36" s="277">
        <v>996895035.37736201</v>
      </c>
      <c r="H36" s="73">
        <f>(G36/$G$45)</f>
        <v>5.7167428990204106E-2</v>
      </c>
      <c r="I36" s="277">
        <v>2009.35198689907</v>
      </c>
      <c r="J36" s="114">
        <f t="shared" ref="J36:J45" si="19">((G36-D36)/D36)</f>
        <v>-5.150260239064388E-2</v>
      </c>
      <c r="K36" s="115">
        <f>((I36-F36)/F36)</f>
        <v>2.2631773226625507E-3</v>
      </c>
      <c r="L36" s="10"/>
      <c r="M36" s="5"/>
      <c r="N36" s="11"/>
    </row>
    <row r="37" spans="1:14" ht="12.95" customHeight="1">
      <c r="A37" s="190">
        <v>26</v>
      </c>
      <c r="B37" s="191" t="s">
        <v>81</v>
      </c>
      <c r="C37" s="191" t="s">
        <v>85</v>
      </c>
      <c r="D37" s="129">
        <v>3911628371.8600001</v>
      </c>
      <c r="E37" s="73">
        <f t="shared" si="18"/>
        <v>0.2162818454667263</v>
      </c>
      <c r="F37" s="196">
        <v>1</v>
      </c>
      <c r="G37" s="277">
        <v>3901472727.0100002</v>
      </c>
      <c r="H37" s="73">
        <f>(G37/$G$45)</f>
        <v>0.22373184454081896</v>
      </c>
      <c r="I37" s="196">
        <v>1</v>
      </c>
      <c r="J37" s="114">
        <f t="shared" si="19"/>
        <v>-2.5962703724768314E-3</v>
      </c>
      <c r="K37" s="115">
        <f>((I37-F37)/F37)</f>
        <v>0</v>
      </c>
      <c r="L37" s="10"/>
      <c r="M37" s="5"/>
      <c r="N37" s="11"/>
    </row>
    <row r="38" spans="1:14" ht="12.95" customHeight="1">
      <c r="A38" s="190">
        <v>27</v>
      </c>
      <c r="B38" s="191" t="s">
        <v>21</v>
      </c>
      <c r="C38" s="191" t="s">
        <v>37</v>
      </c>
      <c r="D38" s="129">
        <v>741917956.13</v>
      </c>
      <c r="E38" s="73">
        <f t="shared" si="18"/>
        <v>4.102214461145165E-2</v>
      </c>
      <c r="F38" s="196">
        <v>16.9605</v>
      </c>
      <c r="G38" s="129">
        <v>742747295.04999995</v>
      </c>
      <c r="H38" s="73">
        <f t="shared" ref="H38" si="20">(G38/$G$45)</f>
        <v>4.2593203637897536E-2</v>
      </c>
      <c r="I38" s="196">
        <v>16.9833</v>
      </c>
      <c r="J38" s="114">
        <f t="shared" si="19"/>
        <v>1.117831039332116E-3</v>
      </c>
      <c r="K38" s="115">
        <f>((I38-F38)/F38)</f>
        <v>1.3442999911559301E-3</v>
      </c>
      <c r="L38" s="10"/>
      <c r="M38" s="5"/>
      <c r="N38" s="11"/>
    </row>
    <row r="39" spans="1:14" ht="12.95" customHeight="1">
      <c r="A39" s="234">
        <v>28</v>
      </c>
      <c r="B39" s="235" t="s">
        <v>24</v>
      </c>
      <c r="C39" s="242" t="s">
        <v>35</v>
      </c>
      <c r="D39" s="243">
        <v>0</v>
      </c>
      <c r="E39" s="244">
        <f t="shared" si="18"/>
        <v>0</v>
      </c>
      <c r="F39" s="245">
        <v>0</v>
      </c>
      <c r="G39" s="243">
        <v>0</v>
      </c>
      <c r="H39" s="244">
        <f t="shared" ref="H39:H44" si="21">(G39/$G$45)</f>
        <v>0</v>
      </c>
      <c r="I39" s="245">
        <v>0</v>
      </c>
      <c r="J39" s="240" t="e">
        <f t="shared" si="19"/>
        <v>#DIV/0!</v>
      </c>
      <c r="K39" s="241" t="e">
        <f t="shared" ref="K39:K72" si="22">((I39-F39)/F39)</f>
        <v>#DIV/0!</v>
      </c>
      <c r="L39" s="10"/>
      <c r="M39" s="5"/>
      <c r="N39" s="11"/>
    </row>
    <row r="40" spans="1:14" ht="12.95" customHeight="1">
      <c r="A40" s="190">
        <v>29</v>
      </c>
      <c r="B40" s="191" t="s">
        <v>7</v>
      </c>
      <c r="C40" s="191" t="s">
        <v>104</v>
      </c>
      <c r="D40" s="187">
        <v>2981827843.8099999</v>
      </c>
      <c r="E40" s="73">
        <f t="shared" si="18"/>
        <v>0.16487129338839401</v>
      </c>
      <c r="F40" s="72">
        <v>177.67</v>
      </c>
      <c r="G40" s="187">
        <v>2925752238.1100001</v>
      </c>
      <c r="H40" s="73">
        <f t="shared" si="21"/>
        <v>0.16777868018148057</v>
      </c>
      <c r="I40" s="72">
        <v>177.93</v>
      </c>
      <c r="J40" s="114">
        <f t="shared" si="19"/>
        <v>-1.8805782438582965E-2</v>
      </c>
      <c r="K40" s="115">
        <f>((I40-F40)/F40)</f>
        <v>1.4633871784770606E-3</v>
      </c>
      <c r="L40" s="10"/>
      <c r="M40" s="5"/>
      <c r="N40" s="11"/>
    </row>
    <row r="41" spans="1:14" ht="12.95" customHeight="1">
      <c r="A41" s="190">
        <v>30</v>
      </c>
      <c r="B41" s="191" t="s">
        <v>39</v>
      </c>
      <c r="C41" s="191" t="s">
        <v>64</v>
      </c>
      <c r="D41" s="187">
        <v>1283998338</v>
      </c>
      <c r="E41" s="73">
        <f t="shared" si="18"/>
        <v>7.0994865493011788E-2</v>
      </c>
      <c r="F41" s="250">
        <v>1.2</v>
      </c>
      <c r="G41" s="187">
        <v>1274772674</v>
      </c>
      <c r="H41" s="73">
        <f t="shared" si="21"/>
        <v>7.3102456861931828E-2</v>
      </c>
      <c r="I41" s="250">
        <v>1.2</v>
      </c>
      <c r="J41" s="114">
        <f t="shared" si="19"/>
        <v>-7.185105873556045E-3</v>
      </c>
      <c r="K41" s="115">
        <f t="shared" si="22"/>
        <v>0</v>
      </c>
      <c r="L41" s="10"/>
      <c r="M41" s="5"/>
    </row>
    <row r="42" spans="1:14" ht="12.95" customHeight="1">
      <c r="A42" s="190">
        <v>31</v>
      </c>
      <c r="B42" s="72" t="s">
        <v>13</v>
      </c>
      <c r="C42" s="191" t="s">
        <v>82</v>
      </c>
      <c r="D42" s="193">
        <v>772827787.83000004</v>
      </c>
      <c r="E42" s="73">
        <f t="shared" si="18"/>
        <v>4.2731211733276174E-2</v>
      </c>
      <c r="F42" s="196">
        <v>2.48</v>
      </c>
      <c r="G42" s="193">
        <v>774511552.34000003</v>
      </c>
      <c r="H42" s="73">
        <f t="shared" si="21"/>
        <v>4.441474036805617E-2</v>
      </c>
      <c r="I42" s="196">
        <v>2.48</v>
      </c>
      <c r="J42" s="114">
        <f t="shared" si="19"/>
        <v>2.1787059633657613E-3</v>
      </c>
      <c r="K42" s="115">
        <f>((I42-F42)/F42)</f>
        <v>0</v>
      </c>
      <c r="L42" s="10"/>
      <c r="M42" s="5"/>
    </row>
    <row r="43" spans="1:14" ht="12.95" customHeight="1">
      <c r="A43" s="190">
        <v>32</v>
      </c>
      <c r="B43" s="191" t="s">
        <v>7</v>
      </c>
      <c r="C43" s="72" t="s">
        <v>110</v>
      </c>
      <c r="D43" s="187">
        <v>6917918826.6599998</v>
      </c>
      <c r="E43" s="197">
        <f t="shared" si="18"/>
        <v>0.38250572610188271</v>
      </c>
      <c r="F43" s="187">
        <v>2277.52</v>
      </c>
      <c r="G43" s="187">
        <v>6394642228.3900003</v>
      </c>
      <c r="H43" s="197">
        <f t="shared" si="21"/>
        <v>0.36670385801536848</v>
      </c>
      <c r="I43" s="187">
        <v>2281.25</v>
      </c>
      <c r="J43" s="114">
        <f t="shared" si="19"/>
        <v>-7.5640754305097799E-2</v>
      </c>
      <c r="K43" s="115">
        <f>((I43-F43)/F43)</f>
        <v>1.6377463205592127E-3</v>
      </c>
      <c r="L43" s="10"/>
      <c r="M43" s="5"/>
    </row>
    <row r="44" spans="1:14" ht="12.95" customHeight="1">
      <c r="A44" s="190">
        <v>33</v>
      </c>
      <c r="B44" s="191" t="s">
        <v>7</v>
      </c>
      <c r="C44" s="72" t="s">
        <v>111</v>
      </c>
      <c r="D44" s="187">
        <v>424646831.33999997</v>
      </c>
      <c r="E44" s="197">
        <f t="shared" si="18"/>
        <v>2.3479582317821476E-2</v>
      </c>
      <c r="F44" s="187">
        <v>2018.13</v>
      </c>
      <c r="G44" s="187">
        <v>427370830.25999999</v>
      </c>
      <c r="H44" s="197">
        <f t="shared" si="21"/>
        <v>2.4507787404242427E-2</v>
      </c>
      <c r="I44" s="187">
        <v>2031.13</v>
      </c>
      <c r="J44" s="114">
        <f t="shared" si="19"/>
        <v>6.4147397765909747E-3</v>
      </c>
      <c r="K44" s="115">
        <f>((I44-F44)/F44)</f>
        <v>6.4416068340493425E-3</v>
      </c>
      <c r="L44" s="10"/>
      <c r="M44" s="5"/>
    </row>
    <row r="45" spans="1:14" ht="12.95" customHeight="1">
      <c r="A45" s="198"/>
      <c r="B45" s="199"/>
      <c r="C45" s="200" t="s">
        <v>72</v>
      </c>
      <c r="D45" s="201">
        <f>SUM(D36:D44)</f>
        <v>18085791543.9869</v>
      </c>
      <c r="E45" s="97">
        <f>(D45/$D$75)</f>
        <v>7.9773310336373471E-2</v>
      </c>
      <c r="F45" s="201"/>
      <c r="G45" s="201">
        <f>SUM(G36:G44)</f>
        <v>17438164580.537361</v>
      </c>
      <c r="H45" s="97">
        <f>(G45/$G$75)</f>
        <v>7.6900153185655698E-2</v>
      </c>
      <c r="I45" s="214"/>
      <c r="J45" s="114">
        <f t="shared" si="19"/>
        <v>-3.5808604886019481E-2</v>
      </c>
      <c r="K45" s="115"/>
      <c r="L45" s="10"/>
      <c r="M45" s="5"/>
    </row>
    <row r="46" spans="1:14" ht="12.95" customHeight="1">
      <c r="A46" s="203"/>
      <c r="B46" s="204"/>
      <c r="C46" s="204" t="s">
        <v>74</v>
      </c>
      <c r="D46" s="205"/>
      <c r="E46" s="206"/>
      <c r="F46" s="207"/>
      <c r="G46" s="205"/>
      <c r="H46" s="206"/>
      <c r="I46" s="207"/>
      <c r="J46" s="114"/>
      <c r="K46" s="115"/>
      <c r="L46" s="10"/>
      <c r="M46" s="5"/>
      <c r="N46" s="11"/>
    </row>
    <row r="47" spans="1:14" ht="12.95" customHeight="1">
      <c r="A47" s="190">
        <v>34</v>
      </c>
      <c r="B47" s="191" t="s">
        <v>39</v>
      </c>
      <c r="C47" s="191" t="s">
        <v>40</v>
      </c>
      <c r="D47" s="213">
        <v>2418352083</v>
      </c>
      <c r="E47" s="73">
        <f>(D47/$D$50)</f>
        <v>5.3441568123113493E-2</v>
      </c>
      <c r="F47" s="215">
        <v>100</v>
      </c>
      <c r="G47" s="213">
        <v>2433968323</v>
      </c>
      <c r="H47" s="73">
        <f>(G47/$G$50)</f>
        <v>5.3768106117620777E-2</v>
      </c>
      <c r="I47" s="215">
        <v>100</v>
      </c>
      <c r="J47" s="114">
        <f>((G47-D47)/D47)</f>
        <v>6.4573889425677969E-3</v>
      </c>
      <c r="K47" s="115">
        <f>((I47-F47)/F47)</f>
        <v>0</v>
      </c>
      <c r="L47" s="10"/>
      <c r="M47" s="5"/>
      <c r="N47" s="11"/>
    </row>
    <row r="48" spans="1:14" ht="12.95" customHeight="1">
      <c r="A48" s="190">
        <v>35</v>
      </c>
      <c r="B48" s="72" t="s">
        <v>39</v>
      </c>
      <c r="C48" s="191" t="s">
        <v>41</v>
      </c>
      <c r="D48" s="213">
        <v>12153673145</v>
      </c>
      <c r="E48" s="73">
        <f>(D48/$D$50)</f>
        <v>0.26857600921320129</v>
      </c>
      <c r="F48" s="72">
        <v>45.22</v>
      </c>
      <c r="G48" s="213">
        <v>12153673145</v>
      </c>
      <c r="H48" s="73">
        <f>(G48/$G$50)</f>
        <v>0.26848335748831265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190">
        <v>36</v>
      </c>
      <c r="B49" s="72" t="s">
        <v>11</v>
      </c>
      <c r="C49" s="191" t="s">
        <v>42</v>
      </c>
      <c r="D49" s="213">
        <v>30680241274.151199</v>
      </c>
      <c r="E49" s="73">
        <f>(D49/$D$50)</f>
        <v>0.67798242266368525</v>
      </c>
      <c r="F49" s="129">
        <v>11.498179353379109</v>
      </c>
      <c r="G49" s="278">
        <v>30680241274.151199</v>
      </c>
      <c r="H49" s="73">
        <f>(G49/$G$50)</f>
        <v>0.67774853639406651</v>
      </c>
      <c r="I49" s="129">
        <v>11.498179353379109</v>
      </c>
      <c r="J49" s="114">
        <f>((G49-D49)/D49)</f>
        <v>0</v>
      </c>
      <c r="K49" s="115">
        <f>((I49-F49)/F49)</f>
        <v>0</v>
      </c>
      <c r="L49" s="10"/>
      <c r="M49" s="5"/>
    </row>
    <row r="50" spans="1:14" ht="12.95" customHeight="1">
      <c r="A50" s="198"/>
      <c r="B50" s="209"/>
      <c r="C50" s="200" t="s">
        <v>72</v>
      </c>
      <c r="D50" s="201">
        <f>SUM(D47:D49)</f>
        <v>45252266502.151199</v>
      </c>
      <c r="E50" s="97">
        <f>(D50/$D$75)</f>
        <v>0.19959995061983335</v>
      </c>
      <c r="F50" s="214"/>
      <c r="G50" s="201">
        <f>SUM(G47:G49)</f>
        <v>45267882742.151199</v>
      </c>
      <c r="H50" s="97">
        <f>(G50/$G$75)</f>
        <v>0.19962577490219191</v>
      </c>
      <c r="I50" s="214"/>
      <c r="J50" s="114">
        <f>((G50-D50)/D50)</f>
        <v>3.4509299107167673E-4</v>
      </c>
      <c r="K50" s="115"/>
      <c r="L50" s="10"/>
      <c r="M50" s="5"/>
    </row>
    <row r="51" spans="1:14" ht="12.95" customHeight="1">
      <c r="A51" s="203"/>
      <c r="B51" s="204"/>
      <c r="C51" s="204" t="s">
        <v>99</v>
      </c>
      <c r="D51" s="205"/>
      <c r="E51" s="206"/>
      <c r="F51" s="207"/>
      <c r="G51" s="205"/>
      <c r="H51" s="206"/>
      <c r="I51" s="207"/>
      <c r="J51" s="114"/>
      <c r="K51" s="115"/>
      <c r="L51" s="10"/>
      <c r="M51" s="5"/>
      <c r="N51" s="11"/>
    </row>
    <row r="52" spans="1:14" ht="12.95" customHeight="1">
      <c r="A52" s="190">
        <v>37</v>
      </c>
      <c r="B52" s="191" t="s">
        <v>7</v>
      </c>
      <c r="C52" s="191" t="s">
        <v>50</v>
      </c>
      <c r="D52" s="187">
        <v>887059909.10000002</v>
      </c>
      <c r="E52" s="73">
        <f t="shared" ref="E52:E66" si="23">(D52/$D$67)</f>
        <v>3.5694384229623684E-2</v>
      </c>
      <c r="F52" s="187">
        <v>1784.4</v>
      </c>
      <c r="G52" s="187">
        <v>890126668.85000002</v>
      </c>
      <c r="H52" s="73">
        <f t="shared" ref="H52:H66" si="24">(G52/$G$67)</f>
        <v>3.6098402579031401E-2</v>
      </c>
      <c r="I52" s="187">
        <v>1789.95</v>
      </c>
      <c r="J52" s="114">
        <f>((G52-D52)/D52)</f>
        <v>3.4572182989438633E-3</v>
      </c>
      <c r="K52" s="115">
        <f>((I52-F52)/F52)</f>
        <v>3.1102891728311782E-3</v>
      </c>
      <c r="L52" s="10"/>
      <c r="M52" s="5"/>
      <c r="N52" s="11"/>
    </row>
    <row r="53" spans="1:14" ht="12.95" customHeight="1">
      <c r="A53" s="190">
        <v>38</v>
      </c>
      <c r="B53" s="191" t="s">
        <v>15</v>
      </c>
      <c r="C53" s="191" t="s">
        <v>43</v>
      </c>
      <c r="D53" s="194">
        <v>115608714</v>
      </c>
      <c r="E53" s="96">
        <f t="shared" si="23"/>
        <v>4.6519765074215262E-3</v>
      </c>
      <c r="F53" s="250">
        <v>82.85</v>
      </c>
      <c r="G53" s="194">
        <v>115188594</v>
      </c>
      <c r="H53" s="96">
        <f t="shared" si="24"/>
        <v>4.6713848536823347E-3</v>
      </c>
      <c r="I53" s="250">
        <v>82.55</v>
      </c>
      <c r="J53" s="114">
        <f>((G53-D53)/D53)</f>
        <v>-3.6339821235274704E-3</v>
      </c>
      <c r="K53" s="115">
        <f>((I53-F53)/F53)</f>
        <v>-3.6210018105008713E-3</v>
      </c>
      <c r="L53" s="10"/>
      <c r="M53" s="5"/>
      <c r="N53" s="11"/>
    </row>
    <row r="54" spans="1:14" ht="12.95" customHeight="1">
      <c r="A54" s="190">
        <v>39</v>
      </c>
      <c r="B54" s="191" t="s">
        <v>71</v>
      </c>
      <c r="C54" s="191" t="s">
        <v>117</v>
      </c>
      <c r="D54" s="194">
        <v>1068004476.89</v>
      </c>
      <c r="E54" s="96">
        <f t="shared" si="23"/>
        <v>4.2975408724927916E-2</v>
      </c>
      <c r="F54" s="250">
        <v>1.1692</v>
      </c>
      <c r="G54" s="194">
        <v>993054575.88999999</v>
      </c>
      <c r="H54" s="96">
        <f t="shared" si="24"/>
        <v>4.0272564701089072E-2</v>
      </c>
      <c r="I54" s="250">
        <v>1.1635</v>
      </c>
      <c r="J54" s="114">
        <f t="shared" ref="J54:J62" si="25">((G54-D54)/D54)</f>
        <v>-7.0177515751855338E-2</v>
      </c>
      <c r="K54" s="115">
        <f t="shared" si="22"/>
        <v>-4.8751282928498445E-3</v>
      </c>
      <c r="L54" s="10"/>
      <c r="M54" s="5"/>
      <c r="N54" s="11"/>
    </row>
    <row r="55" spans="1:14" ht="12.95" customHeight="1">
      <c r="A55" s="190">
        <v>40</v>
      </c>
      <c r="B55" s="191" t="s">
        <v>9</v>
      </c>
      <c r="C55" s="191" t="s">
        <v>10</v>
      </c>
      <c r="D55" s="194">
        <v>4139795250.6900001</v>
      </c>
      <c r="E55" s="96">
        <f t="shared" si="23"/>
        <v>0.16658113030947724</v>
      </c>
      <c r="F55" s="250">
        <v>298.74650000000003</v>
      </c>
      <c r="G55" s="194">
        <v>4174912551.0100002</v>
      </c>
      <c r="H55" s="96">
        <f t="shared" si="24"/>
        <v>0.16931036814492581</v>
      </c>
      <c r="I55" s="250">
        <v>301.14499999999998</v>
      </c>
      <c r="J55" s="114">
        <f>((G55-D55)/D55)</f>
        <v>8.4828592221190165E-3</v>
      </c>
      <c r="K55" s="115">
        <f>((I55-F55)/F55)</f>
        <v>8.0285459411238488E-3</v>
      </c>
      <c r="L55" s="10"/>
      <c r="M55" s="5"/>
      <c r="N55" s="11"/>
    </row>
    <row r="56" spans="1:14" ht="12.95" customHeight="1">
      <c r="A56" s="190">
        <v>41</v>
      </c>
      <c r="B56" s="191" t="s">
        <v>21</v>
      </c>
      <c r="C56" s="191" t="s">
        <v>22</v>
      </c>
      <c r="D56" s="194">
        <v>2368555611.5799999</v>
      </c>
      <c r="E56" s="96">
        <f t="shared" si="23"/>
        <v>9.5308257313471936E-2</v>
      </c>
      <c r="F56" s="72">
        <v>9.9210999999999991</v>
      </c>
      <c r="G56" s="194">
        <v>2385228984.6399999</v>
      </c>
      <c r="H56" s="96">
        <f t="shared" si="24"/>
        <v>9.673112731466614E-2</v>
      </c>
      <c r="I56" s="250">
        <v>9.9999000000000002</v>
      </c>
      <c r="J56" s="114">
        <f t="shared" si="25"/>
        <v>7.0394686865205515E-3</v>
      </c>
      <c r="K56" s="115">
        <f t="shared" si="22"/>
        <v>7.9426676477407851E-3</v>
      </c>
      <c r="L56" s="10"/>
      <c r="M56" s="5"/>
      <c r="N56" s="11"/>
    </row>
    <row r="57" spans="1:14" ht="12.95" customHeight="1">
      <c r="A57" s="234">
        <v>42</v>
      </c>
      <c r="B57" s="235" t="s">
        <v>45</v>
      </c>
      <c r="C57" s="236" t="s">
        <v>46</v>
      </c>
      <c r="D57" s="237">
        <v>0</v>
      </c>
      <c r="E57" s="238">
        <f t="shared" si="23"/>
        <v>0</v>
      </c>
      <c r="F57" s="239">
        <v>0</v>
      </c>
      <c r="G57" s="237">
        <v>0</v>
      </c>
      <c r="H57" s="238">
        <f t="shared" si="24"/>
        <v>0</v>
      </c>
      <c r="I57" s="239">
        <v>0</v>
      </c>
      <c r="J57" s="240" t="e">
        <f>((G57-D57)/D57)</f>
        <v>#DIV/0!</v>
      </c>
      <c r="K57" s="241" t="e">
        <f>((I57-F57)/F57)</f>
        <v>#DIV/0!</v>
      </c>
      <c r="L57" s="10"/>
      <c r="M57" s="5"/>
      <c r="N57" s="11"/>
    </row>
    <row r="58" spans="1:14" ht="12.95" customHeight="1">
      <c r="A58" s="190">
        <v>43</v>
      </c>
      <c r="B58" s="191" t="s">
        <v>47</v>
      </c>
      <c r="C58" s="72" t="s">
        <v>48</v>
      </c>
      <c r="D58" s="129">
        <v>4649784444.04</v>
      </c>
      <c r="E58" s="96">
        <f t="shared" si="23"/>
        <v>0.18710257427695409</v>
      </c>
      <c r="F58" s="72">
        <v>114.04</v>
      </c>
      <c r="G58" s="129">
        <v>4524238370.4499998</v>
      </c>
      <c r="H58" s="96">
        <f t="shared" si="24"/>
        <v>0.18347700813301512</v>
      </c>
      <c r="I58" s="72">
        <v>110.99</v>
      </c>
      <c r="J58" s="114">
        <f t="shared" si="25"/>
        <v>-2.7000407244882629E-2</v>
      </c>
      <c r="K58" s="115">
        <f t="shared" si="22"/>
        <v>-2.6745001753770706E-2</v>
      </c>
      <c r="L58" s="10"/>
      <c r="M58" s="5"/>
      <c r="N58" s="11"/>
    </row>
    <row r="59" spans="1:14" ht="12.95" customHeight="1">
      <c r="A59" s="190">
        <v>44</v>
      </c>
      <c r="B59" s="191" t="s">
        <v>26</v>
      </c>
      <c r="C59" s="275" t="s">
        <v>27</v>
      </c>
      <c r="D59" s="129">
        <v>4110619050.2199998</v>
      </c>
      <c r="E59" s="96">
        <f t="shared" si="23"/>
        <v>0.16540710981858014</v>
      </c>
      <c r="F59" s="72">
        <v>103.24</v>
      </c>
      <c r="G59" s="129">
        <v>4054025414.4699998</v>
      </c>
      <c r="H59" s="96">
        <f t="shared" si="24"/>
        <v>0.16440788328051303</v>
      </c>
      <c r="I59" s="72">
        <v>103.24</v>
      </c>
      <c r="J59" s="114">
        <f>((G59-D59)/D59)</f>
        <v>-1.3767667365568968E-2</v>
      </c>
      <c r="K59" s="115">
        <f>((I59-F59)/F59)</f>
        <v>0</v>
      </c>
      <c r="L59" s="10"/>
      <c r="M59" s="5"/>
      <c r="N59" s="11"/>
    </row>
    <row r="60" spans="1:14" ht="12.95" customHeight="1">
      <c r="A60" s="190">
        <v>45</v>
      </c>
      <c r="B60" s="191" t="s">
        <v>11</v>
      </c>
      <c r="C60" s="191" t="s">
        <v>12</v>
      </c>
      <c r="D60" s="129">
        <v>2923808023.0336499</v>
      </c>
      <c r="E60" s="96">
        <f t="shared" si="23"/>
        <v>0.11765104692162838</v>
      </c>
      <c r="F60" s="72">
        <v>2253.8795464390701</v>
      </c>
      <c r="G60" s="277">
        <v>2927780594.7507801</v>
      </c>
      <c r="H60" s="96">
        <f t="shared" si="24"/>
        <v>0.11873389065955481</v>
      </c>
      <c r="I60" s="278">
        <v>2256.9403857923799</v>
      </c>
      <c r="J60" s="114">
        <f t="shared" si="25"/>
        <v>1.3586978645090285E-3</v>
      </c>
      <c r="K60" s="115">
        <f t="shared" si="22"/>
        <v>1.3580314698474713E-3</v>
      </c>
      <c r="L60" s="10"/>
      <c r="M60" s="5"/>
      <c r="N60" s="11"/>
    </row>
    <row r="61" spans="1:14" ht="12.95" customHeight="1">
      <c r="A61" s="190">
        <v>46</v>
      </c>
      <c r="B61" s="72" t="s">
        <v>76</v>
      </c>
      <c r="C61" s="191" t="s">
        <v>19</v>
      </c>
      <c r="D61" s="129">
        <v>1145472633.1300001</v>
      </c>
      <c r="E61" s="96">
        <f t="shared" si="23"/>
        <v>4.6092648165042618E-2</v>
      </c>
      <c r="F61" s="272">
        <v>0.66579999999999995</v>
      </c>
      <c r="G61" s="129">
        <v>1149971242.3099999</v>
      </c>
      <c r="H61" s="96">
        <f t="shared" si="24"/>
        <v>4.6636199444340741E-2</v>
      </c>
      <c r="I61" s="72">
        <v>0.67230000000000001</v>
      </c>
      <c r="J61" s="114">
        <f>((G61-D61)/D61)</f>
        <v>3.9272952053925492E-3</v>
      </c>
      <c r="K61" s="115">
        <f>((I61-F61)/F61)</f>
        <v>9.7626914989487265E-3</v>
      </c>
      <c r="L61" s="10"/>
      <c r="M61" s="5"/>
      <c r="N61" s="11"/>
    </row>
    <row r="62" spans="1:14" ht="12.95" customHeight="1">
      <c r="A62" s="190">
        <v>47</v>
      </c>
      <c r="B62" s="191" t="s">
        <v>94</v>
      </c>
      <c r="C62" s="191" t="s">
        <v>23</v>
      </c>
      <c r="D62" s="187">
        <v>321056290.38999999</v>
      </c>
      <c r="E62" s="96">
        <f t="shared" si="23"/>
        <v>1.2918977028445999E-2</v>
      </c>
      <c r="F62" s="196">
        <v>124.48</v>
      </c>
      <c r="G62" s="187">
        <v>321180044.86000001</v>
      </c>
      <c r="H62" s="96">
        <f t="shared" si="24"/>
        <v>1.3025209743110649E-2</v>
      </c>
      <c r="I62" s="196">
        <v>124.59</v>
      </c>
      <c r="J62" s="114">
        <f t="shared" si="25"/>
        <v>3.8546034980251932E-4</v>
      </c>
      <c r="K62" s="115">
        <f t="shared" si="22"/>
        <v>8.8367609254498254E-4</v>
      </c>
      <c r="L62" s="10"/>
      <c r="M62" s="5"/>
      <c r="N62" s="11"/>
    </row>
    <row r="63" spans="1:14" ht="12.95" customHeight="1">
      <c r="A63" s="190">
        <v>48</v>
      </c>
      <c r="B63" s="72" t="s">
        <v>68</v>
      </c>
      <c r="C63" s="191" t="s">
        <v>67</v>
      </c>
      <c r="D63" s="216">
        <v>107360616.45999999</v>
      </c>
      <c r="E63" s="96">
        <f t="shared" si="23"/>
        <v>4.3200814913849205E-3</v>
      </c>
      <c r="F63" s="215">
        <v>98.86</v>
      </c>
      <c r="G63" s="216">
        <v>107614726.22</v>
      </c>
      <c r="H63" s="96">
        <f t="shared" si="24"/>
        <v>4.3642324699030462E-3</v>
      </c>
      <c r="I63" s="215">
        <v>99.1</v>
      </c>
      <c r="J63" s="114">
        <f>((G63-D63)/D63)</f>
        <v>2.3668805971757867E-3</v>
      </c>
      <c r="K63" s="115">
        <f>((I63-F63)/F63)</f>
        <v>2.4276755007080204E-3</v>
      </c>
      <c r="L63" s="10"/>
      <c r="M63" s="5"/>
    </row>
    <row r="64" spans="1:14" ht="12.95" customHeight="1">
      <c r="A64" s="190">
        <v>49</v>
      </c>
      <c r="B64" s="72" t="s">
        <v>93</v>
      </c>
      <c r="C64" s="191" t="s">
        <v>56</v>
      </c>
      <c r="D64" s="216">
        <v>1037676149.58</v>
      </c>
      <c r="E64" s="96">
        <f t="shared" si="23"/>
        <v>4.1755027827381469E-2</v>
      </c>
      <c r="F64" s="193">
        <v>552.20000000000005</v>
      </c>
      <c r="G64" s="216">
        <v>1038169138.11</v>
      </c>
      <c r="H64" s="96">
        <f t="shared" si="24"/>
        <v>4.2102151080405562E-2</v>
      </c>
      <c r="I64" s="193">
        <v>552.20000000000005</v>
      </c>
      <c r="J64" s="114">
        <f>((G64-D64)/D64)</f>
        <v>4.7508900556258207E-4</v>
      </c>
      <c r="K64" s="115">
        <f t="shared" si="22"/>
        <v>0</v>
      </c>
      <c r="L64" s="10"/>
      <c r="M64" s="5"/>
    </row>
    <row r="65" spans="1:14" ht="12.95" customHeight="1">
      <c r="A65" s="190">
        <v>50</v>
      </c>
      <c r="B65" s="72" t="s">
        <v>81</v>
      </c>
      <c r="C65" s="191" t="s">
        <v>88</v>
      </c>
      <c r="D65" s="216">
        <v>1828359847.9300001</v>
      </c>
      <c r="E65" s="96">
        <f t="shared" si="23"/>
        <v>7.3571331826103994E-2</v>
      </c>
      <c r="F65" s="193">
        <v>1.6423000000000001</v>
      </c>
      <c r="G65" s="216">
        <v>1828139674.49</v>
      </c>
      <c r="H65" s="96">
        <f t="shared" si="24"/>
        <v>7.4138798723668242E-2</v>
      </c>
      <c r="I65" s="193">
        <v>1.6439999999999999</v>
      </c>
      <c r="J65" s="114">
        <f>((G65-D65)/D65)</f>
        <v>-1.2042128372559115E-4</v>
      </c>
      <c r="K65" s="115">
        <f>((I65-F65)/F65)</f>
        <v>1.0351336540216846E-3</v>
      </c>
      <c r="L65" s="10"/>
      <c r="M65" s="5"/>
    </row>
    <row r="66" spans="1:14" ht="12.95" customHeight="1">
      <c r="A66" s="190">
        <v>51</v>
      </c>
      <c r="B66" s="72" t="s">
        <v>106</v>
      </c>
      <c r="C66" s="72" t="s">
        <v>84</v>
      </c>
      <c r="D66" s="216">
        <v>148364741</v>
      </c>
      <c r="E66" s="96">
        <f t="shared" si="23"/>
        <v>5.9700455595559972E-3</v>
      </c>
      <c r="F66" s="193">
        <v>1.092792</v>
      </c>
      <c r="G66" s="216">
        <v>148708993.31999999</v>
      </c>
      <c r="H66" s="96">
        <f t="shared" si="24"/>
        <v>6.0307788720938412E-3</v>
      </c>
      <c r="I66" s="193">
        <v>1.0955630000000001</v>
      </c>
      <c r="J66" s="114">
        <f>((G66-D66)/D66)</f>
        <v>2.3203108614599532E-3</v>
      </c>
      <c r="K66" s="115">
        <f>((I66-F66)/F66)</f>
        <v>2.5357067035630559E-3</v>
      </c>
      <c r="L66" s="10"/>
      <c r="M66" s="5"/>
    </row>
    <row r="67" spans="1:14" ht="12.95" customHeight="1">
      <c r="A67" s="188"/>
      <c r="B67" s="125"/>
      <c r="C67" s="54" t="s">
        <v>72</v>
      </c>
      <c r="D67" s="126">
        <f>SUM(D52:D66)</f>
        <v>24851525758.043652</v>
      </c>
      <c r="E67" s="97">
        <f>(D67/$D$75)</f>
        <v>0.10961579822520545</v>
      </c>
      <c r="F67" s="125"/>
      <c r="G67" s="126">
        <f>SUM(G52:G66)</f>
        <v>24658339573.370785</v>
      </c>
      <c r="H67" s="97">
        <f>(G67/$G$75)</f>
        <v>0.10874023362599189</v>
      </c>
      <c r="I67" s="125"/>
      <c r="J67" s="114">
        <f>((G67-D67)/D67)</f>
        <v>-7.773614648603158E-3</v>
      </c>
      <c r="K67" s="116"/>
      <c r="L67" s="10"/>
      <c r="M67" s="5"/>
      <c r="N67" s="11"/>
    </row>
    <row r="68" spans="1:14" s="14" customFormat="1" ht="12.95" customHeight="1">
      <c r="A68" s="217"/>
      <c r="B68" s="217"/>
      <c r="C68" s="204" t="s">
        <v>108</v>
      </c>
      <c r="D68" s="205"/>
      <c r="E68" s="206"/>
      <c r="F68" s="207"/>
      <c r="G68" s="205"/>
      <c r="H68" s="206"/>
      <c r="I68" s="207"/>
      <c r="J68" s="114"/>
      <c r="K68" s="115"/>
      <c r="L68" s="10"/>
      <c r="M68" s="5"/>
      <c r="N68" s="11"/>
    </row>
    <row r="69" spans="1:14" ht="12.95" customHeight="1">
      <c r="A69" s="190">
        <v>52</v>
      </c>
      <c r="B69" s="191" t="s">
        <v>21</v>
      </c>
      <c r="C69" s="72" t="s">
        <v>51</v>
      </c>
      <c r="D69" s="187">
        <v>639128094.34000003</v>
      </c>
      <c r="E69" s="73">
        <f>(D69/$D$74)</f>
        <v>0.1295866150671649</v>
      </c>
      <c r="F69" s="196">
        <v>11.5122</v>
      </c>
      <c r="G69" s="187">
        <v>637983331.62</v>
      </c>
      <c r="H69" s="73">
        <f>(G69/$G$74)</f>
        <v>0.13048293643242273</v>
      </c>
      <c r="I69" s="196">
        <v>11.510199999999999</v>
      </c>
      <c r="J69" s="114">
        <f t="shared" ref="J69:J74" si="26">((G69-D69)/D69)</f>
        <v>-1.7911319031941094E-3</v>
      </c>
      <c r="K69" s="115">
        <f>((I69-F69)/F69)</f>
        <v>-1.7372873994550718E-4</v>
      </c>
      <c r="L69" s="10"/>
      <c r="M69" s="14"/>
      <c r="N69" s="11"/>
    </row>
    <row r="70" spans="1:14" ht="12" customHeight="1">
      <c r="A70" s="190">
        <v>53</v>
      </c>
      <c r="B70" s="191" t="s">
        <v>52</v>
      </c>
      <c r="C70" s="72" t="s">
        <v>53</v>
      </c>
      <c r="D70" s="187">
        <v>2136615036.6400001</v>
      </c>
      <c r="E70" s="73">
        <f>(D70/$D$74)</f>
        <v>0.43321004467140933</v>
      </c>
      <c r="F70" s="196">
        <v>1.04</v>
      </c>
      <c r="G70" s="187">
        <v>2069561148.6600001</v>
      </c>
      <c r="H70" s="73">
        <f>(G70/$G$74)</f>
        <v>0.42327503309202297</v>
      </c>
      <c r="I70" s="196">
        <v>1.01</v>
      </c>
      <c r="J70" s="114">
        <f t="shared" si="26"/>
        <v>-3.138323321240296E-2</v>
      </c>
      <c r="K70" s="115">
        <f t="shared" si="22"/>
        <v>-2.8846153846153872E-2</v>
      </c>
      <c r="L70" s="10"/>
      <c r="M70" s="5"/>
      <c r="N70" s="11"/>
    </row>
    <row r="71" spans="1:14" ht="12" customHeight="1">
      <c r="A71" s="190">
        <v>54</v>
      </c>
      <c r="B71" s="191" t="s">
        <v>7</v>
      </c>
      <c r="C71" s="72" t="s">
        <v>54</v>
      </c>
      <c r="D71" s="187">
        <v>1800248256.05</v>
      </c>
      <c r="E71" s="73">
        <f>(D71/$D$74)</f>
        <v>0.36500989370994996</v>
      </c>
      <c r="F71" s="72">
        <v>0.8</v>
      </c>
      <c r="G71" s="187">
        <v>1825561339.1199999</v>
      </c>
      <c r="H71" s="73">
        <f>(G71/$G$74)</f>
        <v>0.37337120322724121</v>
      </c>
      <c r="I71" s="72">
        <v>0.81</v>
      </c>
      <c r="J71" s="114">
        <f t="shared" si="26"/>
        <v>1.4060884650176209E-2</v>
      </c>
      <c r="K71" s="115">
        <f>((I71-F71)/F71)</f>
        <v>1.2500000000000011E-2</v>
      </c>
      <c r="L71" s="10"/>
      <c r="M71" s="5"/>
      <c r="N71" s="15"/>
    </row>
    <row r="72" spans="1:14" ht="12" customHeight="1">
      <c r="A72" s="190">
        <v>55</v>
      </c>
      <c r="B72" s="191" t="s">
        <v>9</v>
      </c>
      <c r="C72" s="72" t="s">
        <v>55</v>
      </c>
      <c r="D72" s="187">
        <v>199220120.50999999</v>
      </c>
      <c r="E72" s="73">
        <f>(D72/$D$74)</f>
        <v>4.0392937345091848E-2</v>
      </c>
      <c r="F72" s="72">
        <v>22.642199999999999</v>
      </c>
      <c r="G72" s="187">
        <v>198754130.31999999</v>
      </c>
      <c r="H72" s="73">
        <f>(G72/$G$74)</f>
        <v>4.0650000191028532E-2</v>
      </c>
      <c r="I72" s="72">
        <v>22.970199999999998</v>
      </c>
      <c r="J72" s="114">
        <f t="shared" si="26"/>
        <v>-2.3390719210844312E-3</v>
      </c>
      <c r="K72" s="115">
        <f t="shared" si="22"/>
        <v>1.4486224836809117E-2</v>
      </c>
      <c r="L72" s="10"/>
      <c r="M72" s="5"/>
      <c r="N72" s="11"/>
    </row>
    <row r="73" spans="1:14" ht="12" customHeight="1">
      <c r="A73" s="190">
        <v>56</v>
      </c>
      <c r="B73" s="191" t="s">
        <v>7</v>
      </c>
      <c r="C73" s="191" t="s">
        <v>107</v>
      </c>
      <c r="D73" s="187">
        <v>156841806.83000001</v>
      </c>
      <c r="E73" s="73">
        <f>(D73/$D$74)</f>
        <v>3.1800509206384026E-2</v>
      </c>
      <c r="F73" s="72">
        <v>135.76</v>
      </c>
      <c r="G73" s="187">
        <v>157540527.18000001</v>
      </c>
      <c r="H73" s="73">
        <f>(G73/$G$74)</f>
        <v>3.2220827057284657E-2</v>
      </c>
      <c r="I73" s="72">
        <v>138.04</v>
      </c>
      <c r="J73" s="114">
        <f t="shared" si="26"/>
        <v>4.4549368827237071E-3</v>
      </c>
      <c r="K73" s="115">
        <f>((I73-F73)/F73)</f>
        <v>1.6794342958161471E-2</v>
      </c>
      <c r="L73" s="10"/>
      <c r="M73" s="5"/>
      <c r="N73" s="11"/>
    </row>
    <row r="74" spans="1:14" ht="12" customHeight="1">
      <c r="A74" s="218"/>
      <c r="B74" s="219"/>
      <c r="C74" s="200" t="s">
        <v>72</v>
      </c>
      <c r="D74" s="220">
        <f>SUM(D69:D73)</f>
        <v>4932053314.3699999</v>
      </c>
      <c r="E74" s="97">
        <f>(D74/$D$75)</f>
        <v>2.1754437381735107E-2</v>
      </c>
      <c r="F74" s="214"/>
      <c r="G74" s="220">
        <f>SUM(G69:G73)</f>
        <v>4889400476.8999996</v>
      </c>
      <c r="H74" s="97">
        <f>(G74/$G$75)</f>
        <v>2.1561652542221942E-2</v>
      </c>
      <c r="I74" s="214"/>
      <c r="J74" s="114">
        <f t="shared" si="26"/>
        <v>-8.6480892949245356E-3</v>
      </c>
      <c r="K74" s="115"/>
      <c r="L74" s="10"/>
      <c r="M74" s="5"/>
      <c r="N74" s="11"/>
    </row>
    <row r="75" spans="1:14" ht="15" customHeight="1">
      <c r="A75" s="221"/>
      <c r="B75" s="222"/>
      <c r="C75" s="48" t="s">
        <v>57</v>
      </c>
      <c r="D75" s="49">
        <f>SUM(D17,D26,D34,D45,D50,D67,D74)</f>
        <v>226714818123.07965</v>
      </c>
      <c r="E75" s="74"/>
      <c r="F75" s="50"/>
      <c r="G75" s="51">
        <f>SUM(G17,G26,G34,G45,G50,G67,G74)</f>
        <v>226763717081.77725</v>
      </c>
      <c r="H75" s="74"/>
      <c r="I75" s="50"/>
      <c r="J75" s="114">
        <f t="shared" ref="J75:J81" si="27">((G75-D75)/D75)</f>
        <v>2.1568488157247355E-4</v>
      </c>
      <c r="K75" s="115"/>
      <c r="L75" s="10"/>
      <c r="M75" s="5"/>
    </row>
    <row r="76" spans="1:14" ht="12" customHeight="1">
      <c r="A76" s="223"/>
      <c r="B76" s="136"/>
      <c r="C76" s="224"/>
      <c r="D76" s="225"/>
      <c r="E76" s="206"/>
      <c r="F76" s="226"/>
      <c r="G76" s="225"/>
      <c r="H76" s="206"/>
      <c r="I76" s="226"/>
      <c r="J76" s="114"/>
      <c r="K76" s="115"/>
      <c r="L76" s="10"/>
      <c r="M76" s="5"/>
    </row>
    <row r="77" spans="1:14" ht="27" customHeight="1">
      <c r="A77" s="227"/>
      <c r="B77" s="125"/>
      <c r="C77" s="125" t="s">
        <v>79</v>
      </c>
      <c r="D77" s="290" t="s">
        <v>145</v>
      </c>
      <c r="E77" s="290"/>
      <c r="F77" s="290"/>
      <c r="G77" s="290" t="s">
        <v>148</v>
      </c>
      <c r="H77" s="290"/>
      <c r="I77" s="290"/>
      <c r="J77" s="291" t="s">
        <v>101</v>
      </c>
      <c r="K77" s="292"/>
      <c r="M77" s="5"/>
    </row>
    <row r="78" spans="1:14" ht="27" customHeight="1">
      <c r="A78" s="228"/>
      <c r="B78" s="229"/>
      <c r="C78" s="229"/>
      <c r="D78" s="230" t="s">
        <v>115</v>
      </c>
      <c r="E78" s="231" t="s">
        <v>100</v>
      </c>
      <c r="F78" s="231" t="s">
        <v>116</v>
      </c>
      <c r="G78" s="230" t="s">
        <v>115</v>
      </c>
      <c r="H78" s="231" t="s">
        <v>100</v>
      </c>
      <c r="I78" s="231" t="s">
        <v>116</v>
      </c>
      <c r="J78" s="117" t="s">
        <v>114</v>
      </c>
      <c r="K78" s="118" t="s">
        <v>5</v>
      </c>
      <c r="M78" s="5"/>
    </row>
    <row r="79" spans="1:14" ht="12" customHeight="1">
      <c r="A79" s="190">
        <v>1</v>
      </c>
      <c r="B79" s="72" t="s">
        <v>58</v>
      </c>
      <c r="C79" s="72" t="s">
        <v>59</v>
      </c>
      <c r="D79" s="216">
        <v>1893536000</v>
      </c>
      <c r="E79" s="197">
        <f t="shared" ref="E79:E85" si="28">(D79/$D$86)</f>
        <v>0.43549648028433618</v>
      </c>
      <c r="F79" s="215">
        <v>12.59</v>
      </c>
      <c r="G79" s="216">
        <v>1909656003.02</v>
      </c>
      <c r="H79" s="197">
        <f t="shared" ref="H79:H85" si="29">(G79/$G$86)</f>
        <v>0.43620108736855628</v>
      </c>
      <c r="I79" s="215">
        <v>12.69</v>
      </c>
      <c r="J79" s="114">
        <f>((G79-D79)/D79)</f>
        <v>8.5131748326939555E-3</v>
      </c>
      <c r="K79" s="115">
        <f t="shared" ref="K79:K85" si="30">((I79-F79)/F79)</f>
        <v>7.9428117553613699E-3</v>
      </c>
      <c r="M79" s="5"/>
    </row>
    <row r="80" spans="1:14" ht="12" customHeight="1">
      <c r="A80" s="190">
        <v>2</v>
      </c>
      <c r="B80" s="72" t="s">
        <v>58</v>
      </c>
      <c r="C80" s="72" t="s">
        <v>97</v>
      </c>
      <c r="D80" s="216">
        <v>103955908.12</v>
      </c>
      <c r="E80" s="197">
        <f t="shared" si="28"/>
        <v>2.3908936556274529E-2</v>
      </c>
      <c r="F80" s="215">
        <v>2.84</v>
      </c>
      <c r="G80" s="216">
        <v>104687991.98</v>
      </c>
      <c r="H80" s="197">
        <f t="shared" si="29"/>
        <v>2.3912692057569726E-2</v>
      </c>
      <c r="I80" s="215">
        <v>2.86</v>
      </c>
      <c r="J80" s="114">
        <f>((G80-D80)/D80)</f>
        <v>7.0422535211267547E-3</v>
      </c>
      <c r="K80" s="115">
        <f t="shared" si="30"/>
        <v>7.0422535211267668E-3</v>
      </c>
      <c r="M80" s="5"/>
    </row>
    <row r="81" spans="1:14" ht="12" customHeight="1">
      <c r="A81" s="190">
        <v>3</v>
      </c>
      <c r="B81" s="72" t="s">
        <v>58</v>
      </c>
      <c r="C81" s="72" t="s">
        <v>86</v>
      </c>
      <c r="D81" s="216">
        <v>83592194.400000006</v>
      </c>
      <c r="E81" s="197">
        <f t="shared" si="28"/>
        <v>1.9225463070384721E-2</v>
      </c>
      <c r="F81" s="215">
        <v>7.15</v>
      </c>
      <c r="G81" s="216">
        <v>84410579.519999996</v>
      </c>
      <c r="H81" s="197">
        <f t="shared" si="29"/>
        <v>1.9280952440547151E-2</v>
      </c>
      <c r="I81" s="215">
        <v>7.22</v>
      </c>
      <c r="J81" s="114">
        <f t="shared" si="27"/>
        <v>9.7902097902096679E-3</v>
      </c>
      <c r="K81" s="115">
        <f t="shared" si="30"/>
        <v>9.7902097902097061E-3</v>
      </c>
      <c r="M81" s="5"/>
    </row>
    <row r="82" spans="1:14" ht="12" customHeight="1">
      <c r="A82" s="190">
        <v>4</v>
      </c>
      <c r="B82" s="72" t="s">
        <v>58</v>
      </c>
      <c r="C82" s="72" t="s">
        <v>87</v>
      </c>
      <c r="D82" s="216">
        <v>81512025.209999993</v>
      </c>
      <c r="E82" s="197">
        <f t="shared" si="28"/>
        <v>1.874704261223609E-2</v>
      </c>
      <c r="F82" s="215">
        <v>18.27</v>
      </c>
      <c r="G82" s="216">
        <v>81333564.290000007</v>
      </c>
      <c r="H82" s="197">
        <f t="shared" si="29"/>
        <v>1.8578104709304977E-2</v>
      </c>
      <c r="I82" s="215">
        <v>18.23</v>
      </c>
      <c r="J82" s="114">
        <f t="shared" ref="J82:J87" si="31">((G82-D82)/D82)</f>
        <v>-2.1893814997261665E-3</v>
      </c>
      <c r="K82" s="115">
        <f t="shared" si="30"/>
        <v>-2.1893814997262805E-3</v>
      </c>
      <c r="M82" s="5"/>
    </row>
    <row r="83" spans="1:14" ht="12" customHeight="1">
      <c r="A83" s="190">
        <v>5</v>
      </c>
      <c r="B83" s="72" t="s">
        <v>60</v>
      </c>
      <c r="C83" s="72" t="s">
        <v>61</v>
      </c>
      <c r="D83" s="216">
        <v>727500000</v>
      </c>
      <c r="E83" s="197">
        <f t="shared" si="28"/>
        <v>0.16731854551846628</v>
      </c>
      <c r="F83" s="215">
        <v>4850</v>
      </c>
      <c r="G83" s="216">
        <v>727500000</v>
      </c>
      <c r="H83" s="197">
        <f t="shared" si="29"/>
        <v>0.16617458356833767</v>
      </c>
      <c r="I83" s="215">
        <v>4850</v>
      </c>
      <c r="J83" s="114">
        <f t="shared" si="31"/>
        <v>0</v>
      </c>
      <c r="K83" s="115">
        <f t="shared" si="30"/>
        <v>0</v>
      </c>
      <c r="M83" s="5"/>
    </row>
    <row r="84" spans="1:14" ht="12" customHeight="1">
      <c r="A84" s="190">
        <v>6</v>
      </c>
      <c r="B84" s="72" t="s">
        <v>52</v>
      </c>
      <c r="C84" s="72" t="s">
        <v>80</v>
      </c>
      <c r="D84" s="216">
        <v>544250000</v>
      </c>
      <c r="E84" s="197">
        <f t="shared" si="28"/>
        <v>0.12517267133804161</v>
      </c>
      <c r="F84" s="215">
        <v>8.75</v>
      </c>
      <c r="G84" s="216">
        <v>556690000</v>
      </c>
      <c r="H84" s="197">
        <f t="shared" si="29"/>
        <v>0.127158390277193</v>
      </c>
      <c r="I84" s="215">
        <v>8.9499999999999993</v>
      </c>
      <c r="J84" s="114">
        <f t="shared" si="31"/>
        <v>2.2857142857142857E-2</v>
      </c>
      <c r="K84" s="115">
        <f t="shared" si="30"/>
        <v>2.2857142857142777E-2</v>
      </c>
      <c r="M84" s="5"/>
    </row>
    <row r="85" spans="1:14" ht="12" customHeight="1">
      <c r="A85" s="190">
        <v>7</v>
      </c>
      <c r="B85" s="72" t="s">
        <v>69</v>
      </c>
      <c r="C85" s="72" t="s">
        <v>70</v>
      </c>
      <c r="D85" s="187">
        <v>913647681</v>
      </c>
      <c r="E85" s="197">
        <f t="shared" si="28"/>
        <v>0.21013086062026071</v>
      </c>
      <c r="F85" s="72">
        <v>81</v>
      </c>
      <c r="G85" s="187">
        <v>913647681</v>
      </c>
      <c r="H85" s="197">
        <f t="shared" si="29"/>
        <v>0.20869418957849131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4347993808.7299995</v>
      </c>
      <c r="E86" s="55"/>
      <c r="F86" s="56"/>
      <c r="G86" s="55">
        <f>SUM(G79:G85)</f>
        <v>4377925819.8099995</v>
      </c>
      <c r="H86" s="55"/>
      <c r="I86" s="56"/>
      <c r="J86" s="114">
        <f t="shared" si="31"/>
        <v>6.8840969874202117E-3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231062811931.80966</v>
      </c>
      <c r="E87" s="70"/>
      <c r="F87" s="61"/>
      <c r="G87" s="60">
        <f>SUM(G75,G86)</f>
        <v>231141642901.58725</v>
      </c>
      <c r="H87" s="70"/>
      <c r="I87" s="75"/>
      <c r="J87" s="114">
        <f t="shared" si="31"/>
        <v>3.41166841684815E-4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80"/>
      <c r="E88" s="280"/>
      <c r="F88" s="280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80"/>
      <c r="E89" s="280"/>
      <c r="F89" s="280"/>
      <c r="G89" s="26"/>
      <c r="H89" s="26"/>
      <c r="I89" s="27"/>
      <c r="M89" s="5"/>
    </row>
    <row r="90" spans="1:14" ht="12" customHeight="1">
      <c r="A90" s="21"/>
      <c r="B90" s="68" t="s">
        <v>124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81"/>
      <c r="C91" s="281"/>
      <c r="D91" s="280"/>
      <c r="E91" s="280"/>
      <c r="F91" s="280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8" sqref="J8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42566</v>
      </c>
      <c r="D1" s="77">
        <v>42573</v>
      </c>
      <c r="E1" s="77">
        <v>42580</v>
      </c>
      <c r="F1" s="77">
        <v>42587</v>
      </c>
      <c r="G1" s="77">
        <v>42594</v>
      </c>
      <c r="H1" s="77">
        <v>42601</v>
      </c>
      <c r="I1" s="77">
        <v>42608</v>
      </c>
      <c r="J1" s="77">
        <v>42615</v>
      </c>
    </row>
    <row r="2" spans="2:10">
      <c r="B2" s="81" t="s">
        <v>108</v>
      </c>
      <c r="C2" s="78">
        <v>4845883108.8700008</v>
      </c>
      <c r="D2" s="78">
        <v>4781015713.1399994</v>
      </c>
      <c r="E2" s="78">
        <v>4923038917.1999998</v>
      </c>
      <c r="F2" s="78">
        <v>4906543561.1500006</v>
      </c>
      <c r="G2" s="78">
        <v>4889707136.0699997</v>
      </c>
      <c r="H2" s="78">
        <v>4934700663.3100004</v>
      </c>
      <c r="I2" s="78">
        <v>4932053314.3699999</v>
      </c>
      <c r="J2" s="78">
        <v>4889400476.8999996</v>
      </c>
    </row>
    <row r="3" spans="2:10">
      <c r="B3" s="81" t="s">
        <v>99</v>
      </c>
      <c r="C3" s="98">
        <v>24903966577.664261</v>
      </c>
      <c r="D3" s="98">
        <v>24523413766.742374</v>
      </c>
      <c r="E3" s="98">
        <v>24811007404.114376</v>
      </c>
      <c r="F3" s="98">
        <v>24722266853.243694</v>
      </c>
      <c r="G3" s="98">
        <v>24714036403.948727</v>
      </c>
      <c r="H3" s="98">
        <v>24778044922.46698</v>
      </c>
      <c r="I3" s="98">
        <v>24851525758.043652</v>
      </c>
      <c r="J3" s="98">
        <v>24658339573.370785</v>
      </c>
    </row>
    <row r="4" spans="2:10">
      <c r="B4" s="81" t="s">
        <v>78</v>
      </c>
      <c r="C4" s="78">
        <v>20417037003.144001</v>
      </c>
      <c r="D4" s="78">
        <v>20095230546.750908</v>
      </c>
      <c r="E4" s="78">
        <v>19958149256.249023</v>
      </c>
      <c r="F4" s="78">
        <v>19299127189.645416</v>
      </c>
      <c r="G4" s="78">
        <v>18763103192.783772</v>
      </c>
      <c r="H4" s="78">
        <v>18269103436.067799</v>
      </c>
      <c r="I4" s="78">
        <v>18085791543.9869</v>
      </c>
      <c r="J4" s="78">
        <v>17438164580.537361</v>
      </c>
    </row>
    <row r="5" spans="2:10">
      <c r="B5" s="81" t="s">
        <v>0</v>
      </c>
      <c r="C5" s="78">
        <v>13665832856.710001</v>
      </c>
      <c r="D5" s="78">
        <v>13361791609.819998</v>
      </c>
      <c r="E5" s="78">
        <v>13624733782.429998</v>
      </c>
      <c r="F5" s="78">
        <v>13498719886.790001</v>
      </c>
      <c r="G5" s="78">
        <v>13406615962.83</v>
      </c>
      <c r="H5" s="78">
        <v>13502477157.190002</v>
      </c>
      <c r="I5" s="78">
        <v>13526130602.380001</v>
      </c>
      <c r="J5" s="78">
        <v>13690522280.889999</v>
      </c>
    </row>
    <row r="6" spans="2:10">
      <c r="B6" s="81" t="s">
        <v>74</v>
      </c>
      <c r="C6" s="78">
        <v>46063363829.857651</v>
      </c>
      <c r="D6" s="78">
        <v>46064314222.857651</v>
      </c>
      <c r="E6" s="78">
        <v>46073885489.857651</v>
      </c>
      <c r="F6" s="78">
        <v>45247573661.151199</v>
      </c>
      <c r="G6" s="78">
        <v>45249424883.151199</v>
      </c>
      <c r="H6" s="78">
        <v>45250823813.151199</v>
      </c>
      <c r="I6" s="78">
        <v>45252266502.151199</v>
      </c>
      <c r="J6" s="78">
        <v>45267882742.151199</v>
      </c>
    </row>
    <row r="7" spans="2:10">
      <c r="B7" s="81" t="s">
        <v>75</v>
      </c>
      <c r="C7" s="79">
        <v>142020017768.31412</v>
      </c>
      <c r="D7" s="79">
        <v>137826519467.52408</v>
      </c>
      <c r="E7" s="79">
        <v>132930613532.55411</v>
      </c>
      <c r="F7" s="79">
        <v>125915393194.79411</v>
      </c>
      <c r="G7" s="79">
        <v>119132300306.86407</v>
      </c>
      <c r="H7" s="79">
        <v>115850309024.6041</v>
      </c>
      <c r="I7" s="79">
        <v>112159983210.63791</v>
      </c>
      <c r="J7" s="79">
        <v>112920223731.94792</v>
      </c>
    </row>
    <row r="8" spans="2:10">
      <c r="B8" s="81" t="s">
        <v>98</v>
      </c>
      <c r="C8" s="101">
        <v>7929589382.2799997</v>
      </c>
      <c r="D8" s="101">
        <v>7963707913.7200003</v>
      </c>
      <c r="E8" s="101">
        <v>7853732740.5999994</v>
      </c>
      <c r="F8" s="101">
        <v>7881597676.96</v>
      </c>
      <c r="G8" s="101">
        <v>7908929693.0799999</v>
      </c>
      <c r="H8" s="101">
        <v>7947338042.3099995</v>
      </c>
      <c r="I8" s="101">
        <v>7907067191.5099993</v>
      </c>
      <c r="J8" s="101">
        <v>7899183695.9799995</v>
      </c>
    </row>
    <row r="9" spans="2:10" s="3" customFormat="1" ht="15.75" thickBot="1">
      <c r="B9" s="82" t="s">
        <v>1</v>
      </c>
      <c r="C9" s="83">
        <f t="shared" ref="C9:J9" si="0">SUM(C2:C8)</f>
        <v>259845690526.84003</v>
      </c>
      <c r="D9" s="83">
        <f t="shared" si="0"/>
        <v>254615993240.55502</v>
      </c>
      <c r="E9" s="83">
        <f t="shared" si="0"/>
        <v>250175161123.00516</v>
      </c>
      <c r="F9" s="83">
        <f t="shared" si="0"/>
        <v>241471222023.73441</v>
      </c>
      <c r="G9" s="83">
        <f t="shared" si="0"/>
        <v>234064117578.72775</v>
      </c>
      <c r="H9" s="83">
        <f t="shared" si="0"/>
        <v>230532797059.10007</v>
      </c>
      <c r="I9" s="83">
        <f t="shared" si="0"/>
        <v>226714818123.07965</v>
      </c>
      <c r="J9" s="84">
        <f t="shared" si="0"/>
        <v>226763717081.77725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B1" activePane="topRight" state="frozen"/>
      <selection pane="topRight" activeCell="A4" sqref="A4"/>
    </sheetView>
  </sheetViews>
  <sheetFormatPr defaultRowHeight="15"/>
  <cols>
    <col min="1" max="1" width="31.5703125" customWidth="1"/>
    <col min="2" max="2" width="13.42578125" customWidth="1"/>
    <col min="3" max="3" width="8.28515625" customWidth="1"/>
    <col min="4" max="4" width="14.28515625" customWidth="1"/>
    <col min="5" max="5" width="8.42578125" customWidth="1"/>
    <col min="6" max="7" width="7.28515625" customWidth="1"/>
    <col min="8" max="8" width="14.85546875" customWidth="1"/>
    <col min="9" max="9" width="9.140625" customWidth="1"/>
    <col min="10" max="11" width="7.28515625" customWidth="1"/>
    <col min="12" max="12" width="14.28515625" customWidth="1"/>
    <col min="13" max="13" width="9.85546875" customWidth="1"/>
    <col min="14" max="15" width="7.28515625" customWidth="1"/>
    <col min="16" max="16" width="12.85546875" customWidth="1"/>
    <col min="17" max="17" width="7.85546875" customWidth="1"/>
    <col min="18" max="19" width="7.28515625" customWidth="1"/>
    <col min="20" max="20" width="12.7109375" customWidth="1"/>
    <col min="21" max="21" width="7.85546875" customWidth="1"/>
    <col min="22" max="23" width="7.28515625" customWidth="1"/>
    <col min="24" max="24" width="14" customWidth="1"/>
    <col min="25" max="25" width="8" customWidth="1"/>
    <col min="26" max="27" width="7.28515625" customWidth="1"/>
    <col min="28" max="28" width="13" customWidth="1"/>
    <col min="29" max="29" width="8.42578125" customWidth="1"/>
    <col min="30" max="31" width="7.28515625" customWidth="1"/>
    <col min="32" max="32" width="13" customWidth="1"/>
    <col min="33" max="33" width="8.8554687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307" t="s">
        <v>113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9"/>
    </row>
    <row r="2" spans="1:42" ht="30.75" customHeight="1" thickBot="1">
      <c r="A2" s="93"/>
      <c r="B2" s="293" t="s">
        <v>125</v>
      </c>
      <c r="C2" s="294"/>
      <c r="D2" s="293" t="s">
        <v>127</v>
      </c>
      <c r="E2" s="294"/>
      <c r="F2" s="295" t="s">
        <v>101</v>
      </c>
      <c r="G2" s="294"/>
      <c r="H2" s="293" t="s">
        <v>129</v>
      </c>
      <c r="I2" s="294"/>
      <c r="J2" s="295" t="s">
        <v>101</v>
      </c>
      <c r="K2" s="294"/>
      <c r="L2" s="293" t="s">
        <v>131</v>
      </c>
      <c r="M2" s="294"/>
      <c r="N2" s="295" t="s">
        <v>101</v>
      </c>
      <c r="O2" s="294"/>
      <c r="P2" s="293" t="s">
        <v>138</v>
      </c>
      <c r="Q2" s="294"/>
      <c r="R2" s="295" t="s">
        <v>101</v>
      </c>
      <c r="S2" s="294"/>
      <c r="T2" s="299" t="s">
        <v>140</v>
      </c>
      <c r="U2" s="300"/>
      <c r="V2" s="295" t="s">
        <v>101</v>
      </c>
      <c r="W2" s="294"/>
      <c r="X2" s="293" t="s">
        <v>142</v>
      </c>
      <c r="Y2" s="294"/>
      <c r="Z2" s="295" t="s">
        <v>101</v>
      </c>
      <c r="AA2" s="294"/>
      <c r="AB2" s="293" t="s">
        <v>144</v>
      </c>
      <c r="AC2" s="294"/>
      <c r="AD2" s="295" t="s">
        <v>101</v>
      </c>
      <c r="AE2" s="294"/>
      <c r="AF2" s="293" t="s">
        <v>147</v>
      </c>
      <c r="AG2" s="294"/>
      <c r="AH2" s="295" t="s">
        <v>101</v>
      </c>
      <c r="AI2" s="294"/>
      <c r="AJ2" s="304" t="s">
        <v>122</v>
      </c>
      <c r="AK2" s="305"/>
      <c r="AL2" s="304" t="s">
        <v>123</v>
      </c>
      <c r="AM2" s="305"/>
      <c r="AN2" s="304" t="s">
        <v>112</v>
      </c>
      <c r="AO2" s="305"/>
    </row>
    <row r="3" spans="1:42" ht="14.25" customHeight="1">
      <c r="A3" s="176" t="s">
        <v>4</v>
      </c>
      <c r="B3" s="145" t="s">
        <v>96</v>
      </c>
      <c r="C3" s="146" t="s">
        <v>5</v>
      </c>
      <c r="D3" s="145" t="s">
        <v>96</v>
      </c>
      <c r="E3" s="146" t="s">
        <v>5</v>
      </c>
      <c r="F3" s="108" t="s">
        <v>96</v>
      </c>
      <c r="G3" s="109" t="s">
        <v>5</v>
      </c>
      <c r="H3" s="145" t="s">
        <v>96</v>
      </c>
      <c r="I3" s="146" t="s">
        <v>5</v>
      </c>
      <c r="J3" s="108" t="s">
        <v>96</v>
      </c>
      <c r="K3" s="109" t="s">
        <v>5</v>
      </c>
      <c r="L3" s="145" t="s">
        <v>96</v>
      </c>
      <c r="M3" s="146" t="s">
        <v>5</v>
      </c>
      <c r="N3" s="108" t="s">
        <v>96</v>
      </c>
      <c r="O3" s="109" t="s">
        <v>5</v>
      </c>
      <c r="P3" s="145" t="s">
        <v>96</v>
      </c>
      <c r="Q3" s="146" t="s">
        <v>5</v>
      </c>
      <c r="R3" s="108" t="s">
        <v>96</v>
      </c>
      <c r="S3" s="109" t="s">
        <v>5</v>
      </c>
      <c r="T3" s="145" t="s">
        <v>96</v>
      </c>
      <c r="U3" s="146" t="s">
        <v>5</v>
      </c>
      <c r="V3" s="108" t="s">
        <v>96</v>
      </c>
      <c r="W3" s="109" t="s">
        <v>5</v>
      </c>
      <c r="X3" s="145" t="s">
        <v>96</v>
      </c>
      <c r="Y3" s="146" t="s">
        <v>5</v>
      </c>
      <c r="Z3" s="108" t="s">
        <v>96</v>
      </c>
      <c r="AA3" s="109" t="s">
        <v>5</v>
      </c>
      <c r="AB3" s="145" t="s">
        <v>96</v>
      </c>
      <c r="AC3" s="146" t="s">
        <v>5</v>
      </c>
      <c r="AD3" s="108" t="s">
        <v>96</v>
      </c>
      <c r="AE3" s="109" t="s">
        <v>5</v>
      </c>
      <c r="AF3" s="145" t="s">
        <v>96</v>
      </c>
      <c r="AG3" s="146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77" t="s">
        <v>0</v>
      </c>
      <c r="B4" s="147" t="s">
        <v>6</v>
      </c>
      <c r="C4" s="147" t="s">
        <v>6</v>
      </c>
      <c r="D4" s="147" t="s">
        <v>6</v>
      </c>
      <c r="E4" s="147" t="s">
        <v>6</v>
      </c>
      <c r="F4" s="94" t="s">
        <v>121</v>
      </c>
      <c r="G4" s="94" t="s">
        <v>121</v>
      </c>
      <c r="H4" s="147" t="s">
        <v>6</v>
      </c>
      <c r="I4" s="147" t="s">
        <v>6</v>
      </c>
      <c r="J4" s="94" t="s">
        <v>121</v>
      </c>
      <c r="K4" s="94" t="s">
        <v>121</v>
      </c>
      <c r="L4" s="147" t="s">
        <v>6</v>
      </c>
      <c r="M4" s="147" t="s">
        <v>6</v>
      </c>
      <c r="N4" s="94" t="s">
        <v>121</v>
      </c>
      <c r="O4" s="94" t="s">
        <v>121</v>
      </c>
      <c r="P4" s="147" t="s">
        <v>6</v>
      </c>
      <c r="Q4" s="147" t="s">
        <v>6</v>
      </c>
      <c r="R4" s="94" t="s">
        <v>121</v>
      </c>
      <c r="S4" s="94" t="s">
        <v>121</v>
      </c>
      <c r="T4" s="147" t="s">
        <v>6</v>
      </c>
      <c r="U4" s="147" t="s">
        <v>6</v>
      </c>
      <c r="V4" s="94" t="s">
        <v>121</v>
      </c>
      <c r="W4" s="94" t="s">
        <v>121</v>
      </c>
      <c r="X4" s="147" t="s">
        <v>6</v>
      </c>
      <c r="Y4" s="147" t="s">
        <v>6</v>
      </c>
      <c r="Z4" s="94" t="s">
        <v>121</v>
      </c>
      <c r="AA4" s="94" t="s">
        <v>121</v>
      </c>
      <c r="AB4" s="147" t="s">
        <v>6</v>
      </c>
      <c r="AC4" s="147" t="s">
        <v>6</v>
      </c>
      <c r="AD4" s="94" t="s">
        <v>121</v>
      </c>
      <c r="AE4" s="94" t="s">
        <v>121</v>
      </c>
      <c r="AF4" s="147" t="s">
        <v>6</v>
      </c>
      <c r="AG4" s="147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78" t="s">
        <v>8</v>
      </c>
      <c r="B5" s="143">
        <v>7912829645.1899996</v>
      </c>
      <c r="C5" s="143">
        <v>7718.02</v>
      </c>
      <c r="D5" s="143">
        <v>7963624805.6199999</v>
      </c>
      <c r="E5" s="143">
        <v>7769.35</v>
      </c>
      <c r="F5" s="92">
        <f t="shared" ref="F5:F16" si="0">((D5-B5)/B5)</f>
        <v>6.4193420947558678E-3</v>
      </c>
      <c r="G5" s="92">
        <f t="shared" ref="G5:G16" si="1">((E5-C5)/C5)</f>
        <v>6.6506694722221404E-3</v>
      </c>
      <c r="H5" s="143">
        <v>7785438971.3999996</v>
      </c>
      <c r="I5" s="143">
        <v>7574.55</v>
      </c>
      <c r="J5" s="92">
        <f>((H5-D5)/D5)</f>
        <v>-2.2374965994662752E-2</v>
      </c>
      <c r="K5" s="92">
        <f t="shared" ref="K5:K16" si="2">((I5-E5)/E5)</f>
        <v>-2.5072882544871857E-2</v>
      </c>
      <c r="L5" s="143">
        <v>7877662528.1199999</v>
      </c>
      <c r="M5" s="143">
        <v>7704.04</v>
      </c>
      <c r="N5" s="92">
        <f>((L5-H5)/H5)</f>
        <v>1.1845646348110332E-2</v>
      </c>
      <c r="O5" s="92">
        <f t="shared" ref="O5:O16" si="3">((M5-I5)/I5)</f>
        <v>1.7095405007558174E-2</v>
      </c>
      <c r="P5" s="131">
        <v>7791204292.0799999</v>
      </c>
      <c r="Q5" s="131">
        <v>7629.93</v>
      </c>
      <c r="R5" s="92">
        <f>((P5-L5)/L5)</f>
        <v>-1.0975112951510652E-2</v>
      </c>
      <c r="S5" s="92">
        <f t="shared" ref="S5:S16" si="4">((Q5-M5)/M5)</f>
        <v>-9.6196281431560164E-3</v>
      </c>
      <c r="T5" s="131">
        <v>7769890892.71</v>
      </c>
      <c r="U5" s="131">
        <v>7617.44</v>
      </c>
      <c r="V5" s="92">
        <f t="shared" ref="V5:V16" si="5">((T5-P5)/P5)</f>
        <v>-2.735571879647106E-3</v>
      </c>
      <c r="W5" s="92">
        <f t="shared" ref="W5:W16" si="6">((U5-Q5)/Q5)</f>
        <v>-1.6369743890180762E-3</v>
      </c>
      <c r="X5" s="131">
        <v>7856052847.0600004</v>
      </c>
      <c r="Y5" s="131">
        <v>7726.32</v>
      </c>
      <c r="Z5" s="92">
        <f t="shared" ref="Z5:Z16" si="7">((X5-T5)/T5)</f>
        <v>1.108921032994694E-2</v>
      </c>
      <c r="AA5" s="92">
        <f t="shared" ref="AA5:AA16" si="8">((Y5-U5)/U5)</f>
        <v>1.4293515931861638E-2</v>
      </c>
      <c r="AB5" s="131">
        <v>7827499816.7299995</v>
      </c>
      <c r="AC5" s="131">
        <v>7713.13</v>
      </c>
      <c r="AD5" s="92">
        <f t="shared" ref="AD5:AD16" si="9">((AB5-X5)/X5)</f>
        <v>-3.6345262545791532E-3</v>
      </c>
      <c r="AE5" s="92">
        <f t="shared" ref="AE5:AE16" si="10">((AC5-Y5)/Y5)</f>
        <v>-1.7071516582279275E-3</v>
      </c>
      <c r="AF5" s="131">
        <v>7956213453.21</v>
      </c>
      <c r="AG5" s="131">
        <v>7846.23</v>
      </c>
      <c r="AH5" s="92">
        <f t="shared" ref="AH5:AH16" si="11">((AF5-AB5)/AB5)</f>
        <v>1.6443773809473129E-2</v>
      </c>
      <c r="AI5" s="92">
        <f t="shared" ref="AI5:AI16" si="12">((AG5-AC5)/AC5)</f>
        <v>1.7256288951437285E-2</v>
      </c>
      <c r="AJ5" s="103">
        <f>AVERAGE(F5,J5,N5,R5,V5,Z5,AD5,AH5)</f>
        <v>7.5972443773582592E-4</v>
      </c>
      <c r="AK5" s="103">
        <f>AVERAGE(G5,K5,O5,S5,W5,AA5,AE5,AI5)</f>
        <v>2.1574053284756701E-3</v>
      </c>
      <c r="AL5" s="124">
        <f>((AF5-D5)/D5)</f>
        <v>-9.3065062592722736E-4</v>
      </c>
      <c r="AM5" s="124">
        <f>((AG5-E5)/E5)</f>
        <v>9.8952936860868916E-3</v>
      </c>
      <c r="AN5" s="106">
        <f>STDEV(F5,J5,N5,R5,V5,Z5,AD5,AH5)</f>
        <v>1.315872044130675E-2</v>
      </c>
      <c r="AO5" s="107">
        <f>STDEV(G5,K5,O5,S5,W5,AA5,AE5,AI5)</f>
        <v>1.4775046229158617E-2</v>
      </c>
      <c r="AP5" s="120"/>
    </row>
    <row r="6" spans="1:42">
      <c r="A6" s="178" t="s">
        <v>77</v>
      </c>
      <c r="B6" s="148">
        <v>487505044.83999997</v>
      </c>
      <c r="C6" s="149">
        <v>0.95</v>
      </c>
      <c r="D6" s="148">
        <v>485105267.38999999</v>
      </c>
      <c r="E6" s="149">
        <v>0.94</v>
      </c>
      <c r="F6" s="92">
        <f t="shared" si="0"/>
        <v>-4.9225694695889752E-3</v>
      </c>
      <c r="G6" s="92">
        <f t="shared" si="1"/>
        <v>-1.0526315789473694E-2</v>
      </c>
      <c r="H6" s="148">
        <v>471999162.04000002</v>
      </c>
      <c r="I6" s="149">
        <v>0.92</v>
      </c>
      <c r="J6" s="92">
        <f>((H6-D6)/D6)</f>
        <v>-2.7017033685316227E-2</v>
      </c>
      <c r="K6" s="92">
        <f t="shared" si="2"/>
        <v>-2.1276595744680753E-2</v>
      </c>
      <c r="L6" s="148">
        <v>486981928.81999999</v>
      </c>
      <c r="M6" s="149">
        <v>0.95</v>
      </c>
      <c r="N6" s="92">
        <f>((L6-H6)/H6)</f>
        <v>3.1743206312578667E-2</v>
      </c>
      <c r="O6" s="92">
        <f t="shared" si="3"/>
        <v>3.2608695652173822E-2</v>
      </c>
      <c r="P6" s="253">
        <v>480357511.19</v>
      </c>
      <c r="Q6" s="130">
        <v>0.94</v>
      </c>
      <c r="R6" s="92">
        <f>((P6-L6)/L6)</f>
        <v>-1.3603005035631489E-2</v>
      </c>
      <c r="S6" s="92">
        <f t="shared" si="4"/>
        <v>-1.0526315789473694E-2</v>
      </c>
      <c r="T6" s="253">
        <v>481638916.30000001</v>
      </c>
      <c r="U6" s="130">
        <v>0.94</v>
      </c>
      <c r="V6" s="92">
        <f t="shared" si="5"/>
        <v>2.6676071054360364E-3</v>
      </c>
      <c r="W6" s="92">
        <f t="shared" si="6"/>
        <v>0</v>
      </c>
      <c r="X6" s="253">
        <v>480507902.31999999</v>
      </c>
      <c r="Y6" s="130">
        <v>0.94</v>
      </c>
      <c r="Z6" s="92">
        <f t="shared" si="7"/>
        <v>-2.348261200919115E-3</v>
      </c>
      <c r="AA6" s="92">
        <f t="shared" si="8"/>
        <v>0</v>
      </c>
      <c r="AB6" s="253">
        <v>485297421.83999997</v>
      </c>
      <c r="AC6" s="130">
        <v>0.95</v>
      </c>
      <c r="AD6" s="92">
        <f t="shared" si="9"/>
        <v>9.9676186320247929E-3</v>
      </c>
      <c r="AE6" s="92">
        <f t="shared" si="10"/>
        <v>1.0638297872340436E-2</v>
      </c>
      <c r="AF6" s="253">
        <v>494532066.19999999</v>
      </c>
      <c r="AG6" s="130">
        <v>0.96</v>
      </c>
      <c r="AH6" s="92">
        <f t="shared" si="11"/>
        <v>1.9028834575273365E-2</v>
      </c>
      <c r="AI6" s="92">
        <f t="shared" si="12"/>
        <v>1.0526315789473694E-2</v>
      </c>
      <c r="AJ6" s="103">
        <f t="shared" ref="AJ6:AJ69" si="13">AVERAGE(F6,J6,N6,R6,V6,Z6,AD6,AH6)</f>
        <v>1.9395496542321318E-3</v>
      </c>
      <c r="AK6" s="103">
        <f t="shared" ref="AK6:AK69" si="14">AVERAGE(G6,K6,O6,S6,W6,AA6,AE6,AI6)</f>
        <v>1.4305102487949764E-3</v>
      </c>
      <c r="AL6" s="124">
        <f t="shared" ref="AL6:AL69" si="15">((AF6-D6)/D6)</f>
        <v>1.9432480831879598E-2</v>
      </c>
      <c r="AM6" s="124">
        <f t="shared" ref="AM6:AM69" si="16">((AG6-E6)/E6)</f>
        <v>2.1276595744680871E-2</v>
      </c>
      <c r="AN6" s="106">
        <f t="shared" ref="AN6:AN69" si="17">STDEV(F6,J6,N6,R6,V6,Z6,AD6,AH6)</f>
        <v>1.8480917935892134E-2</v>
      </c>
      <c r="AO6" s="107">
        <f t="shared" ref="AO6:AO69" si="18">STDEV(G6,K6,O6,S6,W6,AA6,AE6,AI6)</f>
        <v>1.6670046002007055E-2</v>
      </c>
      <c r="AP6" s="119"/>
    </row>
    <row r="7" spans="1:42">
      <c r="A7" s="178" t="s">
        <v>14</v>
      </c>
      <c r="B7" s="150">
        <v>206115833.47999999</v>
      </c>
      <c r="C7" s="149">
        <v>106.15</v>
      </c>
      <c r="D7" s="150">
        <v>205774969.66</v>
      </c>
      <c r="E7" s="149">
        <v>106.07</v>
      </c>
      <c r="F7" s="92">
        <f t="shared" si="0"/>
        <v>-1.6537488374616686E-3</v>
      </c>
      <c r="G7" s="92">
        <f t="shared" si="1"/>
        <v>-7.536504945832548E-4</v>
      </c>
      <c r="H7" s="150">
        <v>205865319.06999999</v>
      </c>
      <c r="I7" s="149">
        <v>106.01</v>
      </c>
      <c r="J7" s="92">
        <f>((H7-D7)/D7)</f>
        <v>4.3906899925331001E-4</v>
      </c>
      <c r="K7" s="92">
        <f t="shared" si="2"/>
        <v>-5.6566418402930201E-4</v>
      </c>
      <c r="L7" s="150">
        <v>204065067.03999999</v>
      </c>
      <c r="M7" s="149">
        <v>105.02</v>
      </c>
      <c r="N7" s="92">
        <f>((L7-H7)/H7)</f>
        <v>-8.7448047982665068E-3</v>
      </c>
      <c r="O7" s="92">
        <f t="shared" si="3"/>
        <v>-9.338741628148373E-3</v>
      </c>
      <c r="P7" s="253">
        <v>207360081.43000001</v>
      </c>
      <c r="Q7" s="130">
        <v>106.5</v>
      </c>
      <c r="R7" s="92">
        <f>((P7-L7)/L7)</f>
        <v>1.6146881177630173E-2</v>
      </c>
      <c r="S7" s="92">
        <f t="shared" si="4"/>
        <v>1.4092553799276366E-2</v>
      </c>
      <c r="T7" s="253">
        <v>206773805.16999999</v>
      </c>
      <c r="U7" s="130">
        <v>106.32</v>
      </c>
      <c r="V7" s="92">
        <f t="shared" si="5"/>
        <v>-2.8273342485059432E-3</v>
      </c>
      <c r="W7" s="92">
        <f t="shared" si="6"/>
        <v>-1.6901408450704866E-3</v>
      </c>
      <c r="X7" s="253">
        <v>208797538.22999999</v>
      </c>
      <c r="Y7" s="130">
        <v>107.42</v>
      </c>
      <c r="Z7" s="92">
        <f t="shared" si="7"/>
        <v>9.7871829477441854E-3</v>
      </c>
      <c r="AA7" s="92">
        <f t="shared" si="8"/>
        <v>1.0346124905944399E-2</v>
      </c>
      <c r="AB7" s="253">
        <v>209390298.03999999</v>
      </c>
      <c r="AC7" s="130">
        <v>107.68</v>
      </c>
      <c r="AD7" s="92">
        <f t="shared" si="9"/>
        <v>2.8389214500558453E-3</v>
      </c>
      <c r="AE7" s="92">
        <f t="shared" si="10"/>
        <v>2.4204058834481948E-3</v>
      </c>
      <c r="AF7" s="253">
        <v>209189781.56</v>
      </c>
      <c r="AG7" s="130">
        <v>107.58</v>
      </c>
      <c r="AH7" s="92">
        <f t="shared" si="11"/>
        <v>-9.5762068193667906E-4</v>
      </c>
      <c r="AI7" s="92">
        <f t="shared" si="12"/>
        <v>-9.2867756315015339E-4</v>
      </c>
      <c r="AJ7" s="103">
        <f t="shared" si="13"/>
        <v>1.8785682510640896E-3</v>
      </c>
      <c r="AK7" s="103">
        <f t="shared" si="14"/>
        <v>1.6977762342109239E-3</v>
      </c>
      <c r="AL7" s="124">
        <f t="shared" si="15"/>
        <v>1.6594884721121656E-2</v>
      </c>
      <c r="AM7" s="124">
        <f t="shared" si="16"/>
        <v>1.4235881964740314E-2</v>
      </c>
      <c r="AN7" s="106">
        <f t="shared" si="17"/>
        <v>7.7887114422275534E-3</v>
      </c>
      <c r="AO7" s="107">
        <f t="shared" si="18"/>
        <v>7.3704066857242937E-3</v>
      </c>
      <c r="AP7" s="119"/>
    </row>
    <row r="8" spans="1:42">
      <c r="A8" s="178" t="s">
        <v>16</v>
      </c>
      <c r="B8" s="151">
        <v>168154989</v>
      </c>
      <c r="C8" s="152">
        <v>9.49</v>
      </c>
      <c r="D8" s="151">
        <v>168513089</v>
      </c>
      <c r="E8" s="152">
        <v>9.51</v>
      </c>
      <c r="F8" s="92">
        <f t="shared" si="0"/>
        <v>2.1295829646779019E-3</v>
      </c>
      <c r="G8" s="92">
        <f t="shared" si="1"/>
        <v>2.1074815595363092E-3</v>
      </c>
      <c r="H8" s="151">
        <v>162478842</v>
      </c>
      <c r="I8" s="152">
        <v>9.17</v>
      </c>
      <c r="J8" s="92">
        <f>((H8-D8)/D8)</f>
        <v>-3.5808773287634647E-2</v>
      </c>
      <c r="K8" s="92">
        <f t="shared" si="2"/>
        <v>-3.575184016824394E-2</v>
      </c>
      <c r="L8" s="151">
        <v>166618649</v>
      </c>
      <c r="M8" s="152">
        <v>9.4</v>
      </c>
      <c r="N8" s="92">
        <f>((L8-H8)/H8)</f>
        <v>2.5479052835691678E-2</v>
      </c>
      <c r="O8" s="92">
        <f t="shared" si="3"/>
        <v>2.5081788440567115E-2</v>
      </c>
      <c r="P8" s="254">
        <v>164646531</v>
      </c>
      <c r="Q8" s="255">
        <v>9.2899999999999991</v>
      </c>
      <c r="R8" s="92">
        <f>((P8-L8)/L8)</f>
        <v>-1.1836118056628823E-2</v>
      </c>
      <c r="S8" s="92">
        <f t="shared" si="4"/>
        <v>-1.1702127659574596E-2</v>
      </c>
      <c r="T8" s="254">
        <v>164921528</v>
      </c>
      <c r="U8" s="255">
        <v>9.31</v>
      </c>
      <c r="V8" s="92">
        <f t="shared" si="5"/>
        <v>1.6702265048025822E-3</v>
      </c>
      <c r="W8" s="92">
        <f t="shared" si="6"/>
        <v>2.1528525296018678E-3</v>
      </c>
      <c r="X8" s="254">
        <v>168254876</v>
      </c>
      <c r="Y8" s="255">
        <v>9.42</v>
      </c>
      <c r="Z8" s="92">
        <f t="shared" si="7"/>
        <v>2.0211721540683274E-2</v>
      </c>
      <c r="AA8" s="92">
        <f t="shared" si="8"/>
        <v>1.1815252416756114E-2</v>
      </c>
      <c r="AB8" s="254">
        <v>166730896</v>
      </c>
      <c r="AC8" s="255">
        <v>9.41</v>
      </c>
      <c r="AD8" s="92">
        <f t="shared" si="9"/>
        <v>-9.0575681146976093E-3</v>
      </c>
      <c r="AE8" s="92">
        <f t="shared" si="10"/>
        <v>-1.0615711252653702E-3</v>
      </c>
      <c r="AF8" s="254">
        <v>168918529</v>
      </c>
      <c r="AG8" s="255">
        <v>9.5299999999999994</v>
      </c>
      <c r="AH8" s="92">
        <f t="shared" si="11"/>
        <v>1.3120741581092445E-2</v>
      </c>
      <c r="AI8" s="92">
        <f t="shared" si="12"/>
        <v>1.2752391073326165E-2</v>
      </c>
      <c r="AJ8" s="103">
        <f t="shared" si="13"/>
        <v>7.3860824599835057E-4</v>
      </c>
      <c r="AK8" s="103">
        <f t="shared" si="14"/>
        <v>6.7427838333795811E-4</v>
      </c>
      <c r="AL8" s="124">
        <f t="shared" si="15"/>
        <v>2.40598521103604E-3</v>
      </c>
      <c r="AM8" s="124">
        <f t="shared" si="16"/>
        <v>2.1030494216613643E-3</v>
      </c>
      <c r="AN8" s="106">
        <f t="shared" si="17"/>
        <v>1.9774484276823188E-2</v>
      </c>
      <c r="AO8" s="107">
        <f t="shared" si="18"/>
        <v>1.833427555699519E-2</v>
      </c>
      <c r="AP8" s="119"/>
    </row>
    <row r="9" spans="1:42">
      <c r="A9" s="178" t="s">
        <v>17</v>
      </c>
      <c r="B9" s="150">
        <v>1129123888.6800001</v>
      </c>
      <c r="C9" s="149">
        <v>0.68120000000000003</v>
      </c>
      <c r="D9" s="150">
        <v>1144659793.75</v>
      </c>
      <c r="E9" s="149">
        <v>0.69159999999999999</v>
      </c>
      <c r="F9" s="92">
        <f t="shared" si="0"/>
        <v>1.375925638076983E-2</v>
      </c>
      <c r="G9" s="92">
        <f t="shared" si="1"/>
        <v>1.5267175572519031E-2</v>
      </c>
      <c r="H9" s="150">
        <v>1129759387.73</v>
      </c>
      <c r="I9" s="149">
        <v>0.68720000000000003</v>
      </c>
      <c r="J9" s="92">
        <f>((H9-D9)/D9)</f>
        <v>-1.3017322790018701E-2</v>
      </c>
      <c r="K9" s="92">
        <f t="shared" si="2"/>
        <v>-6.3620589936378823E-3</v>
      </c>
      <c r="L9" s="150">
        <v>1147996444.8800001</v>
      </c>
      <c r="M9" s="149">
        <v>0.69840000000000002</v>
      </c>
      <c r="N9" s="92">
        <f>((L9-H9)/H9)</f>
        <v>1.6142425854626798E-2</v>
      </c>
      <c r="O9" s="92">
        <f t="shared" si="3"/>
        <v>1.6298020954598352E-2</v>
      </c>
      <c r="P9" s="150">
        <v>1152565324.21</v>
      </c>
      <c r="Q9" s="149">
        <v>0.70120000000000005</v>
      </c>
      <c r="R9" s="92">
        <f>((P9-L9)/L9)</f>
        <v>3.9798723684005034E-3</v>
      </c>
      <c r="S9" s="92">
        <f t="shared" si="4"/>
        <v>4.0091638029782712E-3</v>
      </c>
      <c r="T9" s="254">
        <v>1148871159.71</v>
      </c>
      <c r="U9" s="255">
        <v>0.69889999999999997</v>
      </c>
      <c r="V9" s="92">
        <f t="shared" si="5"/>
        <v>-3.2051671366497875E-3</v>
      </c>
      <c r="W9" s="92">
        <f t="shared" si="6"/>
        <v>-3.2800912721050765E-3</v>
      </c>
      <c r="X9" s="254">
        <v>1143694892.9300001</v>
      </c>
      <c r="Y9" s="255">
        <v>0.6956</v>
      </c>
      <c r="Z9" s="92">
        <f t="shared" si="7"/>
        <v>-4.5055241714889709E-3</v>
      </c>
      <c r="AA9" s="92">
        <f t="shared" si="8"/>
        <v>-4.7217055372728144E-3</v>
      </c>
      <c r="AB9" s="254">
        <v>1155675634.2</v>
      </c>
      <c r="AC9" s="255">
        <v>0.70299999999999996</v>
      </c>
      <c r="AD9" s="92">
        <f t="shared" si="9"/>
        <v>1.0475469763886813E-2</v>
      </c>
      <c r="AE9" s="92">
        <f t="shared" si="10"/>
        <v>1.0638297872340371E-2</v>
      </c>
      <c r="AF9" s="254">
        <v>1159250156.26</v>
      </c>
      <c r="AG9" s="255">
        <v>0.70520000000000005</v>
      </c>
      <c r="AH9" s="92">
        <f t="shared" si="11"/>
        <v>3.093014989862925E-3</v>
      </c>
      <c r="AI9" s="92">
        <f t="shared" si="12"/>
        <v>3.1294452347085219E-3</v>
      </c>
      <c r="AJ9" s="103">
        <f t="shared" si="13"/>
        <v>3.3402531574236762E-3</v>
      </c>
      <c r="AK9" s="103">
        <f t="shared" si="14"/>
        <v>4.3722809542660968E-3</v>
      </c>
      <c r="AL9" s="124">
        <f t="shared" si="15"/>
        <v>1.2746461952857415E-2</v>
      </c>
      <c r="AM9" s="124">
        <f t="shared" si="16"/>
        <v>1.9664545980335537E-2</v>
      </c>
      <c r="AN9" s="106">
        <f t="shared" si="17"/>
        <v>9.9699681114413467E-3</v>
      </c>
      <c r="AO9" s="107">
        <f t="shared" si="18"/>
        <v>8.9310606562852026E-3</v>
      </c>
      <c r="AP9" s="119"/>
    </row>
    <row r="10" spans="1:42">
      <c r="A10" s="178" t="s">
        <v>18</v>
      </c>
      <c r="B10" s="150">
        <v>2911731355.0900002</v>
      </c>
      <c r="C10" s="149">
        <v>13.324999999999999</v>
      </c>
      <c r="D10" s="150">
        <v>2894121382.8699999</v>
      </c>
      <c r="E10" s="149">
        <v>13.263500000000001</v>
      </c>
      <c r="F10" s="92">
        <f t="shared" si="0"/>
        <v>-6.0479385191962364E-3</v>
      </c>
      <c r="G10" s="92">
        <f t="shared" si="1"/>
        <v>-4.6153846153845239E-3</v>
      </c>
      <c r="H10" s="150">
        <v>2814006498.9099998</v>
      </c>
      <c r="I10" s="149">
        <v>12.9252</v>
      </c>
      <c r="J10" s="92">
        <f t="shared" ref="J10:J17" si="19">((H10-D10)/D10)</f>
        <v>-2.7681936367351976E-2</v>
      </c>
      <c r="K10" s="92">
        <f t="shared" si="2"/>
        <v>-2.5506088136615541E-2</v>
      </c>
      <c r="L10" s="150">
        <v>2845469436.1399999</v>
      </c>
      <c r="M10" s="149">
        <v>13.0688</v>
      </c>
      <c r="N10" s="92">
        <f t="shared" ref="N10:N17" si="20">((L10-H10)/H10)</f>
        <v>1.1180833179378629E-2</v>
      </c>
      <c r="O10" s="92">
        <f t="shared" si="3"/>
        <v>1.1110079534552602E-2</v>
      </c>
      <c r="P10" s="150">
        <v>2818280149.4200001</v>
      </c>
      <c r="Q10" s="149">
        <v>12.935499999999999</v>
      </c>
      <c r="R10" s="92">
        <f t="shared" ref="R10:R17" si="21">((P10-L10)/L10)</f>
        <v>-9.5552903765795533E-3</v>
      </c>
      <c r="S10" s="92">
        <f t="shared" si="4"/>
        <v>-1.0199865328109712E-2</v>
      </c>
      <c r="T10" s="150">
        <v>2773781863.3499999</v>
      </c>
      <c r="U10" s="149">
        <v>12.7407</v>
      </c>
      <c r="V10" s="92">
        <f t="shared" si="5"/>
        <v>-1.5789163500710846E-2</v>
      </c>
      <c r="W10" s="92">
        <f t="shared" si="6"/>
        <v>-1.5059332843724555E-2</v>
      </c>
      <c r="X10" s="254">
        <v>2778986284.3000002</v>
      </c>
      <c r="Y10" s="255">
        <v>12.792</v>
      </c>
      <c r="Z10" s="92">
        <f t="shared" si="7"/>
        <v>1.8762906408634141E-3</v>
      </c>
      <c r="AA10" s="92">
        <f t="shared" si="8"/>
        <v>4.0264663637005387E-3</v>
      </c>
      <c r="AB10" s="254">
        <v>2804123858.3800001</v>
      </c>
      <c r="AC10" s="255">
        <v>12.9252</v>
      </c>
      <c r="AD10" s="92">
        <f t="shared" si="9"/>
        <v>9.045591272621856E-3</v>
      </c>
      <c r="AE10" s="92">
        <f t="shared" si="10"/>
        <v>1.0412757973733618E-2</v>
      </c>
      <c r="AF10" s="254">
        <v>2823956072.1799998</v>
      </c>
      <c r="AG10" s="255">
        <v>13.0585</v>
      </c>
      <c r="AH10" s="92">
        <f t="shared" si="11"/>
        <v>7.0725170504619544E-3</v>
      </c>
      <c r="AI10" s="92">
        <f t="shared" si="12"/>
        <v>1.0313186643146736E-2</v>
      </c>
      <c r="AJ10" s="103">
        <f t="shared" si="13"/>
        <v>-3.737387077564094E-3</v>
      </c>
      <c r="AK10" s="103">
        <f t="shared" si="14"/>
        <v>-2.4397725510876046E-3</v>
      </c>
      <c r="AL10" s="124">
        <f t="shared" si="15"/>
        <v>-2.4244080122313168E-2</v>
      </c>
      <c r="AM10" s="124">
        <f t="shared" si="16"/>
        <v>-1.5455950540958274E-2</v>
      </c>
      <c r="AN10" s="106">
        <f t="shared" si="17"/>
        <v>1.3586225368392079E-2</v>
      </c>
      <c r="AO10" s="107">
        <f t="shared" si="18"/>
        <v>1.3677389009289798E-2</v>
      </c>
      <c r="AP10" s="119"/>
    </row>
    <row r="11" spans="1:42">
      <c r="A11" s="178" t="s">
        <v>49</v>
      </c>
      <c r="B11" s="151">
        <v>121276169</v>
      </c>
      <c r="C11" s="153">
        <v>2.0699999999999998</v>
      </c>
      <c r="D11" s="151">
        <v>121090974</v>
      </c>
      <c r="E11" s="153">
        <v>2.0699999999999998</v>
      </c>
      <c r="F11" s="92">
        <f t="shared" si="0"/>
        <v>-1.5270518645753067E-3</v>
      </c>
      <c r="G11" s="92">
        <f t="shared" si="1"/>
        <v>0</v>
      </c>
      <c r="H11" s="151">
        <v>118669261</v>
      </c>
      <c r="I11" s="153">
        <v>2.0299999999999998</v>
      </c>
      <c r="J11" s="92">
        <f t="shared" si="19"/>
        <v>-1.9999120661132019E-2</v>
      </c>
      <c r="K11" s="92">
        <f t="shared" si="2"/>
        <v>-1.9323671497584561E-2</v>
      </c>
      <c r="L11" s="151">
        <v>123119745</v>
      </c>
      <c r="M11" s="153">
        <v>2.1</v>
      </c>
      <c r="N11" s="92">
        <f t="shared" si="20"/>
        <v>3.7503258741958458E-2</v>
      </c>
      <c r="O11" s="92">
        <f t="shared" si="3"/>
        <v>3.44827586206898E-2</v>
      </c>
      <c r="P11" s="254">
        <v>119173936</v>
      </c>
      <c r="Q11" s="256">
        <v>2.0299999999999998</v>
      </c>
      <c r="R11" s="92">
        <f t="shared" si="21"/>
        <v>-3.2048547533947543E-2</v>
      </c>
      <c r="S11" s="92">
        <f t="shared" si="4"/>
        <v>-3.3333333333333465E-2</v>
      </c>
      <c r="T11" s="254">
        <v>122650589</v>
      </c>
      <c r="U11" s="256">
        <v>2.09</v>
      </c>
      <c r="V11" s="92">
        <f t="shared" si="5"/>
        <v>2.9172930899924291E-2</v>
      </c>
      <c r="W11" s="92">
        <f t="shared" si="6"/>
        <v>2.9556650246305449E-2</v>
      </c>
      <c r="X11" s="254">
        <v>124141085</v>
      </c>
      <c r="Y11" s="256">
        <v>2.12</v>
      </c>
      <c r="Z11" s="92">
        <f t="shared" si="7"/>
        <v>1.2152375395441437E-2</v>
      </c>
      <c r="AA11" s="92">
        <f t="shared" si="8"/>
        <v>1.4354066985646053E-2</v>
      </c>
      <c r="AB11" s="254">
        <v>124422636</v>
      </c>
      <c r="AC11" s="256">
        <v>2.12</v>
      </c>
      <c r="AD11" s="92">
        <f t="shared" si="9"/>
        <v>2.2679920994729506E-3</v>
      </c>
      <c r="AE11" s="92">
        <f t="shared" si="10"/>
        <v>0</v>
      </c>
      <c r="AF11" s="254">
        <v>124798040</v>
      </c>
      <c r="AG11" s="256">
        <v>2.13</v>
      </c>
      <c r="AH11" s="92">
        <f t="shared" si="11"/>
        <v>3.0171680336365803E-3</v>
      </c>
      <c r="AI11" s="92">
        <f t="shared" si="12"/>
        <v>4.7169811320753709E-3</v>
      </c>
      <c r="AJ11" s="103">
        <f t="shared" si="13"/>
        <v>3.8173756388473561E-3</v>
      </c>
      <c r="AK11" s="103">
        <f t="shared" si="14"/>
        <v>3.8066815192248308E-3</v>
      </c>
      <c r="AL11" s="124">
        <f t="shared" si="15"/>
        <v>3.0613891998259094E-2</v>
      </c>
      <c r="AM11" s="124">
        <f t="shared" si="16"/>
        <v>2.898550724637684E-2</v>
      </c>
      <c r="AN11" s="106">
        <f t="shared" si="17"/>
        <v>2.3090842006311368E-2</v>
      </c>
      <c r="AO11" s="107">
        <f t="shared" si="18"/>
        <v>2.2864614468809885E-2</v>
      </c>
      <c r="AP11" s="119"/>
    </row>
    <row r="12" spans="1:42">
      <c r="A12" s="179" t="s">
        <v>25</v>
      </c>
      <c r="B12" s="154">
        <v>0</v>
      </c>
      <c r="C12" s="155">
        <v>0</v>
      </c>
      <c r="D12" s="154">
        <v>0</v>
      </c>
      <c r="E12" s="155">
        <v>0</v>
      </c>
      <c r="F12" s="92" t="e">
        <f t="shared" si="0"/>
        <v>#DIV/0!</v>
      </c>
      <c r="G12" s="92" t="e">
        <f t="shared" si="1"/>
        <v>#DIV/0!</v>
      </c>
      <c r="H12" s="154">
        <v>0</v>
      </c>
      <c r="I12" s="155">
        <v>0</v>
      </c>
      <c r="J12" s="92" t="e">
        <f t="shared" si="19"/>
        <v>#DIV/0!</v>
      </c>
      <c r="K12" s="92" t="e">
        <f t="shared" si="2"/>
        <v>#DIV/0!</v>
      </c>
      <c r="L12" s="154">
        <v>0</v>
      </c>
      <c r="M12" s="155">
        <v>0</v>
      </c>
      <c r="N12" s="92" t="e">
        <f t="shared" si="20"/>
        <v>#DIV/0!</v>
      </c>
      <c r="O12" s="92" t="e">
        <f t="shared" si="3"/>
        <v>#DIV/0!</v>
      </c>
      <c r="P12" s="154">
        <v>0</v>
      </c>
      <c r="Q12" s="155">
        <v>0</v>
      </c>
      <c r="R12" s="92" t="e">
        <f t="shared" si="21"/>
        <v>#DIV/0!</v>
      </c>
      <c r="S12" s="92" t="e">
        <f t="shared" si="4"/>
        <v>#DIV/0!</v>
      </c>
      <c r="T12" s="154">
        <v>0</v>
      </c>
      <c r="U12" s="155">
        <v>0</v>
      </c>
      <c r="V12" s="92" t="e">
        <f t="shared" si="5"/>
        <v>#DIV/0!</v>
      </c>
      <c r="W12" s="92" t="e">
        <f t="shared" si="6"/>
        <v>#DIV/0!</v>
      </c>
      <c r="X12" s="154">
        <v>0</v>
      </c>
      <c r="Y12" s="155">
        <v>0</v>
      </c>
      <c r="Z12" s="92" t="e">
        <f t="shared" si="7"/>
        <v>#DIV/0!</v>
      </c>
      <c r="AA12" s="92" t="e">
        <f t="shared" si="8"/>
        <v>#DIV/0!</v>
      </c>
      <c r="AB12" s="154">
        <v>0</v>
      </c>
      <c r="AC12" s="155">
        <v>0</v>
      </c>
      <c r="AD12" s="92" t="e">
        <f t="shared" si="9"/>
        <v>#DIV/0!</v>
      </c>
      <c r="AE12" s="92" t="e">
        <f t="shared" si="10"/>
        <v>#DIV/0!</v>
      </c>
      <c r="AF12" s="154">
        <v>0</v>
      </c>
      <c r="AG12" s="155">
        <v>0</v>
      </c>
      <c r="AH12" s="92" t="e">
        <f t="shared" si="11"/>
        <v>#DIV/0!</v>
      </c>
      <c r="AI12" s="92" t="e">
        <f t="shared" si="12"/>
        <v>#DIV/0!</v>
      </c>
      <c r="AJ12" s="103" t="e">
        <f t="shared" si="13"/>
        <v>#DIV/0!</v>
      </c>
      <c r="AK12" s="103" t="e">
        <f t="shared" si="14"/>
        <v>#DIV/0!</v>
      </c>
      <c r="AL12" s="124" t="e">
        <f t="shared" si="15"/>
        <v>#DIV/0!</v>
      </c>
      <c r="AM12" s="124" t="e">
        <f t="shared" si="16"/>
        <v>#DIV/0!</v>
      </c>
      <c r="AN12" s="106" t="e">
        <f t="shared" si="17"/>
        <v>#DIV/0!</v>
      </c>
      <c r="AO12" s="107" t="e">
        <f t="shared" si="18"/>
        <v>#DIV/0!</v>
      </c>
      <c r="AP12" s="119"/>
    </row>
    <row r="13" spans="1:42" ht="12.75" customHeight="1">
      <c r="A13" s="178" t="s">
        <v>89</v>
      </c>
      <c r="B13" s="143">
        <v>155940135.00999999</v>
      </c>
      <c r="C13" s="144">
        <v>112.25</v>
      </c>
      <c r="D13" s="143">
        <v>157081853.19999999</v>
      </c>
      <c r="E13" s="144">
        <v>113.08</v>
      </c>
      <c r="F13" s="92">
        <f t="shared" si="0"/>
        <v>7.3215159774408459E-3</v>
      </c>
      <c r="G13" s="92">
        <f t="shared" si="1"/>
        <v>7.3942093541202519E-3</v>
      </c>
      <c r="H13" s="143">
        <v>154085358.31999999</v>
      </c>
      <c r="I13" s="144">
        <v>110.92</v>
      </c>
      <c r="J13" s="92">
        <f t="shared" si="19"/>
        <v>-1.9076009220395391E-2</v>
      </c>
      <c r="K13" s="92">
        <f t="shared" si="2"/>
        <v>-1.9101521047046308E-2</v>
      </c>
      <c r="L13" s="151">
        <v>155057555.75</v>
      </c>
      <c r="M13" s="151">
        <v>111.51</v>
      </c>
      <c r="N13" s="92">
        <f t="shared" si="20"/>
        <v>6.3094731426783313E-3</v>
      </c>
      <c r="O13" s="92">
        <f t="shared" si="3"/>
        <v>5.3191489361702439E-3</v>
      </c>
      <c r="P13" s="143">
        <v>155144887.33000001</v>
      </c>
      <c r="Q13" s="144">
        <v>111.57</v>
      </c>
      <c r="R13" s="92">
        <f t="shared" si="21"/>
        <v>5.6322040920610294E-4</v>
      </c>
      <c r="S13" s="92">
        <f t="shared" si="4"/>
        <v>5.3806833467839714E-4</v>
      </c>
      <c r="T13" s="257">
        <v>153587341.34</v>
      </c>
      <c r="U13" s="157">
        <v>110.45</v>
      </c>
      <c r="V13" s="92">
        <f t="shared" si="5"/>
        <v>-1.0039299501291593E-2</v>
      </c>
      <c r="W13" s="92">
        <f t="shared" si="6"/>
        <v>-1.0038540826386935E-2</v>
      </c>
      <c r="X13" s="257">
        <v>153212575.27000001</v>
      </c>
      <c r="Y13" s="157">
        <v>110.3</v>
      </c>
      <c r="Z13" s="92">
        <f t="shared" si="7"/>
        <v>-2.4400843632703048E-3</v>
      </c>
      <c r="AA13" s="92">
        <f t="shared" si="8"/>
        <v>-1.3580805794477654E-3</v>
      </c>
      <c r="AB13" s="254">
        <v>155584239.15000001</v>
      </c>
      <c r="AC13" s="256">
        <v>112.01</v>
      </c>
      <c r="AD13" s="92">
        <f t="shared" si="9"/>
        <v>1.5479564101187599E-2</v>
      </c>
      <c r="AE13" s="92">
        <f t="shared" si="10"/>
        <v>1.5503173164097987E-2</v>
      </c>
      <c r="AF13" s="254">
        <v>156464336.18000001</v>
      </c>
      <c r="AG13" s="256">
        <v>112.94</v>
      </c>
      <c r="AH13" s="92">
        <f t="shared" si="11"/>
        <v>5.656723552515449E-3</v>
      </c>
      <c r="AI13" s="92">
        <f t="shared" si="12"/>
        <v>8.3028301044548933E-3</v>
      </c>
      <c r="AJ13" s="103">
        <f t="shared" si="13"/>
        <v>4.7188801225888006E-4</v>
      </c>
      <c r="AK13" s="103">
        <f t="shared" si="14"/>
        <v>8.1991093008009592E-4</v>
      </c>
      <c r="AL13" s="124">
        <f t="shared" si="15"/>
        <v>-3.9311798748245287E-3</v>
      </c>
      <c r="AM13" s="124">
        <f t="shared" si="16"/>
        <v>-1.2380615493456011E-3</v>
      </c>
      <c r="AN13" s="106">
        <f t="shared" si="17"/>
        <v>1.091657284310692E-2</v>
      </c>
      <c r="AO13" s="107">
        <f t="shared" si="18"/>
        <v>1.1049559270059467E-2</v>
      </c>
      <c r="AP13" s="119"/>
    </row>
    <row r="14" spans="1:42" ht="12.75" customHeight="1">
      <c r="A14" s="178" t="s">
        <v>90</v>
      </c>
      <c r="B14" s="174">
        <v>216604133.78999999</v>
      </c>
      <c r="C14" s="174">
        <v>10.090199999999999</v>
      </c>
      <c r="D14" s="174">
        <v>218166897.41999999</v>
      </c>
      <c r="E14" s="174">
        <v>10.163</v>
      </c>
      <c r="F14" s="92">
        <f t="shared" si="0"/>
        <v>7.2148375132817695E-3</v>
      </c>
      <c r="G14" s="92">
        <f t="shared" si="1"/>
        <v>7.2149214088918822E-3</v>
      </c>
      <c r="H14" s="174">
        <v>218166897.41999999</v>
      </c>
      <c r="I14" s="174">
        <v>9.86</v>
      </c>
      <c r="J14" s="92">
        <f t="shared" si="19"/>
        <v>0</v>
      </c>
      <c r="K14" s="92">
        <f t="shared" si="2"/>
        <v>-2.9814031289973512E-2</v>
      </c>
      <c r="L14" s="174">
        <v>212579164.06</v>
      </c>
      <c r="M14" s="174">
        <v>9.9</v>
      </c>
      <c r="N14" s="92">
        <f t="shared" si="20"/>
        <v>-2.5612196103439389E-2</v>
      </c>
      <c r="O14" s="92">
        <f t="shared" si="3"/>
        <v>4.0567951318459354E-3</v>
      </c>
      <c r="P14" s="257">
        <v>212049212.47999999</v>
      </c>
      <c r="Q14" s="157">
        <v>9.8803999999999998</v>
      </c>
      <c r="R14" s="92">
        <f t="shared" si="21"/>
        <v>-2.4929610686136457E-3</v>
      </c>
      <c r="S14" s="92">
        <f t="shared" si="4"/>
        <v>-1.9797979797980306E-3</v>
      </c>
      <c r="T14" s="257">
        <v>205945152.77000001</v>
      </c>
      <c r="U14" s="157">
        <v>9.5990000000000002</v>
      </c>
      <c r="V14" s="92">
        <f t="shared" si="5"/>
        <v>-2.8786052249902602E-2</v>
      </c>
      <c r="W14" s="92">
        <f t="shared" si="6"/>
        <v>-2.8480628314643097E-2</v>
      </c>
      <c r="X14" s="257">
        <v>206999445.36000001</v>
      </c>
      <c r="Y14" s="157">
        <v>9.6485000000000003</v>
      </c>
      <c r="Z14" s="92">
        <f t="shared" si="7"/>
        <v>5.1192881979477316E-3</v>
      </c>
      <c r="AA14" s="92">
        <f t="shared" si="8"/>
        <v>5.156787165329732E-3</v>
      </c>
      <c r="AB14" s="257">
        <v>212345269.46000001</v>
      </c>
      <c r="AC14" s="157">
        <v>9.9154999999999998</v>
      </c>
      <c r="AD14" s="92">
        <f t="shared" si="9"/>
        <v>2.5825306394917549E-2</v>
      </c>
      <c r="AE14" s="92">
        <f t="shared" si="10"/>
        <v>2.7672695237601644E-2</v>
      </c>
      <c r="AF14" s="254">
        <v>213434821.78999999</v>
      </c>
      <c r="AG14" s="256">
        <v>9.9647000000000006</v>
      </c>
      <c r="AH14" s="92">
        <f t="shared" si="11"/>
        <v>5.1310412177805777E-3</v>
      </c>
      <c r="AI14" s="92">
        <f t="shared" si="12"/>
        <v>4.9619282940850992E-3</v>
      </c>
      <c r="AJ14" s="103">
        <f t="shared" si="13"/>
        <v>-1.700092012253501E-3</v>
      </c>
      <c r="AK14" s="103">
        <f t="shared" si="14"/>
        <v>-1.4014162933325433E-3</v>
      </c>
      <c r="AL14" s="124">
        <f t="shared" si="15"/>
        <v>-2.16901632922346E-2</v>
      </c>
      <c r="AM14" s="124">
        <f t="shared" si="16"/>
        <v>-1.9511955131358821E-2</v>
      </c>
      <c r="AN14" s="106">
        <f t="shared" si="17"/>
        <v>1.7885543930505895E-2</v>
      </c>
      <c r="AO14" s="107">
        <f t="shared" si="18"/>
        <v>1.9174888472892376E-2</v>
      </c>
      <c r="AP14" s="119"/>
    </row>
    <row r="15" spans="1:42" ht="12.75" customHeight="1">
      <c r="A15" s="180" t="s">
        <v>109</v>
      </c>
      <c r="B15" s="143">
        <v>306347566.32999998</v>
      </c>
      <c r="C15" s="143">
        <v>1480.2</v>
      </c>
      <c r="D15" s="143">
        <v>307693823.80000001</v>
      </c>
      <c r="E15" s="143">
        <v>1486.71</v>
      </c>
      <c r="F15" s="92">
        <f t="shared" si="0"/>
        <v>4.3945427284701509E-3</v>
      </c>
      <c r="G15" s="92">
        <f t="shared" si="1"/>
        <v>4.3980543169841848E-3</v>
      </c>
      <c r="H15" s="143">
        <v>301321911.93000001</v>
      </c>
      <c r="I15" s="143">
        <v>1455.85</v>
      </c>
      <c r="J15" s="92">
        <f t="shared" ref="J15" si="22">((H15-D15)/D15)</f>
        <v>-2.070861153892295E-2</v>
      </c>
      <c r="K15" s="92">
        <f t="shared" ref="K15" si="23">((I15-E15)/E15)</f>
        <v>-2.0757242501900253E-2</v>
      </c>
      <c r="L15" s="143">
        <v>305162610.31</v>
      </c>
      <c r="M15" s="143">
        <v>1481.86</v>
      </c>
      <c r="N15" s="92">
        <f t="shared" si="20"/>
        <v>1.2746163581001791E-2</v>
      </c>
      <c r="O15" s="92">
        <f t="shared" si="3"/>
        <v>1.7865851564378192E-2</v>
      </c>
      <c r="P15" s="131">
        <v>297943024.29000002</v>
      </c>
      <c r="Q15" s="131">
        <v>1446.83</v>
      </c>
      <c r="R15" s="92">
        <f t="shared" si="21"/>
        <v>-2.3658160521913059E-2</v>
      </c>
      <c r="S15" s="92">
        <f t="shared" si="4"/>
        <v>-2.3639210181798535E-2</v>
      </c>
      <c r="T15" s="131">
        <v>278554389.50999999</v>
      </c>
      <c r="U15" s="131">
        <v>1450.19</v>
      </c>
      <c r="V15" s="92">
        <f t="shared" si="5"/>
        <v>-6.5074974741238731E-2</v>
      </c>
      <c r="W15" s="92">
        <f t="shared" si="6"/>
        <v>2.3223184479172587E-3</v>
      </c>
      <c r="X15" s="131">
        <v>281648252.69999999</v>
      </c>
      <c r="Y15" s="131">
        <v>1466.41</v>
      </c>
      <c r="Z15" s="92">
        <f t="shared" si="7"/>
        <v>1.1106854914195954E-2</v>
      </c>
      <c r="AA15" s="92">
        <f t="shared" si="8"/>
        <v>1.118474130975943E-2</v>
      </c>
      <c r="AB15" s="131">
        <v>284601416.02999997</v>
      </c>
      <c r="AC15" s="131">
        <v>1481.81</v>
      </c>
      <c r="AD15" s="92">
        <f t="shared" si="9"/>
        <v>1.0485289014541021E-2</v>
      </c>
      <c r="AE15" s="92">
        <f t="shared" si="10"/>
        <v>1.050183782161869E-2</v>
      </c>
      <c r="AF15" s="131">
        <v>283062920.30000001</v>
      </c>
      <c r="AG15" s="131">
        <v>1482.21</v>
      </c>
      <c r="AH15" s="92">
        <f t="shared" si="11"/>
        <v>-5.4057908476386005E-3</v>
      </c>
      <c r="AI15" s="92">
        <f t="shared" si="12"/>
        <v>2.6994014077384482E-4</v>
      </c>
      <c r="AJ15" s="103">
        <f t="shared" si="13"/>
        <v>-9.5143359264380535E-3</v>
      </c>
      <c r="AK15" s="103">
        <f t="shared" si="14"/>
        <v>2.6828636471660139E-4</v>
      </c>
      <c r="AL15" s="124">
        <f t="shared" si="15"/>
        <v>-8.0050041940425837E-2</v>
      </c>
      <c r="AM15" s="124">
        <f t="shared" si="16"/>
        <v>-3.0268176039711845E-3</v>
      </c>
      <c r="AN15" s="106">
        <f t="shared" si="17"/>
        <v>2.6574503253178793E-2</v>
      </c>
      <c r="AO15" s="107">
        <f t="shared" si="18"/>
        <v>1.4968940004749333E-2</v>
      </c>
      <c r="AP15" s="119"/>
    </row>
    <row r="16" spans="1:42">
      <c r="A16" s="178" t="s">
        <v>134</v>
      </c>
      <c r="B16" s="143">
        <v>0</v>
      </c>
      <c r="C16" s="143">
        <v>0</v>
      </c>
      <c r="D16" s="143">
        <v>0</v>
      </c>
      <c r="E16" s="143">
        <v>0</v>
      </c>
      <c r="F16" s="92" t="e">
        <f t="shared" si="0"/>
        <v>#DIV/0!</v>
      </c>
      <c r="G16" s="92" t="e">
        <f t="shared" si="1"/>
        <v>#DIV/0!</v>
      </c>
      <c r="H16" s="143">
        <v>0</v>
      </c>
      <c r="I16" s="143">
        <v>0</v>
      </c>
      <c r="J16" s="92" t="e">
        <f t="shared" si="19"/>
        <v>#DIV/0!</v>
      </c>
      <c r="K16" s="92" t="e">
        <f t="shared" si="2"/>
        <v>#DIV/0!</v>
      </c>
      <c r="L16" s="192">
        <v>100020653.31</v>
      </c>
      <c r="M16" s="143">
        <v>100</v>
      </c>
      <c r="N16" s="92" t="e">
        <f t="shared" si="20"/>
        <v>#DIV/0!</v>
      </c>
      <c r="O16" s="92" t="e">
        <f t="shared" si="3"/>
        <v>#DIV/0!</v>
      </c>
      <c r="P16" s="131">
        <v>99994937.359999999</v>
      </c>
      <c r="Q16" s="131">
        <v>90.868499999999997</v>
      </c>
      <c r="R16" s="92">
        <f t="shared" si="21"/>
        <v>-2.5710639901841071E-4</v>
      </c>
      <c r="S16" s="92">
        <f t="shared" si="4"/>
        <v>-9.1315000000000021E-2</v>
      </c>
      <c r="T16" s="131">
        <v>100000324.97</v>
      </c>
      <c r="U16" s="131">
        <v>100.0025</v>
      </c>
      <c r="V16" s="92">
        <f t="shared" si="5"/>
        <v>5.3878827691076262E-5</v>
      </c>
      <c r="W16" s="92">
        <f t="shared" si="6"/>
        <v>0.10051888168067043</v>
      </c>
      <c r="X16" s="131">
        <v>100181458.02</v>
      </c>
      <c r="Y16" s="131">
        <v>100.26560000000001</v>
      </c>
      <c r="Z16" s="92">
        <f t="shared" si="7"/>
        <v>1.8113246137383728E-3</v>
      </c>
      <c r="AA16" s="92">
        <f t="shared" si="8"/>
        <v>2.6309342266444195E-3</v>
      </c>
      <c r="AB16" s="131">
        <v>100459116.55</v>
      </c>
      <c r="AC16" s="131">
        <v>100.2358</v>
      </c>
      <c r="AD16" s="92">
        <f t="shared" si="9"/>
        <v>2.7715560891973649E-3</v>
      </c>
      <c r="AE16" s="92">
        <f t="shared" si="10"/>
        <v>-2.9721060862358286E-4</v>
      </c>
      <c r="AF16" s="131">
        <v>100702104.20999999</v>
      </c>
      <c r="AG16" s="131">
        <v>100.59</v>
      </c>
      <c r="AH16" s="92">
        <f t="shared" si="11"/>
        <v>2.4187716191895622E-3</v>
      </c>
      <c r="AI16" s="92">
        <f t="shared" si="12"/>
        <v>3.5336676117715014E-3</v>
      </c>
      <c r="AJ16" s="103" t="e">
        <f t="shared" si="13"/>
        <v>#DIV/0!</v>
      </c>
      <c r="AK16" s="103" t="e">
        <f t="shared" si="14"/>
        <v>#DIV/0!</v>
      </c>
      <c r="AL16" s="124" t="e">
        <f t="shared" si="15"/>
        <v>#DIV/0!</v>
      </c>
      <c r="AM16" s="124" t="e">
        <f t="shared" si="16"/>
        <v>#DIV/0!</v>
      </c>
      <c r="AN16" s="106" t="e">
        <f t="shared" si="17"/>
        <v>#DIV/0!</v>
      </c>
      <c r="AO16" s="107" t="e">
        <f t="shared" si="18"/>
        <v>#DIV/0!</v>
      </c>
      <c r="AP16" s="119"/>
    </row>
    <row r="17" spans="1:42">
      <c r="A17" s="181" t="s">
        <v>72</v>
      </c>
      <c r="B17" s="158">
        <f>SUM(B5:B16)</f>
        <v>13615628760.410002</v>
      </c>
      <c r="C17" s="159"/>
      <c r="D17" s="158">
        <f>SUM(D5:D16)</f>
        <v>13665832856.710001</v>
      </c>
      <c r="E17" s="159"/>
      <c r="F17" s="92">
        <f>((D17-B17)/B17)</f>
        <v>3.6872403899537182E-3</v>
      </c>
      <c r="G17" s="92"/>
      <c r="H17" s="158">
        <f>SUM(H5:H16)</f>
        <v>13361791609.819998</v>
      </c>
      <c r="I17" s="159"/>
      <c r="J17" s="92">
        <f t="shared" si="19"/>
        <v>-2.2248277882362451E-2</v>
      </c>
      <c r="K17" s="92"/>
      <c r="L17" s="158">
        <f>SUM(L5:L16)</f>
        <v>13624733782.429998</v>
      </c>
      <c r="M17" s="159"/>
      <c r="N17" s="92">
        <f t="shared" si="20"/>
        <v>1.9678661386752672E-2</v>
      </c>
      <c r="O17" s="92"/>
      <c r="P17" s="258">
        <f>SUM(P5:P16)</f>
        <v>13498719886.790001</v>
      </c>
      <c r="Q17" s="259"/>
      <c r="R17" s="92">
        <f t="shared" si="21"/>
        <v>-9.2489069990123983E-3</v>
      </c>
      <c r="S17" s="92"/>
      <c r="T17" s="258">
        <f>SUM(T5:T16)</f>
        <v>13406615962.83</v>
      </c>
      <c r="U17" s="259"/>
      <c r="V17" s="92">
        <f>((T17-P17)/P17)</f>
        <v>-6.8231598797849659E-3</v>
      </c>
      <c r="W17" s="92"/>
      <c r="X17" s="258">
        <f>SUM(X5:X16)</f>
        <v>13502477157.190002</v>
      </c>
      <c r="Y17" s="259"/>
      <c r="Z17" s="92">
        <f>((X17-T17)/T17)</f>
        <v>7.1502901720895719E-3</v>
      </c>
      <c r="AA17" s="92"/>
      <c r="AB17" s="258">
        <f>SUM(AB5:AB16)</f>
        <v>13526130602.380001</v>
      </c>
      <c r="AC17" s="259"/>
      <c r="AD17" s="92">
        <f>((AB17-X17)/X17)</f>
        <v>1.751785610494685E-3</v>
      </c>
      <c r="AE17" s="92"/>
      <c r="AF17" s="258">
        <f>SUM(AF5:AF16)</f>
        <v>13690522280.889999</v>
      </c>
      <c r="AG17" s="259"/>
      <c r="AH17" s="92">
        <f>((AF17-AB17)/AB17)</f>
        <v>1.2153636789598398E-2</v>
      </c>
      <c r="AI17" s="92"/>
      <c r="AJ17" s="103">
        <f t="shared" si="13"/>
        <v>7.6265869846615345E-4</v>
      </c>
      <c r="AK17" s="103"/>
      <c r="AL17" s="124">
        <f t="shared" si="15"/>
        <v>1.8066534574858167E-3</v>
      </c>
      <c r="AM17" s="124"/>
      <c r="AN17" s="106">
        <f t="shared" si="17"/>
        <v>1.3229740409293268E-2</v>
      </c>
      <c r="AO17" s="107"/>
      <c r="AP17" s="119"/>
    </row>
    <row r="18" spans="1:42">
      <c r="A18" s="182" t="s">
        <v>75</v>
      </c>
      <c r="B18" s="158"/>
      <c r="C18" s="160"/>
      <c r="D18" s="158"/>
      <c r="E18" s="160"/>
      <c r="F18" s="92"/>
      <c r="G18" s="92"/>
      <c r="H18" s="158"/>
      <c r="I18" s="160"/>
      <c r="J18" s="92"/>
      <c r="K18" s="92"/>
      <c r="L18" s="158"/>
      <c r="M18" s="160"/>
      <c r="N18" s="92"/>
      <c r="O18" s="92"/>
      <c r="P18" s="258"/>
      <c r="Q18" s="134"/>
      <c r="R18" s="92"/>
      <c r="S18" s="92"/>
      <c r="T18" s="258"/>
      <c r="U18" s="134"/>
      <c r="V18" s="92"/>
      <c r="W18" s="92"/>
      <c r="X18" s="258"/>
      <c r="Y18" s="134"/>
      <c r="Z18" s="92"/>
      <c r="AA18" s="92"/>
      <c r="AB18" s="258"/>
      <c r="AC18" s="134"/>
      <c r="AD18" s="92"/>
      <c r="AE18" s="92"/>
      <c r="AF18" s="258"/>
      <c r="AG18" s="134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78" t="s">
        <v>63</v>
      </c>
      <c r="B19" s="143">
        <v>56357546074.919998</v>
      </c>
      <c r="C19" s="161">
        <v>100</v>
      </c>
      <c r="D19" s="143">
        <v>58713264545.730003</v>
      </c>
      <c r="E19" s="161">
        <v>100</v>
      </c>
      <c r="F19" s="92">
        <f t="shared" ref="F19:G25" si="24">((D19-B19)/B19)</f>
        <v>4.1799521712290046E-2</v>
      </c>
      <c r="G19" s="92">
        <f t="shared" si="24"/>
        <v>0</v>
      </c>
      <c r="H19" s="143">
        <v>59082359938.839996</v>
      </c>
      <c r="I19" s="161">
        <v>100</v>
      </c>
      <c r="J19" s="92">
        <f t="shared" ref="J19:K25" si="25">((H19-D19)/D19)</f>
        <v>6.2864055672209405E-3</v>
      </c>
      <c r="K19" s="92">
        <f t="shared" si="25"/>
        <v>0</v>
      </c>
      <c r="L19" s="143">
        <v>58847545464.410004</v>
      </c>
      <c r="M19" s="161">
        <v>100</v>
      </c>
      <c r="N19" s="92">
        <f t="shared" ref="N19:N25" si="26">((L19-H19)/H19)</f>
        <v>-3.9743584154909254E-3</v>
      </c>
      <c r="O19" s="92">
        <f t="shared" ref="O19:O25" si="27">((M19-I19)/I19)</f>
        <v>0</v>
      </c>
      <c r="P19" s="131">
        <v>57719522395.57</v>
      </c>
      <c r="Q19" s="260">
        <v>100</v>
      </c>
      <c r="R19" s="92">
        <f t="shared" ref="R19:R25" si="28">((P19-L19)/L19)</f>
        <v>-1.9168566164279751E-2</v>
      </c>
      <c r="S19" s="92">
        <f t="shared" ref="S19:S25" si="29">((Q19-M19)/M19)</f>
        <v>0</v>
      </c>
      <c r="T19" s="131">
        <v>56887156292.019997</v>
      </c>
      <c r="U19" s="260">
        <v>100</v>
      </c>
      <c r="V19" s="92">
        <f t="shared" ref="V19:W25" si="30">((T19-P19)/P19)</f>
        <v>-1.4420876490375942E-2</v>
      </c>
      <c r="W19" s="92">
        <f t="shared" si="30"/>
        <v>0</v>
      </c>
      <c r="X19" s="131">
        <v>60501795092.190002</v>
      </c>
      <c r="Y19" s="260">
        <v>100</v>
      </c>
      <c r="Z19" s="92">
        <f t="shared" ref="Z19:AA25" si="31">((X19-T19)/T19)</f>
        <v>6.3540507836512466E-2</v>
      </c>
      <c r="AA19" s="92">
        <f t="shared" si="31"/>
        <v>0</v>
      </c>
      <c r="AB19" s="131">
        <v>60135837226.089996</v>
      </c>
      <c r="AC19" s="260">
        <v>100</v>
      </c>
      <c r="AD19" s="92">
        <f t="shared" ref="AD19:AD25" si="32">((AB19-X19)/X19)</f>
        <v>-6.0487108777909056E-3</v>
      </c>
      <c r="AE19" s="92">
        <f t="shared" ref="AE19:AE25" si="33">((AC19-Y19)/Y19)</f>
        <v>0</v>
      </c>
      <c r="AF19" s="131">
        <v>59976828868.360001</v>
      </c>
      <c r="AG19" s="260">
        <v>100</v>
      </c>
      <c r="AH19" s="92">
        <f t="shared" ref="AH19:AH25" si="34">((AF19-AB19)/AB19)</f>
        <v>-2.6441530552269387E-3</v>
      </c>
      <c r="AI19" s="92">
        <f t="shared" ref="AI19:AI25" si="35">((AG19-AC19)/AC19)</f>
        <v>0</v>
      </c>
      <c r="AJ19" s="103">
        <f t="shared" si="13"/>
        <v>8.1712212641073725E-3</v>
      </c>
      <c r="AK19" s="103">
        <f t="shared" si="14"/>
        <v>0</v>
      </c>
      <c r="AL19" s="124">
        <f t="shared" si="15"/>
        <v>2.1520934535088656E-2</v>
      </c>
      <c r="AM19" s="124">
        <f t="shared" si="16"/>
        <v>0</v>
      </c>
      <c r="AN19" s="106">
        <f t="shared" si="17"/>
        <v>2.90927918708891E-2</v>
      </c>
      <c r="AO19" s="107">
        <f t="shared" si="18"/>
        <v>0</v>
      </c>
      <c r="AP19" s="119"/>
    </row>
    <row r="20" spans="1:42">
      <c r="A20" s="178" t="s">
        <v>29</v>
      </c>
      <c r="B20" s="143">
        <v>72083013800</v>
      </c>
      <c r="C20" s="161">
        <v>100</v>
      </c>
      <c r="D20" s="143">
        <v>67954532500</v>
      </c>
      <c r="E20" s="161">
        <v>100</v>
      </c>
      <c r="F20" s="92">
        <f t="shared" si="24"/>
        <v>-5.727398290330641E-2</v>
      </c>
      <c r="G20" s="92">
        <f t="shared" si="24"/>
        <v>0</v>
      </c>
      <c r="H20" s="143">
        <v>63494599200</v>
      </c>
      <c r="I20" s="161">
        <v>100</v>
      </c>
      <c r="J20" s="92">
        <f t="shared" si="25"/>
        <v>-6.5631137996571456E-2</v>
      </c>
      <c r="K20" s="92">
        <f t="shared" si="25"/>
        <v>0</v>
      </c>
      <c r="L20" s="143">
        <v>56630718400</v>
      </c>
      <c r="M20" s="161">
        <v>100</v>
      </c>
      <c r="N20" s="92">
        <f t="shared" si="26"/>
        <v>-0.10810180529496122</v>
      </c>
      <c r="O20" s="92">
        <f t="shared" si="27"/>
        <v>0</v>
      </c>
      <c r="P20" s="143">
        <v>51113609400</v>
      </c>
      <c r="Q20" s="260">
        <v>100</v>
      </c>
      <c r="R20" s="92">
        <f t="shared" si="28"/>
        <v>-9.7422550090764878E-2</v>
      </c>
      <c r="S20" s="92">
        <f t="shared" si="29"/>
        <v>0</v>
      </c>
      <c r="T20" s="131">
        <v>45364503700</v>
      </c>
      <c r="U20" s="260">
        <v>100</v>
      </c>
      <c r="V20" s="92">
        <f t="shared" si="30"/>
        <v>-0.11247700499898565</v>
      </c>
      <c r="W20" s="92">
        <f t="shared" si="30"/>
        <v>0</v>
      </c>
      <c r="X20" s="131">
        <v>38853252200</v>
      </c>
      <c r="Y20" s="260">
        <v>100</v>
      </c>
      <c r="Z20" s="92">
        <f t="shared" si="31"/>
        <v>-0.14353185792706027</v>
      </c>
      <c r="AA20" s="92">
        <f t="shared" si="31"/>
        <v>0</v>
      </c>
      <c r="AB20" s="131">
        <v>35591272200</v>
      </c>
      <c r="AC20" s="260">
        <v>100</v>
      </c>
      <c r="AD20" s="92">
        <f t="shared" si="32"/>
        <v>-8.3956421027735748E-2</v>
      </c>
      <c r="AE20" s="92">
        <f t="shared" si="33"/>
        <v>0</v>
      </c>
      <c r="AF20" s="131">
        <v>36630827700</v>
      </c>
      <c r="AG20" s="260">
        <v>100</v>
      </c>
      <c r="AH20" s="92">
        <f t="shared" si="34"/>
        <v>2.9208157948341053E-2</v>
      </c>
      <c r="AI20" s="92">
        <f t="shared" si="35"/>
        <v>0</v>
      </c>
      <c r="AJ20" s="103">
        <f t="shared" si="13"/>
        <v>-7.9898325286380564E-2</v>
      </c>
      <c r="AK20" s="103">
        <f t="shared" si="14"/>
        <v>0</v>
      </c>
      <c r="AL20" s="124">
        <f t="shared" si="15"/>
        <v>-0.46095092773980895</v>
      </c>
      <c r="AM20" s="124">
        <f t="shared" si="16"/>
        <v>0</v>
      </c>
      <c r="AN20" s="106">
        <f t="shared" si="17"/>
        <v>5.1891697538598368E-2</v>
      </c>
      <c r="AO20" s="107">
        <f t="shared" si="18"/>
        <v>0</v>
      </c>
      <c r="AP20" s="119"/>
    </row>
    <row r="21" spans="1:42">
      <c r="A21" s="178" t="s">
        <v>30</v>
      </c>
      <c r="B21" s="150">
        <v>415730384.10000002</v>
      </c>
      <c r="C21" s="149">
        <v>1.2879</v>
      </c>
      <c r="D21" s="150">
        <v>373387360.75999999</v>
      </c>
      <c r="E21" s="149">
        <v>1.1569</v>
      </c>
      <c r="F21" s="92">
        <f t="shared" si="24"/>
        <v>-0.10185212570321735</v>
      </c>
      <c r="G21" s="92">
        <f t="shared" si="24"/>
        <v>-0.1017159717369361</v>
      </c>
      <c r="H21" s="150">
        <v>365829829.29000002</v>
      </c>
      <c r="I21" s="149">
        <v>1.1349</v>
      </c>
      <c r="J21" s="92">
        <f t="shared" si="25"/>
        <v>-2.0240458741338271E-2</v>
      </c>
      <c r="K21" s="92">
        <f t="shared" si="25"/>
        <v>-1.9016336762036495E-2</v>
      </c>
      <c r="L21" s="150">
        <v>366113097.69999999</v>
      </c>
      <c r="M21" s="149">
        <v>1.1357999999999999</v>
      </c>
      <c r="N21" s="92">
        <f t="shared" si="26"/>
        <v>7.7431742116199759E-4</v>
      </c>
      <c r="O21" s="92">
        <f t="shared" si="27"/>
        <v>7.9302141157802522E-4</v>
      </c>
      <c r="P21" s="150">
        <v>358233305.25999999</v>
      </c>
      <c r="Q21" s="149">
        <v>1.1108</v>
      </c>
      <c r="R21" s="92">
        <f t="shared" si="28"/>
        <v>-2.1522836766842055E-2</v>
      </c>
      <c r="S21" s="92">
        <f t="shared" si="29"/>
        <v>-2.2010917415037783E-2</v>
      </c>
      <c r="T21" s="131">
        <v>356594403.22000003</v>
      </c>
      <c r="U21" s="260">
        <v>1.1056999999999999</v>
      </c>
      <c r="V21" s="92">
        <f t="shared" si="30"/>
        <v>-4.5749572022915986E-3</v>
      </c>
      <c r="W21" s="92">
        <f t="shared" si="30"/>
        <v>-4.5912855599568817E-3</v>
      </c>
      <c r="X21" s="131">
        <v>361930874.27999997</v>
      </c>
      <c r="Y21" s="260">
        <v>1.1271</v>
      </c>
      <c r="Z21" s="92">
        <f t="shared" si="31"/>
        <v>1.4965100438515913E-2</v>
      </c>
      <c r="AA21" s="92">
        <f t="shared" si="31"/>
        <v>1.9354255222935775E-2</v>
      </c>
      <c r="AB21" s="131">
        <v>357288008.57999998</v>
      </c>
      <c r="AC21" s="260">
        <v>1.1124000000000001</v>
      </c>
      <c r="AD21" s="92">
        <f t="shared" si="32"/>
        <v>-1.282804543612418E-2</v>
      </c>
      <c r="AE21" s="92">
        <f t="shared" si="33"/>
        <v>-1.3042321000798452E-2</v>
      </c>
      <c r="AF21" s="131">
        <v>355360207.66000003</v>
      </c>
      <c r="AG21" s="260">
        <v>1.1101000000000001</v>
      </c>
      <c r="AH21" s="92">
        <f t="shared" si="34"/>
        <v>-5.3956496543552624E-3</v>
      </c>
      <c r="AI21" s="92">
        <f t="shared" si="35"/>
        <v>-2.0676015821646607E-3</v>
      </c>
      <c r="AJ21" s="103">
        <f t="shared" si="13"/>
        <v>-1.8834331955561348E-2</v>
      </c>
      <c r="AK21" s="103">
        <f t="shared" si="14"/>
        <v>-1.7787144677802069E-2</v>
      </c>
      <c r="AL21" s="124">
        <f t="shared" si="15"/>
        <v>-4.828003032375585E-2</v>
      </c>
      <c r="AM21" s="124">
        <f t="shared" si="16"/>
        <v>-4.0452934566513915E-2</v>
      </c>
      <c r="AN21" s="106">
        <f t="shared" si="17"/>
        <v>3.5552905282184528E-2</v>
      </c>
      <c r="AO21" s="107">
        <f t="shared" si="18"/>
        <v>3.63157844942954E-2</v>
      </c>
      <c r="AP21" s="119"/>
    </row>
    <row r="22" spans="1:42">
      <c r="A22" s="178" t="s">
        <v>66</v>
      </c>
      <c r="B22" s="143">
        <v>717356768.88</v>
      </c>
      <c r="C22" s="161">
        <v>100</v>
      </c>
      <c r="D22" s="143">
        <v>711319937.41999996</v>
      </c>
      <c r="E22" s="161">
        <v>100</v>
      </c>
      <c r="F22" s="92">
        <f t="shared" si="24"/>
        <v>-8.4153823061086687E-3</v>
      </c>
      <c r="G22" s="92">
        <f t="shared" si="24"/>
        <v>0</v>
      </c>
      <c r="H22" s="131">
        <v>689674169.39999998</v>
      </c>
      <c r="I22" s="161">
        <v>100</v>
      </c>
      <c r="J22" s="92">
        <f t="shared" si="25"/>
        <v>-3.0430425018748215E-2</v>
      </c>
      <c r="K22" s="92">
        <f t="shared" si="25"/>
        <v>0</v>
      </c>
      <c r="L22" s="143">
        <v>691810420.35000002</v>
      </c>
      <c r="M22" s="161">
        <v>100</v>
      </c>
      <c r="N22" s="92">
        <f t="shared" si="26"/>
        <v>3.0974785555018466E-3</v>
      </c>
      <c r="O22" s="92">
        <f t="shared" si="27"/>
        <v>0</v>
      </c>
      <c r="P22" s="143">
        <v>688780178.01999998</v>
      </c>
      <c r="Q22" s="260">
        <v>100</v>
      </c>
      <c r="R22" s="92">
        <f t="shared" si="28"/>
        <v>-4.3801628898087223E-3</v>
      </c>
      <c r="S22" s="92">
        <f t="shared" si="29"/>
        <v>0</v>
      </c>
      <c r="T22" s="150">
        <v>688869242.94000006</v>
      </c>
      <c r="U22" s="260">
        <v>100</v>
      </c>
      <c r="V22" s="92">
        <f t="shared" si="30"/>
        <v>1.2930819271847591E-4</v>
      </c>
      <c r="W22" s="92">
        <f t="shared" si="30"/>
        <v>0</v>
      </c>
      <c r="X22" s="131">
        <v>684635777.79999995</v>
      </c>
      <c r="Y22" s="260">
        <v>100</v>
      </c>
      <c r="Z22" s="92">
        <f t="shared" si="31"/>
        <v>-6.1455278826679106E-3</v>
      </c>
      <c r="AA22" s="92">
        <f t="shared" si="31"/>
        <v>0</v>
      </c>
      <c r="AB22" s="131">
        <v>681424150.94000006</v>
      </c>
      <c r="AC22" s="260">
        <v>100</v>
      </c>
      <c r="AD22" s="92">
        <f t="shared" si="32"/>
        <v>-4.6910006227254102E-3</v>
      </c>
      <c r="AE22" s="92">
        <f t="shared" si="33"/>
        <v>0</v>
      </c>
      <c r="AF22" s="131">
        <v>675433745.88</v>
      </c>
      <c r="AG22" s="260">
        <v>100</v>
      </c>
      <c r="AH22" s="92">
        <f t="shared" si="34"/>
        <v>-8.7910078498634279E-3</v>
      </c>
      <c r="AI22" s="92">
        <f t="shared" si="35"/>
        <v>0</v>
      </c>
      <c r="AJ22" s="103">
        <f t="shared" si="13"/>
        <v>-7.4533399777127534E-3</v>
      </c>
      <c r="AK22" s="103">
        <f t="shared" si="14"/>
        <v>0</v>
      </c>
      <c r="AL22" s="124">
        <f t="shared" si="15"/>
        <v>-5.0450141563810696E-2</v>
      </c>
      <c r="AM22" s="124">
        <f t="shared" si="16"/>
        <v>0</v>
      </c>
      <c r="AN22" s="106">
        <f t="shared" si="17"/>
        <v>1.0129609718612275E-2</v>
      </c>
      <c r="AO22" s="107">
        <f t="shared" si="18"/>
        <v>0</v>
      </c>
      <c r="AP22" s="119"/>
    </row>
    <row r="23" spans="1:42">
      <c r="A23" s="178" t="s">
        <v>31</v>
      </c>
      <c r="B23" s="150">
        <v>13985242278.3011</v>
      </c>
      <c r="C23" s="153">
        <v>1</v>
      </c>
      <c r="D23" s="150">
        <v>14043006638.184099</v>
      </c>
      <c r="E23" s="153">
        <v>1</v>
      </c>
      <c r="F23" s="92">
        <f t="shared" si="24"/>
        <v>4.13037963401064E-3</v>
      </c>
      <c r="G23" s="92">
        <f t="shared" si="24"/>
        <v>0</v>
      </c>
      <c r="H23" s="150">
        <v>13946940702.274099</v>
      </c>
      <c r="I23" s="153">
        <v>1</v>
      </c>
      <c r="J23" s="92">
        <f t="shared" si="25"/>
        <v>-6.840838175550569E-3</v>
      </c>
      <c r="K23" s="92">
        <f t="shared" si="25"/>
        <v>0</v>
      </c>
      <c r="L23" s="150">
        <v>13880602273.7041</v>
      </c>
      <c r="M23" s="153">
        <v>1</v>
      </c>
      <c r="N23" s="92">
        <f t="shared" si="26"/>
        <v>-4.7564860270168765E-3</v>
      </c>
      <c r="O23" s="92">
        <f t="shared" si="27"/>
        <v>0</v>
      </c>
      <c r="P23" s="150">
        <v>13792624918.5541</v>
      </c>
      <c r="Q23" s="256">
        <v>1</v>
      </c>
      <c r="R23" s="92">
        <f t="shared" si="28"/>
        <v>-6.3381511418036237E-3</v>
      </c>
      <c r="S23" s="92">
        <f t="shared" si="29"/>
        <v>0</v>
      </c>
      <c r="T23" s="143">
        <v>13695234981.194099</v>
      </c>
      <c r="U23" s="256">
        <v>1</v>
      </c>
      <c r="V23" s="92">
        <f t="shared" si="30"/>
        <v>-7.0610154292668264E-3</v>
      </c>
      <c r="W23" s="92">
        <f t="shared" si="30"/>
        <v>0</v>
      </c>
      <c r="X23" s="150">
        <v>13421172252.8141</v>
      </c>
      <c r="Y23" s="256">
        <v>1</v>
      </c>
      <c r="Z23" s="92">
        <f t="shared" si="31"/>
        <v>-2.0011538959085709E-2</v>
      </c>
      <c r="AA23" s="92">
        <f t="shared" si="31"/>
        <v>0</v>
      </c>
      <c r="AB23" s="131">
        <v>13316718371.437901</v>
      </c>
      <c r="AC23" s="256">
        <v>1</v>
      </c>
      <c r="AD23" s="92">
        <f t="shared" si="32"/>
        <v>-7.7827688527206135E-3</v>
      </c>
      <c r="AE23" s="92">
        <f t="shared" si="33"/>
        <v>0</v>
      </c>
      <c r="AF23" s="131">
        <v>13195278804.2279</v>
      </c>
      <c r="AG23" s="256">
        <v>1</v>
      </c>
      <c r="AH23" s="92">
        <f t="shared" si="34"/>
        <v>-9.1193313414563333E-3</v>
      </c>
      <c r="AI23" s="92">
        <f t="shared" si="35"/>
        <v>0</v>
      </c>
      <c r="AJ23" s="103">
        <f t="shared" si="13"/>
        <v>-7.2224687866112389E-3</v>
      </c>
      <c r="AK23" s="103">
        <f t="shared" si="14"/>
        <v>0</v>
      </c>
      <c r="AL23" s="124">
        <f t="shared" si="15"/>
        <v>-6.0366547976354108E-2</v>
      </c>
      <c r="AM23" s="124">
        <f t="shared" si="16"/>
        <v>0</v>
      </c>
      <c r="AN23" s="106">
        <f t="shared" si="17"/>
        <v>6.5834674388802958E-3</v>
      </c>
      <c r="AO23" s="107">
        <f t="shared" si="18"/>
        <v>0</v>
      </c>
      <c r="AP23" s="119"/>
    </row>
    <row r="24" spans="1:42">
      <c r="A24" s="178" t="s">
        <v>92</v>
      </c>
      <c r="B24" s="174">
        <v>248156418.81999999</v>
      </c>
      <c r="C24" s="153">
        <v>10</v>
      </c>
      <c r="D24" s="174">
        <v>224506786.22</v>
      </c>
      <c r="E24" s="153">
        <v>10</v>
      </c>
      <c r="F24" s="92">
        <f t="shared" si="24"/>
        <v>-9.5301313230000434E-2</v>
      </c>
      <c r="G24" s="92">
        <f t="shared" si="24"/>
        <v>0</v>
      </c>
      <c r="H24" s="174">
        <v>247115627.72</v>
      </c>
      <c r="I24" s="153">
        <v>10</v>
      </c>
      <c r="J24" s="92">
        <f t="shared" ref="J24" si="36">((H24-D24)/D24)</f>
        <v>0.10070449041057054</v>
      </c>
      <c r="K24" s="92">
        <f t="shared" ref="K24" si="37">((I24-E24)/E24)</f>
        <v>0</v>
      </c>
      <c r="L24" s="174">
        <v>246915130.99000001</v>
      </c>
      <c r="M24" s="153">
        <v>10</v>
      </c>
      <c r="N24" s="92">
        <f t="shared" si="26"/>
        <v>-8.1134783684003457E-4</v>
      </c>
      <c r="O24" s="92">
        <f t="shared" si="27"/>
        <v>0</v>
      </c>
      <c r="P24" s="156">
        <v>247489161.38</v>
      </c>
      <c r="Q24" s="256">
        <v>10</v>
      </c>
      <c r="R24" s="92">
        <f t="shared" si="28"/>
        <v>2.3248084785182071E-3</v>
      </c>
      <c r="S24" s="92">
        <f t="shared" si="29"/>
        <v>0</v>
      </c>
      <c r="T24" s="143">
        <v>347326094.23000002</v>
      </c>
      <c r="U24" s="256">
        <v>10</v>
      </c>
      <c r="V24" s="92">
        <f t="shared" si="30"/>
        <v>0.40339921268999868</v>
      </c>
      <c r="W24" s="92">
        <f t="shared" si="30"/>
        <v>0</v>
      </c>
      <c r="X24" s="150">
        <v>347307481.62</v>
      </c>
      <c r="Y24" s="256">
        <v>10</v>
      </c>
      <c r="Z24" s="92">
        <f t="shared" si="31"/>
        <v>-5.358828579026659E-5</v>
      </c>
      <c r="AA24" s="92">
        <f t="shared" si="31"/>
        <v>0</v>
      </c>
      <c r="AB24" s="150">
        <v>346565477.49000001</v>
      </c>
      <c r="AC24" s="256">
        <v>10</v>
      </c>
      <c r="AD24" s="92">
        <f t="shared" si="32"/>
        <v>-2.1364472960356358E-3</v>
      </c>
      <c r="AE24" s="92">
        <f t="shared" si="33"/>
        <v>0</v>
      </c>
      <c r="AF24" s="131">
        <v>347233516</v>
      </c>
      <c r="AG24" s="256">
        <v>10</v>
      </c>
      <c r="AH24" s="92">
        <f t="shared" si="34"/>
        <v>1.9275968132725118E-3</v>
      </c>
      <c r="AI24" s="92">
        <f t="shared" si="35"/>
        <v>0</v>
      </c>
      <c r="AJ24" s="103">
        <f t="shared" si="13"/>
        <v>5.1256676467961698E-2</v>
      </c>
      <c r="AK24" s="103">
        <f t="shared" si="14"/>
        <v>0</v>
      </c>
      <c r="AL24" s="124">
        <f t="shared" si="15"/>
        <v>0.54665042356330784</v>
      </c>
      <c r="AM24" s="124">
        <f t="shared" si="16"/>
        <v>0</v>
      </c>
      <c r="AN24" s="106">
        <f t="shared" si="17"/>
        <v>0.15163444310898191</v>
      </c>
      <c r="AO24" s="107">
        <f t="shared" si="18"/>
        <v>0</v>
      </c>
      <c r="AP24" s="119"/>
    </row>
    <row r="25" spans="1:42">
      <c r="A25" s="178" t="s">
        <v>135</v>
      </c>
      <c r="B25" s="174">
        <v>0</v>
      </c>
      <c r="C25" s="153">
        <v>0</v>
      </c>
      <c r="D25" s="174">
        <v>0</v>
      </c>
      <c r="E25" s="153">
        <v>0</v>
      </c>
      <c r="F25" s="92" t="e">
        <f t="shared" si="24"/>
        <v>#DIV/0!</v>
      </c>
      <c r="G25" s="92" t="e">
        <f t="shared" si="24"/>
        <v>#DIV/0!</v>
      </c>
      <c r="H25" s="174">
        <v>0</v>
      </c>
      <c r="I25" s="153">
        <v>0</v>
      </c>
      <c r="J25" s="92" t="e">
        <f t="shared" si="25"/>
        <v>#DIV/0!</v>
      </c>
      <c r="K25" s="92" t="e">
        <f t="shared" si="25"/>
        <v>#DIV/0!</v>
      </c>
      <c r="L25" s="192">
        <v>2266908745.4000001</v>
      </c>
      <c r="M25" s="153">
        <v>1</v>
      </c>
      <c r="N25" s="92" t="e">
        <f t="shared" si="26"/>
        <v>#DIV/0!</v>
      </c>
      <c r="O25" s="92" t="e">
        <f t="shared" si="27"/>
        <v>#DIV/0!</v>
      </c>
      <c r="P25" s="156">
        <v>1995133836.01</v>
      </c>
      <c r="Q25" s="256">
        <v>1</v>
      </c>
      <c r="R25" s="92">
        <f t="shared" si="28"/>
        <v>-0.11988789135931668</v>
      </c>
      <c r="S25" s="92">
        <f t="shared" si="29"/>
        <v>0</v>
      </c>
      <c r="T25" s="156">
        <v>1792615593.26</v>
      </c>
      <c r="U25" s="256">
        <v>1</v>
      </c>
      <c r="V25" s="92">
        <f t="shared" si="30"/>
        <v>-0.10150609402475441</v>
      </c>
      <c r="W25" s="92">
        <f t="shared" si="30"/>
        <v>0</v>
      </c>
      <c r="X25" s="143">
        <v>1680215345.9000001</v>
      </c>
      <c r="Y25" s="256">
        <v>1</v>
      </c>
      <c r="Z25" s="92">
        <f t="shared" si="31"/>
        <v>-6.2701812805048732E-2</v>
      </c>
      <c r="AA25" s="92">
        <f t="shared" si="31"/>
        <v>0</v>
      </c>
      <c r="AB25" s="150">
        <v>1730877776.0999999</v>
      </c>
      <c r="AC25" s="256">
        <v>1</v>
      </c>
      <c r="AD25" s="92">
        <f t="shared" si="32"/>
        <v>3.0152343462178474E-2</v>
      </c>
      <c r="AE25" s="92">
        <f t="shared" si="33"/>
        <v>0</v>
      </c>
      <c r="AF25" s="150">
        <v>1739260889.8199999</v>
      </c>
      <c r="AG25" s="256">
        <v>1</v>
      </c>
      <c r="AH25" s="92">
        <f t="shared" si="34"/>
        <v>4.843273069741986E-3</v>
      </c>
      <c r="AI25" s="92">
        <f t="shared" si="35"/>
        <v>0</v>
      </c>
      <c r="AJ25" s="103" t="e">
        <f t="shared" si="13"/>
        <v>#DIV/0!</v>
      </c>
      <c r="AK25" s="103" t="e">
        <f t="shared" si="14"/>
        <v>#DIV/0!</v>
      </c>
      <c r="AL25" s="124" t="e">
        <f t="shared" si="15"/>
        <v>#DIV/0!</v>
      </c>
      <c r="AM25" s="124" t="e">
        <f t="shared" si="16"/>
        <v>#DIV/0!</v>
      </c>
      <c r="AN25" s="106" t="e">
        <f t="shared" si="17"/>
        <v>#DIV/0!</v>
      </c>
      <c r="AO25" s="107" t="e">
        <f t="shared" si="18"/>
        <v>#DIV/0!</v>
      </c>
      <c r="AP25" s="119"/>
    </row>
    <row r="26" spans="1:42">
      <c r="A26" s="181" t="s">
        <v>72</v>
      </c>
      <c r="B26" s="162">
        <f>SUM(B19:B25)</f>
        <v>143807045725.02112</v>
      </c>
      <c r="C26" s="163"/>
      <c r="D26" s="162">
        <f>SUM(D19:D25)</f>
        <v>142020017768.31412</v>
      </c>
      <c r="E26" s="163"/>
      <c r="F26" s="92">
        <f>((D26-B26)/B26)</f>
        <v>-1.2426567472389665E-2</v>
      </c>
      <c r="G26" s="92"/>
      <c r="H26" s="162">
        <f>SUM(H19:H25)</f>
        <v>137826519467.52408</v>
      </c>
      <c r="I26" s="163"/>
      <c r="J26" s="92">
        <f>((H26-D26)/D26)</f>
        <v>-2.9527515674805417E-2</v>
      </c>
      <c r="K26" s="92"/>
      <c r="L26" s="162">
        <f>SUM(L19:L25)</f>
        <v>132930613532.55411</v>
      </c>
      <c r="M26" s="163"/>
      <c r="N26" s="92">
        <f>((L26-H26)/H26)</f>
        <v>-3.5522234428357509E-2</v>
      </c>
      <c r="O26" s="92"/>
      <c r="P26" s="261">
        <f>SUM(P19:P25)</f>
        <v>125915393194.79411</v>
      </c>
      <c r="Q26" s="262"/>
      <c r="R26" s="92">
        <f>((P26-L26)/L26)</f>
        <v>-5.2773549683813044E-2</v>
      </c>
      <c r="S26" s="92"/>
      <c r="T26" s="261">
        <f>SUM(T19:T25)</f>
        <v>119132300306.86407</v>
      </c>
      <c r="U26" s="262"/>
      <c r="V26" s="92">
        <f>((T26-P26)/P26)</f>
        <v>-5.3870243469251074E-2</v>
      </c>
      <c r="W26" s="92"/>
      <c r="X26" s="261">
        <f>SUM(X19:X25)</f>
        <v>115850309024.6041</v>
      </c>
      <c r="Y26" s="262"/>
      <c r="Z26" s="92">
        <f>((X26-T26)/T26)</f>
        <v>-2.7549130452498113E-2</v>
      </c>
      <c r="AA26" s="92"/>
      <c r="AB26" s="261">
        <f>SUM(AB19:AB25)</f>
        <v>112159983210.63791</v>
      </c>
      <c r="AC26" s="262"/>
      <c r="AD26" s="92">
        <f>((AB26-X26)/X26)</f>
        <v>-3.1854259561642097E-2</v>
      </c>
      <c r="AE26" s="92"/>
      <c r="AF26" s="261">
        <f>SUM(AF19:AF25)</f>
        <v>112920223731.94792</v>
      </c>
      <c r="AG26" s="262"/>
      <c r="AH26" s="92">
        <f>((AF26-AB26)/AB26)</f>
        <v>6.7781796996373581E-3</v>
      </c>
      <c r="AI26" s="92"/>
      <c r="AJ26" s="103">
        <f t="shared" si="13"/>
        <v>-2.959316513038994E-2</v>
      </c>
      <c r="AK26" s="103"/>
      <c r="AL26" s="124">
        <f t="shared" si="15"/>
        <v>-0.20489924232961623</v>
      </c>
      <c r="AM26" s="124"/>
      <c r="AN26" s="106">
        <f t="shared" si="17"/>
        <v>1.9959682072313308E-2</v>
      </c>
      <c r="AO26" s="107"/>
      <c r="AP26" s="119"/>
    </row>
    <row r="27" spans="1:42">
      <c r="A27" s="182" t="s">
        <v>98</v>
      </c>
      <c r="B27" s="158"/>
      <c r="C27" s="160"/>
      <c r="D27" s="158"/>
      <c r="E27" s="160"/>
      <c r="F27" s="92"/>
      <c r="G27" s="92"/>
      <c r="H27" s="158"/>
      <c r="I27" s="160"/>
      <c r="J27" s="92"/>
      <c r="K27" s="92"/>
      <c r="L27" s="158"/>
      <c r="M27" s="160"/>
      <c r="N27" s="92"/>
      <c r="O27" s="92"/>
      <c r="P27" s="258"/>
      <c r="Q27" s="134"/>
      <c r="R27" s="92"/>
      <c r="S27" s="92"/>
      <c r="T27" s="258"/>
      <c r="U27" s="134"/>
      <c r="V27" s="92"/>
      <c r="W27" s="92"/>
      <c r="X27" s="258"/>
      <c r="Y27" s="134"/>
      <c r="Z27" s="92"/>
      <c r="AA27" s="92"/>
      <c r="AB27" s="258"/>
      <c r="AC27" s="134"/>
      <c r="AD27" s="92"/>
      <c r="AE27" s="92"/>
      <c r="AF27" s="258"/>
      <c r="AG27" s="134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78" t="s">
        <v>32</v>
      </c>
      <c r="B28" s="143">
        <v>1197822648.3800001</v>
      </c>
      <c r="C28" s="144">
        <v>145.66999999999999</v>
      </c>
      <c r="D28" s="143">
        <v>1120959029.1500001</v>
      </c>
      <c r="E28" s="144">
        <v>144.36000000000001</v>
      </c>
      <c r="F28" s="92">
        <f t="shared" ref="F28:G33" si="38">((D28-B28)/B28)</f>
        <v>-6.4169448902936105E-2</v>
      </c>
      <c r="G28" s="92">
        <f t="shared" si="38"/>
        <v>-8.9929292235873814E-3</v>
      </c>
      <c r="H28" s="143">
        <v>1104725501.79</v>
      </c>
      <c r="I28" s="144">
        <v>144.13999999999999</v>
      </c>
      <c r="J28" s="92">
        <f t="shared" ref="J28:K33" si="39">((H28-D28)/D28)</f>
        <v>-1.4481820421491836E-2</v>
      </c>
      <c r="K28" s="92">
        <f t="shared" si="39"/>
        <v>-1.5239678581326355E-3</v>
      </c>
      <c r="L28" s="143">
        <v>1092437778.4100001</v>
      </c>
      <c r="M28" s="144">
        <v>143.21</v>
      </c>
      <c r="N28" s="92">
        <f t="shared" ref="N28:N33" si="40">((L28-H28)/H28)</f>
        <v>-1.112287474136329E-2</v>
      </c>
      <c r="O28" s="92">
        <f t="shared" ref="O28:O33" si="41">((M28-I28)/I28)</f>
        <v>-6.4520604967391324E-3</v>
      </c>
      <c r="P28" s="131">
        <v>1077206445.29</v>
      </c>
      <c r="Q28" s="130">
        <v>144</v>
      </c>
      <c r="R28" s="92">
        <f t="shared" ref="R28:R33" si="42">((P28-L28)/L28)</f>
        <v>-1.3942517753430979E-2</v>
      </c>
      <c r="S28" s="92">
        <f t="shared" ref="S28:S33" si="43">((Q28-M28)/M28)</f>
        <v>5.516374554849466E-3</v>
      </c>
      <c r="T28" s="131">
        <v>1075314076.3</v>
      </c>
      <c r="U28" s="130">
        <v>144.74</v>
      </c>
      <c r="V28" s="92">
        <f t="shared" ref="V28:W33" si="44">((T28-P28)/P28)</f>
        <v>-1.7567375300010907E-3</v>
      </c>
      <c r="W28" s="92">
        <f t="shared" si="44"/>
        <v>5.1388888888889523E-3</v>
      </c>
      <c r="X28" s="131">
        <v>1056176113.73</v>
      </c>
      <c r="Y28" s="130">
        <v>145.28</v>
      </c>
      <c r="Z28" s="92">
        <f t="shared" ref="Z28:AA33" si="45">((X28-T28)/T28)</f>
        <v>-1.7797556073896933E-2</v>
      </c>
      <c r="AA28" s="92">
        <f t="shared" si="45"/>
        <v>3.7308276910321403E-3</v>
      </c>
      <c r="AB28" s="131">
        <v>1045877757.63</v>
      </c>
      <c r="AC28" s="130">
        <v>145.19</v>
      </c>
      <c r="AD28" s="92">
        <f t="shared" ref="AD28:AD33" si="46">((AB28-X28)/X28)</f>
        <v>-9.750605004339918E-3</v>
      </c>
      <c r="AE28" s="92">
        <f t="shared" ref="AE28:AE33" si="47">((AC28-Y28)/Y28)</f>
        <v>-6.1949339207050804E-4</v>
      </c>
      <c r="AF28" s="131">
        <v>1040833638.61</v>
      </c>
      <c r="AG28" s="130">
        <v>148.52000000000001</v>
      </c>
      <c r="AH28" s="92">
        <f t="shared" ref="AH28:AH33" si="48">((AF28-AB28)/AB28)</f>
        <v>-4.822857148650099E-3</v>
      </c>
      <c r="AI28" s="92">
        <f t="shared" ref="AI28:AI33" si="49">((AG28-AC28)/AC28)</f>
        <v>2.2935463874922603E-2</v>
      </c>
      <c r="AJ28" s="103">
        <f t="shared" si="13"/>
        <v>-1.7230552197013783E-2</v>
      </c>
      <c r="AK28" s="103">
        <f t="shared" si="14"/>
        <v>2.466638004895438E-3</v>
      </c>
      <c r="AL28" s="124">
        <f t="shared" si="15"/>
        <v>-7.1479321238669624E-2</v>
      </c>
      <c r="AM28" s="124">
        <f t="shared" si="16"/>
        <v>2.8816846771958966E-2</v>
      </c>
      <c r="AN28" s="106">
        <f t="shared" si="17"/>
        <v>1.9670831868934754E-2</v>
      </c>
      <c r="AO28" s="107">
        <f t="shared" si="18"/>
        <v>9.8076270033050344E-3</v>
      </c>
      <c r="AP28" s="119"/>
    </row>
    <row r="29" spans="1:42">
      <c r="A29" s="178" t="s">
        <v>33</v>
      </c>
      <c r="B29" s="150">
        <v>735182234.53999996</v>
      </c>
      <c r="C29" s="149">
        <v>1.4297</v>
      </c>
      <c r="D29" s="150">
        <v>634856925.91999996</v>
      </c>
      <c r="E29" s="149">
        <v>1.2345999999999999</v>
      </c>
      <c r="F29" s="92">
        <f t="shared" si="38"/>
        <v>-0.1364631841012495</v>
      </c>
      <c r="G29" s="92">
        <f t="shared" si="38"/>
        <v>-0.13646219486605585</v>
      </c>
      <c r="H29" s="150">
        <v>680789605.76999998</v>
      </c>
      <c r="I29" s="149">
        <v>1.2986</v>
      </c>
      <c r="J29" s="92">
        <f t="shared" si="39"/>
        <v>7.2351230607489866E-2</v>
      </c>
      <c r="K29" s="92">
        <f t="shared" si="39"/>
        <v>5.1838652195042981E-2</v>
      </c>
      <c r="L29" s="150">
        <v>609639394.97000003</v>
      </c>
      <c r="M29" s="149">
        <v>1.1629</v>
      </c>
      <c r="N29" s="92">
        <f t="shared" si="40"/>
        <v>-0.10451130598494707</v>
      </c>
      <c r="O29" s="92">
        <f t="shared" si="41"/>
        <v>-0.10449715077776062</v>
      </c>
      <c r="P29" s="131">
        <v>626567755.19000006</v>
      </c>
      <c r="Q29" s="256">
        <v>1.1942999999999999</v>
      </c>
      <c r="R29" s="92">
        <f t="shared" si="42"/>
        <v>2.776782530734101E-2</v>
      </c>
      <c r="S29" s="92">
        <f t="shared" si="43"/>
        <v>2.7001461862584807E-2</v>
      </c>
      <c r="T29" s="131">
        <v>631941589.65999997</v>
      </c>
      <c r="U29" s="130">
        <v>1.2045999999999999</v>
      </c>
      <c r="V29" s="92">
        <f t="shared" si="44"/>
        <v>8.5766214834505014E-3</v>
      </c>
      <c r="W29" s="92">
        <f t="shared" si="44"/>
        <v>8.6242987524072483E-3</v>
      </c>
      <c r="X29" s="131">
        <v>652650504.62</v>
      </c>
      <c r="Y29" s="130">
        <v>1.2441</v>
      </c>
      <c r="Z29" s="92">
        <f t="shared" si="45"/>
        <v>3.277029918404633E-2</v>
      </c>
      <c r="AA29" s="92">
        <f t="shared" si="45"/>
        <v>3.27909679561681E-2</v>
      </c>
      <c r="AB29" s="131">
        <v>652782787.14999998</v>
      </c>
      <c r="AC29" s="130">
        <v>1.2443</v>
      </c>
      <c r="AD29" s="92">
        <f t="shared" si="46"/>
        <v>2.0268509571901998E-4</v>
      </c>
      <c r="AE29" s="92">
        <f t="shared" si="47"/>
        <v>1.6075878144841891E-4</v>
      </c>
      <c r="AF29" s="131">
        <v>650226041.38</v>
      </c>
      <c r="AG29" s="130">
        <v>1.2394000000000001</v>
      </c>
      <c r="AH29" s="92">
        <f t="shared" si="48"/>
        <v>-3.9166868678669345E-3</v>
      </c>
      <c r="AI29" s="92">
        <f t="shared" si="49"/>
        <v>-3.9379570843043514E-3</v>
      </c>
      <c r="AJ29" s="103">
        <f t="shared" si="13"/>
        <v>-1.2902814409502096E-2</v>
      </c>
      <c r="AK29" s="103">
        <f t="shared" si="14"/>
        <v>-1.5560145397558655E-2</v>
      </c>
      <c r="AL29" s="124">
        <f t="shared" si="15"/>
        <v>2.4208785999661194E-2</v>
      </c>
      <c r="AM29" s="124">
        <f t="shared" si="16"/>
        <v>3.8878989146283313E-3</v>
      </c>
      <c r="AN29" s="106">
        <f t="shared" si="17"/>
        <v>7.1095044925699624E-2</v>
      </c>
      <c r="AO29" s="107">
        <f t="shared" si="18"/>
        <v>6.7808685086328646E-2</v>
      </c>
      <c r="AP29" s="119"/>
    </row>
    <row r="30" spans="1:42">
      <c r="A30" s="178" t="s">
        <v>34</v>
      </c>
      <c r="B30" s="148">
        <v>1182628063.7</v>
      </c>
      <c r="C30" s="153">
        <v>212.75</v>
      </c>
      <c r="D30" s="148">
        <v>1185254324.5999999</v>
      </c>
      <c r="E30" s="153">
        <v>213.2</v>
      </c>
      <c r="F30" s="92">
        <f t="shared" si="38"/>
        <v>2.2206989505925223E-3</v>
      </c>
      <c r="G30" s="92">
        <f t="shared" si="38"/>
        <v>2.1151586368977141E-3</v>
      </c>
      <c r="H30" s="148">
        <v>1201922360.99</v>
      </c>
      <c r="I30" s="153">
        <v>215.82</v>
      </c>
      <c r="J30" s="92">
        <f t="shared" si="39"/>
        <v>1.4062835329139373E-2</v>
      </c>
      <c r="K30" s="92">
        <f t="shared" si="39"/>
        <v>1.228893058161353E-2</v>
      </c>
      <c r="L30" s="148">
        <v>1186217562.8099999</v>
      </c>
      <c r="M30" s="153">
        <v>212.98</v>
      </c>
      <c r="N30" s="92">
        <f t="shared" si="40"/>
        <v>-1.3066399868843717E-2</v>
      </c>
      <c r="O30" s="92">
        <f t="shared" si="41"/>
        <v>-1.3159114076545285E-2</v>
      </c>
      <c r="P30" s="253">
        <v>1188872152.78</v>
      </c>
      <c r="Q30" s="256">
        <v>213.45</v>
      </c>
      <c r="R30" s="92">
        <f t="shared" si="42"/>
        <v>2.2378609567300957E-3</v>
      </c>
      <c r="S30" s="92">
        <f t="shared" si="43"/>
        <v>2.206779979340778E-3</v>
      </c>
      <c r="T30" s="253">
        <v>1198315123.72</v>
      </c>
      <c r="U30" s="256">
        <v>213.93</v>
      </c>
      <c r="V30" s="92">
        <f t="shared" si="44"/>
        <v>7.9427976489474337E-3</v>
      </c>
      <c r="W30" s="92">
        <f t="shared" si="44"/>
        <v>2.2487702037948852E-3</v>
      </c>
      <c r="X30" s="253">
        <v>1200328919.1400001</v>
      </c>
      <c r="Y30" s="256">
        <v>214.34</v>
      </c>
      <c r="Z30" s="92">
        <f t="shared" si="45"/>
        <v>1.6805224102893175E-3</v>
      </c>
      <c r="AA30" s="92">
        <f t="shared" si="45"/>
        <v>1.9165147478146898E-3</v>
      </c>
      <c r="AB30" s="253">
        <v>1195608934.1800001</v>
      </c>
      <c r="AC30" s="256">
        <v>213.54</v>
      </c>
      <c r="AD30" s="92">
        <f t="shared" si="46"/>
        <v>-3.9322429750186863E-3</v>
      </c>
      <c r="AE30" s="92">
        <f t="shared" si="47"/>
        <v>-3.732387795091963E-3</v>
      </c>
      <c r="AF30" s="253">
        <v>1197123716.3699999</v>
      </c>
      <c r="AG30" s="256">
        <v>214.03</v>
      </c>
      <c r="AH30" s="92">
        <f t="shared" si="48"/>
        <v>1.2669545590496289E-3</v>
      </c>
      <c r="AI30" s="92">
        <f t="shared" si="49"/>
        <v>2.2946520558209662E-3</v>
      </c>
      <c r="AJ30" s="103">
        <f t="shared" si="13"/>
        <v>1.5516283763607459E-3</v>
      </c>
      <c r="AK30" s="103">
        <f t="shared" si="14"/>
        <v>7.7241304170566443E-4</v>
      </c>
      <c r="AL30" s="124">
        <f t="shared" si="15"/>
        <v>1.001421511286674E-2</v>
      </c>
      <c r="AM30" s="124">
        <f t="shared" si="16"/>
        <v>3.8930581613509031E-3</v>
      </c>
      <c r="AN30" s="106">
        <f t="shared" si="17"/>
        <v>7.9476246433770222E-3</v>
      </c>
      <c r="AO30" s="107">
        <f t="shared" si="18"/>
        <v>7.1381974487164726E-3</v>
      </c>
      <c r="AP30" s="119"/>
    </row>
    <row r="31" spans="1:42">
      <c r="A31" s="178" t="s">
        <v>38</v>
      </c>
      <c r="B31" s="150">
        <v>4741129401.9700003</v>
      </c>
      <c r="C31" s="150">
        <v>1082.45</v>
      </c>
      <c r="D31" s="143">
        <v>4734953344.96</v>
      </c>
      <c r="E31" s="150">
        <v>1080.93</v>
      </c>
      <c r="F31" s="92">
        <f t="shared" si="38"/>
        <v>-1.302655229666163E-3</v>
      </c>
      <c r="G31" s="92">
        <f t="shared" si="38"/>
        <v>-1.4042219040140253E-3</v>
      </c>
      <c r="H31" s="143">
        <v>4703516749.6599998</v>
      </c>
      <c r="I31" s="150">
        <v>1075.4000000000001</v>
      </c>
      <c r="J31" s="92">
        <f t="shared" si="39"/>
        <v>-6.6392618912416677E-3</v>
      </c>
      <c r="K31" s="92">
        <f t="shared" si="39"/>
        <v>-5.1159649561025901E-3</v>
      </c>
      <c r="L31" s="148">
        <v>4662655514.79</v>
      </c>
      <c r="M31" s="153">
        <v>1067.58</v>
      </c>
      <c r="N31" s="92">
        <f t="shared" si="40"/>
        <v>-8.6873794747203987E-3</v>
      </c>
      <c r="O31" s="92">
        <f t="shared" si="41"/>
        <v>-7.2717128510323258E-3</v>
      </c>
      <c r="P31" s="263">
        <v>4686663748.1899996</v>
      </c>
      <c r="Q31" s="150">
        <v>1078.5999999999999</v>
      </c>
      <c r="R31" s="92">
        <f t="shared" si="42"/>
        <v>5.149047216515398E-3</v>
      </c>
      <c r="S31" s="92">
        <f t="shared" si="43"/>
        <v>1.0322411435208586E-2</v>
      </c>
      <c r="T31" s="253">
        <v>4696667720.1099997</v>
      </c>
      <c r="U31" s="256">
        <v>1084.3800000000001</v>
      </c>
      <c r="V31" s="92">
        <f t="shared" si="44"/>
        <v>2.1345614828594504E-3</v>
      </c>
      <c r="W31" s="92">
        <f t="shared" si="44"/>
        <v>5.3587984424255525E-3</v>
      </c>
      <c r="X31" s="253">
        <v>4709773124.8800001</v>
      </c>
      <c r="Y31" s="256">
        <v>1087.42</v>
      </c>
      <c r="Z31" s="92">
        <f t="shared" si="45"/>
        <v>2.7903623485830754E-3</v>
      </c>
      <c r="AA31" s="92">
        <f t="shared" si="45"/>
        <v>2.8034452867075777E-3</v>
      </c>
      <c r="AB31" s="253">
        <v>4711699215.6899996</v>
      </c>
      <c r="AC31" s="256">
        <v>1088.75</v>
      </c>
      <c r="AD31" s="92">
        <f t="shared" si="46"/>
        <v>4.0895617664142591E-4</v>
      </c>
      <c r="AE31" s="92">
        <f t="shared" si="47"/>
        <v>1.2230784793363439E-3</v>
      </c>
      <c r="AF31" s="253">
        <v>4710646745.7299995</v>
      </c>
      <c r="AG31" s="256">
        <v>1092.19</v>
      </c>
      <c r="AH31" s="92">
        <f t="shared" si="48"/>
        <v>-2.2337375792056164E-4</v>
      </c>
      <c r="AI31" s="92">
        <f t="shared" si="49"/>
        <v>3.159586681974792E-3</v>
      </c>
      <c r="AJ31" s="103">
        <f t="shared" si="13"/>
        <v>-7.9621789111868025E-4</v>
      </c>
      <c r="AK31" s="103">
        <f t="shared" si="14"/>
        <v>1.1344275768129888E-3</v>
      </c>
      <c r="AL31" s="124">
        <f t="shared" si="15"/>
        <v>-5.1334400698737686E-3</v>
      </c>
      <c r="AM31" s="124">
        <f t="shared" si="16"/>
        <v>1.0416955769568787E-2</v>
      </c>
      <c r="AN31" s="106">
        <f t="shared" si="17"/>
        <v>4.7093807720504106E-3</v>
      </c>
      <c r="AO31" s="107">
        <f t="shared" si="18"/>
        <v>5.6736792042193715E-3</v>
      </c>
      <c r="AP31" s="119"/>
    </row>
    <row r="32" spans="1:42">
      <c r="A32" s="178" t="s">
        <v>103</v>
      </c>
      <c r="B32" s="143">
        <v>105373704.97</v>
      </c>
      <c r="C32" s="143">
        <v>29439.93</v>
      </c>
      <c r="D32" s="143">
        <v>106284947.78</v>
      </c>
      <c r="E32" s="143">
        <v>29726.87</v>
      </c>
      <c r="F32" s="92">
        <f t="shared" si="38"/>
        <v>8.6477248784166232E-3</v>
      </c>
      <c r="G32" s="92">
        <f t="shared" si="38"/>
        <v>9.7466264355927038E-3</v>
      </c>
      <c r="H32" s="143">
        <v>114321198.26000001</v>
      </c>
      <c r="I32" s="143">
        <v>31865.05</v>
      </c>
      <c r="J32" s="92">
        <f t="shared" si="39"/>
        <v>7.5610428831694013E-2</v>
      </c>
      <c r="K32" s="92">
        <f t="shared" si="39"/>
        <v>7.1927518773419477E-2</v>
      </c>
      <c r="L32" s="148">
        <v>136891964.13</v>
      </c>
      <c r="M32" s="148">
        <v>33401.089999999997</v>
      </c>
      <c r="N32" s="92">
        <f t="shared" si="40"/>
        <v>0.19743290145251483</v>
      </c>
      <c r="O32" s="92">
        <f t="shared" si="41"/>
        <v>4.8204537573297304E-2</v>
      </c>
      <c r="P32" s="263">
        <v>136664048.99000001</v>
      </c>
      <c r="Q32" s="150">
        <v>33393.550000000003</v>
      </c>
      <c r="R32" s="92">
        <f t="shared" si="42"/>
        <v>-1.6649270937740741E-3</v>
      </c>
      <c r="S32" s="92">
        <f t="shared" si="43"/>
        <v>-2.2574113599267562E-4</v>
      </c>
      <c r="T32" s="263">
        <v>138654861.56</v>
      </c>
      <c r="U32" s="150">
        <v>33858.81</v>
      </c>
      <c r="V32" s="92">
        <f t="shared" si="44"/>
        <v>1.4567200260147895E-2</v>
      </c>
      <c r="W32" s="92">
        <f t="shared" si="44"/>
        <v>1.3932630702635531E-2</v>
      </c>
      <c r="X32" s="253">
        <v>148869694.47999999</v>
      </c>
      <c r="Y32" s="256">
        <v>36286.19</v>
      </c>
      <c r="Z32" s="92">
        <f t="shared" si="45"/>
        <v>7.3670932306832471E-2</v>
      </c>
      <c r="AA32" s="92">
        <f t="shared" si="45"/>
        <v>7.169123781964E-2</v>
      </c>
      <c r="AB32" s="253">
        <v>136489501.94999999</v>
      </c>
      <c r="AC32" s="256">
        <v>33315.620000000003</v>
      </c>
      <c r="AD32" s="92">
        <f t="shared" si="46"/>
        <v>-8.3161267800299185E-2</v>
      </c>
      <c r="AE32" s="92">
        <f t="shared" si="47"/>
        <v>-8.1865029092335118E-2</v>
      </c>
      <c r="AF32" s="253">
        <v>136151807.30000001</v>
      </c>
      <c r="AG32" s="256">
        <v>33191.089999999997</v>
      </c>
      <c r="AH32" s="92">
        <f t="shared" si="48"/>
        <v>-2.4741437632594143E-3</v>
      </c>
      <c r="AI32" s="92">
        <f t="shared" si="49"/>
        <v>-3.7378863127867979E-3</v>
      </c>
      <c r="AJ32" s="103">
        <f t="shared" si="13"/>
        <v>3.5328606134034143E-2</v>
      </c>
      <c r="AK32" s="103">
        <f t="shared" si="14"/>
        <v>1.6209236845433805E-2</v>
      </c>
      <c r="AL32" s="124">
        <f t="shared" si="15"/>
        <v>0.28100742526422129</v>
      </c>
      <c r="AM32" s="124">
        <f t="shared" si="16"/>
        <v>0.11653497324138053</v>
      </c>
      <c r="AN32" s="106">
        <f t="shared" si="17"/>
        <v>8.2246047930040159E-2</v>
      </c>
      <c r="AO32" s="107">
        <f t="shared" si="18"/>
        <v>5.0057088513851523E-2</v>
      </c>
      <c r="AP32" s="119"/>
    </row>
    <row r="33" spans="1:42">
      <c r="A33" s="178" t="s">
        <v>102</v>
      </c>
      <c r="B33" s="143">
        <v>146003708.38999999</v>
      </c>
      <c r="C33" s="143">
        <v>29454.07</v>
      </c>
      <c r="D33" s="143">
        <v>147280809.87</v>
      </c>
      <c r="E33" s="143">
        <v>29741.08</v>
      </c>
      <c r="F33" s="92">
        <f t="shared" si="38"/>
        <v>8.7470482365329411E-3</v>
      </c>
      <c r="G33" s="92">
        <f t="shared" si="38"/>
        <v>9.7443239593034865E-3</v>
      </c>
      <c r="H33" s="143">
        <v>158432497.25</v>
      </c>
      <c r="I33" s="143">
        <v>31883.360000000001</v>
      </c>
      <c r="J33" s="92">
        <f t="shared" si="39"/>
        <v>7.5717178564153928E-2</v>
      </c>
      <c r="K33" s="92">
        <f t="shared" si="39"/>
        <v>7.2031008961342319E-2</v>
      </c>
      <c r="L33" s="148">
        <v>165890525.49000001</v>
      </c>
      <c r="M33" s="148">
        <v>33407.480000000003</v>
      </c>
      <c r="N33" s="92">
        <f t="shared" si="40"/>
        <v>4.707385397221598E-2</v>
      </c>
      <c r="O33" s="92">
        <f t="shared" si="41"/>
        <v>4.7802991905495612E-2</v>
      </c>
      <c r="P33" s="263">
        <v>165623526.52000001</v>
      </c>
      <c r="Q33" s="150">
        <v>33399.94</v>
      </c>
      <c r="R33" s="92">
        <f t="shared" si="42"/>
        <v>-1.6094889639498651E-3</v>
      </c>
      <c r="S33" s="92">
        <f t="shared" si="43"/>
        <v>-2.2569795746344448E-4</v>
      </c>
      <c r="T33" s="263">
        <v>168036321.72999999</v>
      </c>
      <c r="U33" s="150">
        <v>33862.03</v>
      </c>
      <c r="V33" s="92">
        <f t="shared" si="44"/>
        <v>1.4567949739366402E-2</v>
      </c>
      <c r="W33" s="92">
        <f t="shared" si="44"/>
        <v>1.3835054793511499E-2</v>
      </c>
      <c r="X33" s="253">
        <v>179539685.46000001</v>
      </c>
      <c r="Y33" s="256">
        <v>36289.629999999997</v>
      </c>
      <c r="Z33" s="92">
        <f t="shared" si="45"/>
        <v>6.8457602568113646E-2</v>
      </c>
      <c r="AA33" s="92">
        <f t="shared" si="45"/>
        <v>7.1690917526208514E-2</v>
      </c>
      <c r="AB33" s="253">
        <v>164608994.91</v>
      </c>
      <c r="AC33" s="256">
        <v>33318.769999999997</v>
      </c>
      <c r="AD33" s="92">
        <f t="shared" si="46"/>
        <v>-8.3160948576611216E-2</v>
      </c>
      <c r="AE33" s="92">
        <f t="shared" si="47"/>
        <v>-8.1865260130786696E-2</v>
      </c>
      <c r="AF33" s="253">
        <v>164201746.59</v>
      </c>
      <c r="AG33" s="256">
        <v>33184.800000000003</v>
      </c>
      <c r="AH33" s="92">
        <f t="shared" si="48"/>
        <v>-2.4740344245626185E-3</v>
      </c>
      <c r="AI33" s="92">
        <f t="shared" si="49"/>
        <v>-4.0208567122974196E-3</v>
      </c>
      <c r="AJ33" s="103">
        <f t="shared" si="13"/>
        <v>1.5914895139407401E-2</v>
      </c>
      <c r="AK33" s="103">
        <f t="shared" si="14"/>
        <v>1.6124060293164228E-2</v>
      </c>
      <c r="AL33" s="124">
        <f t="shared" si="15"/>
        <v>0.11488894401745592</v>
      </c>
      <c r="AM33" s="124">
        <f t="shared" si="16"/>
        <v>0.11579001166063912</v>
      </c>
      <c r="AN33" s="106">
        <f t="shared" si="17"/>
        <v>5.0458472020043131E-2</v>
      </c>
      <c r="AO33" s="107">
        <f t="shared" si="18"/>
        <v>5.0053966612145243E-2</v>
      </c>
      <c r="AP33" s="119"/>
    </row>
    <row r="34" spans="1:42">
      <c r="A34" s="181" t="s">
        <v>72</v>
      </c>
      <c r="B34" s="162">
        <f>SUM(B28:B33)</f>
        <v>8108139761.9500008</v>
      </c>
      <c r="C34" s="163"/>
      <c r="D34" s="162">
        <f>SUM(D28:D33)</f>
        <v>7929589382.2799997</v>
      </c>
      <c r="E34" s="163"/>
      <c r="F34" s="92">
        <f>((D34-B34)/B34)</f>
        <v>-2.2021127522727828E-2</v>
      </c>
      <c r="G34" s="92"/>
      <c r="H34" s="162">
        <f>SUM(H28:H33)</f>
        <v>7963707913.7200003</v>
      </c>
      <c r="I34" s="163"/>
      <c r="J34" s="92">
        <f>((H34-D34)/D34)</f>
        <v>4.3026857754128013E-3</v>
      </c>
      <c r="K34" s="92"/>
      <c r="L34" s="162">
        <f>SUM(L28:L33)</f>
        <v>7853732740.5999994</v>
      </c>
      <c r="M34" s="163"/>
      <c r="N34" s="92">
        <f>((L34-H34)/H34)</f>
        <v>-1.3809543784313573E-2</v>
      </c>
      <c r="O34" s="92"/>
      <c r="P34" s="261">
        <f>SUM(P28:P33)</f>
        <v>7881597676.96</v>
      </c>
      <c r="Q34" s="262"/>
      <c r="R34" s="92">
        <f>((P34-L34)/L34)</f>
        <v>3.5479863245094102E-3</v>
      </c>
      <c r="S34" s="92"/>
      <c r="T34" s="261">
        <f>SUM(T28:T33)</f>
        <v>7908929693.0799999</v>
      </c>
      <c r="U34" s="262"/>
      <c r="V34" s="92">
        <f>((T34-P34)/P34)</f>
        <v>3.4678268595082717E-3</v>
      </c>
      <c r="W34" s="92"/>
      <c r="X34" s="261">
        <f>SUM(X28:X33)</f>
        <v>7947338042.3099995</v>
      </c>
      <c r="Y34" s="262"/>
      <c r="Z34" s="92">
        <f>((X34-T34)/T34)</f>
        <v>4.8563270531542749E-3</v>
      </c>
      <c r="AA34" s="92"/>
      <c r="AB34" s="261">
        <f>SUM(AB28:AB33)</f>
        <v>7907067191.5099993</v>
      </c>
      <c r="AC34" s="262"/>
      <c r="AD34" s="92">
        <f>((AB34-X34)/X34)</f>
        <v>-5.0672125163930904E-3</v>
      </c>
      <c r="AE34" s="92"/>
      <c r="AF34" s="261">
        <f>SUM(AF28:AF33)</f>
        <v>7899183695.9799995</v>
      </c>
      <c r="AG34" s="262"/>
      <c r="AH34" s="92">
        <f>((AF34-AB34)/AB34)</f>
        <v>-9.9701891220355695E-4</v>
      </c>
      <c r="AI34" s="92"/>
      <c r="AJ34" s="103">
        <f t="shared" si="13"/>
        <v>-3.2150095903816615E-3</v>
      </c>
      <c r="AK34" s="103"/>
      <c r="AL34" s="124">
        <f t="shared" si="15"/>
        <v>-3.834459116880227E-3</v>
      </c>
      <c r="AM34" s="124"/>
      <c r="AN34" s="106">
        <f t="shared" si="17"/>
        <v>9.9018396587005064E-3</v>
      </c>
      <c r="AO34" s="107"/>
      <c r="AP34" s="119"/>
    </row>
    <row r="35" spans="1:42">
      <c r="A35" s="182" t="s">
        <v>78</v>
      </c>
      <c r="B35" s="158"/>
      <c r="C35" s="163"/>
      <c r="D35" s="158"/>
      <c r="E35" s="163"/>
      <c r="F35" s="92"/>
      <c r="G35" s="92"/>
      <c r="H35" s="158"/>
      <c r="I35" s="163"/>
      <c r="J35" s="92"/>
      <c r="K35" s="92"/>
      <c r="L35" s="158"/>
      <c r="M35" s="163"/>
      <c r="N35" s="92"/>
      <c r="O35" s="92"/>
      <c r="P35" s="258"/>
      <c r="Q35" s="262"/>
      <c r="R35" s="92"/>
      <c r="S35" s="92"/>
      <c r="T35" s="258"/>
      <c r="U35" s="262"/>
      <c r="V35" s="92"/>
      <c r="W35" s="92"/>
      <c r="X35" s="258"/>
      <c r="Y35" s="262"/>
      <c r="Z35" s="92"/>
      <c r="AA35" s="92"/>
      <c r="AB35" s="258"/>
      <c r="AC35" s="262"/>
      <c r="AD35" s="92"/>
      <c r="AE35" s="92"/>
      <c r="AF35" s="258"/>
      <c r="AG35" s="262"/>
      <c r="AH35" s="92"/>
      <c r="AI35" s="92"/>
      <c r="AJ35" s="103"/>
      <c r="AK35" s="103"/>
      <c r="AL35" s="124"/>
      <c r="AM35" s="124"/>
      <c r="AN35" s="106"/>
      <c r="AO35" s="107"/>
      <c r="AP35" s="119"/>
    </row>
    <row r="36" spans="1:42">
      <c r="A36" s="180" t="s">
        <v>36</v>
      </c>
      <c r="B36" s="132">
        <v>1450285054.8615201</v>
      </c>
      <c r="C36" s="132">
        <v>1976.1854236960301</v>
      </c>
      <c r="D36" s="132">
        <v>1269401573.3740001</v>
      </c>
      <c r="E36" s="132">
        <v>1979.89147510726</v>
      </c>
      <c r="F36" s="92">
        <f t="shared" ref="F36:F44" si="50">((D36-B36)/B36)</f>
        <v>-0.12472270942955527</v>
      </c>
      <c r="G36" s="92">
        <f t="shared" ref="G36:G44" si="51">((E36-C36)/C36)</f>
        <v>1.8753561112188511E-3</v>
      </c>
      <c r="H36" s="132">
        <v>1197845405.27091</v>
      </c>
      <c r="I36" s="132">
        <v>1983.6956805095101</v>
      </c>
      <c r="J36" s="92">
        <f t="shared" ref="J36:K44" si="52">((H36-D36)/D36)</f>
        <v>-5.6370001112333319E-2</v>
      </c>
      <c r="K36" s="92">
        <f t="shared" si="52"/>
        <v>1.9214211738772192E-3</v>
      </c>
      <c r="L36" s="132">
        <v>1198249163.9190199</v>
      </c>
      <c r="M36" s="132">
        <v>1987.7461478934799</v>
      </c>
      <c r="N36" s="92">
        <f t="shared" ref="N36:N44" si="53">((L36-H36)/H36)</f>
        <v>3.3707074914111895E-4</v>
      </c>
      <c r="O36" s="92">
        <f t="shared" ref="O36:O44" si="54">((M36-I36)/I36)</f>
        <v>2.041879419190679E-3</v>
      </c>
      <c r="P36" s="132">
        <v>1074285952.23542</v>
      </c>
      <c r="Q36" s="132">
        <v>1991.99809765903</v>
      </c>
      <c r="R36" s="92">
        <f t="shared" ref="R36:R44" si="55">((P36-L36)/L36)</f>
        <v>-0.10345361834275198</v>
      </c>
      <c r="S36" s="92">
        <f t="shared" ref="S36:S44" si="56">((Q36-M36)/M36)</f>
        <v>2.1390808731065066E-3</v>
      </c>
      <c r="T36" s="132">
        <v>1157982058.13377</v>
      </c>
      <c r="U36" s="132">
        <v>1996.3403488543599</v>
      </c>
      <c r="V36" s="92">
        <f t="shared" ref="V36:V44" si="57">((T36-P36)/P36)</f>
        <v>7.7908591957468659E-2</v>
      </c>
      <c r="W36" s="92">
        <f t="shared" ref="W36:W44" si="58">((U36-Q36)/Q36)</f>
        <v>2.1798470593083863E-3</v>
      </c>
      <c r="X36" s="132">
        <v>1142168560.4477999</v>
      </c>
      <c r="Y36" s="256">
        <v>2000.41694594361</v>
      </c>
      <c r="Z36" s="92">
        <f t="shared" ref="Z36:Z44" si="59">((X36-T36)/T36)</f>
        <v>-1.365608178027858E-2</v>
      </c>
      <c r="AA36" s="92">
        <f t="shared" ref="AA36:AA44" si="60">((Y36-U36)/U36)</f>
        <v>2.0420351126948415E-3</v>
      </c>
      <c r="AB36" s="132">
        <v>1051025588.3569</v>
      </c>
      <c r="AC36" s="256">
        <v>2004.8147356531999</v>
      </c>
      <c r="AD36" s="92">
        <f t="shared" ref="AD36:AD44" si="61">((AB36-X36)/X36)</f>
        <v>-7.9798179749551432E-2</v>
      </c>
      <c r="AE36" s="92">
        <f t="shared" ref="AE36:AE44" si="62">((AC36-Y36)/Y36)</f>
        <v>2.1984365401960981E-3</v>
      </c>
      <c r="AF36" s="310">
        <v>996895035.37736201</v>
      </c>
      <c r="AG36" s="310">
        <v>2009.35198689907</v>
      </c>
      <c r="AH36" s="92">
        <f t="shared" ref="AH36:AH44" si="63">((AF36-AB36)/AB36)</f>
        <v>-5.150260239064388E-2</v>
      </c>
      <c r="AI36" s="92">
        <f t="shared" ref="AI36:AI44" si="64">((AG36-AC36)/AC36)</f>
        <v>2.2631773226625507E-3</v>
      </c>
      <c r="AJ36" s="103">
        <f t="shared" si="13"/>
        <v>-4.3907191262313086E-2</v>
      </c>
      <c r="AK36" s="103">
        <f t="shared" si="14"/>
        <v>2.0826542015318916E-3</v>
      </c>
      <c r="AL36" s="124">
        <f t="shared" si="15"/>
        <v>-0.21467323163333615</v>
      </c>
      <c r="AM36" s="124">
        <f t="shared" si="16"/>
        <v>1.4879861932944549E-2</v>
      </c>
      <c r="AN36" s="106">
        <f t="shared" si="17"/>
        <v>6.4685910693932855E-2</v>
      </c>
      <c r="AO36" s="107">
        <f t="shared" si="18"/>
        <v>1.3675089385140637E-4</v>
      </c>
      <c r="AP36" s="119"/>
    </row>
    <row r="37" spans="1:42">
      <c r="A37" s="178" t="s">
        <v>85</v>
      </c>
      <c r="B37" s="143">
        <v>4000074087.9400001</v>
      </c>
      <c r="C37" s="153">
        <v>1</v>
      </c>
      <c r="D37" s="189">
        <v>3971517280.27</v>
      </c>
      <c r="E37" s="153">
        <v>1</v>
      </c>
      <c r="F37" s="92">
        <f t="shared" si="50"/>
        <v>-7.1390696877583482E-3</v>
      </c>
      <c r="G37" s="92">
        <f t="shared" si="51"/>
        <v>0</v>
      </c>
      <c r="H37" s="143">
        <v>4051159715.0999999</v>
      </c>
      <c r="I37" s="153">
        <v>1</v>
      </c>
      <c r="J37" s="92">
        <f t="shared" si="52"/>
        <v>2.0053402568749622E-2</v>
      </c>
      <c r="K37" s="92">
        <f t="shared" si="52"/>
        <v>0</v>
      </c>
      <c r="L37" s="150">
        <v>4056683843.0900002</v>
      </c>
      <c r="M37" s="153">
        <v>1</v>
      </c>
      <c r="N37" s="92">
        <f t="shared" si="53"/>
        <v>1.3635917560618537E-3</v>
      </c>
      <c r="O37" s="92">
        <f t="shared" si="54"/>
        <v>0</v>
      </c>
      <c r="P37" s="131">
        <v>4025072913.9899998</v>
      </c>
      <c r="Q37" s="256">
        <v>1</v>
      </c>
      <c r="R37" s="92">
        <f t="shared" si="55"/>
        <v>-7.7923077870229469E-3</v>
      </c>
      <c r="S37" s="92">
        <f t="shared" si="56"/>
        <v>0</v>
      </c>
      <c r="T37" s="132">
        <v>3985422565.4899998</v>
      </c>
      <c r="U37" s="256">
        <v>1</v>
      </c>
      <c r="V37" s="92">
        <f t="shared" si="57"/>
        <v>-9.850839810177538E-3</v>
      </c>
      <c r="W37" s="92">
        <f t="shared" si="58"/>
        <v>0</v>
      </c>
      <c r="X37" s="132">
        <v>3954288531.5500002</v>
      </c>
      <c r="Y37" s="256">
        <v>1</v>
      </c>
      <c r="Z37" s="92">
        <f t="shared" si="59"/>
        <v>-7.8119781349137093E-3</v>
      </c>
      <c r="AA37" s="92">
        <f t="shared" si="60"/>
        <v>0</v>
      </c>
      <c r="AB37" s="132">
        <v>3911628371.8600001</v>
      </c>
      <c r="AC37" s="256">
        <v>1</v>
      </c>
      <c r="AD37" s="92">
        <f t="shared" si="61"/>
        <v>-1.0788327495484541E-2</v>
      </c>
      <c r="AE37" s="92">
        <f t="shared" si="62"/>
        <v>0</v>
      </c>
      <c r="AF37" s="310">
        <v>3901472727.0100002</v>
      </c>
      <c r="AG37" s="256">
        <v>1</v>
      </c>
      <c r="AH37" s="92">
        <f t="shared" si="63"/>
        <v>-2.5962703724768314E-3</v>
      </c>
      <c r="AI37" s="92">
        <f t="shared" si="64"/>
        <v>0</v>
      </c>
      <c r="AJ37" s="103">
        <f t="shared" si="13"/>
        <v>-3.0702248703778053E-3</v>
      </c>
      <c r="AK37" s="103">
        <f t="shared" si="14"/>
        <v>0</v>
      </c>
      <c r="AL37" s="124">
        <f t="shared" si="15"/>
        <v>-1.7636723780095911E-2</v>
      </c>
      <c r="AM37" s="124">
        <f t="shared" si="16"/>
        <v>0</v>
      </c>
      <c r="AN37" s="106">
        <f t="shared" si="17"/>
        <v>1.0152192901897656E-2</v>
      </c>
      <c r="AO37" s="107">
        <f t="shared" si="18"/>
        <v>0</v>
      </c>
      <c r="AP37" s="119"/>
    </row>
    <row r="38" spans="1:42">
      <c r="A38" s="178" t="s">
        <v>37</v>
      </c>
      <c r="B38" s="150">
        <v>736787080.32000005</v>
      </c>
      <c r="C38" s="149">
        <v>16.807700000000001</v>
      </c>
      <c r="D38" s="150">
        <v>737383230.71000004</v>
      </c>
      <c r="E38" s="149">
        <v>16.828900000000001</v>
      </c>
      <c r="F38" s="92">
        <f t="shared" si="50"/>
        <v>8.0912166611426834E-4</v>
      </c>
      <c r="G38" s="92">
        <f t="shared" si="51"/>
        <v>1.261326653855098E-3</v>
      </c>
      <c r="H38" s="150">
        <v>738146978.88</v>
      </c>
      <c r="I38" s="149">
        <v>16.850200000000001</v>
      </c>
      <c r="J38" s="92">
        <f t="shared" si="52"/>
        <v>1.0357547313146398E-3</v>
      </c>
      <c r="K38" s="92">
        <f t="shared" si="52"/>
        <v>1.2656798721247435E-3</v>
      </c>
      <c r="L38" s="150">
        <v>739078842.02999997</v>
      </c>
      <c r="M38" s="149">
        <v>16.871500000000001</v>
      </c>
      <c r="N38" s="92">
        <f t="shared" si="53"/>
        <v>1.2624357704666138E-3</v>
      </c>
      <c r="O38" s="92">
        <f t="shared" si="54"/>
        <v>1.2640799515732807E-3</v>
      </c>
      <c r="P38" s="131">
        <v>740020131.94000006</v>
      </c>
      <c r="Q38" s="256">
        <v>16.893000000000001</v>
      </c>
      <c r="R38" s="92">
        <f t="shared" si="55"/>
        <v>1.273598777925614E-3</v>
      </c>
      <c r="S38" s="92">
        <f t="shared" si="56"/>
        <v>1.2743383812938761E-3</v>
      </c>
      <c r="T38" s="132">
        <v>740597214.34000003</v>
      </c>
      <c r="U38" s="256">
        <v>16.913900000000002</v>
      </c>
      <c r="V38" s="92">
        <f t="shared" si="57"/>
        <v>7.7981986582868442E-4</v>
      </c>
      <c r="W38" s="92">
        <f t="shared" si="58"/>
        <v>1.2371988397561729E-3</v>
      </c>
      <c r="X38" s="132">
        <v>740898842.02999997</v>
      </c>
      <c r="Y38" s="256">
        <v>16.8613</v>
      </c>
      <c r="Z38" s="92">
        <f t="shared" si="59"/>
        <v>4.0727629561601895E-4</v>
      </c>
      <c r="AA38" s="92">
        <f t="shared" si="60"/>
        <v>-3.1098682149002742E-3</v>
      </c>
      <c r="AB38" s="132">
        <v>741917956.13</v>
      </c>
      <c r="AC38" s="256">
        <v>16.9605</v>
      </c>
      <c r="AD38" s="92">
        <f t="shared" si="61"/>
        <v>1.3755104505329468E-3</v>
      </c>
      <c r="AE38" s="92">
        <f t="shared" si="62"/>
        <v>5.8832948823637401E-3</v>
      </c>
      <c r="AF38" s="132">
        <v>742747295.04999995</v>
      </c>
      <c r="AG38" s="256">
        <v>16.9833</v>
      </c>
      <c r="AH38" s="92">
        <f t="shared" si="63"/>
        <v>1.117831039332116E-3</v>
      </c>
      <c r="AI38" s="92">
        <f t="shared" si="64"/>
        <v>1.3442999911559301E-3</v>
      </c>
      <c r="AJ38" s="103">
        <f t="shared" si="13"/>
        <v>1.0076685746413627E-3</v>
      </c>
      <c r="AK38" s="103">
        <f t="shared" si="14"/>
        <v>1.3025437946528207E-3</v>
      </c>
      <c r="AL38" s="124">
        <f t="shared" si="15"/>
        <v>7.2744593538356548E-3</v>
      </c>
      <c r="AM38" s="124">
        <f t="shared" si="16"/>
        <v>9.1746935331482732E-3</v>
      </c>
      <c r="AN38" s="106">
        <f t="shared" si="17"/>
        <v>3.2418342278866922E-4</v>
      </c>
      <c r="AO38" s="107">
        <f t="shared" si="18"/>
        <v>2.4042820914460367E-3</v>
      </c>
      <c r="AP38" s="119"/>
    </row>
    <row r="39" spans="1:42">
      <c r="A39" s="179" t="s">
        <v>35</v>
      </c>
      <c r="B39" s="154">
        <v>0</v>
      </c>
      <c r="C39" s="155">
        <v>0</v>
      </c>
      <c r="D39" s="154">
        <v>0</v>
      </c>
      <c r="E39" s="155">
        <v>0</v>
      </c>
      <c r="F39" s="92" t="e">
        <f t="shared" si="50"/>
        <v>#DIV/0!</v>
      </c>
      <c r="G39" s="92" t="e">
        <f t="shared" si="51"/>
        <v>#DIV/0!</v>
      </c>
      <c r="H39" s="154">
        <v>0</v>
      </c>
      <c r="I39" s="155">
        <v>0</v>
      </c>
      <c r="J39" s="92" t="e">
        <f t="shared" si="52"/>
        <v>#DIV/0!</v>
      </c>
      <c r="K39" s="92" t="e">
        <f t="shared" si="52"/>
        <v>#DIV/0!</v>
      </c>
      <c r="L39" s="154">
        <v>0</v>
      </c>
      <c r="M39" s="155">
        <v>0</v>
      </c>
      <c r="N39" s="92" t="e">
        <f t="shared" si="53"/>
        <v>#DIV/0!</v>
      </c>
      <c r="O39" s="92" t="e">
        <f t="shared" si="54"/>
        <v>#DIV/0!</v>
      </c>
      <c r="P39" s="154">
        <v>0</v>
      </c>
      <c r="Q39" s="155">
        <v>0</v>
      </c>
      <c r="R39" s="92" t="e">
        <f t="shared" si="55"/>
        <v>#DIV/0!</v>
      </c>
      <c r="S39" s="92" t="e">
        <f t="shared" si="56"/>
        <v>#DIV/0!</v>
      </c>
      <c r="T39" s="154">
        <v>0</v>
      </c>
      <c r="U39" s="155">
        <v>0</v>
      </c>
      <c r="V39" s="92" t="e">
        <f t="shared" si="57"/>
        <v>#DIV/0!</v>
      </c>
      <c r="W39" s="92" t="e">
        <f t="shared" si="58"/>
        <v>#DIV/0!</v>
      </c>
      <c r="X39" s="154">
        <v>0</v>
      </c>
      <c r="Y39" s="155">
        <v>0</v>
      </c>
      <c r="Z39" s="92" t="e">
        <f t="shared" si="59"/>
        <v>#DIV/0!</v>
      </c>
      <c r="AA39" s="92" t="e">
        <f t="shared" si="60"/>
        <v>#DIV/0!</v>
      </c>
      <c r="AB39" s="154">
        <v>0</v>
      </c>
      <c r="AC39" s="155">
        <v>0</v>
      </c>
      <c r="AD39" s="92" t="e">
        <f t="shared" si="61"/>
        <v>#DIV/0!</v>
      </c>
      <c r="AE39" s="92" t="e">
        <f t="shared" si="62"/>
        <v>#DIV/0!</v>
      </c>
      <c r="AF39" s="154">
        <v>0</v>
      </c>
      <c r="AG39" s="155">
        <v>0</v>
      </c>
      <c r="AH39" s="92" t="e">
        <f t="shared" si="63"/>
        <v>#DIV/0!</v>
      </c>
      <c r="AI39" s="92" t="e">
        <f t="shared" si="64"/>
        <v>#DIV/0!</v>
      </c>
      <c r="AJ39" s="103" t="e">
        <f t="shared" si="13"/>
        <v>#DIV/0!</v>
      </c>
      <c r="AK39" s="103" t="e">
        <f t="shared" si="14"/>
        <v>#DIV/0!</v>
      </c>
      <c r="AL39" s="124" t="e">
        <f t="shared" si="15"/>
        <v>#DIV/0!</v>
      </c>
      <c r="AM39" s="124" t="e">
        <f t="shared" si="16"/>
        <v>#DIV/0!</v>
      </c>
      <c r="AN39" s="106" t="e">
        <f t="shared" si="17"/>
        <v>#DIV/0!</v>
      </c>
      <c r="AO39" s="107" t="e">
        <f t="shared" si="18"/>
        <v>#DIV/0!</v>
      </c>
      <c r="AP39" s="119"/>
    </row>
    <row r="40" spans="1:42">
      <c r="A40" s="178" t="s">
        <v>104</v>
      </c>
      <c r="B40" s="143">
        <v>3561426462.8600001</v>
      </c>
      <c r="C40" s="144">
        <v>176.35</v>
      </c>
      <c r="D40" s="143">
        <v>3472119262.2800002</v>
      </c>
      <c r="E40" s="144">
        <v>176.63</v>
      </c>
      <c r="F40" s="92">
        <f t="shared" si="50"/>
        <v>-2.5076244451859849E-2</v>
      </c>
      <c r="G40" s="92">
        <f t="shared" si="51"/>
        <v>1.5877516302806984E-3</v>
      </c>
      <c r="H40" s="143">
        <v>3399793562.1100001</v>
      </c>
      <c r="I40" s="144">
        <v>176.82</v>
      </c>
      <c r="J40" s="92">
        <f t="shared" si="52"/>
        <v>-2.0830419322205748E-2</v>
      </c>
      <c r="K40" s="92">
        <f t="shared" si="52"/>
        <v>1.0756949555568009E-3</v>
      </c>
      <c r="L40" s="143">
        <v>3320655667.8400002</v>
      </c>
      <c r="M40" s="144">
        <v>177.09</v>
      </c>
      <c r="N40" s="92">
        <f t="shared" si="53"/>
        <v>-2.3277264582172146E-2</v>
      </c>
      <c r="O40" s="92">
        <f t="shared" si="54"/>
        <v>1.5269765863590672E-3</v>
      </c>
      <c r="P40" s="131">
        <v>3221730169.5100002</v>
      </c>
      <c r="Q40" s="130">
        <v>177.28</v>
      </c>
      <c r="R40" s="92">
        <f t="shared" si="55"/>
        <v>-2.9790953421662169E-2</v>
      </c>
      <c r="S40" s="92">
        <f t="shared" si="56"/>
        <v>1.0729007849116139E-3</v>
      </c>
      <c r="T40" s="131">
        <v>3114338918.1599998</v>
      </c>
      <c r="U40" s="130">
        <v>177.48</v>
      </c>
      <c r="V40" s="92">
        <f t="shared" si="57"/>
        <v>-3.33334095966E-2</v>
      </c>
      <c r="W40" s="92">
        <f t="shared" si="58"/>
        <v>1.1281588447652788E-3</v>
      </c>
      <c r="X40" s="131">
        <v>3020686054.4000001</v>
      </c>
      <c r="Y40" s="130">
        <v>177.65</v>
      </c>
      <c r="Z40" s="92">
        <f t="shared" si="59"/>
        <v>-3.0071506737401377E-2</v>
      </c>
      <c r="AA40" s="92">
        <f t="shared" si="60"/>
        <v>9.5785440613035792E-4</v>
      </c>
      <c r="AB40" s="131">
        <v>2981827843.8099999</v>
      </c>
      <c r="AC40" s="130">
        <v>177.67</v>
      </c>
      <c r="AD40" s="92">
        <f t="shared" si="61"/>
        <v>-1.2864034821956555E-2</v>
      </c>
      <c r="AE40" s="92">
        <f t="shared" si="62"/>
        <v>1.1258091753437551E-4</v>
      </c>
      <c r="AF40" s="131">
        <v>2925752238.1100001</v>
      </c>
      <c r="AG40" s="130">
        <v>177.93</v>
      </c>
      <c r="AH40" s="92">
        <f t="shared" si="63"/>
        <v>-1.8805782438582965E-2</v>
      </c>
      <c r="AI40" s="92">
        <f t="shared" si="64"/>
        <v>1.4633871784770606E-3</v>
      </c>
      <c r="AJ40" s="103">
        <f t="shared" si="13"/>
        <v>-2.4256201921555101E-2</v>
      </c>
      <c r="AK40" s="103">
        <f t="shared" si="14"/>
        <v>1.1156631630019067E-3</v>
      </c>
      <c r="AL40" s="124">
        <f t="shared" si="15"/>
        <v>-0.15735836902423189</v>
      </c>
      <c r="AM40" s="124">
        <f t="shared" si="16"/>
        <v>7.360018116967737E-3</v>
      </c>
      <c r="AN40" s="106">
        <f t="shared" si="17"/>
        <v>6.7580878708882195E-3</v>
      </c>
      <c r="AO40" s="107">
        <f t="shared" si="18"/>
        <v>4.7020027035238056E-4</v>
      </c>
      <c r="AP40" s="119"/>
    </row>
    <row r="41" spans="1:42">
      <c r="A41" s="178" t="s">
        <v>64</v>
      </c>
      <c r="B41" s="164">
        <v>1434798482</v>
      </c>
      <c r="C41" s="144">
        <v>1.18</v>
      </c>
      <c r="D41" s="164">
        <v>1317131082</v>
      </c>
      <c r="E41" s="144">
        <v>1.19</v>
      </c>
      <c r="F41" s="92">
        <f t="shared" si="50"/>
        <v>-8.2009704830451585E-2</v>
      </c>
      <c r="G41" s="92">
        <f t="shared" si="51"/>
        <v>8.4745762711864493E-3</v>
      </c>
      <c r="H41" s="164">
        <v>1312760589</v>
      </c>
      <c r="I41" s="144">
        <v>1.19</v>
      </c>
      <c r="J41" s="92">
        <f t="shared" si="52"/>
        <v>-3.3181913780089504E-3</v>
      </c>
      <c r="K41" s="92">
        <f t="shared" si="52"/>
        <v>0</v>
      </c>
      <c r="L41" s="164">
        <v>1300500308</v>
      </c>
      <c r="M41" s="144">
        <v>1.19</v>
      </c>
      <c r="N41" s="92">
        <f t="shared" si="53"/>
        <v>-9.3393122117866999E-3</v>
      </c>
      <c r="O41" s="92">
        <f t="shared" si="54"/>
        <v>0</v>
      </c>
      <c r="P41" s="164">
        <v>1311252588</v>
      </c>
      <c r="Q41" s="130">
        <v>1.19</v>
      </c>
      <c r="R41" s="92">
        <f t="shared" si="55"/>
        <v>8.267802732423498E-3</v>
      </c>
      <c r="S41" s="92">
        <f t="shared" si="56"/>
        <v>0</v>
      </c>
      <c r="T41" s="131">
        <v>1311800891</v>
      </c>
      <c r="U41" s="264">
        <v>1.2</v>
      </c>
      <c r="V41" s="92">
        <f t="shared" si="57"/>
        <v>4.1815208222872158E-4</v>
      </c>
      <c r="W41" s="92">
        <f t="shared" si="58"/>
        <v>8.4033613445378234E-3</v>
      </c>
      <c r="X41" s="131">
        <v>1284155858</v>
      </c>
      <c r="Y41" s="264">
        <v>1.2</v>
      </c>
      <c r="Z41" s="92">
        <f t="shared" si="59"/>
        <v>-2.1074107503407696E-2</v>
      </c>
      <c r="AA41" s="92">
        <f t="shared" si="60"/>
        <v>0</v>
      </c>
      <c r="AB41" s="131">
        <v>1283998338</v>
      </c>
      <c r="AC41" s="264">
        <v>1.2</v>
      </c>
      <c r="AD41" s="92">
        <f t="shared" si="61"/>
        <v>-1.2266423815978885E-4</v>
      </c>
      <c r="AE41" s="92">
        <f t="shared" si="62"/>
        <v>0</v>
      </c>
      <c r="AF41" s="131">
        <v>1274772674</v>
      </c>
      <c r="AG41" s="264">
        <v>1.2</v>
      </c>
      <c r="AH41" s="92">
        <f t="shared" si="63"/>
        <v>-7.185105873556045E-3</v>
      </c>
      <c r="AI41" s="92">
        <f t="shared" si="64"/>
        <v>0</v>
      </c>
      <c r="AJ41" s="103">
        <f t="shared" si="13"/>
        <v>-1.429539140258982E-2</v>
      </c>
      <c r="AK41" s="103">
        <f t="shared" si="14"/>
        <v>2.1097422019655341E-3</v>
      </c>
      <c r="AL41" s="124">
        <f t="shared" si="15"/>
        <v>-3.215959943461421E-2</v>
      </c>
      <c r="AM41" s="124">
        <f t="shared" si="16"/>
        <v>8.4033613445378234E-3</v>
      </c>
      <c r="AN41" s="106">
        <f t="shared" si="17"/>
        <v>2.8668672108724893E-2</v>
      </c>
      <c r="AO41" s="107">
        <f t="shared" si="18"/>
        <v>3.9065298373911986E-3</v>
      </c>
      <c r="AP41" s="119"/>
    </row>
    <row r="42" spans="1:42">
      <c r="A42" s="178" t="s">
        <v>82</v>
      </c>
      <c r="B42" s="148">
        <v>747883373.01999998</v>
      </c>
      <c r="C42" s="153">
        <v>2.4700000000000002</v>
      </c>
      <c r="D42" s="148">
        <v>750473647.76999998</v>
      </c>
      <c r="E42" s="153">
        <v>2.4700000000000002</v>
      </c>
      <c r="F42" s="92">
        <f t="shared" si="50"/>
        <v>3.4634741771839479E-3</v>
      </c>
      <c r="G42" s="92">
        <f t="shared" si="51"/>
        <v>0</v>
      </c>
      <c r="H42" s="148">
        <v>772699224.57000005</v>
      </c>
      <c r="I42" s="153">
        <v>2.4700000000000002</v>
      </c>
      <c r="J42" s="92">
        <f t="shared" si="52"/>
        <v>2.9615399376170519E-2</v>
      </c>
      <c r="K42" s="92">
        <f t="shared" si="52"/>
        <v>0</v>
      </c>
      <c r="L42" s="148">
        <v>776682398.99000001</v>
      </c>
      <c r="M42" s="153">
        <v>2.4700000000000002</v>
      </c>
      <c r="N42" s="92">
        <f t="shared" si="53"/>
        <v>5.1548834182104384E-3</v>
      </c>
      <c r="O42" s="92">
        <f t="shared" si="54"/>
        <v>0</v>
      </c>
      <c r="P42" s="253">
        <v>778066277.88999999</v>
      </c>
      <c r="Q42" s="256">
        <v>2.4700000000000002</v>
      </c>
      <c r="R42" s="92">
        <f t="shared" si="55"/>
        <v>1.7817822340245849E-3</v>
      </c>
      <c r="S42" s="92">
        <f t="shared" si="56"/>
        <v>0</v>
      </c>
      <c r="T42" s="253">
        <v>775299097.85000002</v>
      </c>
      <c r="U42" s="256">
        <v>2.48</v>
      </c>
      <c r="V42" s="92">
        <f t="shared" si="57"/>
        <v>-3.5564837066376178E-3</v>
      </c>
      <c r="W42" s="92">
        <f t="shared" si="58"/>
        <v>4.0485829959513303E-3</v>
      </c>
      <c r="X42" s="253">
        <v>774612251.80999994</v>
      </c>
      <c r="Y42" s="256">
        <v>2.4700000000000002</v>
      </c>
      <c r="Z42" s="92">
        <f t="shared" si="59"/>
        <v>-8.8591105278567944E-4</v>
      </c>
      <c r="AA42" s="92">
        <f t="shared" si="60"/>
        <v>-4.0322580645160431E-3</v>
      </c>
      <c r="AB42" s="253">
        <v>772827787.83000004</v>
      </c>
      <c r="AC42" s="256">
        <v>2.48</v>
      </c>
      <c r="AD42" s="92">
        <f t="shared" si="61"/>
        <v>-2.3036867488607712E-3</v>
      </c>
      <c r="AE42" s="92">
        <f t="shared" si="62"/>
        <v>4.0485829959513303E-3</v>
      </c>
      <c r="AF42" s="253">
        <v>774511552.34000003</v>
      </c>
      <c r="AG42" s="256">
        <v>2.48</v>
      </c>
      <c r="AH42" s="92">
        <f t="shared" si="63"/>
        <v>2.1787059633657613E-3</v>
      </c>
      <c r="AI42" s="92">
        <f t="shared" si="64"/>
        <v>0</v>
      </c>
      <c r="AJ42" s="103">
        <f t="shared" si="13"/>
        <v>4.4310204575838978E-3</v>
      </c>
      <c r="AK42" s="103">
        <f t="shared" si="14"/>
        <v>5.081134909233272E-4</v>
      </c>
      <c r="AL42" s="124">
        <f t="shared" si="15"/>
        <v>3.2030311312632558E-2</v>
      </c>
      <c r="AM42" s="124">
        <f t="shared" si="16"/>
        <v>4.0485829959513303E-3</v>
      </c>
      <c r="AN42" s="106">
        <f t="shared" si="17"/>
        <v>1.0591308520719244E-2</v>
      </c>
      <c r="AO42" s="107">
        <f t="shared" si="18"/>
        <v>2.5905244668048221E-3</v>
      </c>
      <c r="AP42" s="119"/>
    </row>
    <row r="43" spans="1:42">
      <c r="A43" s="180" t="s">
        <v>110</v>
      </c>
      <c r="B43" s="143">
        <v>8490024633.3999996</v>
      </c>
      <c r="C43" s="143">
        <v>2251.44</v>
      </c>
      <c r="D43" s="143">
        <v>8477151332.0299997</v>
      </c>
      <c r="E43" s="143">
        <v>2255.4299999999998</v>
      </c>
      <c r="F43" s="92">
        <f t="shared" si="50"/>
        <v>-1.5162855145738859E-3</v>
      </c>
      <c r="G43" s="92">
        <f t="shared" si="51"/>
        <v>1.7721991258926649E-3</v>
      </c>
      <c r="H43" s="143">
        <v>8203923172.6099997</v>
      </c>
      <c r="I43" s="143">
        <v>2259.42</v>
      </c>
      <c r="J43" s="92">
        <f t="shared" si="52"/>
        <v>-3.2231129151562628E-2</v>
      </c>
      <c r="K43" s="92">
        <f t="shared" si="52"/>
        <v>1.7690639922321848E-3</v>
      </c>
      <c r="L43" s="143">
        <v>8144502990.9799995</v>
      </c>
      <c r="M43" s="143">
        <v>2263.5700000000002</v>
      </c>
      <c r="N43" s="92">
        <f t="shared" si="53"/>
        <v>-7.242898352386222E-3</v>
      </c>
      <c r="O43" s="92">
        <f t="shared" si="54"/>
        <v>1.8367545653309658E-3</v>
      </c>
      <c r="P43" s="131">
        <v>7727501708.7299995</v>
      </c>
      <c r="Q43" s="131">
        <v>2266.79</v>
      </c>
      <c r="R43" s="92">
        <f t="shared" si="55"/>
        <v>-5.1200335086355429E-2</v>
      </c>
      <c r="S43" s="92">
        <f t="shared" si="56"/>
        <v>1.4225316645828491E-3</v>
      </c>
      <c r="T43" s="131">
        <v>7257812839.6599998</v>
      </c>
      <c r="U43" s="131">
        <v>2270.4499999999998</v>
      </c>
      <c r="V43" s="92">
        <f t="shared" si="57"/>
        <v>-6.0781464278342058E-2</v>
      </c>
      <c r="W43" s="92">
        <f t="shared" si="58"/>
        <v>1.6146180281366401E-3</v>
      </c>
      <c r="X43" s="131">
        <v>6930091439.4899998</v>
      </c>
      <c r="Y43" s="131">
        <v>2273.8200000000002</v>
      </c>
      <c r="Z43" s="92">
        <f t="shared" si="59"/>
        <v>-4.5154291989892723E-2</v>
      </c>
      <c r="AA43" s="92">
        <f t="shared" si="60"/>
        <v>1.4842872558304943E-3</v>
      </c>
      <c r="AB43" s="131">
        <v>6917918826.6599998</v>
      </c>
      <c r="AC43" s="131">
        <v>2277.52</v>
      </c>
      <c r="AD43" s="92">
        <f t="shared" si="61"/>
        <v>-1.7564866115093759E-3</v>
      </c>
      <c r="AE43" s="92">
        <f t="shared" si="62"/>
        <v>1.6272176337616072E-3</v>
      </c>
      <c r="AF43" s="131">
        <v>6394642228.3900003</v>
      </c>
      <c r="AG43" s="131">
        <v>2281.25</v>
      </c>
      <c r="AH43" s="92">
        <f t="shared" si="63"/>
        <v>-7.5640754305097799E-2</v>
      </c>
      <c r="AI43" s="92">
        <f t="shared" si="64"/>
        <v>1.6377463205592127E-3</v>
      </c>
      <c r="AJ43" s="103">
        <f t="shared" si="13"/>
        <v>-3.4440455661215015E-2</v>
      </c>
      <c r="AK43" s="103">
        <f t="shared" si="14"/>
        <v>1.6455523232908275E-3</v>
      </c>
      <c r="AL43" s="124">
        <f t="shared" si="15"/>
        <v>-0.24566142824081291</v>
      </c>
      <c r="AM43" s="124">
        <f t="shared" si="16"/>
        <v>1.1447927889582104E-2</v>
      </c>
      <c r="AN43" s="106">
        <f t="shared" si="17"/>
        <v>2.8495173151194771E-2</v>
      </c>
      <c r="AO43" s="107">
        <f t="shared" si="18"/>
        <v>1.4390051308561138E-4</v>
      </c>
      <c r="AP43" s="119"/>
    </row>
    <row r="44" spans="1:42">
      <c r="A44" s="180" t="s">
        <v>111</v>
      </c>
      <c r="B44" s="143">
        <v>419882820.16000003</v>
      </c>
      <c r="C44" s="143">
        <v>1995.71</v>
      </c>
      <c r="D44" s="143">
        <v>421859594.70999998</v>
      </c>
      <c r="E44" s="143">
        <v>2005.14</v>
      </c>
      <c r="F44" s="92">
        <f t="shared" si="50"/>
        <v>4.7079195791975602E-3</v>
      </c>
      <c r="G44" s="92">
        <f t="shared" si="51"/>
        <v>4.7251354154662067E-3</v>
      </c>
      <c r="H44" s="143">
        <v>418901899.20999998</v>
      </c>
      <c r="I44" s="143">
        <v>1990.98</v>
      </c>
      <c r="J44" s="92">
        <f t="shared" si="52"/>
        <v>-7.0110897964362198E-3</v>
      </c>
      <c r="K44" s="92">
        <f t="shared" si="52"/>
        <v>-7.0618510428199933E-3</v>
      </c>
      <c r="L44" s="143">
        <v>421796041.39999998</v>
      </c>
      <c r="M44" s="143">
        <v>2004.5</v>
      </c>
      <c r="N44" s="92">
        <f t="shared" si="53"/>
        <v>6.9088781775828939E-3</v>
      </c>
      <c r="O44" s="92">
        <f t="shared" si="54"/>
        <v>6.7906257220062393E-3</v>
      </c>
      <c r="P44" s="131">
        <v>421197447.35000002</v>
      </c>
      <c r="Q44" s="131">
        <v>2001.63</v>
      </c>
      <c r="R44" s="92">
        <f t="shared" si="55"/>
        <v>-1.4191552106869829E-3</v>
      </c>
      <c r="S44" s="92">
        <f t="shared" si="56"/>
        <v>-1.4317784983785937E-3</v>
      </c>
      <c r="T44" s="131">
        <v>419849608.14999998</v>
      </c>
      <c r="U44" s="131">
        <v>1995.24</v>
      </c>
      <c r="V44" s="92">
        <f t="shared" si="57"/>
        <v>-3.2000174941232288E-3</v>
      </c>
      <c r="W44" s="92">
        <f t="shared" si="58"/>
        <v>-3.1923981954707411E-3</v>
      </c>
      <c r="X44" s="131">
        <v>422201898.33999997</v>
      </c>
      <c r="Y44" s="131">
        <v>2006.47</v>
      </c>
      <c r="Z44" s="92">
        <f t="shared" si="59"/>
        <v>5.6026971190112273E-3</v>
      </c>
      <c r="AA44" s="92">
        <f t="shared" si="60"/>
        <v>5.6283955814839404E-3</v>
      </c>
      <c r="AB44" s="131">
        <v>424646831.33999997</v>
      </c>
      <c r="AC44" s="131">
        <v>2018.13</v>
      </c>
      <c r="AD44" s="92">
        <f t="shared" si="61"/>
        <v>5.7909095378607016E-3</v>
      </c>
      <c r="AE44" s="92">
        <f t="shared" si="62"/>
        <v>5.8112007655235724E-3</v>
      </c>
      <c r="AF44" s="131">
        <v>427370830.25999999</v>
      </c>
      <c r="AG44" s="131">
        <v>2031.13</v>
      </c>
      <c r="AH44" s="92">
        <f t="shared" si="63"/>
        <v>6.4147397765909747E-3</v>
      </c>
      <c r="AI44" s="92">
        <f t="shared" si="64"/>
        <v>6.4416068340493425E-3</v>
      </c>
      <c r="AJ44" s="103">
        <f t="shared" si="13"/>
        <v>2.2243602111246159E-3</v>
      </c>
      <c r="AK44" s="103">
        <f t="shared" si="14"/>
        <v>2.2138670727324967E-3</v>
      </c>
      <c r="AL44" s="124">
        <f t="shared" si="15"/>
        <v>1.3064146505399776E-2</v>
      </c>
      <c r="AM44" s="124">
        <f t="shared" si="16"/>
        <v>1.2961688460656118E-2</v>
      </c>
      <c r="AN44" s="106">
        <f t="shared" si="17"/>
        <v>5.3157193564941502E-3</v>
      </c>
      <c r="AO44" s="107">
        <f t="shared" si="18"/>
        <v>5.3222466910967927E-3</v>
      </c>
      <c r="AP44" s="119"/>
    </row>
    <row r="45" spans="1:42">
      <c r="A45" s="181" t="s">
        <v>72</v>
      </c>
      <c r="B45" s="158">
        <f>SUM(B36:B44)</f>
        <v>20841161994.56152</v>
      </c>
      <c r="C45" s="160"/>
      <c r="D45" s="158">
        <f>SUM(D36:D44)</f>
        <v>20417037003.144001</v>
      </c>
      <c r="E45" s="160"/>
      <c r="F45" s="92">
        <f>((D45-B45)/B45)</f>
        <v>-2.0350352419322568E-2</v>
      </c>
      <c r="G45" s="92"/>
      <c r="H45" s="158">
        <f>SUM(H36:H44)</f>
        <v>20095230546.750908</v>
      </c>
      <c r="I45" s="160"/>
      <c r="J45" s="92">
        <f>((H45-D45)/D45)</f>
        <v>-1.5761662984865945E-2</v>
      </c>
      <c r="K45" s="92"/>
      <c r="L45" s="158">
        <f>SUM(L36:L44)</f>
        <v>19958149256.249023</v>
      </c>
      <c r="M45" s="160"/>
      <c r="N45" s="92">
        <f>((L45-H45)/H45)</f>
        <v>-6.8215833693955012E-3</v>
      </c>
      <c r="O45" s="92"/>
      <c r="P45" s="258">
        <f>SUM(P36:P44)</f>
        <v>19299127189.645416</v>
      </c>
      <c r="Q45" s="134"/>
      <c r="R45" s="92">
        <f>((P45-L45)/L45)</f>
        <v>-3.3020199325208631E-2</v>
      </c>
      <c r="S45" s="92"/>
      <c r="T45" s="258">
        <f>SUM(T36:T44)</f>
        <v>18763103192.783772</v>
      </c>
      <c r="U45" s="134"/>
      <c r="V45" s="92">
        <f>((T45-P45)/P45)</f>
        <v>-2.7774520142508741E-2</v>
      </c>
      <c r="W45" s="92"/>
      <c r="X45" s="258">
        <f>SUM(X36:X44)</f>
        <v>18269103436.067799</v>
      </c>
      <c r="Y45" s="134"/>
      <c r="Z45" s="92">
        <f>((X45-T45)/T45)</f>
        <v>-2.6328254534461207E-2</v>
      </c>
      <c r="AA45" s="92"/>
      <c r="AB45" s="258">
        <f>SUM(AB36:AB44)</f>
        <v>18085791543.9869</v>
      </c>
      <c r="AC45" s="134"/>
      <c r="AD45" s="92">
        <f>((AB45-X45)/X45)</f>
        <v>-1.0033984027863927E-2</v>
      </c>
      <c r="AE45" s="92"/>
      <c r="AF45" s="258">
        <f>SUM(AF36:AF44)</f>
        <v>17438164580.537361</v>
      </c>
      <c r="AG45" s="134"/>
      <c r="AH45" s="92">
        <f>((AF45-AB45)/AB45)</f>
        <v>-3.5808604886019481E-2</v>
      </c>
      <c r="AI45" s="92"/>
      <c r="AJ45" s="103">
        <f t="shared" si="13"/>
        <v>-2.1987395211205751E-2</v>
      </c>
      <c r="AK45" s="103"/>
      <c r="AL45" s="124">
        <f t="shared" si="15"/>
        <v>-0.14590130889942188</v>
      </c>
      <c r="AM45" s="124"/>
      <c r="AN45" s="106">
        <f t="shared" si="17"/>
        <v>1.0551966754548664E-2</v>
      </c>
      <c r="AO45" s="107"/>
      <c r="AP45" s="119"/>
    </row>
    <row r="46" spans="1:42">
      <c r="A46" s="182" t="s">
        <v>74</v>
      </c>
      <c r="B46" s="158"/>
      <c r="C46" s="160"/>
      <c r="D46" s="158"/>
      <c r="E46" s="160"/>
      <c r="F46" s="92"/>
      <c r="G46" s="92"/>
      <c r="H46" s="158"/>
      <c r="I46" s="160"/>
      <c r="J46" s="92"/>
      <c r="K46" s="92"/>
      <c r="L46" s="158"/>
      <c r="M46" s="160"/>
      <c r="N46" s="92"/>
      <c r="O46" s="92"/>
      <c r="P46" s="258"/>
      <c r="Q46" s="134"/>
      <c r="R46" s="92"/>
      <c r="S46" s="92"/>
      <c r="T46" s="258"/>
      <c r="U46" s="134"/>
      <c r="V46" s="92"/>
      <c r="W46" s="92"/>
      <c r="X46" s="258"/>
      <c r="Y46" s="134"/>
      <c r="Z46" s="92"/>
      <c r="AA46" s="92"/>
      <c r="AB46" s="258"/>
      <c r="AC46" s="134"/>
      <c r="AD46" s="92"/>
      <c r="AE46" s="92"/>
      <c r="AF46" s="258"/>
      <c r="AG46" s="134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78" t="s">
        <v>40</v>
      </c>
      <c r="B47" s="165">
        <v>2400574411</v>
      </c>
      <c r="C47" s="142">
        <v>100</v>
      </c>
      <c r="D47" s="133">
        <v>2402077089</v>
      </c>
      <c r="E47" s="142">
        <v>100</v>
      </c>
      <c r="F47" s="92">
        <f t="shared" ref="F47:G49" si="65">((D47-B47)/B47)</f>
        <v>6.2596601593117624E-4</v>
      </c>
      <c r="G47" s="92">
        <f t="shared" si="65"/>
        <v>0</v>
      </c>
      <c r="H47" s="165">
        <v>2403027482</v>
      </c>
      <c r="I47" s="142">
        <v>100</v>
      </c>
      <c r="J47" s="92">
        <f t="shared" ref="J47:K49" si="66">((H47-D47)/D47)</f>
        <v>3.9565466252194871E-4</v>
      </c>
      <c r="K47" s="92">
        <f t="shared" si="66"/>
        <v>0</v>
      </c>
      <c r="L47" s="165">
        <v>2412598749</v>
      </c>
      <c r="M47" s="142">
        <v>100</v>
      </c>
      <c r="N47" s="92">
        <f t="shared" ref="N47:N49" si="67">((L47-H47)/H47)</f>
        <v>3.9830035535149159E-3</v>
      </c>
      <c r="O47" s="92">
        <f t="shared" ref="O47:O49" si="68">((M47-I47)/I47)</f>
        <v>0</v>
      </c>
      <c r="P47" s="133">
        <v>2413659242</v>
      </c>
      <c r="Q47" s="265">
        <v>100</v>
      </c>
      <c r="R47" s="92">
        <f t="shared" ref="R47:R49" si="69">((P47-L47)/L47)</f>
        <v>4.3956459831522525E-4</v>
      </c>
      <c r="S47" s="92">
        <f t="shared" ref="S47:S49" si="70">((Q47-M47)/M47)</f>
        <v>0</v>
      </c>
      <c r="T47" s="133">
        <v>2415510464</v>
      </c>
      <c r="U47" s="265">
        <v>100</v>
      </c>
      <c r="V47" s="92">
        <f t="shared" ref="V47:W49" si="71">((T47-P47)/P47)</f>
        <v>7.6697736274737994E-4</v>
      </c>
      <c r="W47" s="92">
        <f t="shared" si="71"/>
        <v>0</v>
      </c>
      <c r="X47" s="133">
        <v>2416909394</v>
      </c>
      <c r="Y47" s="265">
        <v>100</v>
      </c>
      <c r="Z47" s="92">
        <f t="shared" ref="Z47:AA49" si="72">((X47-T47)/T47)</f>
        <v>5.7914466563039485E-4</v>
      </c>
      <c r="AA47" s="92">
        <f t="shared" si="72"/>
        <v>0</v>
      </c>
      <c r="AB47" s="133">
        <v>2418352083</v>
      </c>
      <c r="AC47" s="265">
        <v>100</v>
      </c>
      <c r="AD47" s="92">
        <f t="shared" ref="AD47:AD49" si="73">((AB47-X47)/X47)</f>
        <v>5.9691480515632436E-4</v>
      </c>
      <c r="AE47" s="92">
        <f t="shared" ref="AE47:AE49" si="74">((AC47-Y47)/Y47)</f>
        <v>0</v>
      </c>
      <c r="AF47" s="133">
        <v>2433968323</v>
      </c>
      <c r="AG47" s="265">
        <v>100</v>
      </c>
      <c r="AH47" s="92">
        <f t="shared" ref="AH47:AH49" si="75">((AF47-AB47)/AB47)</f>
        <v>6.4573889425677969E-3</v>
      </c>
      <c r="AI47" s="92">
        <f t="shared" ref="AI47:AI49" si="76">((AG47-AC47)/AC47)</f>
        <v>0</v>
      </c>
      <c r="AJ47" s="103">
        <f t="shared" si="13"/>
        <v>1.7305768257981453E-3</v>
      </c>
      <c r="AK47" s="103">
        <f t="shared" si="14"/>
        <v>0</v>
      </c>
      <c r="AL47" s="124">
        <f t="shared" si="15"/>
        <v>1.3276523949227842E-2</v>
      </c>
      <c r="AM47" s="124">
        <f t="shared" si="16"/>
        <v>0</v>
      </c>
      <c r="AN47" s="106">
        <f t="shared" si="17"/>
        <v>2.2559313334113767E-3</v>
      </c>
      <c r="AO47" s="107">
        <f t="shared" si="18"/>
        <v>0</v>
      </c>
      <c r="AP47" s="119"/>
    </row>
    <row r="48" spans="1:42">
      <c r="A48" s="178" t="s">
        <v>41</v>
      </c>
      <c r="B48" s="165">
        <v>12153673145</v>
      </c>
      <c r="C48" s="130">
        <v>45.22</v>
      </c>
      <c r="D48" s="165">
        <v>12153673145</v>
      </c>
      <c r="E48" s="130">
        <v>45.22</v>
      </c>
      <c r="F48" s="92">
        <f t="shared" si="65"/>
        <v>0</v>
      </c>
      <c r="G48" s="92">
        <f t="shared" si="65"/>
        <v>0</v>
      </c>
      <c r="H48" s="165">
        <v>12153673145</v>
      </c>
      <c r="I48" s="130">
        <v>45.22</v>
      </c>
      <c r="J48" s="92">
        <f t="shared" si="66"/>
        <v>0</v>
      </c>
      <c r="K48" s="92">
        <f t="shared" si="66"/>
        <v>0</v>
      </c>
      <c r="L48" s="165">
        <v>12153673145</v>
      </c>
      <c r="M48" s="130">
        <v>45.22</v>
      </c>
      <c r="N48" s="92">
        <f t="shared" si="67"/>
        <v>0</v>
      </c>
      <c r="O48" s="92">
        <f t="shared" si="68"/>
        <v>0</v>
      </c>
      <c r="P48" s="133">
        <v>12153673145</v>
      </c>
      <c r="Q48" s="130">
        <v>45.22</v>
      </c>
      <c r="R48" s="92">
        <f t="shared" si="69"/>
        <v>0</v>
      </c>
      <c r="S48" s="92">
        <f t="shared" si="70"/>
        <v>0</v>
      </c>
      <c r="T48" s="133">
        <v>12153673145</v>
      </c>
      <c r="U48" s="130">
        <v>45.22</v>
      </c>
      <c r="V48" s="92">
        <f t="shared" si="71"/>
        <v>0</v>
      </c>
      <c r="W48" s="92">
        <f t="shared" si="71"/>
        <v>0</v>
      </c>
      <c r="X48" s="133">
        <v>12153673145</v>
      </c>
      <c r="Y48" s="130">
        <v>45.22</v>
      </c>
      <c r="Z48" s="92">
        <f t="shared" si="72"/>
        <v>0</v>
      </c>
      <c r="AA48" s="92">
        <f t="shared" si="72"/>
        <v>0</v>
      </c>
      <c r="AB48" s="133">
        <v>12153673145</v>
      </c>
      <c r="AC48" s="130">
        <v>45.22</v>
      </c>
      <c r="AD48" s="92">
        <f t="shared" si="73"/>
        <v>0</v>
      </c>
      <c r="AE48" s="92">
        <f t="shared" si="74"/>
        <v>0</v>
      </c>
      <c r="AF48" s="133">
        <v>12153673145</v>
      </c>
      <c r="AG48" s="130">
        <v>45.22</v>
      </c>
      <c r="AH48" s="92">
        <f t="shared" si="75"/>
        <v>0</v>
      </c>
      <c r="AI48" s="92">
        <f t="shared" si="76"/>
        <v>0</v>
      </c>
      <c r="AJ48" s="103">
        <f t="shared" si="13"/>
        <v>0</v>
      </c>
      <c r="AK48" s="103">
        <f t="shared" si="14"/>
        <v>0</v>
      </c>
      <c r="AL48" s="124">
        <f t="shared" si="15"/>
        <v>0</v>
      </c>
      <c r="AM48" s="124">
        <f t="shared" si="16"/>
        <v>0</v>
      </c>
      <c r="AN48" s="106">
        <f t="shared" si="17"/>
        <v>0</v>
      </c>
      <c r="AO48" s="107">
        <f t="shared" si="18"/>
        <v>0</v>
      </c>
      <c r="AP48" s="119"/>
    </row>
    <row r="49" spans="1:42">
      <c r="A49" s="178" t="s">
        <v>42</v>
      </c>
      <c r="B49" s="166">
        <v>31507613595.857655</v>
      </c>
      <c r="C49" s="166">
        <v>11.808257597614354</v>
      </c>
      <c r="D49" s="166">
        <v>31507613595.857655</v>
      </c>
      <c r="E49" s="166">
        <v>11.808257597614354</v>
      </c>
      <c r="F49" s="92">
        <f t="shared" si="65"/>
        <v>0</v>
      </c>
      <c r="G49" s="92">
        <f t="shared" si="65"/>
        <v>0</v>
      </c>
      <c r="H49" s="166">
        <v>31507613595.857655</v>
      </c>
      <c r="I49" s="166">
        <v>11.808257597614354</v>
      </c>
      <c r="J49" s="92">
        <f t="shared" si="66"/>
        <v>0</v>
      </c>
      <c r="K49" s="92">
        <f t="shared" si="66"/>
        <v>0</v>
      </c>
      <c r="L49" s="166">
        <v>31507613595.857655</v>
      </c>
      <c r="M49" s="166">
        <v>11.808257597614354</v>
      </c>
      <c r="N49" s="92">
        <f t="shared" si="67"/>
        <v>0</v>
      </c>
      <c r="O49" s="92">
        <f t="shared" si="68"/>
        <v>0</v>
      </c>
      <c r="P49" s="166">
        <v>30680241274.151199</v>
      </c>
      <c r="Q49" s="132">
        <v>11.498179353379109</v>
      </c>
      <c r="R49" s="92">
        <f t="shared" si="69"/>
        <v>-2.6259441045551953E-2</v>
      </c>
      <c r="S49" s="92">
        <f t="shared" si="70"/>
        <v>-2.625944104555189E-2</v>
      </c>
      <c r="T49" s="166">
        <v>30680241274.151199</v>
      </c>
      <c r="U49" s="132">
        <v>11.498179353379109</v>
      </c>
      <c r="V49" s="92">
        <f t="shared" si="71"/>
        <v>0</v>
      </c>
      <c r="W49" s="92">
        <f t="shared" si="71"/>
        <v>0</v>
      </c>
      <c r="X49" s="166">
        <v>30680241274.151199</v>
      </c>
      <c r="Y49" s="132">
        <v>11.498179353379109</v>
      </c>
      <c r="Z49" s="92">
        <f t="shared" si="72"/>
        <v>0</v>
      </c>
      <c r="AA49" s="92">
        <f t="shared" si="72"/>
        <v>0</v>
      </c>
      <c r="AB49" s="133">
        <v>30680241274.151199</v>
      </c>
      <c r="AC49" s="132">
        <v>11.498179353379109</v>
      </c>
      <c r="AD49" s="92">
        <f t="shared" si="73"/>
        <v>0</v>
      </c>
      <c r="AE49" s="92">
        <f t="shared" si="74"/>
        <v>0</v>
      </c>
      <c r="AF49" s="311">
        <v>30680241274.151199</v>
      </c>
      <c r="AG49" s="132">
        <v>11.498179353379109</v>
      </c>
      <c r="AH49" s="92">
        <f t="shared" si="75"/>
        <v>0</v>
      </c>
      <c r="AI49" s="92">
        <f t="shared" si="76"/>
        <v>0</v>
      </c>
      <c r="AJ49" s="103">
        <f t="shared" si="13"/>
        <v>-3.2824301306939941E-3</v>
      </c>
      <c r="AK49" s="103">
        <f t="shared" si="14"/>
        <v>-3.2824301306939863E-3</v>
      </c>
      <c r="AL49" s="124">
        <f t="shared" si="15"/>
        <v>-2.6259441045551953E-2</v>
      </c>
      <c r="AM49" s="124">
        <f t="shared" si="16"/>
        <v>-2.625944104555189E-2</v>
      </c>
      <c r="AN49" s="106">
        <f t="shared" si="17"/>
        <v>9.2841144167390751E-3</v>
      </c>
      <c r="AO49" s="107">
        <f t="shared" si="18"/>
        <v>9.2841144167390525E-3</v>
      </c>
      <c r="AP49" s="119"/>
    </row>
    <row r="50" spans="1:42">
      <c r="A50" s="181" t="s">
        <v>72</v>
      </c>
      <c r="B50" s="158">
        <f>SUM(B47:B49)</f>
        <v>46061861151.857651</v>
      </c>
      <c r="C50" s="160"/>
      <c r="D50" s="158">
        <f>SUM(D47:D49)</f>
        <v>46063363829.857651</v>
      </c>
      <c r="E50" s="160"/>
      <c r="F50" s="92">
        <f>((D50-B50)/B50)</f>
        <v>3.2623041327964186E-5</v>
      </c>
      <c r="G50" s="92"/>
      <c r="H50" s="158">
        <f>SUM(H47:H49)</f>
        <v>46064314222.857651</v>
      </c>
      <c r="I50" s="160"/>
      <c r="J50" s="92">
        <f>((H50-D50)/D50)</f>
        <v>2.0632296927129062E-5</v>
      </c>
      <c r="K50" s="92"/>
      <c r="L50" s="158">
        <f>SUM(L47:L49)</f>
        <v>46073885489.857651</v>
      </c>
      <c r="M50" s="160"/>
      <c r="N50" s="92">
        <f>((L50-H50)/H50)</f>
        <v>2.0778051646865993E-4</v>
      </c>
      <c r="O50" s="92"/>
      <c r="P50" s="258">
        <f>SUM(P47:P49)</f>
        <v>45247573661.151199</v>
      </c>
      <c r="Q50" s="134"/>
      <c r="R50" s="92">
        <f>((P50-L50)/L50)</f>
        <v>-1.7934494126577393E-2</v>
      </c>
      <c r="S50" s="92"/>
      <c r="T50" s="258">
        <f>SUM(T47:T49)</f>
        <v>45249424883.151199</v>
      </c>
      <c r="U50" s="134"/>
      <c r="V50" s="92">
        <f>((T50-P50)/P50)</f>
        <v>4.091317722058162E-5</v>
      </c>
      <c r="W50" s="92"/>
      <c r="X50" s="258">
        <f>SUM(X47:X49)</f>
        <v>45250823813.151199</v>
      </c>
      <c r="Y50" s="134"/>
      <c r="Z50" s="92">
        <f>((X50-T50)/T50)</f>
        <v>3.0915973045237468E-5</v>
      </c>
      <c r="AA50" s="92"/>
      <c r="AB50" s="258">
        <f>SUM(AB47:AB49)</f>
        <v>45252266502.151199</v>
      </c>
      <c r="AC50" s="134"/>
      <c r="AD50" s="92">
        <f>((AB50-X50)/X50)</f>
        <v>3.1882049395545208E-5</v>
      </c>
      <c r="AE50" s="92"/>
      <c r="AF50" s="258">
        <f>SUM(AF47:AF49)</f>
        <v>45267882742.151199</v>
      </c>
      <c r="AG50" s="134"/>
      <c r="AH50" s="92">
        <f>((AF50-AB50)/AB50)</f>
        <v>3.4509299107167673E-4</v>
      </c>
      <c r="AI50" s="92"/>
      <c r="AJ50" s="103">
        <f t="shared" si="13"/>
        <v>-2.1530817601400748E-3</v>
      </c>
      <c r="AK50" s="103"/>
      <c r="AL50" s="124">
        <f t="shared" si="15"/>
        <v>-1.7269279131343667E-2</v>
      </c>
      <c r="AM50" s="124"/>
      <c r="AN50" s="106">
        <f t="shared" si="17"/>
        <v>6.3777222654890341E-3</v>
      </c>
      <c r="AO50" s="107"/>
      <c r="AP50" s="119"/>
    </row>
    <row r="51" spans="1:42">
      <c r="A51" s="182" t="s">
        <v>99</v>
      </c>
      <c r="B51" s="158"/>
      <c r="C51" s="160"/>
      <c r="D51" s="158"/>
      <c r="E51" s="160"/>
      <c r="F51" s="92"/>
      <c r="G51" s="92"/>
      <c r="H51" s="158"/>
      <c r="I51" s="160"/>
      <c r="J51" s="92"/>
      <c r="K51" s="92"/>
      <c r="L51" s="158"/>
      <c r="M51" s="160"/>
      <c r="N51" s="92"/>
      <c r="O51" s="92"/>
      <c r="P51" s="258"/>
      <c r="Q51" s="134"/>
      <c r="R51" s="92"/>
      <c r="S51" s="92"/>
      <c r="T51" s="258"/>
      <c r="U51" s="134"/>
      <c r="V51" s="92"/>
      <c r="W51" s="92"/>
      <c r="X51" s="258"/>
      <c r="Y51" s="134"/>
      <c r="Z51" s="92"/>
      <c r="AA51" s="92"/>
      <c r="AB51" s="258"/>
      <c r="AC51" s="134"/>
      <c r="AD51" s="92"/>
      <c r="AE51" s="92"/>
      <c r="AF51" s="258"/>
      <c r="AG51" s="134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78" t="s">
        <v>50</v>
      </c>
      <c r="B52" s="143">
        <v>885520077.95000005</v>
      </c>
      <c r="C52" s="143">
        <v>1764.12</v>
      </c>
      <c r="D52" s="143">
        <v>889601021.88999999</v>
      </c>
      <c r="E52" s="143">
        <v>1772.75</v>
      </c>
      <c r="F52" s="92">
        <f t="shared" ref="F52:F66" si="77">((D52-B52)/B52)</f>
        <v>4.6085278489082027E-3</v>
      </c>
      <c r="G52" s="92">
        <f t="shared" ref="G52:G66" si="78">((E52-C52)/C52)</f>
        <v>4.8919574632111818E-3</v>
      </c>
      <c r="H52" s="143">
        <v>881737906.69000006</v>
      </c>
      <c r="I52" s="143">
        <v>1756.35</v>
      </c>
      <c r="J52" s="92">
        <f t="shared" ref="J52:K66" si="79">((H52-D52)/D52)</f>
        <v>-8.8389232999017513E-3</v>
      </c>
      <c r="K52" s="92">
        <f t="shared" si="79"/>
        <v>-9.2511634466225304E-3</v>
      </c>
      <c r="L52" s="143">
        <v>885354617.76999998</v>
      </c>
      <c r="M52" s="143">
        <v>1763.14</v>
      </c>
      <c r="N52" s="92">
        <f t="shared" ref="N52:N66" si="80">((L52-H52)/H52)</f>
        <v>4.1017983377587518E-3</v>
      </c>
      <c r="O52" s="92">
        <f t="shared" ref="O52:O66" si="81">((M52-I52)/I52)</f>
        <v>3.8659720442965192E-3</v>
      </c>
      <c r="P52" s="131">
        <v>883283836</v>
      </c>
      <c r="Q52" s="131">
        <v>1768.85</v>
      </c>
      <c r="R52" s="92">
        <f t="shared" ref="R52:R66" si="82">((P52-L52)/L52)</f>
        <v>-2.3389292024203739E-3</v>
      </c>
      <c r="S52" s="92">
        <f t="shared" ref="S52:S66" si="83">((Q52-M52)/M52)</f>
        <v>3.2385403314540017E-3</v>
      </c>
      <c r="T52" s="131">
        <v>880741897.84000003</v>
      </c>
      <c r="U52" s="131">
        <v>1760.61</v>
      </c>
      <c r="V52" s="92">
        <f t="shared" ref="V52:V66" si="84">((T52-P52)/P52)</f>
        <v>-2.8778270997364503E-3</v>
      </c>
      <c r="W52" s="92">
        <f t="shared" ref="W52:W66" si="85">((U52-Q52)/Q52)</f>
        <v>-4.6583938717245721E-3</v>
      </c>
      <c r="X52" s="131">
        <v>888411718.95000005</v>
      </c>
      <c r="Y52" s="131">
        <v>1777.47</v>
      </c>
      <c r="Z52" s="92">
        <f t="shared" ref="Z52:Z66" si="86">((X52-T52)/T52)</f>
        <v>8.7083640835187697E-3</v>
      </c>
      <c r="AA52" s="92">
        <f t="shared" ref="AA52:AA66" si="87">((Y52-U52)/U52)</f>
        <v>9.5762264215244301E-3</v>
      </c>
      <c r="AB52" s="131">
        <v>887059909.10000002</v>
      </c>
      <c r="AC52" s="131">
        <v>1784.4</v>
      </c>
      <c r="AD52" s="92">
        <f t="shared" ref="AD52:AD66" si="88">((AB52-X52)/X52)</f>
        <v>-1.5216029023094233E-3</v>
      </c>
      <c r="AE52" s="92">
        <f t="shared" ref="AE52:AE66" si="89">((AC52-Y52)/Y52)</f>
        <v>3.8987999797465292E-3</v>
      </c>
      <c r="AF52" s="131">
        <v>890126668.85000002</v>
      </c>
      <c r="AG52" s="131">
        <v>1789.95</v>
      </c>
      <c r="AH52" s="92">
        <f t="shared" ref="AH52:AH66" si="90">((AF52-AB52)/AB52)</f>
        <v>3.4572182989438633E-3</v>
      </c>
      <c r="AI52" s="92">
        <f t="shared" ref="AI52:AI66" si="91">((AG52-AC52)/AC52)</f>
        <v>3.1102891728311782E-3</v>
      </c>
      <c r="AJ52" s="103">
        <f t="shared" si="13"/>
        <v>6.6232825809519865E-4</v>
      </c>
      <c r="AK52" s="103">
        <f t="shared" si="14"/>
        <v>1.8340285118395921E-3</v>
      </c>
      <c r="AL52" s="124">
        <f t="shared" si="15"/>
        <v>5.9087944715179844E-4</v>
      </c>
      <c r="AM52" s="124">
        <f t="shared" si="16"/>
        <v>9.7024397123114062E-3</v>
      </c>
      <c r="AN52" s="106">
        <f t="shared" si="17"/>
        <v>5.5618102303306967E-3</v>
      </c>
      <c r="AO52" s="107">
        <f t="shared" si="18"/>
        <v>5.931985424880111E-3</v>
      </c>
      <c r="AP52" s="119"/>
    </row>
    <row r="53" spans="1:42">
      <c r="A53" s="178" t="s">
        <v>43</v>
      </c>
      <c r="B53" s="151">
        <v>115814220</v>
      </c>
      <c r="C53" s="149">
        <v>82.01</v>
      </c>
      <c r="D53" s="151">
        <v>116193846</v>
      </c>
      <c r="E53" s="149">
        <v>82.38</v>
      </c>
      <c r="F53" s="92">
        <f t="shared" si="77"/>
        <v>3.2778876376320628E-3</v>
      </c>
      <c r="G53" s="92">
        <f t="shared" si="78"/>
        <v>4.5116449213509369E-3</v>
      </c>
      <c r="H53" s="151">
        <v>113416505</v>
      </c>
      <c r="I53" s="149">
        <v>81.33</v>
      </c>
      <c r="J53" s="92">
        <f t="shared" si="79"/>
        <v>-2.3902651436462478E-2</v>
      </c>
      <c r="K53" s="92">
        <f t="shared" si="79"/>
        <v>-1.274581209031315E-2</v>
      </c>
      <c r="L53" s="151">
        <v>113791197</v>
      </c>
      <c r="M53" s="149">
        <v>81.52</v>
      </c>
      <c r="N53" s="92">
        <f t="shared" si="80"/>
        <v>3.3036814174444893E-3</v>
      </c>
      <c r="O53" s="92">
        <f t="shared" si="81"/>
        <v>2.3361613180867789E-3</v>
      </c>
      <c r="P53" s="254">
        <v>113211236</v>
      </c>
      <c r="Q53" s="130">
        <v>81.11</v>
      </c>
      <c r="R53" s="92">
        <f t="shared" si="82"/>
        <v>-5.0967123581624682E-3</v>
      </c>
      <c r="S53" s="92">
        <f t="shared" si="83"/>
        <v>-5.0294406280666903E-3</v>
      </c>
      <c r="T53" s="254">
        <v>113120531</v>
      </c>
      <c r="U53" s="130">
        <v>81.040000000000006</v>
      </c>
      <c r="V53" s="92">
        <f t="shared" si="84"/>
        <v>-8.0120139311967232E-4</v>
      </c>
      <c r="W53" s="92">
        <f t="shared" si="85"/>
        <v>-8.6302552089746244E-4</v>
      </c>
      <c r="X53" s="254">
        <v>115855488</v>
      </c>
      <c r="Y53" s="264">
        <v>83</v>
      </c>
      <c r="Z53" s="92">
        <f t="shared" si="86"/>
        <v>2.4177370595970769E-2</v>
      </c>
      <c r="AA53" s="92">
        <f t="shared" si="87"/>
        <v>2.4185587364264481E-2</v>
      </c>
      <c r="AB53" s="254">
        <v>115608714</v>
      </c>
      <c r="AC53" s="264">
        <v>82.85</v>
      </c>
      <c r="AD53" s="92">
        <f t="shared" si="88"/>
        <v>-2.1300156277447987E-3</v>
      </c>
      <c r="AE53" s="92">
        <f t="shared" si="89"/>
        <v>-1.8072289156627192E-3</v>
      </c>
      <c r="AF53" s="254">
        <v>115188594</v>
      </c>
      <c r="AG53" s="264">
        <v>82.55</v>
      </c>
      <c r="AH53" s="92">
        <f t="shared" si="90"/>
        <v>-3.6339821235274704E-3</v>
      </c>
      <c r="AI53" s="92">
        <f t="shared" si="91"/>
        <v>-3.6210018105008713E-3</v>
      </c>
      <c r="AJ53" s="103">
        <f t="shared" si="13"/>
        <v>-6.0070291099619617E-4</v>
      </c>
      <c r="AK53" s="103">
        <f t="shared" si="14"/>
        <v>8.7086057978266306E-4</v>
      </c>
      <c r="AL53" s="124">
        <f t="shared" si="15"/>
        <v>-8.6515081013843025E-3</v>
      </c>
      <c r="AM53" s="124">
        <f t="shared" si="16"/>
        <v>2.0636076717650124E-3</v>
      </c>
      <c r="AN53" s="106">
        <f t="shared" si="17"/>
        <v>1.31964026168679E-2</v>
      </c>
      <c r="AO53" s="107">
        <f t="shared" si="18"/>
        <v>1.075414593107096E-2</v>
      </c>
      <c r="AP53" s="119"/>
    </row>
    <row r="54" spans="1:42">
      <c r="A54" s="178" t="s">
        <v>44</v>
      </c>
      <c r="B54" s="150">
        <v>1168619024.6400001</v>
      </c>
      <c r="C54" s="149">
        <v>1.2655000000000001</v>
      </c>
      <c r="D54" s="150">
        <v>1067730693.2</v>
      </c>
      <c r="E54" s="149">
        <v>1.1569</v>
      </c>
      <c r="F54" s="92">
        <f t="shared" si="77"/>
        <v>-8.6331241673118661E-2</v>
      </c>
      <c r="G54" s="92">
        <f t="shared" si="78"/>
        <v>-8.5815883050177816E-2</v>
      </c>
      <c r="H54" s="150">
        <v>1061957801.53</v>
      </c>
      <c r="I54" s="149">
        <v>1.1635</v>
      </c>
      <c r="J54" s="92">
        <f t="shared" si="79"/>
        <v>-5.4066926302349331E-3</v>
      </c>
      <c r="K54" s="92">
        <f t="shared" si="79"/>
        <v>5.7049010286108906E-3</v>
      </c>
      <c r="L54" s="150">
        <v>1066913090.3099999</v>
      </c>
      <c r="M54" s="149">
        <v>1.1691</v>
      </c>
      <c r="N54" s="92">
        <f t="shared" si="80"/>
        <v>4.6661823783023327E-3</v>
      </c>
      <c r="O54" s="92">
        <f t="shared" si="81"/>
        <v>4.8130640309411686E-3</v>
      </c>
      <c r="P54" s="150">
        <v>1070083045.9299999</v>
      </c>
      <c r="Q54" s="149">
        <v>1.1719999999999999</v>
      </c>
      <c r="R54" s="92">
        <f t="shared" si="82"/>
        <v>2.9711469929373062E-3</v>
      </c>
      <c r="S54" s="92">
        <f t="shared" si="83"/>
        <v>2.4805405867760694E-3</v>
      </c>
      <c r="T54" s="254">
        <v>1075032584.77</v>
      </c>
      <c r="U54" s="130">
        <v>1.1773</v>
      </c>
      <c r="V54" s="92">
        <f t="shared" si="84"/>
        <v>4.6253782440767782E-3</v>
      </c>
      <c r="W54" s="92">
        <f t="shared" si="85"/>
        <v>4.5221843003413675E-3</v>
      </c>
      <c r="X54" s="254">
        <v>1062724919.11</v>
      </c>
      <c r="Y54" s="130">
        <v>1.1634</v>
      </c>
      <c r="Z54" s="92">
        <f t="shared" si="86"/>
        <v>-1.1448644287031686E-2</v>
      </c>
      <c r="AA54" s="92">
        <f t="shared" si="87"/>
        <v>-1.1806676293213305E-2</v>
      </c>
      <c r="AB54" s="254">
        <v>1068004476.89</v>
      </c>
      <c r="AC54" s="264">
        <v>1.1692</v>
      </c>
      <c r="AD54" s="92">
        <f t="shared" si="88"/>
        <v>4.9679439006863994E-3</v>
      </c>
      <c r="AE54" s="92">
        <f t="shared" si="89"/>
        <v>4.9853876568678249E-3</v>
      </c>
      <c r="AF54" s="254">
        <v>993054575.88999999</v>
      </c>
      <c r="AG54" s="264">
        <v>1.1635</v>
      </c>
      <c r="AH54" s="92">
        <f t="shared" si="90"/>
        <v>-7.0177515751855338E-2</v>
      </c>
      <c r="AI54" s="92">
        <f t="shared" si="91"/>
        <v>-4.8751282928498445E-3</v>
      </c>
      <c r="AJ54" s="103">
        <f t="shared" si="13"/>
        <v>-1.9516680353279726E-2</v>
      </c>
      <c r="AK54" s="103">
        <f t="shared" si="14"/>
        <v>-9.9989512540879563E-3</v>
      </c>
      <c r="AL54" s="124">
        <f t="shared" si="15"/>
        <v>-6.9939093992132939E-2</v>
      </c>
      <c r="AM54" s="124">
        <f t="shared" si="16"/>
        <v>5.7049010286108906E-3</v>
      </c>
      <c r="AN54" s="106">
        <f t="shared" si="17"/>
        <v>3.6970528521240019E-2</v>
      </c>
      <c r="AO54" s="107">
        <f t="shared" si="18"/>
        <v>3.1247552724387371E-2</v>
      </c>
      <c r="AP54" s="119"/>
    </row>
    <row r="55" spans="1:42">
      <c r="A55" s="178" t="s">
        <v>10</v>
      </c>
      <c r="B55" s="150">
        <v>4252708597.46</v>
      </c>
      <c r="C55" s="149">
        <v>303.39999999999998</v>
      </c>
      <c r="D55" s="150">
        <v>4225004458.3400002</v>
      </c>
      <c r="E55" s="149">
        <v>302.00599999999997</v>
      </c>
      <c r="F55" s="92">
        <f t="shared" si="77"/>
        <v>-6.5144691871309116E-3</v>
      </c>
      <c r="G55" s="92">
        <f t="shared" si="78"/>
        <v>-4.5945945945946127E-3</v>
      </c>
      <c r="H55" s="150">
        <v>4149449743.9400001</v>
      </c>
      <c r="I55" s="149">
        <v>297.50619999999998</v>
      </c>
      <c r="J55" s="92">
        <f t="shared" si="79"/>
        <v>-1.7882753768663585E-2</v>
      </c>
      <c r="K55" s="92">
        <f t="shared" si="79"/>
        <v>-1.4899703979391117E-2</v>
      </c>
      <c r="L55" s="150">
        <v>4173976375.3699999</v>
      </c>
      <c r="M55" s="149">
        <v>299.53579999999999</v>
      </c>
      <c r="N55" s="92">
        <f t="shared" si="80"/>
        <v>5.9108153956604417E-3</v>
      </c>
      <c r="O55" s="92">
        <f t="shared" si="81"/>
        <v>6.8220427002866372E-3</v>
      </c>
      <c r="P55" s="150">
        <v>4156742532.8499999</v>
      </c>
      <c r="Q55" s="149">
        <v>297.82400000000001</v>
      </c>
      <c r="R55" s="92">
        <f t="shared" si="82"/>
        <v>-4.1288787885083071E-3</v>
      </c>
      <c r="S55" s="92">
        <f t="shared" si="83"/>
        <v>-5.7148427667076274E-3</v>
      </c>
      <c r="T55" s="150">
        <v>4113694245.6799998</v>
      </c>
      <c r="U55" s="149">
        <v>295.28199999999998</v>
      </c>
      <c r="V55" s="92">
        <f t="shared" si="84"/>
        <v>-1.035625536818725E-2</v>
      </c>
      <c r="W55" s="92">
        <f t="shared" si="85"/>
        <v>-8.5352422907489997E-3</v>
      </c>
      <c r="X55" s="254">
        <v>4122143551.1799998</v>
      </c>
      <c r="Y55" s="130">
        <v>296.93220000000002</v>
      </c>
      <c r="Z55" s="92">
        <f t="shared" si="86"/>
        <v>2.0539459170727252E-3</v>
      </c>
      <c r="AA55" s="92">
        <f t="shared" si="87"/>
        <v>5.5885560244107015E-3</v>
      </c>
      <c r="AB55" s="254">
        <v>4139795250.6900001</v>
      </c>
      <c r="AC55" s="264">
        <v>298.74650000000003</v>
      </c>
      <c r="AD55" s="92">
        <f t="shared" si="88"/>
        <v>4.2821651625759797E-3</v>
      </c>
      <c r="AE55" s="92">
        <f t="shared" si="89"/>
        <v>6.1101490508607779E-3</v>
      </c>
      <c r="AF55" s="254">
        <v>4174912551.0100002</v>
      </c>
      <c r="AG55" s="264">
        <v>301.14499999999998</v>
      </c>
      <c r="AH55" s="92">
        <f t="shared" si="90"/>
        <v>8.4828592221190165E-3</v>
      </c>
      <c r="AI55" s="92">
        <f t="shared" si="91"/>
        <v>8.0285459411238488E-3</v>
      </c>
      <c r="AJ55" s="103">
        <f t="shared" si="13"/>
        <v>-2.2690714268827363E-3</v>
      </c>
      <c r="AK55" s="103">
        <f t="shared" si="14"/>
        <v>-8.9938623934504884E-4</v>
      </c>
      <c r="AL55" s="124">
        <f t="shared" si="15"/>
        <v>-1.185606022997689E-2</v>
      </c>
      <c r="AM55" s="124">
        <f t="shared" si="16"/>
        <v>-2.8509367363561983E-3</v>
      </c>
      <c r="AN55" s="106">
        <f t="shared" si="17"/>
        <v>9.0616432351925073E-3</v>
      </c>
      <c r="AO55" s="107">
        <f t="shared" si="18"/>
        <v>8.6331073573684015E-3</v>
      </c>
      <c r="AP55" s="119"/>
    </row>
    <row r="56" spans="1:42">
      <c r="A56" s="178" t="s">
        <v>22</v>
      </c>
      <c r="B56" s="150">
        <v>2491305393.5300002</v>
      </c>
      <c r="C56" s="149">
        <v>9.9847999999999999</v>
      </c>
      <c r="D56" s="150">
        <v>2380798395.6900001</v>
      </c>
      <c r="E56" s="149">
        <v>9.5950000000000006</v>
      </c>
      <c r="F56" s="92">
        <f t="shared" si="77"/>
        <v>-4.4357066029315537E-2</v>
      </c>
      <c r="G56" s="92">
        <f t="shared" si="78"/>
        <v>-3.9039339796490595E-2</v>
      </c>
      <c r="H56" s="150">
        <v>2318448612.54</v>
      </c>
      <c r="I56" s="149">
        <v>9.7065999999999999</v>
      </c>
      <c r="J56" s="92">
        <f t="shared" si="79"/>
        <v>-2.6188602639716563E-2</v>
      </c>
      <c r="K56" s="92">
        <f t="shared" si="79"/>
        <v>1.163105784262629E-2</v>
      </c>
      <c r="L56" s="150">
        <v>2336951594.8200002</v>
      </c>
      <c r="M56" s="149">
        <v>9.7842000000000002</v>
      </c>
      <c r="N56" s="92">
        <f t="shared" si="80"/>
        <v>7.9807601427616202E-3</v>
      </c>
      <c r="O56" s="92">
        <f t="shared" si="81"/>
        <v>7.9945604022005987E-3</v>
      </c>
      <c r="P56" s="150">
        <v>2308707942.4699998</v>
      </c>
      <c r="Q56" s="149">
        <v>9.6672999999999991</v>
      </c>
      <c r="R56" s="92">
        <f t="shared" si="82"/>
        <v>-1.2085681369098192E-2</v>
      </c>
      <c r="S56" s="92">
        <f t="shared" si="83"/>
        <v>-1.1947834263404377E-2</v>
      </c>
      <c r="T56" s="150">
        <v>2324887368.4899998</v>
      </c>
      <c r="U56" s="149">
        <v>9.7392000000000003</v>
      </c>
      <c r="V56" s="92">
        <f t="shared" si="84"/>
        <v>7.0080003288290425E-3</v>
      </c>
      <c r="W56" s="92">
        <f t="shared" si="85"/>
        <v>7.4374437536852264E-3</v>
      </c>
      <c r="X56" s="150">
        <v>2354216188.138</v>
      </c>
      <c r="Y56" s="149">
        <v>9.8613</v>
      </c>
      <c r="Z56" s="92">
        <f t="shared" si="86"/>
        <v>1.2615157209550814E-2</v>
      </c>
      <c r="AA56" s="92">
        <f t="shared" si="87"/>
        <v>1.2536964021685523E-2</v>
      </c>
      <c r="AB56" s="254">
        <v>2368555611.5799999</v>
      </c>
      <c r="AC56" s="130">
        <v>9.9210999999999991</v>
      </c>
      <c r="AD56" s="92">
        <f t="shared" si="88"/>
        <v>6.0909543967333215E-3</v>
      </c>
      <c r="AE56" s="92">
        <f t="shared" si="89"/>
        <v>6.064109194528022E-3</v>
      </c>
      <c r="AF56" s="254">
        <v>2385228984.6399999</v>
      </c>
      <c r="AG56" s="264">
        <v>9.9999000000000002</v>
      </c>
      <c r="AH56" s="92">
        <f t="shared" si="90"/>
        <v>7.0394686865205515E-3</v>
      </c>
      <c r="AI56" s="92">
        <f t="shared" si="91"/>
        <v>7.9426676477407851E-3</v>
      </c>
      <c r="AJ56" s="103">
        <f t="shared" si="13"/>
        <v>-5.2371261592168671E-3</v>
      </c>
      <c r="AK56" s="103">
        <f t="shared" si="14"/>
        <v>3.2745360032143352E-4</v>
      </c>
      <c r="AL56" s="124">
        <f t="shared" si="15"/>
        <v>1.8609677148726999E-3</v>
      </c>
      <c r="AM56" s="124">
        <f t="shared" si="16"/>
        <v>4.2199062011464263E-2</v>
      </c>
      <c r="AN56" s="106">
        <f t="shared" si="17"/>
        <v>2.0489149125411294E-2</v>
      </c>
      <c r="AO56" s="107">
        <f t="shared" si="18"/>
        <v>1.7637249207157216E-2</v>
      </c>
      <c r="AP56" s="119"/>
    </row>
    <row r="57" spans="1:42">
      <c r="A57" s="183" t="s">
        <v>46</v>
      </c>
      <c r="B57" s="167">
        <v>0</v>
      </c>
      <c r="C57" s="168">
        <v>0</v>
      </c>
      <c r="D57" s="167">
        <v>0</v>
      </c>
      <c r="E57" s="168">
        <v>0</v>
      </c>
      <c r="F57" s="92" t="e">
        <f t="shared" si="77"/>
        <v>#DIV/0!</v>
      </c>
      <c r="G57" s="92" t="e">
        <f t="shared" si="78"/>
        <v>#DIV/0!</v>
      </c>
      <c r="H57" s="167">
        <v>0</v>
      </c>
      <c r="I57" s="168">
        <v>0</v>
      </c>
      <c r="J57" s="92" t="e">
        <f t="shared" si="79"/>
        <v>#DIV/0!</v>
      </c>
      <c r="K57" s="92" t="e">
        <f t="shared" si="79"/>
        <v>#DIV/0!</v>
      </c>
      <c r="L57" s="167">
        <v>0</v>
      </c>
      <c r="M57" s="168">
        <v>0</v>
      </c>
      <c r="N57" s="92" t="e">
        <f t="shared" si="80"/>
        <v>#DIV/0!</v>
      </c>
      <c r="O57" s="92" t="e">
        <f t="shared" si="81"/>
        <v>#DIV/0!</v>
      </c>
      <c r="P57" s="167">
        <v>0</v>
      </c>
      <c r="Q57" s="168">
        <v>0</v>
      </c>
      <c r="R57" s="92" t="e">
        <f t="shared" si="82"/>
        <v>#DIV/0!</v>
      </c>
      <c r="S57" s="92" t="e">
        <f t="shared" si="83"/>
        <v>#DIV/0!</v>
      </c>
      <c r="T57" s="167">
        <v>0</v>
      </c>
      <c r="U57" s="168">
        <v>0</v>
      </c>
      <c r="V57" s="92" t="e">
        <f t="shared" si="84"/>
        <v>#DIV/0!</v>
      </c>
      <c r="W57" s="92" t="e">
        <f t="shared" si="85"/>
        <v>#DIV/0!</v>
      </c>
      <c r="X57" s="167">
        <v>0</v>
      </c>
      <c r="Y57" s="168">
        <v>0</v>
      </c>
      <c r="Z57" s="92" t="e">
        <f t="shared" si="86"/>
        <v>#DIV/0!</v>
      </c>
      <c r="AA57" s="92" t="e">
        <f t="shared" si="87"/>
        <v>#DIV/0!</v>
      </c>
      <c r="AB57" s="167">
        <v>0</v>
      </c>
      <c r="AC57" s="168">
        <v>0</v>
      </c>
      <c r="AD57" s="92" t="e">
        <f t="shared" si="88"/>
        <v>#DIV/0!</v>
      </c>
      <c r="AE57" s="92" t="e">
        <f t="shared" si="89"/>
        <v>#DIV/0!</v>
      </c>
      <c r="AF57" s="167">
        <v>0</v>
      </c>
      <c r="AG57" s="168">
        <v>0</v>
      </c>
      <c r="AH57" s="92" t="e">
        <f t="shared" si="90"/>
        <v>#DIV/0!</v>
      </c>
      <c r="AI57" s="92" t="e">
        <f t="shared" si="91"/>
        <v>#DIV/0!</v>
      </c>
      <c r="AJ57" s="103" t="e">
        <f t="shared" si="13"/>
        <v>#DIV/0!</v>
      </c>
      <c r="AK57" s="103" t="e">
        <f t="shared" si="14"/>
        <v>#DIV/0!</v>
      </c>
      <c r="AL57" s="124" t="e">
        <f t="shared" si="15"/>
        <v>#DIV/0!</v>
      </c>
      <c r="AM57" s="124" t="e">
        <f t="shared" si="16"/>
        <v>#DIV/0!</v>
      </c>
      <c r="AN57" s="106" t="e">
        <f t="shared" si="17"/>
        <v>#DIV/0!</v>
      </c>
      <c r="AO57" s="107" t="e">
        <f t="shared" si="18"/>
        <v>#DIV/0!</v>
      </c>
      <c r="AP57" s="119"/>
    </row>
    <row r="58" spans="1:42">
      <c r="A58" s="180" t="s">
        <v>48</v>
      </c>
      <c r="B58" s="150">
        <v>4660821260.29</v>
      </c>
      <c r="C58" s="149">
        <v>114.29</v>
      </c>
      <c r="D58" s="150">
        <v>4665079381.5200005</v>
      </c>
      <c r="E58" s="149">
        <v>114.38</v>
      </c>
      <c r="F58" s="92">
        <f t="shared" si="77"/>
        <v>9.1359891147929412E-4</v>
      </c>
      <c r="G58" s="92">
        <f t="shared" si="78"/>
        <v>7.8747046985728586E-4</v>
      </c>
      <c r="H58" s="150">
        <v>4599972923.5500002</v>
      </c>
      <c r="I58" s="149">
        <v>112.8</v>
      </c>
      <c r="J58" s="92">
        <f t="shared" si="79"/>
        <v>-1.3956130784807126E-2</v>
      </c>
      <c r="K58" s="92">
        <f t="shared" si="79"/>
        <v>-1.3813603776884056E-2</v>
      </c>
      <c r="L58" s="175">
        <v>4648600802.6700001</v>
      </c>
      <c r="M58" s="149">
        <v>114.01</v>
      </c>
      <c r="N58" s="92">
        <f t="shared" si="80"/>
        <v>1.0571340294427564E-2</v>
      </c>
      <c r="O58" s="92">
        <f t="shared" si="81"/>
        <v>1.072695035461E-2</v>
      </c>
      <c r="P58" s="150">
        <v>4612698822.1800003</v>
      </c>
      <c r="Q58" s="149">
        <v>113.14</v>
      </c>
      <c r="R58" s="92">
        <f t="shared" si="82"/>
        <v>-7.723179944679027E-3</v>
      </c>
      <c r="S58" s="92">
        <f t="shared" si="83"/>
        <v>-7.6309095693360626E-3</v>
      </c>
      <c r="T58" s="132">
        <v>4610024462.3299999</v>
      </c>
      <c r="U58" s="130">
        <v>113.1</v>
      </c>
      <c r="V58" s="92">
        <f t="shared" si="84"/>
        <v>-5.797820219999658E-4</v>
      </c>
      <c r="W58" s="92">
        <f t="shared" si="85"/>
        <v>-3.5354428142130327E-4</v>
      </c>
      <c r="X58" s="132">
        <v>4633090412.04</v>
      </c>
      <c r="Y58" s="130">
        <v>113.62</v>
      </c>
      <c r="Z58" s="92">
        <f t="shared" si="86"/>
        <v>5.0034332569120557E-3</v>
      </c>
      <c r="AA58" s="92">
        <f t="shared" si="87"/>
        <v>4.5977011494253784E-3</v>
      </c>
      <c r="AB58" s="132">
        <v>4649784444.04</v>
      </c>
      <c r="AC58" s="130">
        <v>114.04</v>
      </c>
      <c r="AD58" s="92">
        <f t="shared" si="88"/>
        <v>3.6032174024960236E-3</v>
      </c>
      <c r="AE58" s="92">
        <f t="shared" si="89"/>
        <v>3.6965323006513087E-3</v>
      </c>
      <c r="AF58" s="132">
        <v>4524238370.4499998</v>
      </c>
      <c r="AG58" s="130">
        <v>110.99</v>
      </c>
      <c r="AH58" s="92">
        <f t="shared" si="90"/>
        <v>-2.7000407244882629E-2</v>
      </c>
      <c r="AI58" s="92">
        <f t="shared" si="91"/>
        <v>-2.6745001753770706E-2</v>
      </c>
      <c r="AJ58" s="103">
        <f t="shared" si="13"/>
        <v>-3.6459887663817261E-3</v>
      </c>
      <c r="AK58" s="103">
        <f t="shared" si="14"/>
        <v>-3.5918006383585197E-3</v>
      </c>
      <c r="AL58" s="124">
        <f t="shared" si="15"/>
        <v>-3.0190485424089631E-2</v>
      </c>
      <c r="AM58" s="124">
        <f t="shared" si="16"/>
        <v>-2.9638048609896842E-2</v>
      </c>
      <c r="AN58" s="106">
        <f t="shared" si="17"/>
        <v>1.2118691463096477E-2</v>
      </c>
      <c r="AO58" s="107">
        <f t="shared" si="18"/>
        <v>1.2022295172380494E-2</v>
      </c>
      <c r="AP58" s="119"/>
    </row>
    <row r="59" spans="1:42">
      <c r="A59" s="184" t="s">
        <v>27</v>
      </c>
      <c r="B59" s="169">
        <v>4038638253.1799998</v>
      </c>
      <c r="C59" s="130">
        <v>103.24</v>
      </c>
      <c r="D59" s="131">
        <v>4070781418.1799998</v>
      </c>
      <c r="E59" s="130">
        <v>103.24</v>
      </c>
      <c r="F59" s="92">
        <f t="shared" si="77"/>
        <v>7.9589116392612437E-3</v>
      </c>
      <c r="G59" s="92">
        <f t="shared" si="78"/>
        <v>0</v>
      </c>
      <c r="H59" s="169">
        <v>3992929592.77</v>
      </c>
      <c r="I59" s="130">
        <v>103.24</v>
      </c>
      <c r="J59" s="92">
        <f t="shared" si="79"/>
        <v>-1.9124540822141836E-2</v>
      </c>
      <c r="K59" s="92">
        <f t="shared" si="79"/>
        <v>0</v>
      </c>
      <c r="L59" s="131">
        <v>4131236617.7600002</v>
      </c>
      <c r="M59" s="130">
        <v>103.24</v>
      </c>
      <c r="N59" s="92">
        <f t="shared" si="80"/>
        <v>3.4637982407812268E-2</v>
      </c>
      <c r="O59" s="92">
        <f t="shared" si="81"/>
        <v>0</v>
      </c>
      <c r="P59" s="132">
        <v>4096564913.5100002</v>
      </c>
      <c r="Q59" s="130">
        <v>103.24</v>
      </c>
      <c r="R59" s="92">
        <f t="shared" si="82"/>
        <v>-8.3925728439150412E-3</v>
      </c>
      <c r="S59" s="92">
        <f t="shared" si="83"/>
        <v>0</v>
      </c>
      <c r="T59" s="132">
        <v>4124740840.1300001</v>
      </c>
      <c r="U59" s="130">
        <v>103.24</v>
      </c>
      <c r="V59" s="92">
        <f t="shared" si="84"/>
        <v>6.8779397409470845E-3</v>
      </c>
      <c r="W59" s="92">
        <f t="shared" si="85"/>
        <v>0</v>
      </c>
      <c r="X59" s="132">
        <v>4090031831.0300002</v>
      </c>
      <c r="Y59" s="130">
        <v>103.24</v>
      </c>
      <c r="Z59" s="92">
        <f t="shared" si="86"/>
        <v>-8.4148339120636677E-3</v>
      </c>
      <c r="AA59" s="92">
        <f t="shared" si="87"/>
        <v>0</v>
      </c>
      <c r="AB59" s="132">
        <v>4110619050.2199998</v>
      </c>
      <c r="AC59" s="130">
        <v>103.24</v>
      </c>
      <c r="AD59" s="92">
        <f t="shared" si="88"/>
        <v>5.0335107501632975E-3</v>
      </c>
      <c r="AE59" s="92">
        <f t="shared" si="89"/>
        <v>0</v>
      </c>
      <c r="AF59" s="132">
        <v>4054025414.4699998</v>
      </c>
      <c r="AG59" s="130">
        <v>103.24</v>
      </c>
      <c r="AH59" s="92">
        <f t="shared" si="90"/>
        <v>-1.3767667365568968E-2</v>
      </c>
      <c r="AI59" s="92">
        <f t="shared" si="91"/>
        <v>0</v>
      </c>
      <c r="AJ59" s="103">
        <f t="shared" si="13"/>
        <v>6.0109119931179731E-4</v>
      </c>
      <c r="AK59" s="103">
        <f t="shared" si="14"/>
        <v>0</v>
      </c>
      <c r="AL59" s="124">
        <f t="shared" si="15"/>
        <v>-4.11616394709089E-3</v>
      </c>
      <c r="AM59" s="124">
        <f t="shared" si="16"/>
        <v>0</v>
      </c>
      <c r="AN59" s="106">
        <f t="shared" si="17"/>
        <v>1.702698419456275E-2</v>
      </c>
      <c r="AO59" s="107">
        <f t="shared" si="18"/>
        <v>0</v>
      </c>
      <c r="AP59" s="119"/>
    </row>
    <row r="60" spans="1:42">
      <c r="A60" s="178" t="s">
        <v>12</v>
      </c>
      <c r="B60" s="132">
        <v>2937534593.23487</v>
      </c>
      <c r="C60" s="166">
        <v>2258.8848703921399</v>
      </c>
      <c r="D60" s="132">
        <v>2949900693.0342598</v>
      </c>
      <c r="E60" s="166">
        <v>2268.4710622449602</v>
      </c>
      <c r="F60" s="92">
        <f t="shared" si="77"/>
        <v>4.2096865268817316E-3</v>
      </c>
      <c r="G60" s="92">
        <f t="shared" si="78"/>
        <v>4.2437717736168506E-3</v>
      </c>
      <c r="H60" s="132">
        <v>2911807184.5723801</v>
      </c>
      <c r="I60" s="166">
        <v>2239.2048831622501</v>
      </c>
      <c r="J60" s="92">
        <f t="shared" si="79"/>
        <v>-1.2913488427536471E-2</v>
      </c>
      <c r="K60" s="92">
        <f t="shared" si="79"/>
        <v>-1.2901279443144951E-2</v>
      </c>
      <c r="L60" s="132">
        <v>2931134847.0043802</v>
      </c>
      <c r="M60" s="166">
        <v>2254.1853324818899</v>
      </c>
      <c r="N60" s="92">
        <f t="shared" si="80"/>
        <v>6.6376862226330989E-3</v>
      </c>
      <c r="O60" s="92">
        <f t="shared" si="81"/>
        <v>6.6900753174868408E-3</v>
      </c>
      <c r="P60" s="132">
        <v>2903245875.5936899</v>
      </c>
      <c r="Q60" s="166">
        <v>2232.3986215432901</v>
      </c>
      <c r="R60" s="92">
        <f t="shared" si="82"/>
        <v>-9.514735031447917E-3</v>
      </c>
      <c r="S60" s="92">
        <f t="shared" si="83"/>
        <v>-9.6650043031786901E-3</v>
      </c>
      <c r="T60" s="132">
        <v>2898059935.7287202</v>
      </c>
      <c r="U60" s="166">
        <v>2233.1830239425599</v>
      </c>
      <c r="V60" s="92">
        <f t="shared" si="84"/>
        <v>-1.7862558278531088E-3</v>
      </c>
      <c r="W60" s="92">
        <f t="shared" si="85"/>
        <v>3.5137201380616191E-4</v>
      </c>
      <c r="X60" s="132">
        <v>2919373109.76898</v>
      </c>
      <c r="Y60" s="274">
        <v>2250.4350802193999</v>
      </c>
      <c r="Z60" s="92">
        <f t="shared" si="86"/>
        <v>7.3542902883064832E-3</v>
      </c>
      <c r="AA60" s="92">
        <f t="shared" si="87"/>
        <v>7.7253212530616735E-3</v>
      </c>
      <c r="AB60" s="132">
        <v>2923808023.0336499</v>
      </c>
      <c r="AC60" s="130">
        <v>2253.8795464390701</v>
      </c>
      <c r="AD60" s="92">
        <f t="shared" si="88"/>
        <v>1.5191320526415498E-3</v>
      </c>
      <c r="AE60" s="92">
        <f t="shared" si="89"/>
        <v>1.5305779091100763E-3</v>
      </c>
      <c r="AF60" s="310">
        <v>2927780594.7507801</v>
      </c>
      <c r="AG60" s="311">
        <v>2256.9403857923799</v>
      </c>
      <c r="AH60" s="92">
        <f t="shared" si="90"/>
        <v>1.3586978645090285E-3</v>
      </c>
      <c r="AI60" s="92">
        <f t="shared" si="91"/>
        <v>1.3580314698474713E-3</v>
      </c>
      <c r="AJ60" s="103">
        <f t="shared" si="13"/>
        <v>-3.9187329148320058E-4</v>
      </c>
      <c r="AK60" s="103">
        <f t="shared" si="14"/>
        <v>-8.3391751174320976E-5</v>
      </c>
      <c r="AL60" s="124">
        <f t="shared" si="15"/>
        <v>-7.4985908290787304E-3</v>
      </c>
      <c r="AM60" s="124">
        <f t="shared" si="16"/>
        <v>-5.083016770409743E-3</v>
      </c>
      <c r="AN60" s="106">
        <f t="shared" si="17"/>
        <v>7.3608064904261963E-3</v>
      </c>
      <c r="AO60" s="107">
        <f t="shared" si="18"/>
        <v>7.4311829625620168E-3</v>
      </c>
      <c r="AP60" s="119"/>
    </row>
    <row r="61" spans="1:42">
      <c r="A61" s="178" t="s">
        <v>19</v>
      </c>
      <c r="B61" s="170">
        <v>1159945504.2</v>
      </c>
      <c r="C61" s="171">
        <v>0.67290000000000005</v>
      </c>
      <c r="D61" s="170">
        <v>1153364151.25</v>
      </c>
      <c r="E61" s="171">
        <v>0.66920000000000002</v>
      </c>
      <c r="F61" s="92">
        <f t="shared" si="77"/>
        <v>-5.6738466817362462E-3</v>
      </c>
      <c r="G61" s="92">
        <f t="shared" si="78"/>
        <v>-5.4985882003269967E-3</v>
      </c>
      <c r="H61" s="170">
        <v>1117929583.1400001</v>
      </c>
      <c r="I61" s="171">
        <v>0.64929999999999999</v>
      </c>
      <c r="J61" s="92">
        <f t="shared" si="79"/>
        <v>-3.0722793032535653E-2</v>
      </c>
      <c r="K61" s="92">
        <f t="shared" si="79"/>
        <v>-2.9736999402271411E-2</v>
      </c>
      <c r="L61" s="170">
        <v>1131224777.76</v>
      </c>
      <c r="M61" s="171">
        <v>0.6573</v>
      </c>
      <c r="N61" s="92">
        <f t="shared" si="80"/>
        <v>1.1892694155795417E-2</v>
      </c>
      <c r="O61" s="92">
        <f t="shared" si="81"/>
        <v>1.2320961034960737E-2</v>
      </c>
      <c r="P61" s="132">
        <v>1142213520.5599999</v>
      </c>
      <c r="Q61" s="166">
        <v>0.66390000000000005</v>
      </c>
      <c r="R61" s="92">
        <f t="shared" si="82"/>
        <v>9.714022372953466E-3</v>
      </c>
      <c r="S61" s="92">
        <f t="shared" si="83"/>
        <v>1.0041077133728968E-2</v>
      </c>
      <c r="T61" s="132">
        <v>1137891743.6099999</v>
      </c>
      <c r="U61" s="166">
        <v>0.6613</v>
      </c>
      <c r="V61" s="92">
        <f t="shared" si="84"/>
        <v>-3.7836856876647582E-3</v>
      </c>
      <c r="W61" s="92">
        <f t="shared" si="85"/>
        <v>-3.9162524476578503E-3</v>
      </c>
      <c r="X61" s="132">
        <v>1143460051.0799999</v>
      </c>
      <c r="Y61" s="274">
        <v>0.66459999999999997</v>
      </c>
      <c r="Z61" s="92">
        <f t="shared" si="86"/>
        <v>4.8935300754836177E-3</v>
      </c>
      <c r="AA61" s="92">
        <f t="shared" si="87"/>
        <v>4.990170875548117E-3</v>
      </c>
      <c r="AB61" s="132">
        <v>1145472633.1300001</v>
      </c>
      <c r="AC61" s="274">
        <v>0.66579999999999995</v>
      </c>
      <c r="AD61" s="92">
        <f t="shared" si="88"/>
        <v>1.7600807724758758E-3</v>
      </c>
      <c r="AE61" s="92">
        <f t="shared" si="89"/>
        <v>1.805597351790519E-3</v>
      </c>
      <c r="AF61" s="132">
        <v>1149971242.3099999</v>
      </c>
      <c r="AG61" s="130">
        <v>0.67230000000000001</v>
      </c>
      <c r="AH61" s="92">
        <f t="shared" si="90"/>
        <v>3.9272952053925492E-3</v>
      </c>
      <c r="AI61" s="92">
        <f t="shared" si="91"/>
        <v>9.7626914989487265E-3</v>
      </c>
      <c r="AJ61" s="103">
        <f t="shared" si="13"/>
        <v>-9.9908785247946642E-4</v>
      </c>
      <c r="AK61" s="103">
        <f t="shared" si="14"/>
        <v>-2.8917769409898689E-5</v>
      </c>
      <c r="AL61" s="124">
        <f t="shared" si="15"/>
        <v>-2.9417499549668417E-3</v>
      </c>
      <c r="AM61" s="124">
        <f t="shared" si="16"/>
        <v>4.6323968918111054E-3</v>
      </c>
      <c r="AN61" s="106">
        <f t="shared" si="17"/>
        <v>1.3420027605231697E-2</v>
      </c>
      <c r="AO61" s="107">
        <f t="shared" si="18"/>
        <v>1.3658881946925197E-2</v>
      </c>
      <c r="AP61" s="119"/>
    </row>
    <row r="62" spans="1:42">
      <c r="A62" s="178" t="s">
        <v>23</v>
      </c>
      <c r="B62" s="150">
        <v>311570752.08999997</v>
      </c>
      <c r="C62" s="153">
        <v>121</v>
      </c>
      <c r="D62" s="150">
        <v>314139057.29000002</v>
      </c>
      <c r="E62" s="153">
        <v>121.99</v>
      </c>
      <c r="F62" s="92">
        <f t="shared" si="77"/>
        <v>8.2430882320371646E-3</v>
      </c>
      <c r="G62" s="92">
        <f t="shared" si="78"/>
        <v>8.1818181818181391E-3</v>
      </c>
      <c r="H62" s="150">
        <v>305384743.75999999</v>
      </c>
      <c r="I62" s="153">
        <v>118.71</v>
      </c>
      <c r="J62" s="92">
        <f t="shared" si="79"/>
        <v>-2.7867637999303013E-2</v>
      </c>
      <c r="K62" s="92">
        <f t="shared" si="79"/>
        <v>-2.6887449790966484E-2</v>
      </c>
      <c r="L62" s="150">
        <v>318569106.36000001</v>
      </c>
      <c r="M62" s="153">
        <v>123.8</v>
      </c>
      <c r="N62" s="92">
        <f t="shared" si="80"/>
        <v>4.3172957619525137E-2</v>
      </c>
      <c r="O62" s="92">
        <f t="shared" si="81"/>
        <v>4.2877600876084609E-2</v>
      </c>
      <c r="P62" s="131">
        <v>319047847.38999999</v>
      </c>
      <c r="Q62" s="256">
        <v>124.04</v>
      </c>
      <c r="R62" s="92">
        <f t="shared" si="82"/>
        <v>1.5027854881162538E-3</v>
      </c>
      <c r="S62" s="92">
        <f t="shared" si="83"/>
        <v>1.9386106623587164E-3</v>
      </c>
      <c r="T62" s="131">
        <v>320873913.36000001</v>
      </c>
      <c r="U62" s="256">
        <v>124.02</v>
      </c>
      <c r="V62" s="92">
        <f t="shared" si="84"/>
        <v>5.7234862574323184E-3</v>
      </c>
      <c r="W62" s="92">
        <f t="shared" si="85"/>
        <v>-1.6123831022259134E-4</v>
      </c>
      <c r="X62" s="131">
        <v>323439366.86000001</v>
      </c>
      <c r="Y62" s="256">
        <v>125.38</v>
      </c>
      <c r="Z62" s="92">
        <f t="shared" si="86"/>
        <v>7.9952074418767893E-3</v>
      </c>
      <c r="AA62" s="92">
        <f t="shared" si="87"/>
        <v>1.096597323012417E-2</v>
      </c>
      <c r="AB62" s="131">
        <v>321056290.38999999</v>
      </c>
      <c r="AC62" s="256">
        <v>124.48</v>
      </c>
      <c r="AD62" s="92">
        <f t="shared" si="88"/>
        <v>-7.3679233704150113E-3</v>
      </c>
      <c r="AE62" s="92">
        <f t="shared" si="89"/>
        <v>-7.1781783378528597E-3</v>
      </c>
      <c r="AF62" s="131">
        <v>321180044.86000001</v>
      </c>
      <c r="AG62" s="256">
        <v>124.59</v>
      </c>
      <c r="AH62" s="92">
        <f t="shared" si="90"/>
        <v>3.8546034980251932E-4</v>
      </c>
      <c r="AI62" s="92">
        <f t="shared" si="91"/>
        <v>8.8367609254498254E-4</v>
      </c>
      <c r="AJ62" s="103">
        <f t="shared" si="13"/>
        <v>3.9734280023840203E-3</v>
      </c>
      <c r="AK62" s="103">
        <f t="shared" si="14"/>
        <v>3.8276015754860858E-3</v>
      </c>
      <c r="AL62" s="124">
        <f t="shared" si="15"/>
        <v>2.2413601259075683E-2</v>
      </c>
      <c r="AM62" s="124">
        <f t="shared" si="16"/>
        <v>2.1313222395278372E-2</v>
      </c>
      <c r="AN62" s="106">
        <f t="shared" si="17"/>
        <v>1.976840139440485E-2</v>
      </c>
      <c r="AO62" s="107">
        <f t="shared" si="18"/>
        <v>1.9594114994809852E-2</v>
      </c>
      <c r="AP62" s="119"/>
    </row>
    <row r="63" spans="1:42">
      <c r="A63" s="178" t="s">
        <v>67</v>
      </c>
      <c r="B63" s="141">
        <v>106199847.42</v>
      </c>
      <c r="C63" s="142">
        <v>97.8</v>
      </c>
      <c r="D63" s="141">
        <v>106640854.16</v>
      </c>
      <c r="E63" s="142">
        <v>97.99</v>
      </c>
      <c r="F63" s="92">
        <f t="shared" si="77"/>
        <v>4.1526118041949498E-3</v>
      </c>
      <c r="G63" s="92">
        <f t="shared" si="78"/>
        <v>1.9427402862985453E-3</v>
      </c>
      <c r="H63" s="141">
        <v>110896411.09999999</v>
      </c>
      <c r="I63" s="142">
        <v>97.35</v>
      </c>
      <c r="J63" s="92">
        <f t="shared" si="79"/>
        <v>3.9905503134990999E-2</v>
      </c>
      <c r="K63" s="92">
        <f t="shared" si="79"/>
        <v>-6.5312787019083645E-3</v>
      </c>
      <c r="L63" s="141">
        <v>107042123.67</v>
      </c>
      <c r="M63" s="142">
        <v>98.67</v>
      </c>
      <c r="N63" s="92">
        <f t="shared" si="80"/>
        <v>-3.4755745400312531E-2</v>
      </c>
      <c r="O63" s="92">
        <f t="shared" si="81"/>
        <v>1.3559322033898381E-2</v>
      </c>
      <c r="P63" s="266">
        <v>106563321.63</v>
      </c>
      <c r="Q63" s="265">
        <v>98.13</v>
      </c>
      <c r="R63" s="92">
        <f t="shared" si="82"/>
        <v>-4.4730244840442872E-3</v>
      </c>
      <c r="S63" s="92">
        <f t="shared" si="83"/>
        <v>-5.4727880814837973E-3</v>
      </c>
      <c r="T63" s="266">
        <v>106816157.77</v>
      </c>
      <c r="U63" s="265">
        <v>98.36</v>
      </c>
      <c r="V63" s="92">
        <f t="shared" si="84"/>
        <v>2.3726375654643771E-3</v>
      </c>
      <c r="W63" s="92">
        <f t="shared" si="85"/>
        <v>2.3438296137776827E-3</v>
      </c>
      <c r="X63" s="266">
        <v>107695773.84999999</v>
      </c>
      <c r="Y63" s="265">
        <v>99.17</v>
      </c>
      <c r="Z63" s="92">
        <f t="shared" si="86"/>
        <v>8.2348597661976945E-3</v>
      </c>
      <c r="AA63" s="92">
        <f t="shared" si="87"/>
        <v>8.2350549003660251E-3</v>
      </c>
      <c r="AB63" s="266">
        <v>107360616.45999999</v>
      </c>
      <c r="AC63" s="265">
        <v>98.86</v>
      </c>
      <c r="AD63" s="92">
        <f t="shared" si="88"/>
        <v>-3.1120755997984836E-3</v>
      </c>
      <c r="AE63" s="92">
        <f t="shared" si="89"/>
        <v>-3.1259453463749346E-3</v>
      </c>
      <c r="AF63" s="266">
        <v>107614726.22</v>
      </c>
      <c r="AG63" s="265">
        <v>99.1</v>
      </c>
      <c r="AH63" s="92">
        <f t="shared" si="90"/>
        <v>2.3668805971757867E-3</v>
      </c>
      <c r="AI63" s="92">
        <f t="shared" si="91"/>
        <v>2.4276755007080204E-3</v>
      </c>
      <c r="AJ63" s="103">
        <f t="shared" si="13"/>
        <v>1.8364559229835627E-3</v>
      </c>
      <c r="AK63" s="103">
        <f t="shared" si="14"/>
        <v>1.6723262756601948E-3</v>
      </c>
      <c r="AL63" s="124">
        <f t="shared" si="15"/>
        <v>9.1322604987657055E-3</v>
      </c>
      <c r="AM63" s="124">
        <f t="shared" si="16"/>
        <v>1.1327686498622303E-2</v>
      </c>
      <c r="AN63" s="106">
        <f t="shared" si="17"/>
        <v>2.0351946384450984E-2</v>
      </c>
      <c r="AO63" s="107">
        <f t="shared" si="18"/>
        <v>6.8331113227474852E-3</v>
      </c>
      <c r="AP63" s="119"/>
    </row>
    <row r="64" spans="1:42">
      <c r="A64" s="178" t="s">
        <v>56</v>
      </c>
      <c r="B64" s="150">
        <v>1011476602.11</v>
      </c>
      <c r="C64" s="148">
        <v>552.20000000000005</v>
      </c>
      <c r="D64" s="150">
        <v>1010569828.72</v>
      </c>
      <c r="E64" s="148">
        <v>552.20000000000005</v>
      </c>
      <c r="F64" s="92">
        <f t="shared" si="77"/>
        <v>-8.9648479075878052E-4</v>
      </c>
      <c r="G64" s="92">
        <f t="shared" si="78"/>
        <v>0</v>
      </c>
      <c r="H64" s="150">
        <v>1007344545.71</v>
      </c>
      <c r="I64" s="148">
        <v>552.20000000000005</v>
      </c>
      <c r="J64" s="92">
        <f t="shared" si="79"/>
        <v>-3.1915488849347234E-3</v>
      </c>
      <c r="K64" s="92">
        <f t="shared" si="79"/>
        <v>0</v>
      </c>
      <c r="L64" s="150">
        <v>1006946046.95</v>
      </c>
      <c r="M64" s="148">
        <v>552.20000000000005</v>
      </c>
      <c r="N64" s="92">
        <f t="shared" si="80"/>
        <v>-3.9559330687507637E-4</v>
      </c>
      <c r="O64" s="92">
        <f t="shared" si="81"/>
        <v>0</v>
      </c>
      <c r="P64" s="266">
        <v>1033911723.23</v>
      </c>
      <c r="Q64" s="253">
        <v>552.20000000000005</v>
      </c>
      <c r="R64" s="92">
        <f t="shared" si="82"/>
        <v>2.6779663480161569E-2</v>
      </c>
      <c r="S64" s="92">
        <f t="shared" si="83"/>
        <v>0</v>
      </c>
      <c r="T64" s="266">
        <v>1033585201.33</v>
      </c>
      <c r="U64" s="253">
        <v>552.20000000000005</v>
      </c>
      <c r="V64" s="92">
        <f t="shared" si="84"/>
        <v>-3.1581216525904441E-4</v>
      </c>
      <c r="W64" s="92">
        <f t="shared" si="85"/>
        <v>0</v>
      </c>
      <c r="X64" s="266">
        <v>1034530822.63</v>
      </c>
      <c r="Y64" s="253">
        <v>552.20000000000005</v>
      </c>
      <c r="Z64" s="92">
        <f t="shared" si="86"/>
        <v>9.1489438779032706E-4</v>
      </c>
      <c r="AA64" s="92">
        <f t="shared" si="87"/>
        <v>0</v>
      </c>
      <c r="AB64" s="266">
        <v>1037676149.58</v>
      </c>
      <c r="AC64" s="253">
        <v>552.20000000000005</v>
      </c>
      <c r="AD64" s="92">
        <f t="shared" si="88"/>
        <v>3.0403414583665567E-3</v>
      </c>
      <c r="AE64" s="92">
        <f t="shared" si="89"/>
        <v>0</v>
      </c>
      <c r="AF64" s="266">
        <v>1038169138.11</v>
      </c>
      <c r="AG64" s="253">
        <v>552.20000000000005</v>
      </c>
      <c r="AH64" s="92">
        <f t="shared" si="90"/>
        <v>4.7508900556258207E-4</v>
      </c>
      <c r="AI64" s="92">
        <f t="shared" si="91"/>
        <v>0</v>
      </c>
      <c r="AJ64" s="103">
        <f t="shared" si="13"/>
        <v>3.3013186480066762E-3</v>
      </c>
      <c r="AK64" s="103">
        <f t="shared" si="14"/>
        <v>0</v>
      </c>
      <c r="AL64" s="124">
        <f t="shared" si="15"/>
        <v>2.7310640596659812E-2</v>
      </c>
      <c r="AM64" s="124">
        <f t="shared" si="16"/>
        <v>0</v>
      </c>
      <c r="AN64" s="106">
        <f t="shared" si="17"/>
        <v>9.6474501126013693E-3</v>
      </c>
      <c r="AO64" s="107">
        <f t="shared" si="18"/>
        <v>0</v>
      </c>
      <c r="AP64" s="119"/>
    </row>
    <row r="65" spans="1:42">
      <c r="A65" s="178" t="s">
        <v>88</v>
      </c>
      <c r="B65" s="150">
        <v>1797143374.0599999</v>
      </c>
      <c r="C65" s="149">
        <v>1.6094999999999999</v>
      </c>
      <c r="D65" s="150">
        <v>1806925494.71</v>
      </c>
      <c r="E65" s="149">
        <v>1.6188</v>
      </c>
      <c r="F65" s="92">
        <f t="shared" si="77"/>
        <v>5.4431498294434388E-3</v>
      </c>
      <c r="G65" s="92">
        <f t="shared" si="78"/>
        <v>5.7781919850885908E-3</v>
      </c>
      <c r="H65" s="150">
        <v>1806020569.3</v>
      </c>
      <c r="I65" s="149">
        <v>1.6175999999999999</v>
      </c>
      <c r="J65" s="92">
        <f t="shared" si="79"/>
        <v>-5.0080947590222611E-4</v>
      </c>
      <c r="K65" s="92">
        <f t="shared" si="79"/>
        <v>-7.4128984432918817E-4</v>
      </c>
      <c r="L65" s="150">
        <v>1812522091.8199999</v>
      </c>
      <c r="M65" s="149">
        <v>1.6227</v>
      </c>
      <c r="N65" s="92">
        <f t="shared" si="80"/>
        <v>3.599916097589034E-3</v>
      </c>
      <c r="O65" s="92">
        <f t="shared" si="81"/>
        <v>3.1528189910979875E-3</v>
      </c>
      <c r="P65" s="150">
        <v>1828188239.95</v>
      </c>
      <c r="Q65" s="149">
        <v>1.6356999999999999</v>
      </c>
      <c r="R65" s="92">
        <f t="shared" si="82"/>
        <v>8.6432867222431108E-3</v>
      </c>
      <c r="S65" s="92">
        <f t="shared" si="83"/>
        <v>8.0113391261477165E-3</v>
      </c>
      <c r="T65" s="266">
        <v>1827363776.1700001</v>
      </c>
      <c r="U65" s="253">
        <v>1.6327</v>
      </c>
      <c r="V65" s="92">
        <f t="shared" si="84"/>
        <v>-4.5097313393861456E-4</v>
      </c>
      <c r="W65" s="92">
        <f t="shared" si="85"/>
        <v>-1.8340771535121916E-3</v>
      </c>
      <c r="X65" s="266">
        <v>1834736552.21</v>
      </c>
      <c r="Y65" s="253">
        <v>1.6395999999999999</v>
      </c>
      <c r="Z65" s="92">
        <f t="shared" si="86"/>
        <v>4.0346515215775357E-3</v>
      </c>
      <c r="AA65" s="92">
        <f t="shared" si="87"/>
        <v>4.2261284988056019E-3</v>
      </c>
      <c r="AB65" s="266">
        <v>1828359847.9300001</v>
      </c>
      <c r="AC65" s="253">
        <v>1.6423000000000001</v>
      </c>
      <c r="AD65" s="92">
        <f t="shared" si="88"/>
        <v>-3.4755421819655922E-3</v>
      </c>
      <c r="AE65" s="92">
        <f t="shared" si="89"/>
        <v>1.6467431080752297E-3</v>
      </c>
      <c r="AF65" s="266">
        <v>1828139674.49</v>
      </c>
      <c r="AG65" s="253">
        <v>1.6439999999999999</v>
      </c>
      <c r="AH65" s="92">
        <f t="shared" si="90"/>
        <v>-1.2042128372559115E-4</v>
      </c>
      <c r="AI65" s="92">
        <f t="shared" si="91"/>
        <v>1.0351336540216846E-3</v>
      </c>
      <c r="AJ65" s="103">
        <f t="shared" si="13"/>
        <v>2.1466572619151364E-3</v>
      </c>
      <c r="AK65" s="103">
        <f t="shared" si="14"/>
        <v>2.6593735456744289E-3</v>
      </c>
      <c r="AL65" s="124">
        <f t="shared" si="15"/>
        <v>1.1740483955817288E-2</v>
      </c>
      <c r="AM65" s="124">
        <f t="shared" si="16"/>
        <v>1.5567086730911717E-2</v>
      </c>
      <c r="AN65" s="106">
        <f t="shared" si="17"/>
        <v>3.9506794475443075E-3</v>
      </c>
      <c r="AO65" s="107">
        <f t="shared" si="18"/>
        <v>3.3055788304512243E-3</v>
      </c>
      <c r="AP65" s="119"/>
    </row>
    <row r="66" spans="1:42">
      <c r="A66" s="180" t="s">
        <v>84</v>
      </c>
      <c r="B66" s="175">
        <v>147967478.66</v>
      </c>
      <c r="C66" s="149">
        <v>1.093761</v>
      </c>
      <c r="D66" s="150">
        <v>147237283.68000001</v>
      </c>
      <c r="E66" s="149">
        <v>1.089523</v>
      </c>
      <c r="F66" s="92">
        <f t="shared" si="77"/>
        <v>-4.9348342393387198E-3</v>
      </c>
      <c r="G66" s="92">
        <f t="shared" si="78"/>
        <v>-3.8747038886922866E-3</v>
      </c>
      <c r="H66" s="150">
        <v>146117643.13999999</v>
      </c>
      <c r="I66" s="149">
        <v>1.081628</v>
      </c>
      <c r="J66" s="92">
        <f t="shared" si="79"/>
        <v>-7.6043275997498445E-3</v>
      </c>
      <c r="K66" s="92">
        <f t="shared" si="79"/>
        <v>-7.2462903490793538E-3</v>
      </c>
      <c r="L66" s="150">
        <v>146744114.84999999</v>
      </c>
      <c r="M66" s="149">
        <v>1.0862860000000001</v>
      </c>
      <c r="N66" s="92">
        <f t="shared" si="80"/>
        <v>4.2874474056481034E-3</v>
      </c>
      <c r="O66" s="92">
        <f t="shared" si="81"/>
        <v>4.3064713561409753E-3</v>
      </c>
      <c r="P66" s="150">
        <v>147803995.94999999</v>
      </c>
      <c r="Q66" s="149">
        <v>1.0944309999999999</v>
      </c>
      <c r="R66" s="92">
        <f t="shared" si="82"/>
        <v>7.2226480842750747E-3</v>
      </c>
      <c r="S66" s="92">
        <f t="shared" si="83"/>
        <v>7.4980253818974435E-3</v>
      </c>
      <c r="T66" s="150">
        <v>147203745.74000001</v>
      </c>
      <c r="U66" s="149">
        <v>1.0911599999999999</v>
      </c>
      <c r="V66" s="92">
        <f t="shared" si="84"/>
        <v>-4.0611230172899705E-3</v>
      </c>
      <c r="W66" s="92">
        <f t="shared" si="85"/>
        <v>-2.9887676792781127E-3</v>
      </c>
      <c r="X66" s="266">
        <v>148335137.62</v>
      </c>
      <c r="Y66" s="253">
        <v>1.0923080000000001</v>
      </c>
      <c r="Z66" s="92">
        <f t="shared" si="86"/>
        <v>7.6858905614964898E-3</v>
      </c>
      <c r="AA66" s="92">
        <f t="shared" si="87"/>
        <v>1.0520913523224358E-3</v>
      </c>
      <c r="AB66" s="266">
        <v>148364741</v>
      </c>
      <c r="AC66" s="253">
        <v>1.092792</v>
      </c>
      <c r="AD66" s="92">
        <f t="shared" si="88"/>
        <v>1.9957092078771101E-4</v>
      </c>
      <c r="AE66" s="92">
        <f t="shared" si="89"/>
        <v>4.4309846673276117E-4</v>
      </c>
      <c r="AF66" s="266">
        <v>148708993.31999999</v>
      </c>
      <c r="AG66" s="253">
        <v>1.0955630000000001</v>
      </c>
      <c r="AH66" s="92">
        <f t="shared" si="90"/>
        <v>2.3203108614599532E-3</v>
      </c>
      <c r="AI66" s="92">
        <f t="shared" si="91"/>
        <v>2.5357067035630559E-3</v>
      </c>
      <c r="AJ66" s="103">
        <f t="shared" si="13"/>
        <v>6.3944787216109965E-4</v>
      </c>
      <c r="AK66" s="103">
        <f t="shared" si="14"/>
        <v>2.1570391795086471E-4</v>
      </c>
      <c r="AL66" s="124">
        <f t="shared" si="15"/>
        <v>9.9954957278249185E-3</v>
      </c>
      <c r="AM66" s="124">
        <f t="shared" si="16"/>
        <v>5.5437104127219394E-3</v>
      </c>
      <c r="AN66" s="106">
        <f t="shared" si="17"/>
        <v>5.7376624670548975E-3</v>
      </c>
      <c r="AO66" s="107">
        <f t="shared" si="18"/>
        <v>4.7596770893973553E-3</v>
      </c>
      <c r="AP66" s="119"/>
    </row>
    <row r="67" spans="1:42">
      <c r="A67" s="181" t="s">
        <v>72</v>
      </c>
      <c r="B67" s="135">
        <f>SUM(B52:B66)</f>
        <v>25085264978.824871</v>
      </c>
      <c r="C67" s="136"/>
      <c r="D67" s="135">
        <f>SUM(D52:D66)</f>
        <v>24903966577.664261</v>
      </c>
      <c r="E67" s="136"/>
      <c r="F67" s="92">
        <f>((D67-B67)/B67)</f>
        <v>-7.2272866686339142E-3</v>
      </c>
      <c r="G67" s="92"/>
      <c r="H67" s="135">
        <f>SUM(H52:H66)</f>
        <v>24523413766.742374</v>
      </c>
      <c r="I67" s="136"/>
      <c r="J67" s="92">
        <f>((H67-D67)/D67)</f>
        <v>-1.5280811180625124E-2</v>
      </c>
      <c r="K67" s="92"/>
      <c r="L67" s="135">
        <f>SUM(L52:L66)</f>
        <v>24811007404.114376</v>
      </c>
      <c r="M67" s="136"/>
      <c r="N67" s="92">
        <f>((L67-H67)/H67)</f>
        <v>1.172730844520611E-2</v>
      </c>
      <c r="O67" s="92"/>
      <c r="P67" s="135">
        <f>SUM(P52:P66)</f>
        <v>24722266853.243694</v>
      </c>
      <c r="Q67" s="136"/>
      <c r="R67" s="92">
        <f>((P67-L67)/L67)</f>
        <v>-3.5766605291474799E-3</v>
      </c>
      <c r="S67" s="92"/>
      <c r="T67" s="135">
        <f>SUM(T52:T66)</f>
        <v>24714036403.948727</v>
      </c>
      <c r="U67" s="136"/>
      <c r="V67" s="92">
        <f>((T67-P67)/P67)</f>
        <v>-3.3291644911954228E-4</v>
      </c>
      <c r="W67" s="92"/>
      <c r="X67" s="135">
        <f>SUM(X52:X66)</f>
        <v>24778044922.46698</v>
      </c>
      <c r="Y67" s="136"/>
      <c r="Z67" s="92">
        <f>((X67-T67)/T67)</f>
        <v>2.5899661824576037E-3</v>
      </c>
      <c r="AA67" s="92"/>
      <c r="AB67" s="135">
        <f>SUM(AB52:AB66)</f>
        <v>24851525758.043652</v>
      </c>
      <c r="AC67" s="136"/>
      <c r="AD67" s="92">
        <f>((AB67-X67)/X67)</f>
        <v>2.9655622873636964E-3</v>
      </c>
      <c r="AE67" s="92"/>
      <c r="AF67" s="135">
        <f>SUM(AF52:AF66)</f>
        <v>24658339573.370785</v>
      </c>
      <c r="AG67" s="136"/>
      <c r="AH67" s="92">
        <f>((AF67-AB67)/AB67)</f>
        <v>-7.773614648603158E-3</v>
      </c>
      <c r="AI67" s="92"/>
      <c r="AJ67" s="103">
        <f t="shared" si="13"/>
        <v>-2.113556570137726E-3</v>
      </c>
      <c r="AK67" s="103"/>
      <c r="AL67" s="124">
        <f t="shared" si="15"/>
        <v>-9.8629671513361557E-3</v>
      </c>
      <c r="AM67" s="124"/>
      <c r="AN67" s="106">
        <f t="shared" si="17"/>
        <v>8.2493684469132581E-3</v>
      </c>
      <c r="AO67" s="107"/>
      <c r="AP67" s="119"/>
    </row>
    <row r="68" spans="1:42">
      <c r="A68" s="182" t="s">
        <v>108</v>
      </c>
      <c r="B68" s="158"/>
      <c r="C68" s="160"/>
      <c r="D68" s="158"/>
      <c r="E68" s="160"/>
      <c r="F68" s="92"/>
      <c r="G68" s="92"/>
      <c r="H68" s="158"/>
      <c r="I68" s="160"/>
      <c r="J68" s="92"/>
      <c r="K68" s="92"/>
      <c r="L68" s="158"/>
      <c r="M68" s="160"/>
      <c r="N68" s="92"/>
      <c r="O68" s="92"/>
      <c r="P68" s="258"/>
      <c r="Q68" s="134"/>
      <c r="R68" s="92"/>
      <c r="S68" s="92"/>
      <c r="T68" s="258"/>
      <c r="U68" s="134"/>
      <c r="V68" s="92"/>
      <c r="W68" s="92"/>
      <c r="X68" s="258"/>
      <c r="Y68" s="134"/>
      <c r="Z68" s="92"/>
      <c r="AA68" s="92"/>
      <c r="AB68" s="258"/>
      <c r="AC68" s="134"/>
      <c r="AD68" s="92"/>
      <c r="AE68" s="92"/>
      <c r="AF68" s="258"/>
      <c r="AG68" s="134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0" t="s">
        <v>51</v>
      </c>
      <c r="B69" s="150">
        <v>654732947.5</v>
      </c>
      <c r="C69" s="149">
        <v>11.7789</v>
      </c>
      <c r="D69" s="150">
        <v>655360703.61000001</v>
      </c>
      <c r="E69" s="149">
        <v>11.7959</v>
      </c>
      <c r="F69" s="92">
        <f t="shared" ref="F69:G73" si="92">((D69-B69)/B69)</f>
        <v>9.5879718959769361E-4</v>
      </c>
      <c r="G69" s="92">
        <f t="shared" si="92"/>
        <v>1.4432587083683078E-3</v>
      </c>
      <c r="H69" s="150">
        <v>647440920.45000005</v>
      </c>
      <c r="I69" s="149">
        <v>11.6549</v>
      </c>
      <c r="J69" s="92">
        <f t="shared" ref="J69:K73" si="93">((H69-D69)/D69)</f>
        <v>-1.2084617091587119E-2</v>
      </c>
      <c r="K69" s="92">
        <f t="shared" si="93"/>
        <v>-1.1953305809645726E-2</v>
      </c>
      <c r="L69" s="150">
        <v>640873657.65999997</v>
      </c>
      <c r="M69" s="149">
        <v>11.5358</v>
      </c>
      <c r="N69" s="92">
        <f t="shared" ref="N69:N73" si="94">((L69-H69)/H69)</f>
        <v>-1.0143416306518814E-2</v>
      </c>
      <c r="O69" s="92">
        <f t="shared" ref="O69:O73" si="95">((M69-I69)/I69)</f>
        <v>-1.0218877896850213E-2</v>
      </c>
      <c r="P69" s="131">
        <v>636868261.33000004</v>
      </c>
      <c r="Q69" s="256">
        <v>11.4672</v>
      </c>
      <c r="R69" s="92">
        <f t="shared" ref="R69:R73" si="96">((P69-L69)/L69)</f>
        <v>-6.2499000889265606E-3</v>
      </c>
      <c r="S69" s="92">
        <f t="shared" ref="S69:S73" si="97">((Q69-M69)/M69)</f>
        <v>-5.9467050399625507E-3</v>
      </c>
      <c r="T69" s="131">
        <v>634576738.38999999</v>
      </c>
      <c r="U69" s="256">
        <v>11.425599999999999</v>
      </c>
      <c r="V69" s="92">
        <f t="shared" ref="V69:W73" si="98">((T69-P69)/P69)</f>
        <v>-3.5981113821162464E-3</v>
      </c>
      <c r="W69" s="92">
        <f t="shared" si="98"/>
        <v>-3.6277382447328682E-3</v>
      </c>
      <c r="X69" s="131">
        <v>638804095.36000001</v>
      </c>
      <c r="Y69" s="256">
        <v>11.4701</v>
      </c>
      <c r="Z69" s="92">
        <f t="shared" ref="Z69:AA73" si="99">((X69-T69)/T69)</f>
        <v>6.6616954487259622E-3</v>
      </c>
      <c r="AA69" s="92">
        <f t="shared" si="99"/>
        <v>3.8947626382860503E-3</v>
      </c>
      <c r="AB69" s="131">
        <v>639128094.34000003</v>
      </c>
      <c r="AC69" s="256">
        <v>11.5122</v>
      </c>
      <c r="AD69" s="92">
        <f t="shared" ref="AD69:AD73" si="100">((AB69-X69)/X69)</f>
        <v>5.071961534896367E-4</v>
      </c>
      <c r="AE69" s="92">
        <f t="shared" ref="AE69:AE73" si="101">((AC69-Y69)/Y69)</f>
        <v>3.6704126380763535E-3</v>
      </c>
      <c r="AF69" s="131">
        <v>637983331.62</v>
      </c>
      <c r="AG69" s="256">
        <v>11.510199999999999</v>
      </c>
      <c r="AH69" s="92">
        <f t="shared" ref="AH69:AH73" si="102">((AF69-AB69)/AB69)</f>
        <v>-1.7911319031941094E-3</v>
      </c>
      <c r="AI69" s="92">
        <f t="shared" ref="AI69:AI73" si="103">((AG69-AC69)/AC69)</f>
        <v>-1.7372873994550718E-4</v>
      </c>
      <c r="AJ69" s="103">
        <f t="shared" si="13"/>
        <v>-3.2174359975661948E-3</v>
      </c>
      <c r="AK69" s="103">
        <f t="shared" si="14"/>
        <v>-2.8639902183007692E-3</v>
      </c>
      <c r="AL69" s="124">
        <f t="shared" si="15"/>
        <v>-2.6515736897678176E-2</v>
      </c>
      <c r="AM69" s="124">
        <f t="shared" si="16"/>
        <v>-2.4220279927771537E-2</v>
      </c>
      <c r="AN69" s="106">
        <f t="shared" si="17"/>
        <v>6.1746283382072354E-3</v>
      </c>
      <c r="AO69" s="107">
        <f t="shared" si="18"/>
        <v>6.1057997417769145E-3</v>
      </c>
      <c r="AP69" s="119"/>
    </row>
    <row r="70" spans="1:42">
      <c r="A70" s="180" t="s">
        <v>53</v>
      </c>
      <c r="B70" s="150">
        <v>2006646624.5699999</v>
      </c>
      <c r="C70" s="153">
        <v>0.97</v>
      </c>
      <c r="D70" s="150">
        <v>2008697910.1900001</v>
      </c>
      <c r="E70" s="153">
        <v>0.98</v>
      </c>
      <c r="F70" s="92">
        <f t="shared" si="92"/>
        <v>1.022245568743171E-3</v>
      </c>
      <c r="G70" s="92">
        <f t="shared" si="92"/>
        <v>1.0309278350515474E-2</v>
      </c>
      <c r="H70" s="150">
        <v>2004423652.6099999</v>
      </c>
      <c r="I70" s="153">
        <v>0.97</v>
      </c>
      <c r="J70" s="92">
        <f t="shared" si="93"/>
        <v>-2.1278747582287602E-3</v>
      </c>
      <c r="K70" s="92">
        <f t="shared" si="93"/>
        <v>-1.0204081632653071E-2</v>
      </c>
      <c r="L70" s="150">
        <v>2128320668.46</v>
      </c>
      <c r="M70" s="153">
        <v>1.04</v>
      </c>
      <c r="N70" s="92">
        <f t="shared" si="94"/>
        <v>6.1811790979751896E-2</v>
      </c>
      <c r="O70" s="92">
        <f t="shared" si="95"/>
        <v>7.216494845360831E-2</v>
      </c>
      <c r="P70" s="131">
        <v>2135359279.3499999</v>
      </c>
      <c r="Q70" s="256">
        <v>1.04</v>
      </c>
      <c r="R70" s="92">
        <f t="shared" si="96"/>
        <v>3.3071195493735587E-3</v>
      </c>
      <c r="S70" s="92">
        <f t="shared" si="97"/>
        <v>0</v>
      </c>
      <c r="T70" s="131">
        <v>2134510316.9000001</v>
      </c>
      <c r="U70" s="256">
        <v>1.04</v>
      </c>
      <c r="V70" s="92">
        <f t="shared" si="98"/>
        <v>-3.975735878311926E-4</v>
      </c>
      <c r="W70" s="92">
        <f t="shared" si="98"/>
        <v>0</v>
      </c>
      <c r="X70" s="131">
        <v>2153145877.9099998</v>
      </c>
      <c r="Y70" s="256">
        <v>1.05</v>
      </c>
      <c r="Z70" s="92">
        <f t="shared" si="99"/>
        <v>8.7306024536178486E-3</v>
      </c>
      <c r="AA70" s="92">
        <f t="shared" si="99"/>
        <v>9.6153846153846229E-3</v>
      </c>
      <c r="AB70" s="131">
        <v>2136615036.6400001</v>
      </c>
      <c r="AC70" s="256">
        <v>1.04</v>
      </c>
      <c r="AD70" s="92">
        <f t="shared" si="100"/>
        <v>-7.6775296275075336E-3</v>
      </c>
      <c r="AE70" s="92">
        <f t="shared" si="101"/>
        <v>-9.5238095238095316E-3</v>
      </c>
      <c r="AF70" s="131">
        <v>2069561148.6600001</v>
      </c>
      <c r="AG70" s="256">
        <v>1.01</v>
      </c>
      <c r="AH70" s="92">
        <f t="shared" si="102"/>
        <v>-3.138323321240296E-2</v>
      </c>
      <c r="AI70" s="92">
        <f t="shared" si="103"/>
        <v>-2.8846153846153872E-2</v>
      </c>
      <c r="AJ70" s="103">
        <f t="shared" ref="AJ70:AJ75" si="104">AVERAGE(F70,J70,N70,R70,V70,Z70,AD70,AH70)</f>
        <v>4.1606934206895015E-3</v>
      </c>
      <c r="AK70" s="103">
        <f t="shared" ref="AK70:AK75" si="105">AVERAGE(G70,K70,O70,S70,W70,AA70,AE70,AI70)</f>
        <v>5.4394458021114912E-3</v>
      </c>
      <c r="AL70" s="124">
        <f t="shared" ref="AL70:AL75" si="106">((AF70-D70)/D70)</f>
        <v>3.0299846562912517E-2</v>
      </c>
      <c r="AM70" s="124">
        <f t="shared" ref="AM70:AM75" si="107">((AG70-E70)/E70)</f>
        <v>3.0612244897959211E-2</v>
      </c>
      <c r="AN70" s="106">
        <f t="shared" ref="AN70:AN75" si="108">STDEV(F70,J70,N70,R70,V70,Z70,AD70,AH70)</f>
        <v>2.6237785443642546E-2</v>
      </c>
      <c r="AO70" s="107">
        <f t="shared" ref="AO70:AO75" si="109">STDEV(G70,K70,O70,S70,W70,AA70,AE70,AI70)</f>
        <v>2.97531340082181E-2</v>
      </c>
      <c r="AP70" s="119"/>
    </row>
    <row r="71" spans="1:42">
      <c r="A71" s="180" t="s">
        <v>54</v>
      </c>
      <c r="B71" s="143">
        <v>1810876435.8299999</v>
      </c>
      <c r="C71" s="144">
        <v>0.8</v>
      </c>
      <c r="D71" s="143">
        <v>1813878793.4000001</v>
      </c>
      <c r="E71" s="144">
        <v>0.8</v>
      </c>
      <c r="F71" s="92">
        <f t="shared" si="92"/>
        <v>1.6579582740133599E-3</v>
      </c>
      <c r="G71" s="92">
        <f t="shared" si="92"/>
        <v>0</v>
      </c>
      <c r="H71" s="143">
        <v>1764844023.3299999</v>
      </c>
      <c r="I71" s="144">
        <v>0.78</v>
      </c>
      <c r="J71" s="92">
        <f t="shared" si="93"/>
        <v>-2.7033101797329921E-2</v>
      </c>
      <c r="K71" s="92">
        <f t="shared" si="93"/>
        <v>-2.5000000000000022E-2</v>
      </c>
      <c r="L71" s="143">
        <v>1789192828.73</v>
      </c>
      <c r="M71" s="144">
        <v>0.79</v>
      </c>
      <c r="N71" s="92">
        <f t="shared" si="94"/>
        <v>1.3796576398891897E-2</v>
      </c>
      <c r="O71" s="92">
        <f t="shared" si="95"/>
        <v>1.2820512820512832E-2</v>
      </c>
      <c r="P71" s="131">
        <v>1773551394.23</v>
      </c>
      <c r="Q71" s="130">
        <v>0.79</v>
      </c>
      <c r="R71" s="92">
        <f t="shared" si="96"/>
        <v>-8.7421737047216758E-3</v>
      </c>
      <c r="S71" s="92">
        <f t="shared" si="97"/>
        <v>0</v>
      </c>
      <c r="T71" s="131">
        <v>1766223245.72</v>
      </c>
      <c r="U71" s="130">
        <v>0.78</v>
      </c>
      <c r="V71" s="92">
        <f t="shared" si="98"/>
        <v>-4.131906486522517E-3</v>
      </c>
      <c r="W71" s="92">
        <f t="shared" si="98"/>
        <v>-1.2658227848101276E-2</v>
      </c>
      <c r="X71" s="131">
        <v>1788214992.53</v>
      </c>
      <c r="Y71" s="130">
        <v>0.79</v>
      </c>
      <c r="Z71" s="92">
        <f t="shared" si="99"/>
        <v>1.2451283756621048E-2</v>
      </c>
      <c r="AA71" s="92">
        <f t="shared" si="99"/>
        <v>1.2820512820512832E-2</v>
      </c>
      <c r="AB71" s="131">
        <v>1800248256.05</v>
      </c>
      <c r="AC71" s="130">
        <v>0.8</v>
      </c>
      <c r="AD71" s="92">
        <f t="shared" si="100"/>
        <v>6.7292040220371351E-3</v>
      </c>
      <c r="AE71" s="92">
        <f t="shared" si="101"/>
        <v>1.2658227848101276E-2</v>
      </c>
      <c r="AF71" s="131">
        <v>1825561339.1199999</v>
      </c>
      <c r="AG71" s="130">
        <v>0.81</v>
      </c>
      <c r="AH71" s="92">
        <f t="shared" si="102"/>
        <v>1.4060884650176209E-2</v>
      </c>
      <c r="AI71" s="92">
        <f t="shared" si="103"/>
        <v>1.2500000000000011E-2</v>
      </c>
      <c r="AJ71" s="103">
        <f t="shared" si="104"/>
        <v>1.0985906391456919E-3</v>
      </c>
      <c r="AK71" s="103">
        <f t="shared" si="105"/>
        <v>1.6426282051282067E-3</v>
      </c>
      <c r="AL71" s="124">
        <f t="shared" si="106"/>
        <v>6.4406429814980104E-3</v>
      </c>
      <c r="AM71" s="124">
        <f t="shared" si="107"/>
        <v>1.2500000000000011E-2</v>
      </c>
      <c r="AN71" s="106">
        <f t="shared" si="108"/>
        <v>1.4171153350656874E-2</v>
      </c>
      <c r="AO71" s="107">
        <f t="shared" si="109"/>
        <v>1.4186798406106295E-2</v>
      </c>
      <c r="AP71" s="119"/>
    </row>
    <row r="72" spans="1:42">
      <c r="A72" s="180" t="s">
        <v>55</v>
      </c>
      <c r="B72" s="150">
        <v>208096355.63999999</v>
      </c>
      <c r="C72" s="149">
        <v>23.452000000000002</v>
      </c>
      <c r="D72" s="150">
        <v>205835412.50999999</v>
      </c>
      <c r="E72" s="149">
        <v>23.0625</v>
      </c>
      <c r="F72" s="92">
        <f t="shared" si="92"/>
        <v>-1.0864885754709487E-2</v>
      </c>
      <c r="G72" s="92">
        <f t="shared" si="92"/>
        <v>-1.6608391608391681E-2</v>
      </c>
      <c r="H72" s="150">
        <v>204761812.31</v>
      </c>
      <c r="I72" s="149">
        <v>22.980499999999999</v>
      </c>
      <c r="J72" s="92">
        <f t="shared" si="93"/>
        <v>-5.2158187306464085E-3</v>
      </c>
      <c r="K72" s="92">
        <f t="shared" si="93"/>
        <v>-3.5555555555555874E-3</v>
      </c>
      <c r="L72" s="150">
        <v>204378030.47999999</v>
      </c>
      <c r="M72" s="149">
        <v>22.9087</v>
      </c>
      <c r="N72" s="92">
        <f t="shared" si="94"/>
        <v>-1.87428420207077E-3</v>
      </c>
      <c r="O72" s="92">
        <f t="shared" si="95"/>
        <v>-3.1243880681447161E-3</v>
      </c>
      <c r="P72" s="150">
        <v>200196598.52000001</v>
      </c>
      <c r="Q72" s="149">
        <v>22.5397</v>
      </c>
      <c r="R72" s="92">
        <f t="shared" si="96"/>
        <v>-2.0459302549200194E-2</v>
      </c>
      <c r="S72" s="92">
        <f t="shared" si="97"/>
        <v>-1.6107417705937037E-2</v>
      </c>
      <c r="T72" s="131">
        <v>198081010.81999999</v>
      </c>
      <c r="U72" s="130">
        <v>22.365500000000001</v>
      </c>
      <c r="V72" s="92">
        <f t="shared" si="98"/>
        <v>-1.0567550675885568E-2</v>
      </c>
      <c r="W72" s="92">
        <f t="shared" si="98"/>
        <v>-7.7285855623632537E-3</v>
      </c>
      <c r="X72" s="131">
        <v>199244444.27000001</v>
      </c>
      <c r="Y72" s="130">
        <v>22.570499999999999</v>
      </c>
      <c r="Z72" s="92">
        <f t="shared" si="99"/>
        <v>5.8735233891614785E-3</v>
      </c>
      <c r="AA72" s="92">
        <f t="shared" si="99"/>
        <v>9.1659028414298044E-3</v>
      </c>
      <c r="AB72" s="131">
        <v>199220120.50999999</v>
      </c>
      <c r="AC72" s="130">
        <v>22.642199999999999</v>
      </c>
      <c r="AD72" s="92">
        <f t="shared" si="100"/>
        <v>-1.2207999118438989E-4</v>
      </c>
      <c r="AE72" s="92">
        <f t="shared" si="101"/>
        <v>3.1767129660397369E-3</v>
      </c>
      <c r="AF72" s="131">
        <v>198754130.31999999</v>
      </c>
      <c r="AG72" s="130">
        <v>22.970199999999998</v>
      </c>
      <c r="AH72" s="92">
        <f t="shared" si="102"/>
        <v>-2.3390719210844312E-3</v>
      </c>
      <c r="AI72" s="92">
        <f t="shared" si="103"/>
        <v>1.4486224836809117E-2</v>
      </c>
      <c r="AJ72" s="103">
        <f t="shared" si="104"/>
        <v>-5.6961838044524704E-3</v>
      </c>
      <c r="AK72" s="103">
        <f t="shared" si="105"/>
        <v>-2.5369372320142021E-3</v>
      </c>
      <c r="AL72" s="124">
        <f t="shared" si="106"/>
        <v>-3.4402642886611996E-2</v>
      </c>
      <c r="AM72" s="124">
        <f t="shared" si="107"/>
        <v>-4.0021680216802864E-3</v>
      </c>
      <c r="AN72" s="106">
        <f t="shared" si="108"/>
        <v>8.1014284045427924E-3</v>
      </c>
      <c r="AO72" s="107">
        <f t="shared" si="109"/>
        <v>1.1147645324149904E-2</v>
      </c>
      <c r="AP72" s="119"/>
    </row>
    <row r="73" spans="1:42">
      <c r="A73" s="178" t="s">
        <v>107</v>
      </c>
      <c r="B73" s="143">
        <v>161705637.43000001</v>
      </c>
      <c r="C73" s="144">
        <v>135.63</v>
      </c>
      <c r="D73" s="143">
        <v>162110289.16</v>
      </c>
      <c r="E73" s="144">
        <v>135.30000000000001</v>
      </c>
      <c r="F73" s="92">
        <f t="shared" si="92"/>
        <v>2.5023971732287755E-3</v>
      </c>
      <c r="G73" s="92">
        <f t="shared" si="92"/>
        <v>-2.4330900243307828E-3</v>
      </c>
      <c r="H73" s="143">
        <v>159545304.44</v>
      </c>
      <c r="I73" s="144">
        <v>133.41999999999999</v>
      </c>
      <c r="J73" s="92">
        <f t="shared" si="93"/>
        <v>-1.582246711970518E-2</v>
      </c>
      <c r="K73" s="92">
        <f t="shared" si="93"/>
        <v>-1.389504804138968E-2</v>
      </c>
      <c r="L73" s="143">
        <v>160273731.87</v>
      </c>
      <c r="M73" s="144">
        <v>133.94</v>
      </c>
      <c r="N73" s="92">
        <f t="shared" si="94"/>
        <v>4.5656463069017866E-3</v>
      </c>
      <c r="O73" s="92">
        <f t="shared" si="95"/>
        <v>3.8974666466797354E-3</v>
      </c>
      <c r="P73" s="131">
        <v>160568027.72</v>
      </c>
      <c r="Q73" s="130">
        <v>133.69</v>
      </c>
      <c r="R73" s="92">
        <f t="shared" si="96"/>
        <v>1.8362076340663299E-3</v>
      </c>
      <c r="S73" s="92">
        <f t="shared" si="97"/>
        <v>-1.8665073913692698E-3</v>
      </c>
      <c r="T73" s="131">
        <v>156315824.24000001</v>
      </c>
      <c r="U73" s="130">
        <v>134.13</v>
      </c>
      <c r="V73" s="92">
        <f t="shared" si="98"/>
        <v>-2.6482255156144913E-2</v>
      </c>
      <c r="W73" s="92">
        <f t="shared" si="98"/>
        <v>3.2911960505647223E-3</v>
      </c>
      <c r="X73" s="131">
        <v>155291253.24000001</v>
      </c>
      <c r="Y73" s="130">
        <v>134.31</v>
      </c>
      <c r="Z73" s="92">
        <f t="shared" si="99"/>
        <v>-6.5544931550047137E-3</v>
      </c>
      <c r="AA73" s="92">
        <f t="shared" si="99"/>
        <v>1.3419816595840366E-3</v>
      </c>
      <c r="AB73" s="131">
        <v>156841806.83000001</v>
      </c>
      <c r="AC73" s="130">
        <v>135.76</v>
      </c>
      <c r="AD73" s="92">
        <f t="shared" si="100"/>
        <v>9.9848095604177338E-3</v>
      </c>
      <c r="AE73" s="92">
        <f t="shared" si="101"/>
        <v>1.0795919886828893E-2</v>
      </c>
      <c r="AF73" s="131">
        <v>157540527.18000001</v>
      </c>
      <c r="AG73" s="130">
        <v>138.04</v>
      </c>
      <c r="AH73" s="92">
        <f t="shared" si="102"/>
        <v>4.4549368827237071E-3</v>
      </c>
      <c r="AI73" s="92">
        <f t="shared" si="103"/>
        <v>1.6794342958161471E-2</v>
      </c>
      <c r="AJ73" s="103">
        <f t="shared" si="104"/>
        <v>-3.1894022341895588E-3</v>
      </c>
      <c r="AK73" s="103">
        <f t="shared" si="105"/>
        <v>2.2407827180911406E-3</v>
      </c>
      <c r="AL73" s="124">
        <f t="shared" si="106"/>
        <v>-2.818921614216427E-2</v>
      </c>
      <c r="AM73" s="124">
        <f t="shared" si="107"/>
        <v>2.0251293422024984E-2</v>
      </c>
      <c r="AN73" s="106">
        <f t="shared" si="108"/>
        <v>1.2324569261735837E-2</v>
      </c>
      <c r="AO73" s="107">
        <f t="shared" si="109"/>
        <v>9.1708564294147345E-3</v>
      </c>
      <c r="AP73" s="119"/>
    </row>
    <row r="74" spans="1:42">
      <c r="A74" s="181" t="s">
        <v>72</v>
      </c>
      <c r="B74" s="172">
        <f>SUM(B69:B73)</f>
        <v>4842058000.9700003</v>
      </c>
      <c r="C74" s="160"/>
      <c r="D74" s="172">
        <f>SUM(D69:D73)</f>
        <v>4845883108.8700008</v>
      </c>
      <c r="E74" s="160"/>
      <c r="F74" s="92">
        <f>((D74-B74)/B74)</f>
        <v>7.8997564656067636E-4</v>
      </c>
      <c r="G74" s="92"/>
      <c r="H74" s="172">
        <f>SUM(H69:H73)</f>
        <v>4781015713.1399994</v>
      </c>
      <c r="I74" s="160"/>
      <c r="J74" s="92">
        <f>((H74-D74)/D74)</f>
        <v>-1.3386083459435264E-2</v>
      </c>
      <c r="K74" s="92"/>
      <c r="L74" s="172">
        <f>SUM(L69:L73)</f>
        <v>4923038917.1999998</v>
      </c>
      <c r="M74" s="160"/>
      <c r="N74" s="92">
        <f>((L74-H74)/H74)</f>
        <v>2.9705655153918053E-2</v>
      </c>
      <c r="O74" s="92"/>
      <c r="P74" s="267">
        <f>SUM(P69:P73)</f>
        <v>4906543561.1500006</v>
      </c>
      <c r="Q74" s="134"/>
      <c r="R74" s="92">
        <f>((P74-L74)/L74)</f>
        <v>-3.3506450644475191E-3</v>
      </c>
      <c r="S74" s="92"/>
      <c r="T74" s="267">
        <f>SUM(T69:T73)</f>
        <v>4889707136.0699997</v>
      </c>
      <c r="U74" s="134"/>
      <c r="V74" s="92">
        <f>((T74-P74)/P74)</f>
        <v>-3.4314227256253562E-3</v>
      </c>
      <c r="W74" s="92"/>
      <c r="X74" s="267">
        <f>SUM(X69:X73)</f>
        <v>4934700663.3100004</v>
      </c>
      <c r="Y74" s="134"/>
      <c r="Z74" s="92">
        <f>((X74-T74)/T74)</f>
        <v>9.2016814070716175E-3</v>
      </c>
      <c r="AA74" s="92"/>
      <c r="AB74" s="267">
        <f>SUM(AB69:AB73)</f>
        <v>4932053314.3699999</v>
      </c>
      <c r="AC74" s="134"/>
      <c r="AD74" s="92">
        <f>((AB74-X74)/X74)</f>
        <v>-5.3647609462592974E-4</v>
      </c>
      <c r="AE74" s="92"/>
      <c r="AF74" s="267">
        <f>SUM(AF69:AF73)</f>
        <v>4889400476.8999996</v>
      </c>
      <c r="AG74" s="134"/>
      <c r="AH74" s="92">
        <f>((AF74-AB74)/AB74)</f>
        <v>-8.6480892949245356E-3</v>
      </c>
      <c r="AI74" s="92"/>
      <c r="AJ74" s="103">
        <f t="shared" si="104"/>
        <v>1.2930744460614679E-3</v>
      </c>
      <c r="AK74" s="103"/>
      <c r="AL74" s="124">
        <f t="shared" si="106"/>
        <v>8.9802760513029555E-3</v>
      </c>
      <c r="AM74" s="124"/>
      <c r="AN74" s="106">
        <f t="shared" si="108"/>
        <v>1.3264402349814505E-2</v>
      </c>
      <c r="AO74" s="107"/>
      <c r="AP74" s="119"/>
    </row>
    <row r="75" spans="1:42">
      <c r="A75" s="185" t="s">
        <v>57</v>
      </c>
      <c r="B75" s="139">
        <f>SUM(B17,B26,B34,B45,B50,B67,B74)</f>
        <v>262361160373.59515</v>
      </c>
      <c r="C75" s="173"/>
      <c r="D75" s="139">
        <f>SUM(D17,D26,D34,D45,D50,D67,D74)</f>
        <v>259845690526.84003</v>
      </c>
      <c r="E75" s="173"/>
      <c r="F75" s="92">
        <f>((D75-B75)/B75)</f>
        <v>-9.5878133911786578E-3</v>
      </c>
      <c r="G75" s="92"/>
      <c r="H75" s="139">
        <f>SUM(H17,H26,H34,H45,H50,H67,H74)</f>
        <v>254615993240.55505</v>
      </c>
      <c r="I75" s="173"/>
      <c r="J75" s="92">
        <f>((H75-D75)/D75)</f>
        <v>-2.0126165170111936E-2</v>
      </c>
      <c r="K75" s="92"/>
      <c r="L75" s="139">
        <f>SUM(L17,L26,L34,L45,L50,L67,L74)</f>
        <v>250175161123.00519</v>
      </c>
      <c r="M75" s="173"/>
      <c r="N75" s="92">
        <f>((L75-H75)/H75)</f>
        <v>-1.744129290949243E-2</v>
      </c>
      <c r="O75" s="92"/>
      <c r="P75" s="139">
        <f>SUM(P17,P26,P34,P45,P50,P67,P74)</f>
        <v>241471222023.73437</v>
      </c>
      <c r="Q75" s="268"/>
      <c r="R75" s="92">
        <f>((P75-L75)/L75)</f>
        <v>-3.4791380008310627E-2</v>
      </c>
      <c r="S75" s="92"/>
      <c r="T75" s="139">
        <f>SUM(T17,T26,T34,T45,T50,T67,T74)</f>
        <v>234064117578.72778</v>
      </c>
      <c r="U75" s="268"/>
      <c r="V75" s="92">
        <f>((T75-P75)/P75)</f>
        <v>-3.0674895264656183E-2</v>
      </c>
      <c r="W75" s="92"/>
      <c r="X75" s="139">
        <f>SUM(X17,X26,X34,X45,X50,X67,X74)</f>
        <v>230532797059.1001</v>
      </c>
      <c r="Y75" s="268"/>
      <c r="Z75" s="92">
        <f>((X75-T75)/T75)</f>
        <v>-1.5086979397599981E-2</v>
      </c>
      <c r="AA75" s="92"/>
      <c r="AB75" s="139">
        <f>SUM(AB17,AB26,AB34,AB45,AB50,AB67,AB74)</f>
        <v>226714818123.07965</v>
      </c>
      <c r="AC75" s="268"/>
      <c r="AD75" s="92">
        <f>((AB75-X75)/X75)</f>
        <v>-1.656154345380045E-2</v>
      </c>
      <c r="AE75" s="92"/>
      <c r="AF75" s="139">
        <f>SUM(AF17,AF26,AF34,AF45,AF50,AF67,AF74)</f>
        <v>226763717081.77725</v>
      </c>
      <c r="AG75" s="268"/>
      <c r="AH75" s="92">
        <f>((AF75-AB75)/AB75)</f>
        <v>2.1568488157247355E-4</v>
      </c>
      <c r="AI75" s="92"/>
      <c r="AJ75" s="103">
        <f t="shared" si="104"/>
        <v>-1.8006798089197223E-2</v>
      </c>
      <c r="AK75" s="103"/>
      <c r="AL75" s="124">
        <f t="shared" si="106"/>
        <v>-0.12731391995760524</v>
      </c>
      <c r="AM75" s="124"/>
      <c r="AN75" s="106">
        <f t="shared" si="108"/>
        <v>1.1087745360768068E-2</v>
      </c>
      <c r="AO75" s="107"/>
      <c r="AP75" s="119"/>
    </row>
    <row r="76" spans="1:42" ht="15" customHeight="1">
      <c r="A76" s="180"/>
      <c r="B76" s="158"/>
      <c r="C76" s="160"/>
      <c r="D76" s="158"/>
      <c r="E76" s="160"/>
      <c r="F76" s="92"/>
      <c r="G76" s="92"/>
      <c r="H76" s="158"/>
      <c r="I76" s="160"/>
      <c r="J76" s="92"/>
      <c r="K76" s="92"/>
      <c r="L76" s="24"/>
      <c r="M76" s="45"/>
      <c r="N76" s="92"/>
      <c r="O76" s="92"/>
      <c r="P76" s="258"/>
      <c r="Q76" s="134"/>
      <c r="R76" s="92"/>
      <c r="S76" s="92"/>
      <c r="T76" s="258"/>
      <c r="U76" s="134"/>
      <c r="V76" s="92"/>
      <c r="W76" s="92"/>
      <c r="X76" s="225"/>
      <c r="Y76" s="226"/>
      <c r="Z76" s="92"/>
      <c r="AA76" s="92"/>
      <c r="AB76" s="258"/>
      <c r="AC76" s="134"/>
      <c r="AD76" s="92"/>
      <c r="AE76" s="92"/>
      <c r="AF76" s="258"/>
      <c r="AG76" s="134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301" t="s">
        <v>126</v>
      </c>
      <c r="C77" s="301"/>
      <c r="D77" s="301" t="s">
        <v>128</v>
      </c>
      <c r="E77" s="301"/>
      <c r="F77" s="296" t="s">
        <v>101</v>
      </c>
      <c r="G77" s="296"/>
      <c r="H77" s="301" t="s">
        <v>130</v>
      </c>
      <c r="I77" s="301"/>
      <c r="J77" s="296" t="s">
        <v>101</v>
      </c>
      <c r="K77" s="296"/>
      <c r="L77" s="301" t="s">
        <v>132</v>
      </c>
      <c r="M77" s="301"/>
      <c r="N77" s="296" t="s">
        <v>101</v>
      </c>
      <c r="O77" s="296"/>
      <c r="P77" s="290" t="s">
        <v>139</v>
      </c>
      <c r="Q77" s="290"/>
      <c r="R77" s="296" t="s">
        <v>101</v>
      </c>
      <c r="S77" s="296"/>
      <c r="T77" s="297" t="s">
        <v>141</v>
      </c>
      <c r="U77" s="298"/>
      <c r="V77" s="296" t="s">
        <v>101</v>
      </c>
      <c r="W77" s="296"/>
      <c r="X77" s="290" t="s">
        <v>143</v>
      </c>
      <c r="Y77" s="290"/>
      <c r="Z77" s="296" t="s">
        <v>101</v>
      </c>
      <c r="AA77" s="296"/>
      <c r="AB77" s="290" t="s">
        <v>145</v>
      </c>
      <c r="AC77" s="290"/>
      <c r="AD77" s="296" t="s">
        <v>101</v>
      </c>
      <c r="AE77" s="296"/>
      <c r="AF77" s="290" t="s">
        <v>148</v>
      </c>
      <c r="AG77" s="290"/>
      <c r="AH77" s="296" t="s">
        <v>101</v>
      </c>
      <c r="AI77" s="296"/>
      <c r="AJ77" s="306" t="s">
        <v>122</v>
      </c>
      <c r="AK77" s="306"/>
      <c r="AL77" s="306" t="s">
        <v>123</v>
      </c>
      <c r="AM77" s="306"/>
      <c r="AN77" s="302" t="s">
        <v>112</v>
      </c>
      <c r="AO77" s="303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48" t="s">
        <v>114</v>
      </c>
      <c r="G78" s="248" t="s">
        <v>5</v>
      </c>
      <c r="H78" s="99" t="s">
        <v>115</v>
      </c>
      <c r="I78" s="100" t="s">
        <v>116</v>
      </c>
      <c r="J78" s="248" t="s">
        <v>114</v>
      </c>
      <c r="K78" s="248" t="s">
        <v>5</v>
      </c>
      <c r="L78" s="99" t="s">
        <v>115</v>
      </c>
      <c r="M78" s="100" t="s">
        <v>116</v>
      </c>
      <c r="N78" s="248" t="s">
        <v>114</v>
      </c>
      <c r="O78" s="248" t="s">
        <v>5</v>
      </c>
      <c r="P78" s="269" t="s">
        <v>115</v>
      </c>
      <c r="Q78" s="252" t="s">
        <v>116</v>
      </c>
      <c r="R78" s="248" t="s">
        <v>114</v>
      </c>
      <c r="S78" s="248" t="s">
        <v>5</v>
      </c>
      <c r="T78" s="269" t="s">
        <v>115</v>
      </c>
      <c r="U78" s="252" t="s">
        <v>116</v>
      </c>
      <c r="V78" s="252" t="s">
        <v>114</v>
      </c>
      <c r="W78" s="252" t="s">
        <v>5</v>
      </c>
      <c r="X78" s="273" t="s">
        <v>115</v>
      </c>
      <c r="Y78" s="273" t="s">
        <v>116</v>
      </c>
      <c r="Z78" s="273" t="s">
        <v>114</v>
      </c>
      <c r="AA78" s="273" t="s">
        <v>5</v>
      </c>
      <c r="AB78" s="269" t="s">
        <v>115</v>
      </c>
      <c r="AC78" s="276" t="s">
        <v>116</v>
      </c>
      <c r="AD78" s="276" t="s">
        <v>114</v>
      </c>
      <c r="AE78" s="276" t="s">
        <v>5</v>
      </c>
      <c r="AF78" s="269" t="s">
        <v>115</v>
      </c>
      <c r="AG78" s="279" t="s">
        <v>116</v>
      </c>
      <c r="AH78" s="279" t="s">
        <v>114</v>
      </c>
      <c r="AI78" s="279" t="s">
        <v>5</v>
      </c>
      <c r="AJ78" s="251" t="s">
        <v>121</v>
      </c>
      <c r="AK78" s="251" t="s">
        <v>121</v>
      </c>
      <c r="AL78" s="251" t="s">
        <v>121</v>
      </c>
      <c r="AM78" s="251" t="s">
        <v>121</v>
      </c>
      <c r="AN78" s="270" t="s">
        <v>121</v>
      </c>
      <c r="AO78" s="271" t="s">
        <v>121</v>
      </c>
      <c r="AP78" s="119"/>
    </row>
    <row r="79" spans="1:42">
      <c r="A79" s="180" t="s">
        <v>59</v>
      </c>
      <c r="B79" s="141">
        <v>1970240000</v>
      </c>
      <c r="C79" s="142">
        <v>13.1</v>
      </c>
      <c r="D79" s="141">
        <v>1959712000</v>
      </c>
      <c r="E79" s="142">
        <v>13.03</v>
      </c>
      <c r="F79" s="92">
        <f t="shared" ref="F79:G85" si="110">((D79-B79)/B79)</f>
        <v>-5.3435114503816794E-3</v>
      </c>
      <c r="G79" s="92">
        <f t="shared" si="110"/>
        <v>-5.3435114503817011E-3</v>
      </c>
      <c r="H79" s="141">
        <v>1873984000</v>
      </c>
      <c r="I79" s="142">
        <v>12.46</v>
      </c>
      <c r="J79" s="92">
        <f t="shared" ref="J79:K85" si="111">((H79-D79)/D79)</f>
        <v>-4.3745203376822715E-2</v>
      </c>
      <c r="K79" s="92">
        <f t="shared" si="111"/>
        <v>-4.3745203376822604E-2</v>
      </c>
      <c r="L79" s="141">
        <v>1901056000</v>
      </c>
      <c r="M79" s="142">
        <v>12.64</v>
      </c>
      <c r="N79" s="92">
        <f t="shared" ref="N79:N85" si="112">((L79-H79)/H79)</f>
        <v>1.4446227929373997E-2</v>
      </c>
      <c r="O79" s="92">
        <f t="shared" ref="O79:O85" si="113">((M79-I79)/I79)</f>
        <v>1.4446227929373973E-2</v>
      </c>
      <c r="P79" s="266">
        <v>1870976000</v>
      </c>
      <c r="Q79" s="265">
        <v>12.44</v>
      </c>
      <c r="R79" s="92">
        <f t="shared" ref="R79:R85" si="114">((P79-L79)/L79)</f>
        <v>-1.5822784810126583E-2</v>
      </c>
      <c r="S79" s="92">
        <f t="shared" ref="S79:S85" si="115">((Q79-M79)/M79)</f>
        <v>-1.5822784810126667E-2</v>
      </c>
      <c r="T79" s="266">
        <v>1854432000</v>
      </c>
      <c r="U79" s="265">
        <v>12.33</v>
      </c>
      <c r="V79" s="92">
        <f t="shared" ref="V79:W85" si="116">((T79-P79)/P79)</f>
        <v>-8.8424437299035371E-3</v>
      </c>
      <c r="W79" s="92">
        <f t="shared" si="116"/>
        <v>-8.842443729903492E-3</v>
      </c>
      <c r="X79" s="216">
        <v>1887520000</v>
      </c>
      <c r="Y79" s="215">
        <v>12.55</v>
      </c>
      <c r="Z79" s="92">
        <f t="shared" ref="Z79:AA85" si="117">((X79-T79)/T79)</f>
        <v>1.7842660178426603E-2</v>
      </c>
      <c r="AA79" s="92">
        <f t="shared" si="117"/>
        <v>1.7842660178426655E-2</v>
      </c>
      <c r="AB79" s="266">
        <v>1893536000</v>
      </c>
      <c r="AC79" s="265">
        <v>12.59</v>
      </c>
      <c r="AD79" s="92">
        <f t="shared" ref="AD79:AD85" si="118">((AB79-X79)/X79)</f>
        <v>3.1872509960159364E-3</v>
      </c>
      <c r="AE79" s="92">
        <f t="shared" ref="AE79:AE85" si="119">((AC79-Y79)/Y79)</f>
        <v>3.1872509960158683E-3</v>
      </c>
      <c r="AF79" s="266">
        <v>1909656003.02</v>
      </c>
      <c r="AG79" s="265">
        <v>12.69</v>
      </c>
      <c r="AH79" s="92">
        <f t="shared" ref="AH79:AH85" si="120">((AF79-AB79)/AB79)</f>
        <v>8.5131748326939555E-3</v>
      </c>
      <c r="AI79" s="92">
        <f t="shared" ref="AI79:AI85" si="121">((AG79-AC79)/AC79)</f>
        <v>7.9428117553613699E-3</v>
      </c>
      <c r="AJ79" s="103">
        <f t="shared" ref="AJ79" si="122">AVERAGE(F79,J79,N79,R79,V79,Z79,AD79,AH79)</f>
        <v>-3.7205786788405025E-3</v>
      </c>
      <c r="AK79" s="103">
        <f t="shared" ref="AK79" si="123">AVERAGE(G79,K79,O79,S79,W79,AA79,AE79,AI79)</f>
        <v>-3.7918740635070744E-3</v>
      </c>
      <c r="AL79" s="124">
        <f t="shared" ref="AL79" si="124">((AF79-D79)/D79)</f>
        <v>-2.5542527157051659E-2</v>
      </c>
      <c r="AM79" s="124">
        <f t="shared" ref="AM79" si="125">((AG79-E79)/E79)</f>
        <v>-2.6093630084420557E-2</v>
      </c>
      <c r="AN79" s="106">
        <f t="shared" ref="AN79" si="126">STDEV(F79,J79,N79,R79,V79,Z79,AD79,AH79)</f>
        <v>1.9891456730373819E-2</v>
      </c>
      <c r="AO79" s="107">
        <f t="shared" ref="AO79" si="127">STDEV(G79,K79,O79,S79,W79,AA79,AE79,AI79)</f>
        <v>1.9842305609044326E-2</v>
      </c>
      <c r="AP79" s="119"/>
    </row>
    <row r="80" spans="1:42">
      <c r="A80" s="180" t="s">
        <v>97</v>
      </c>
      <c r="B80" s="141">
        <v>105054033.91</v>
      </c>
      <c r="C80" s="142">
        <v>2.87</v>
      </c>
      <c r="D80" s="141">
        <v>105054033.91</v>
      </c>
      <c r="E80" s="142">
        <v>2.87</v>
      </c>
      <c r="F80" s="92">
        <f t="shared" si="110"/>
        <v>0</v>
      </c>
      <c r="G80" s="92">
        <f t="shared" si="110"/>
        <v>0</v>
      </c>
      <c r="H80" s="141">
        <v>97367153.379999995</v>
      </c>
      <c r="I80" s="142">
        <v>2.66</v>
      </c>
      <c r="J80" s="92">
        <f t="shared" si="111"/>
        <v>-7.3170731707317083E-2</v>
      </c>
      <c r="K80" s="92">
        <f t="shared" si="111"/>
        <v>-7.3170731707317055E-2</v>
      </c>
      <c r="L80" s="141">
        <v>106884243.56</v>
      </c>
      <c r="M80" s="142">
        <v>2.92</v>
      </c>
      <c r="N80" s="92">
        <f t="shared" si="112"/>
        <v>9.7744360902255717E-2</v>
      </c>
      <c r="O80" s="92">
        <f t="shared" si="113"/>
        <v>9.774436090225555E-2</v>
      </c>
      <c r="P80" s="266">
        <v>101759656.54000001</v>
      </c>
      <c r="Q80" s="265">
        <v>2.78</v>
      </c>
      <c r="R80" s="92">
        <f t="shared" si="114"/>
        <v>-4.7945205479452017E-2</v>
      </c>
      <c r="S80" s="92">
        <f t="shared" si="115"/>
        <v>-4.7945205479452101E-2</v>
      </c>
      <c r="T80" s="266">
        <v>101393614.61</v>
      </c>
      <c r="U80" s="265">
        <v>2.77</v>
      </c>
      <c r="V80" s="92">
        <f t="shared" si="116"/>
        <v>-3.5971223021583434E-3</v>
      </c>
      <c r="W80" s="92">
        <f t="shared" si="116"/>
        <v>-3.5971223021581968E-3</v>
      </c>
      <c r="X80" s="216">
        <v>103223824.26000001</v>
      </c>
      <c r="Y80" s="215">
        <v>2.82</v>
      </c>
      <c r="Z80" s="92">
        <f t="shared" si="117"/>
        <v>1.8050541516245546E-2</v>
      </c>
      <c r="AA80" s="92">
        <f t="shared" si="117"/>
        <v>1.8050541516245425E-2</v>
      </c>
      <c r="AB80" s="266">
        <v>103955908.12</v>
      </c>
      <c r="AC80" s="265">
        <v>2.84</v>
      </c>
      <c r="AD80" s="92">
        <f t="shared" si="118"/>
        <v>7.0921985815602774E-3</v>
      </c>
      <c r="AE80" s="92">
        <f t="shared" si="119"/>
        <v>7.0921985815602905E-3</v>
      </c>
      <c r="AF80" s="266">
        <v>104687991.98</v>
      </c>
      <c r="AG80" s="265">
        <v>2.86</v>
      </c>
      <c r="AH80" s="92">
        <f t="shared" si="120"/>
        <v>7.0422535211267547E-3</v>
      </c>
      <c r="AI80" s="92">
        <f t="shared" si="121"/>
        <v>7.0422535211267668E-3</v>
      </c>
      <c r="AJ80" s="103">
        <f t="shared" ref="AJ80:AJ87" si="128">AVERAGE(F80,J80,N80,R80,V80,Z80,AD80,AH80)</f>
        <v>6.520368790326063E-4</v>
      </c>
      <c r="AK80" s="103">
        <f t="shared" ref="AK80:AK87" si="129">AVERAGE(G80,K80,O80,S80,W80,AA80,AE80,AI80)</f>
        <v>6.5203687903258515E-4</v>
      </c>
      <c r="AL80" s="124">
        <f t="shared" ref="AL80:AL87" si="130">((AF80-D80)/D80)</f>
        <v>-3.4843205574912155E-3</v>
      </c>
      <c r="AM80" s="124">
        <f t="shared" ref="AM80:AM87" si="131">((AG80-E80)/E80)</f>
        <v>-3.4843205574913694E-3</v>
      </c>
      <c r="AN80" s="106">
        <f t="shared" ref="AN80:AN87" si="132">STDEV(F80,J80,N80,R80,V80,Z80,AD80,AH80)</f>
        <v>5.0202321420102558E-2</v>
      </c>
      <c r="AO80" s="107">
        <f t="shared" ref="AO80:AO87" si="133">STDEV(G80,K80,O80,S80,W80,AA80,AE80,AI80)</f>
        <v>5.0202321420102516E-2</v>
      </c>
      <c r="AP80" s="119"/>
    </row>
    <row r="81" spans="1:42">
      <c r="A81" s="180" t="s">
        <v>86</v>
      </c>
      <c r="B81" s="141">
        <v>83007633.599999994</v>
      </c>
      <c r="C81" s="142">
        <v>7.1</v>
      </c>
      <c r="D81" s="141">
        <v>83709106.560000002</v>
      </c>
      <c r="E81" s="142">
        <v>7.16</v>
      </c>
      <c r="F81" s="92">
        <f t="shared" si="110"/>
        <v>8.4507042253522142E-3</v>
      </c>
      <c r="G81" s="92">
        <f t="shared" si="110"/>
        <v>8.4507042253521829E-3</v>
      </c>
      <c r="H81" s="141">
        <v>74037220.549999997</v>
      </c>
      <c r="I81" s="142">
        <v>7.2</v>
      </c>
      <c r="J81" s="92">
        <f t="shared" si="111"/>
        <v>-0.11554162273930743</v>
      </c>
      <c r="K81" s="92">
        <f t="shared" si="111"/>
        <v>5.5865921787709542E-3</v>
      </c>
      <c r="L81" s="141">
        <v>84059843.040000007</v>
      </c>
      <c r="M81" s="142">
        <v>7.19</v>
      </c>
      <c r="N81" s="92">
        <f t="shared" si="112"/>
        <v>0.13537275461646175</v>
      </c>
      <c r="O81" s="92">
        <f t="shared" si="113"/>
        <v>-1.3888888888888592E-3</v>
      </c>
      <c r="P81" s="266">
        <v>81838512</v>
      </c>
      <c r="Q81" s="265">
        <v>7</v>
      </c>
      <c r="R81" s="92">
        <f t="shared" si="114"/>
        <v>-2.6425591098748338E-2</v>
      </c>
      <c r="S81" s="92">
        <f t="shared" si="115"/>
        <v>-2.6425591098748313E-2</v>
      </c>
      <c r="T81" s="266">
        <v>80669390.400000006</v>
      </c>
      <c r="U81" s="265">
        <v>6.9</v>
      </c>
      <c r="V81" s="92">
        <f t="shared" si="116"/>
        <v>-1.4285714285714212E-2</v>
      </c>
      <c r="W81" s="92">
        <f t="shared" si="116"/>
        <v>-1.4285714285714235E-2</v>
      </c>
      <c r="X81" s="216">
        <v>82423072.799999997</v>
      </c>
      <c r="Y81" s="215">
        <v>7.05</v>
      </c>
      <c r="Z81" s="92">
        <f t="shared" si="117"/>
        <v>2.1739130434782497E-2</v>
      </c>
      <c r="AA81" s="92">
        <f t="shared" si="117"/>
        <v>2.1739130434782532E-2</v>
      </c>
      <c r="AB81" s="266">
        <v>83592194.400000006</v>
      </c>
      <c r="AC81" s="265">
        <v>7.15</v>
      </c>
      <c r="AD81" s="92">
        <f t="shared" si="118"/>
        <v>1.4184397163120676E-2</v>
      </c>
      <c r="AE81" s="92">
        <f t="shared" si="119"/>
        <v>1.4184397163120643E-2</v>
      </c>
      <c r="AF81" s="266">
        <v>84410579.519999996</v>
      </c>
      <c r="AG81" s="265">
        <v>7.22</v>
      </c>
      <c r="AH81" s="92">
        <f t="shared" si="120"/>
        <v>9.7902097902096679E-3</v>
      </c>
      <c r="AI81" s="92">
        <f t="shared" si="121"/>
        <v>9.7902097902097061E-3</v>
      </c>
      <c r="AJ81" s="103">
        <f t="shared" si="128"/>
        <v>4.1605335132696031E-3</v>
      </c>
      <c r="AK81" s="103">
        <f t="shared" si="129"/>
        <v>2.2063549398605763E-3</v>
      </c>
      <c r="AL81" s="124">
        <f t="shared" si="130"/>
        <v>8.3798882681563464E-3</v>
      </c>
      <c r="AM81" s="124">
        <f t="shared" si="131"/>
        <v>8.3798882681563706E-3</v>
      </c>
      <c r="AN81" s="106">
        <f t="shared" si="132"/>
        <v>6.8951962560813235E-2</v>
      </c>
      <c r="AO81" s="107">
        <f t="shared" si="133"/>
        <v>1.5755443638429269E-2</v>
      </c>
      <c r="AP81" s="119"/>
    </row>
    <row r="82" spans="1:42">
      <c r="A82" s="180" t="s">
        <v>87</v>
      </c>
      <c r="B82" s="141">
        <v>89855073.219999999</v>
      </c>
      <c r="C82" s="142">
        <v>20.14</v>
      </c>
      <c r="D82" s="141">
        <v>88159694.480000004</v>
      </c>
      <c r="E82" s="142">
        <v>19.760000000000002</v>
      </c>
      <c r="F82" s="92">
        <f t="shared" si="110"/>
        <v>-1.8867924528301827E-2</v>
      </c>
      <c r="G82" s="92">
        <f t="shared" si="110"/>
        <v>-1.8867924528301838E-2</v>
      </c>
      <c r="H82" s="141">
        <v>84724321.769999996</v>
      </c>
      <c r="I82" s="142">
        <v>18.989999999999998</v>
      </c>
      <c r="J82" s="92">
        <f t="shared" si="111"/>
        <v>-3.8967611336032479E-2</v>
      </c>
      <c r="K82" s="92">
        <f t="shared" si="111"/>
        <v>-3.8967611336032541E-2</v>
      </c>
      <c r="L82" s="141">
        <v>82672021.189999998</v>
      </c>
      <c r="M82" s="142">
        <v>18.53</v>
      </c>
      <c r="N82" s="92">
        <f t="shared" si="112"/>
        <v>-2.422327540810951E-2</v>
      </c>
      <c r="O82" s="92">
        <f t="shared" si="113"/>
        <v>-2.4223275408109392E-2</v>
      </c>
      <c r="P82" s="266">
        <v>79861261.700000003</v>
      </c>
      <c r="Q82" s="265">
        <v>17.899999999999999</v>
      </c>
      <c r="R82" s="92">
        <f t="shared" si="114"/>
        <v>-3.3998920669185043E-2</v>
      </c>
      <c r="S82" s="92">
        <f t="shared" si="115"/>
        <v>-3.3998920669185244E-2</v>
      </c>
      <c r="T82" s="266">
        <v>80396644.459999993</v>
      </c>
      <c r="U82" s="265">
        <v>18.02</v>
      </c>
      <c r="V82" s="92">
        <f t="shared" si="116"/>
        <v>6.7039106145250198E-3</v>
      </c>
      <c r="W82" s="92">
        <f t="shared" si="116"/>
        <v>6.7039106145251959E-3</v>
      </c>
      <c r="X82" s="216">
        <v>82493560.269999996</v>
      </c>
      <c r="Y82" s="215">
        <v>18.489999999999998</v>
      </c>
      <c r="Z82" s="92">
        <f t="shared" si="117"/>
        <v>2.6082130965593815E-2</v>
      </c>
      <c r="AA82" s="92">
        <f t="shared" si="117"/>
        <v>2.6082130965593722E-2</v>
      </c>
      <c r="AB82" s="266">
        <v>81512025.209999993</v>
      </c>
      <c r="AC82" s="265">
        <v>18.27</v>
      </c>
      <c r="AD82" s="92">
        <f t="shared" si="118"/>
        <v>-1.1898323418063848E-2</v>
      </c>
      <c r="AE82" s="92">
        <f t="shared" si="119"/>
        <v>-1.1898323418063758E-2</v>
      </c>
      <c r="AF82" s="266">
        <v>81333564.290000007</v>
      </c>
      <c r="AG82" s="265">
        <v>18.23</v>
      </c>
      <c r="AH82" s="92">
        <f t="shared" si="120"/>
        <v>-2.1893814997261665E-3</v>
      </c>
      <c r="AI82" s="92">
        <f t="shared" si="121"/>
        <v>-2.1893814997262805E-3</v>
      </c>
      <c r="AJ82" s="103">
        <f t="shared" si="128"/>
        <v>-1.2169924409912505E-2</v>
      </c>
      <c r="AK82" s="103">
        <f t="shared" si="129"/>
        <v>-1.2169924409912516E-2</v>
      </c>
      <c r="AL82" s="124">
        <f t="shared" si="130"/>
        <v>-7.7429149797570818E-2</v>
      </c>
      <c r="AM82" s="124">
        <f t="shared" si="131"/>
        <v>-7.7429149797570901E-2</v>
      </c>
      <c r="AN82" s="106">
        <f t="shared" si="132"/>
        <v>2.1725212381045363E-2</v>
      </c>
      <c r="AO82" s="107">
        <f t="shared" si="133"/>
        <v>2.1725212381045383E-2</v>
      </c>
      <c r="AP82" s="119"/>
    </row>
    <row r="83" spans="1:42">
      <c r="A83" s="180" t="s">
        <v>61</v>
      </c>
      <c r="B83" s="141">
        <v>507300000</v>
      </c>
      <c r="C83" s="142">
        <v>3382</v>
      </c>
      <c r="D83" s="141">
        <v>541500000</v>
      </c>
      <c r="E83" s="142">
        <v>3610</v>
      </c>
      <c r="F83" s="92">
        <f t="shared" si="110"/>
        <v>6.741573033707865E-2</v>
      </c>
      <c r="G83" s="92">
        <f t="shared" si="110"/>
        <v>6.741573033707865E-2</v>
      </c>
      <c r="H83" s="141">
        <v>541500000</v>
      </c>
      <c r="I83" s="142">
        <v>3610</v>
      </c>
      <c r="J83" s="92">
        <f t="shared" si="111"/>
        <v>0</v>
      </c>
      <c r="K83" s="92">
        <f t="shared" si="111"/>
        <v>0</v>
      </c>
      <c r="L83" s="141">
        <v>541500000</v>
      </c>
      <c r="M83" s="142">
        <v>3610</v>
      </c>
      <c r="N83" s="92">
        <f t="shared" si="112"/>
        <v>0</v>
      </c>
      <c r="O83" s="92">
        <f t="shared" si="113"/>
        <v>0</v>
      </c>
      <c r="P83" s="266">
        <v>541500000</v>
      </c>
      <c r="Q83" s="265">
        <v>3610</v>
      </c>
      <c r="R83" s="92">
        <f t="shared" si="114"/>
        <v>0</v>
      </c>
      <c r="S83" s="92">
        <f t="shared" si="115"/>
        <v>0</v>
      </c>
      <c r="T83" s="266">
        <v>541500000</v>
      </c>
      <c r="U83" s="265">
        <v>3610</v>
      </c>
      <c r="V83" s="92">
        <f t="shared" si="116"/>
        <v>0</v>
      </c>
      <c r="W83" s="92">
        <f t="shared" si="116"/>
        <v>0</v>
      </c>
      <c r="X83" s="216">
        <v>629550000</v>
      </c>
      <c r="Y83" s="215">
        <v>4197</v>
      </c>
      <c r="Z83" s="92">
        <f t="shared" si="117"/>
        <v>0.1626038781163435</v>
      </c>
      <c r="AA83" s="92">
        <f t="shared" si="117"/>
        <v>0.1626038781163435</v>
      </c>
      <c r="AB83" s="266">
        <v>727500000</v>
      </c>
      <c r="AC83" s="265">
        <v>4850</v>
      </c>
      <c r="AD83" s="92">
        <f t="shared" si="118"/>
        <v>0.15558732427924707</v>
      </c>
      <c r="AE83" s="92">
        <f t="shared" si="119"/>
        <v>0.15558732427924707</v>
      </c>
      <c r="AF83" s="266">
        <v>727500000</v>
      </c>
      <c r="AG83" s="265">
        <v>4850</v>
      </c>
      <c r="AH83" s="92">
        <f t="shared" si="120"/>
        <v>0</v>
      </c>
      <c r="AI83" s="92">
        <f t="shared" si="121"/>
        <v>0</v>
      </c>
      <c r="AJ83" s="103">
        <f t="shared" si="128"/>
        <v>4.8200866591583652E-2</v>
      </c>
      <c r="AK83" s="103">
        <f t="shared" si="129"/>
        <v>4.8200866591583652E-2</v>
      </c>
      <c r="AL83" s="124">
        <f t="shared" si="130"/>
        <v>0.34349030470914127</v>
      </c>
      <c r="AM83" s="124">
        <f t="shared" si="131"/>
        <v>0.34349030470914127</v>
      </c>
      <c r="AN83" s="106">
        <f t="shared" si="132"/>
        <v>7.2314520405453081E-2</v>
      </c>
      <c r="AO83" s="107">
        <f t="shared" si="133"/>
        <v>7.2314520405453081E-2</v>
      </c>
      <c r="AP83" s="119"/>
    </row>
    <row r="84" spans="1:42">
      <c r="A84" s="180" t="s">
        <v>80</v>
      </c>
      <c r="B84" s="141">
        <v>569130000</v>
      </c>
      <c r="C84" s="142">
        <v>9.15</v>
      </c>
      <c r="D84" s="141">
        <v>567264000</v>
      </c>
      <c r="E84" s="142">
        <v>9.1199999999999992</v>
      </c>
      <c r="F84" s="92">
        <f t="shared" si="110"/>
        <v>-3.2786885245901639E-3</v>
      </c>
      <c r="G84" s="92">
        <f t="shared" si="110"/>
        <v>-3.278688524590288E-3</v>
      </c>
      <c r="H84" s="141">
        <v>552336000</v>
      </c>
      <c r="I84" s="142">
        <v>8.8800000000000008</v>
      </c>
      <c r="J84" s="92">
        <f t="shared" si="111"/>
        <v>-2.6315789473684209E-2</v>
      </c>
      <c r="K84" s="92">
        <f t="shared" si="111"/>
        <v>-2.6315789473684043E-2</v>
      </c>
      <c r="L84" s="141">
        <v>551092000</v>
      </c>
      <c r="M84" s="142">
        <v>8.86</v>
      </c>
      <c r="N84" s="92">
        <f t="shared" si="112"/>
        <v>-2.2522522522522522E-3</v>
      </c>
      <c r="O84" s="92">
        <f t="shared" si="113"/>
        <v>-2.252252252252404E-3</v>
      </c>
      <c r="P84" s="266">
        <v>544872000</v>
      </c>
      <c r="Q84" s="265">
        <v>8.76</v>
      </c>
      <c r="R84" s="92">
        <f t="shared" si="114"/>
        <v>-1.1286681715575621E-2</v>
      </c>
      <c r="S84" s="92">
        <f t="shared" si="115"/>
        <v>-1.1286681715575581E-2</v>
      </c>
      <c r="T84" s="266">
        <v>542384000</v>
      </c>
      <c r="U84" s="265">
        <v>8.7200000000000006</v>
      </c>
      <c r="V84" s="92">
        <f t="shared" si="116"/>
        <v>-4.5662100456621002E-3</v>
      </c>
      <c r="W84" s="92">
        <f t="shared" si="116"/>
        <v>-4.5662100456620031E-3</v>
      </c>
      <c r="X84" s="216">
        <v>549226000</v>
      </c>
      <c r="Y84" s="215">
        <v>8.83</v>
      </c>
      <c r="Z84" s="92">
        <f t="shared" si="117"/>
        <v>1.261467889908257E-2</v>
      </c>
      <c r="AA84" s="92">
        <f t="shared" si="117"/>
        <v>1.2614678899082502E-2</v>
      </c>
      <c r="AB84" s="266">
        <v>544250000</v>
      </c>
      <c r="AC84" s="265">
        <v>8.75</v>
      </c>
      <c r="AD84" s="92">
        <f t="shared" si="118"/>
        <v>-9.0600226500566258E-3</v>
      </c>
      <c r="AE84" s="92">
        <f t="shared" si="119"/>
        <v>-9.0600226500566327E-3</v>
      </c>
      <c r="AF84" s="266">
        <v>556690000</v>
      </c>
      <c r="AG84" s="265">
        <v>8.9499999999999993</v>
      </c>
      <c r="AH84" s="92">
        <f t="shared" si="120"/>
        <v>2.2857142857142857E-2</v>
      </c>
      <c r="AI84" s="92">
        <f t="shared" si="121"/>
        <v>2.2857142857142777E-2</v>
      </c>
      <c r="AJ84" s="103">
        <f t="shared" si="128"/>
        <v>-2.660977863199443E-3</v>
      </c>
      <c r="AK84" s="103">
        <f t="shared" si="129"/>
        <v>-2.66097786319946E-3</v>
      </c>
      <c r="AL84" s="124">
        <f t="shared" si="130"/>
        <v>-1.8640350877192981E-2</v>
      </c>
      <c r="AM84" s="124">
        <f t="shared" si="131"/>
        <v>-1.8640350877192978E-2</v>
      </c>
      <c r="AN84" s="106">
        <f t="shared" si="132"/>
        <v>1.4945612642573512E-2</v>
      </c>
      <c r="AO84" s="107">
        <f t="shared" si="133"/>
        <v>1.4945612642573441E-2</v>
      </c>
      <c r="AP84" s="119"/>
    </row>
    <row r="85" spans="1:42">
      <c r="A85" s="180" t="s">
        <v>70</v>
      </c>
      <c r="B85" s="143">
        <v>913647681</v>
      </c>
      <c r="C85" s="144">
        <v>81</v>
      </c>
      <c r="D85" s="143">
        <v>913647681</v>
      </c>
      <c r="E85" s="144">
        <v>81</v>
      </c>
      <c r="F85" s="92">
        <f t="shared" si="110"/>
        <v>0</v>
      </c>
      <c r="G85" s="92">
        <f t="shared" si="110"/>
        <v>0</v>
      </c>
      <c r="H85" s="143">
        <v>913647681</v>
      </c>
      <c r="I85" s="144">
        <v>81</v>
      </c>
      <c r="J85" s="92">
        <f t="shared" si="111"/>
        <v>0</v>
      </c>
      <c r="K85" s="92">
        <f t="shared" si="111"/>
        <v>0</v>
      </c>
      <c r="L85" s="143">
        <v>913647681</v>
      </c>
      <c r="M85" s="144">
        <v>81</v>
      </c>
      <c r="N85" s="92">
        <f t="shared" si="112"/>
        <v>0</v>
      </c>
      <c r="O85" s="92">
        <f t="shared" si="113"/>
        <v>0</v>
      </c>
      <c r="P85" s="131">
        <v>913647681</v>
      </c>
      <c r="Q85" s="130">
        <v>81</v>
      </c>
      <c r="R85" s="92">
        <f t="shared" si="114"/>
        <v>0</v>
      </c>
      <c r="S85" s="92">
        <f t="shared" si="115"/>
        <v>0</v>
      </c>
      <c r="T85" s="131">
        <v>913647681</v>
      </c>
      <c r="U85" s="130">
        <v>81</v>
      </c>
      <c r="V85" s="92">
        <f t="shared" si="116"/>
        <v>0</v>
      </c>
      <c r="W85" s="92">
        <f t="shared" si="116"/>
        <v>0</v>
      </c>
      <c r="X85" s="187">
        <v>913647681</v>
      </c>
      <c r="Y85" s="72">
        <v>81</v>
      </c>
      <c r="Z85" s="92">
        <f t="shared" si="117"/>
        <v>0</v>
      </c>
      <c r="AA85" s="92">
        <f t="shared" si="117"/>
        <v>0</v>
      </c>
      <c r="AB85" s="131">
        <v>913647681</v>
      </c>
      <c r="AC85" s="130">
        <v>81</v>
      </c>
      <c r="AD85" s="92">
        <f t="shared" si="118"/>
        <v>0</v>
      </c>
      <c r="AE85" s="92">
        <f t="shared" si="119"/>
        <v>0</v>
      </c>
      <c r="AF85" s="131">
        <v>913647681</v>
      </c>
      <c r="AG85" s="130">
        <v>81</v>
      </c>
      <c r="AH85" s="92">
        <f t="shared" si="120"/>
        <v>0</v>
      </c>
      <c r="AI85" s="92">
        <f t="shared" si="121"/>
        <v>0</v>
      </c>
      <c r="AJ85" s="103">
        <f t="shared" si="128"/>
        <v>0</v>
      </c>
      <c r="AK85" s="103">
        <f t="shared" si="129"/>
        <v>0</v>
      </c>
      <c r="AL85" s="124">
        <f t="shared" si="130"/>
        <v>0</v>
      </c>
      <c r="AM85" s="124">
        <f t="shared" si="131"/>
        <v>0</v>
      </c>
      <c r="AN85" s="106">
        <f t="shared" si="132"/>
        <v>0</v>
      </c>
      <c r="AO85" s="107">
        <f t="shared" si="133"/>
        <v>0</v>
      </c>
      <c r="AP85" s="119"/>
    </row>
    <row r="86" spans="1:42">
      <c r="A86" s="181" t="s">
        <v>62</v>
      </c>
      <c r="B86" s="137">
        <f>SUM(B79:B85)</f>
        <v>4238234421.73</v>
      </c>
      <c r="C86" s="134"/>
      <c r="D86" s="137">
        <f>SUM(D79:D85)</f>
        <v>4259046515.9500003</v>
      </c>
      <c r="E86" s="134"/>
      <c r="F86" s="92">
        <f>((D86-B86)/B86)</f>
        <v>4.9105575928726003E-3</v>
      </c>
      <c r="G86" s="92"/>
      <c r="H86" s="137">
        <f>SUM(H79:H85)</f>
        <v>4137596376.6999998</v>
      </c>
      <c r="I86" s="134"/>
      <c r="J86" s="92">
        <f>((H86-D86)/D86)</f>
        <v>-2.8515804839222437E-2</v>
      </c>
      <c r="K86" s="92"/>
      <c r="L86" s="137">
        <f>SUM(L79:L85)</f>
        <v>4180911788.79</v>
      </c>
      <c r="M86" s="134"/>
      <c r="N86" s="92">
        <f>((L86-H86)/H86)</f>
        <v>1.046873792086675E-2</v>
      </c>
      <c r="O86" s="92"/>
      <c r="P86" s="137">
        <f>SUM(P79:P85)</f>
        <v>4134455111.2399998</v>
      </c>
      <c r="Q86" s="134"/>
      <c r="R86" s="92">
        <f>((P86-L86)/L86)</f>
        <v>-1.1111613900719308E-2</v>
      </c>
      <c r="S86" s="92"/>
      <c r="T86" s="137">
        <f>SUM(T79:T85)</f>
        <v>4114423330.4700003</v>
      </c>
      <c r="U86" s="134"/>
      <c r="V86" s="92">
        <f>((T86-P86)/P86)</f>
        <v>-4.8450836279588004E-3</v>
      </c>
      <c r="W86" s="92"/>
      <c r="X86" s="137">
        <f>SUM(X79:X85)</f>
        <v>4248084138.3299999</v>
      </c>
      <c r="Y86" s="134"/>
      <c r="Z86" s="92">
        <f>((X86-T86)/T86)</f>
        <v>3.2485915309237584E-2</v>
      </c>
      <c r="AA86" s="92"/>
      <c r="AB86" s="137">
        <f>SUM(AB79:AB85)</f>
        <v>4347993808.7299995</v>
      </c>
      <c r="AC86" s="134"/>
      <c r="AD86" s="92">
        <f>((AB86-X86)/X86)</f>
        <v>2.3518759785976354E-2</v>
      </c>
      <c r="AE86" s="92"/>
      <c r="AF86" s="137">
        <f>SUM(AF79:AF85)</f>
        <v>4377925819.8099995</v>
      </c>
      <c r="AG86" s="134"/>
      <c r="AH86" s="92">
        <f>((AF86-AB86)/AB86)</f>
        <v>6.8840969874202117E-3</v>
      </c>
      <c r="AI86" s="92"/>
      <c r="AJ86" s="103">
        <f t="shared" si="128"/>
        <v>4.2244456535591194E-3</v>
      </c>
      <c r="AK86" s="103"/>
      <c r="AL86" s="124">
        <f t="shared" si="130"/>
        <v>2.7912187250080454E-2</v>
      </c>
      <c r="AM86" s="124"/>
      <c r="AN86" s="106">
        <f t="shared" si="132"/>
        <v>1.929800875012954E-2</v>
      </c>
      <c r="AO86" s="107"/>
      <c r="AP86" s="119"/>
    </row>
    <row r="87" spans="1:42" ht="15.75" thickBot="1">
      <c r="A87" s="186" t="s">
        <v>73</v>
      </c>
      <c r="B87" s="138">
        <f>SUM(B75,B86)</f>
        <v>266599394795.32516</v>
      </c>
      <c r="C87" s="140"/>
      <c r="D87" s="138">
        <f>SUM(D75,D86)</f>
        <v>264104737042.79004</v>
      </c>
      <c r="E87" s="140"/>
      <c r="F87" s="92">
        <f>((D87-B87)/B87)</f>
        <v>-9.3573271404098091E-3</v>
      </c>
      <c r="G87" s="92"/>
      <c r="H87" s="138">
        <f>SUM(H75,H86)</f>
        <v>258753589617.25507</v>
      </c>
      <c r="I87" s="140"/>
      <c r="J87" s="92">
        <f>((H87-D87)/D87)</f>
        <v>-2.0261459470406942E-2</v>
      </c>
      <c r="K87" s="92"/>
      <c r="L87" s="138">
        <f>SUM(L75,L86)</f>
        <v>254356072911.7952</v>
      </c>
      <c r="M87" s="140"/>
      <c r="N87" s="92">
        <f>((L87-H87)/H87)</f>
        <v>-1.6994997874095655E-2</v>
      </c>
      <c r="O87" s="92"/>
      <c r="P87" s="138">
        <f>SUM(P75,P86)</f>
        <v>245605677134.97437</v>
      </c>
      <c r="Q87" s="140"/>
      <c r="R87" s="92">
        <f>((P87-L87)/L87)</f>
        <v>-3.4402150012181019E-2</v>
      </c>
      <c r="S87" s="92"/>
      <c r="T87" s="138">
        <f>SUM(T75,T86)</f>
        <v>238178540909.19778</v>
      </c>
      <c r="U87" s="140"/>
      <c r="V87" s="92">
        <f>((T87-P87)/P87)</f>
        <v>-3.0240083667507998E-2</v>
      </c>
      <c r="W87" s="92"/>
      <c r="X87" s="138">
        <f>SUM(X75,X86)</f>
        <v>234780881197.43008</v>
      </c>
      <c r="Y87" s="140"/>
      <c r="Z87" s="92">
        <f>((X87-T87)/T87)</f>
        <v>-1.4265179805022864E-2</v>
      </c>
      <c r="AA87" s="92"/>
      <c r="AB87" s="138">
        <f>SUM(AB75,AB86)</f>
        <v>231062811931.80966</v>
      </c>
      <c r="AC87" s="140"/>
      <c r="AD87" s="92">
        <f>((AB87-X87)/X87)</f>
        <v>-1.5836337467759365E-2</v>
      </c>
      <c r="AE87" s="92"/>
      <c r="AF87" s="138">
        <f>SUM(AF75,AF86)</f>
        <v>231141642901.58725</v>
      </c>
      <c r="AG87" s="140"/>
      <c r="AH87" s="92">
        <f>((AF87-AB87)/AB87)</f>
        <v>3.41166841684815E-4</v>
      </c>
      <c r="AI87" s="92"/>
      <c r="AJ87" s="103">
        <f t="shared" si="128"/>
        <v>-1.7627046074462357E-2</v>
      </c>
      <c r="AK87" s="103"/>
      <c r="AL87" s="124">
        <f t="shared" si="130"/>
        <v>-0.12481068878314794</v>
      </c>
      <c r="AM87" s="124"/>
      <c r="AN87" s="106">
        <f t="shared" si="132"/>
        <v>1.1042684437407326E-2</v>
      </c>
      <c r="AO87" s="107"/>
      <c r="AP87" s="119"/>
    </row>
  </sheetData>
  <mergeCells count="41">
    <mergeCell ref="A1:AO1"/>
    <mergeCell ref="D77:E77"/>
    <mergeCell ref="F77:G77"/>
    <mergeCell ref="P77:Q77"/>
    <mergeCell ref="P2:Q2"/>
    <mergeCell ref="X2:Y2"/>
    <mergeCell ref="AB77:AC77"/>
    <mergeCell ref="AB2:AC2"/>
    <mergeCell ref="AD2:AE2"/>
    <mergeCell ref="AD77:AE77"/>
    <mergeCell ref="B77:C77"/>
    <mergeCell ref="R2:S2"/>
    <mergeCell ref="V2:W2"/>
    <mergeCell ref="AN2:AO2"/>
    <mergeCell ref="AL77:AM77"/>
    <mergeCell ref="Z77:AA77"/>
    <mergeCell ref="X77:Y77"/>
    <mergeCell ref="AN77:AO77"/>
    <mergeCell ref="AL2:AM2"/>
    <mergeCell ref="AJ2:AK2"/>
    <mergeCell ref="AJ77:AK77"/>
    <mergeCell ref="Z2:AA2"/>
    <mergeCell ref="AF77:AG77"/>
    <mergeCell ref="AF2:AG2"/>
    <mergeCell ref="AH2:AI2"/>
    <mergeCell ref="AH77:AI77"/>
    <mergeCell ref="B2:C2"/>
    <mergeCell ref="F2:G2"/>
    <mergeCell ref="D2:E2"/>
    <mergeCell ref="J77:K77"/>
    <mergeCell ref="V77:W77"/>
    <mergeCell ref="T77:U77"/>
    <mergeCell ref="T2:U2"/>
    <mergeCell ref="N2:O2"/>
    <mergeCell ref="N77:O77"/>
    <mergeCell ref="L77:M77"/>
    <mergeCell ref="L2:M2"/>
    <mergeCell ref="H77:I77"/>
    <mergeCell ref="R77:S77"/>
    <mergeCell ref="H2:I2"/>
    <mergeCell ref="J2:K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2016-09-16T10:55:56Z</dcterms:modified>
</cp:coreProperties>
</file>