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Data!$F$97</definedName>
    <definedName name="_xlnm.Print_Area" localSheetId="3">'NAV Trend'!$B$1:$J$10</definedName>
  </definedNames>
  <calcPr calcId="125725"/>
</workbook>
</file>

<file path=xl/calcChain.xml><?xml version="1.0" encoding="utf-8"?>
<calcChain xmlns="http://schemas.openxmlformats.org/spreadsheetml/2006/main">
  <c r="J10" i="1"/>
  <c r="K7" i="9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1"/>
  <c r="K34"/>
  <c r="K35"/>
  <c r="K36"/>
  <c r="K37"/>
  <c r="K38"/>
  <c r="K39"/>
  <c r="K40"/>
  <c r="K43"/>
  <c r="K44"/>
  <c r="K45"/>
  <c r="K48"/>
  <c r="K49"/>
  <c r="K50"/>
  <c r="K51"/>
  <c r="K52"/>
  <c r="K53"/>
  <c r="K54"/>
  <c r="K55"/>
  <c r="K56"/>
  <c r="K57"/>
  <c r="K58"/>
  <c r="K59"/>
  <c r="K60"/>
  <c r="K61"/>
  <c r="K62"/>
  <c r="K65"/>
  <c r="K66"/>
  <c r="K67"/>
  <c r="K68"/>
  <c r="K69"/>
  <c r="K72"/>
  <c r="K73"/>
  <c r="K74"/>
  <c r="K79"/>
  <c r="K80"/>
  <c r="K81"/>
  <c r="K82"/>
  <c r="K83"/>
  <c r="K84"/>
  <c r="K85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1"/>
  <c r="J34"/>
  <c r="J35"/>
  <c r="J36"/>
  <c r="J37"/>
  <c r="J38"/>
  <c r="J39"/>
  <c r="J40"/>
  <c r="J43"/>
  <c r="J44"/>
  <c r="J45"/>
  <c r="J48"/>
  <c r="J49"/>
  <c r="J50"/>
  <c r="J51"/>
  <c r="J52"/>
  <c r="J53"/>
  <c r="J54"/>
  <c r="J55"/>
  <c r="J56"/>
  <c r="J57"/>
  <c r="J58"/>
  <c r="J59"/>
  <c r="J60"/>
  <c r="J61"/>
  <c r="J62"/>
  <c r="J65"/>
  <c r="J66"/>
  <c r="J67"/>
  <c r="J68"/>
  <c r="J69"/>
  <c r="J72"/>
  <c r="J73"/>
  <c r="J74"/>
  <c r="J79"/>
  <c r="J80"/>
  <c r="J81"/>
  <c r="J82"/>
  <c r="J83"/>
  <c r="J84"/>
  <c r="J85"/>
  <c r="J6"/>
  <c r="F10" i="1"/>
  <c r="E10"/>
  <c r="D10"/>
  <c r="C10"/>
  <c r="G10"/>
  <c r="H10"/>
  <c r="I10"/>
  <c r="G41" i="9"/>
  <c r="H36" s="1"/>
  <c r="D41"/>
  <c r="E36" s="1"/>
  <c r="G32"/>
  <c r="H29" s="1"/>
  <c r="D32"/>
  <c r="H30" l="1"/>
  <c r="H28"/>
  <c r="H27"/>
  <c r="J32"/>
  <c r="H31"/>
  <c r="H34"/>
  <c r="H39"/>
  <c r="H37"/>
  <c r="H35"/>
  <c r="H40"/>
  <c r="H38"/>
  <c r="E34"/>
  <c r="E39"/>
  <c r="E37"/>
  <c r="E35"/>
  <c r="J41"/>
  <c r="E40"/>
  <c r="E38"/>
  <c r="E27"/>
  <c r="E30"/>
  <c r="E28"/>
  <c r="E31"/>
  <c r="E29"/>
  <c r="G17"/>
  <c r="H16" s="1"/>
  <c r="D17"/>
  <c r="G25"/>
  <c r="D25"/>
  <c r="D75"/>
  <c r="G63"/>
  <c r="D63"/>
  <c r="G86"/>
  <c r="G75"/>
  <c r="G70"/>
  <c r="G46"/>
  <c r="D86"/>
  <c r="D70"/>
  <c r="D46"/>
  <c r="H74" l="1"/>
  <c r="H73"/>
  <c r="H72"/>
  <c r="H81"/>
  <c r="H80"/>
  <c r="H82"/>
  <c r="H84"/>
  <c r="H79"/>
  <c r="H83"/>
  <c r="H85"/>
  <c r="H21"/>
  <c r="H23"/>
  <c r="H19"/>
  <c r="H22"/>
  <c r="H24"/>
  <c r="H20"/>
  <c r="H8"/>
  <c r="H10"/>
  <c r="H12"/>
  <c r="H14"/>
  <c r="H7"/>
  <c r="H9"/>
  <c r="H11"/>
  <c r="H13"/>
  <c r="H15"/>
  <c r="H6"/>
  <c r="H45"/>
  <c r="H43"/>
  <c r="H44"/>
  <c r="H67"/>
  <c r="H69"/>
  <c r="H66"/>
  <c r="H68"/>
  <c r="H65"/>
  <c r="H50"/>
  <c r="H52"/>
  <c r="H54"/>
  <c r="H56"/>
  <c r="H58"/>
  <c r="H60"/>
  <c r="H62"/>
  <c r="H49"/>
  <c r="H51"/>
  <c r="H53"/>
  <c r="H55"/>
  <c r="H57"/>
  <c r="H59"/>
  <c r="H61"/>
  <c r="H48"/>
  <c r="E81"/>
  <c r="E83"/>
  <c r="E85"/>
  <c r="E80"/>
  <c r="E82"/>
  <c r="E84"/>
  <c r="E79"/>
  <c r="E74"/>
  <c r="J75"/>
  <c r="E73"/>
  <c r="E72"/>
  <c r="J70"/>
  <c r="E67"/>
  <c r="E69"/>
  <c r="E66"/>
  <c r="E68"/>
  <c r="E65"/>
  <c r="E50"/>
  <c r="E52"/>
  <c r="E54"/>
  <c r="E56"/>
  <c r="E58"/>
  <c r="E60"/>
  <c r="E62"/>
  <c r="J63"/>
  <c r="E49"/>
  <c r="E51"/>
  <c r="E53"/>
  <c r="E55"/>
  <c r="E57"/>
  <c r="E59"/>
  <c r="E61"/>
  <c r="E48"/>
  <c r="J46"/>
  <c r="E44"/>
  <c r="E45"/>
  <c r="E43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6"/>
  <c r="G76"/>
  <c r="H63" s="1"/>
  <c r="G87" l="1"/>
  <c r="H75"/>
  <c r="H70"/>
  <c r="H46"/>
  <c r="H41"/>
  <c r="H32"/>
  <c r="H25"/>
  <c r="H17"/>
  <c r="D87"/>
  <c r="E70"/>
  <c r="E46"/>
  <c r="E32"/>
  <c r="J76"/>
  <c r="E75"/>
  <c r="E41"/>
  <c r="E63"/>
  <c r="E25"/>
  <c r="E17"/>
</calcChain>
</file>

<file path=xl/sharedStrings.xml><?xml version="1.0" encoding="utf-8"?>
<sst xmlns="http://schemas.openxmlformats.org/spreadsheetml/2006/main" count="181" uniqueCount="123">
  <si>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</si>
  <si>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</si>
  <si>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</si>
  <si>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</si>
  <si>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</si>
  <si>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</si>
  <si>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</si>
  <si>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</si>
  <si>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</si>
  <si>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</si>
  <si>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</si>
  <si>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</si>
  <si>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</si>
  <si>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</si>
  <si>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</si>
  <si>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</si>
  <si>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</si>
  <si>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</si>
  <si>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</si>
  <si>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</si>
  <si>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</si>
  <si>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</si>
  <si>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</si>
  <si>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</si>
  <si>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</si>
  <si>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</si>
  <si>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</si>
  <si>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</si>
  <si>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</si>
  <si>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</si>
  <si>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</si>
  <si>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</si>
  <si>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</si>
  <si>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</si>
  <si>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</si>
  <si>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</si>
  <si>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</si>
  <si>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</si>
  <si>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</si>
  <si>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</si>
  <si>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</si>
  <si>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</si>
  <si>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</si>
  <si>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</si>
  <si>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</si>
  <si>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</si>
  <si>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</si>
  <si>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</si>
  <si>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</si>
  <si>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</si>
  <si>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</si>
  <si>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</si>
  <si>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</si>
  <si>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</si>
  <si>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</si>
  <si>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</si>
  <si>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</si>
  <si>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</si>
  <si>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</si>
  <si>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</si>
  <si>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</si>
  <si>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</si>
  <si>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</si>
  <si>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</si>
  <si>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</si>
  <si>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</si>
  <si>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</si>
  <si>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</si>
  <si>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</si>
  <si>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</si>
  <si>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</si>
  <si>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</si>
  <si>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</si>
  <si>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</si>
  <si>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</si>
  <si>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</si>
  <si>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</si>
  <si>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</si>
  <si>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</si>
  <si>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</si>
  <si>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</si>
  <si>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</si>
  <si>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</si>
  <si>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</si>
  <si>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</si>
  <si>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</si>
  <si>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</si>
  <si>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</si>
  <si>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</si>
  <si>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</si>
  <si>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</si>
  <si>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</si>
  <si>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</si>
  <si>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</si>
  <si>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</si>
  <si>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</si>
  <si>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</si>
  <si>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</si>
  <si>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</si>
  <si>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</si>
  <si>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</si>
  <si>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</si>
  <si>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</si>
  <si>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</si>
  <si>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</si>
  <si>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</si>
  <si>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</si>
  <si>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</si>
  <si>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</si>
  <si>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</si>
  <si>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FBN Nigeria Eurobond USD Fund</t>
  </si>
  <si>
    <t>MIXED FUNDS</t>
  </si>
  <si>
    <t>53a.</t>
  </si>
  <si>
    <t>53b.</t>
  </si>
  <si>
    <t>53c.</t>
  </si>
  <si>
    <t>NAV and Unit Price as at Week Ended March 4, 2016</t>
  </si>
  <si>
    <t>Market Cap as at March 4, 2016</t>
  </si>
  <si>
    <t xml:space="preserve"> (i) BGL Nubian and Sapphire Funds are not included in this compilation.</t>
  </si>
  <si>
    <t>% on Total</t>
  </si>
  <si>
    <t>% Change (Current from Previous)</t>
  </si>
  <si>
    <t>NET ASSET VALUES AND UNIT PRICES OF FUND MANAGEMENT AND COLLECTIVE INVESTMENT SCHEMES AS AT WEEK ENDED MARCH 11, 2016</t>
  </si>
  <si>
    <t>NAV and Unit Price as at Week Ended March 11, 2016</t>
  </si>
  <si>
    <t>Market Cap as at March 11,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</si>
</sst>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z val="8"/>
      <color rgb="FF1F497D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73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0" fontId="3" fillId="13" borderId="1" xfId="1" applyNumberFormat="1" applyFont="1" applyFill="1" applyBorder="1" applyAlignment="1">
      <alignment horizontal="center" vertical="top" wrapText="1"/>
    </xf>
    <xf numFmtId="10" fontId="3" fillId="13" borderId="9" xfId="1" applyNumberFormat="1" applyFont="1" applyFill="1" applyBorder="1" applyAlignment="1">
      <alignment horizontal="center" vertical="top" wrapText="1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64" fontId="7" fillId="7" borderId="1" xfId="2" applyFont="1" applyFill="1" applyBorder="1" applyAlignment="1"/>
    <xf numFmtId="0" fontId="5" fillId="7" borderId="8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horizontal="right" wrapText="1"/>
    </xf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4" fontId="25" fillId="7" borderId="1" xfId="0" applyNumberFormat="1" applyFont="1" applyFill="1" applyBorder="1"/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/>
    <xf numFmtId="165" fontId="3" fillId="11" borderId="4" xfId="1" applyNumberFormat="1" applyFont="1" applyFill="1" applyBorder="1" applyAlignment="1">
      <alignment horizontal="center" vertical="top" wrapText="1"/>
    </xf>
    <xf numFmtId="165" fontId="3" fillId="9" borderId="1" xfId="0" applyNumberFormat="1" applyFont="1" applyFill="1" applyBorder="1"/>
    <xf numFmtId="165" fontId="3" fillId="9" borderId="9" xfId="1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/>
    <xf numFmtId="0" fontId="11" fillId="7" borderId="1" xfId="0" applyFont="1" applyFill="1" applyBorder="1" applyAlignment="1">
      <alignment wrapText="1"/>
    </xf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164" fontId="5" fillId="7" borderId="1" xfId="2" applyFont="1" applyFill="1" applyBorder="1"/>
    <xf numFmtId="4" fontId="30" fillId="7" borderId="1" xfId="0" applyNumberFormat="1" applyFont="1" applyFill="1" applyBorder="1"/>
    <xf numFmtId="0" fontId="25" fillId="7" borderId="1" xfId="0" applyFont="1" applyFill="1" applyBorder="1"/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11,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1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75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6438724057.8400002</c:v>
                </c:pt>
                <c:pt idx="1">
                  <c:v>6883620919.0500002</c:v>
                </c:pt>
                <c:pt idx="2">
                  <c:v>7158521625.1799994</c:v>
                </c:pt>
                <c:pt idx="3">
                  <c:v>7479975382.8299999</c:v>
                </c:pt>
                <c:pt idx="4">
                  <c:v>7488250665.8999996</c:v>
                </c:pt>
                <c:pt idx="5">
                  <c:v>7708518096.8200006</c:v>
                </c:pt>
                <c:pt idx="6">
                  <c:v>7805985068.4399996</c:v>
                </c:pt>
                <c:pt idx="7">
                  <c:v>7914944666.7699995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4340731031.7299995</c:v>
                </c:pt>
                <c:pt idx="1">
                  <c:v>4394236471.29</c:v>
                </c:pt>
                <c:pt idx="2">
                  <c:v>4360941492.8499994</c:v>
                </c:pt>
                <c:pt idx="3">
                  <c:v>4383216922.9399996</c:v>
                </c:pt>
                <c:pt idx="4">
                  <c:v>4401786666.7299995</c:v>
                </c:pt>
                <c:pt idx="5">
                  <c:v>4460136818.6300001</c:v>
                </c:pt>
                <c:pt idx="6">
                  <c:v>4533400065.46</c:v>
                </c:pt>
                <c:pt idx="7">
                  <c:v>4546694064.6199999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22997314280.659973</c:v>
                </c:pt>
                <c:pt idx="1">
                  <c:v>23076440749.971924</c:v>
                </c:pt>
                <c:pt idx="2">
                  <c:v>23057724701.123531</c:v>
                </c:pt>
                <c:pt idx="3">
                  <c:v>23036636191.882812</c:v>
                </c:pt>
                <c:pt idx="4">
                  <c:v>23015599711.20459</c:v>
                </c:pt>
                <c:pt idx="5">
                  <c:v>22969076987.011879</c:v>
                </c:pt>
                <c:pt idx="6">
                  <c:v>23221432410.002941</c:v>
                </c:pt>
                <c:pt idx="7">
                  <c:v>23349186013.771824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12018775262.73</c:v>
                </c:pt>
                <c:pt idx="1">
                  <c:v>12124523066.07</c:v>
                </c:pt>
                <c:pt idx="2">
                  <c:v>12452595110.120001</c:v>
                </c:pt>
                <c:pt idx="3">
                  <c:v>12397900691.08</c:v>
                </c:pt>
                <c:pt idx="4">
                  <c:v>12467200020.999998</c:v>
                </c:pt>
                <c:pt idx="5">
                  <c:v>12422744317.26</c:v>
                </c:pt>
                <c:pt idx="6">
                  <c:v>12649695391.910002</c:v>
                </c:pt>
                <c:pt idx="7">
                  <c:v>12744909054.420002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45244624976.459999</c:v>
                </c:pt>
                <c:pt idx="1">
                  <c:v>45243776096.910004</c:v>
                </c:pt>
                <c:pt idx="2">
                  <c:v>45281237965.23262</c:v>
                </c:pt>
                <c:pt idx="3">
                  <c:v>45282493671.760002</c:v>
                </c:pt>
                <c:pt idx="4">
                  <c:v>45275461868.889999</c:v>
                </c:pt>
                <c:pt idx="5">
                  <c:v>45269129264.80262</c:v>
                </c:pt>
                <c:pt idx="6">
                  <c:v>45311155438.752625</c:v>
                </c:pt>
                <c:pt idx="7">
                  <c:v>45556485952.677971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170203094817.54999</c:v>
                </c:pt>
                <c:pt idx="1">
                  <c:v>173844098054.01999</c:v>
                </c:pt>
                <c:pt idx="2">
                  <c:v>173008043547.99002</c:v>
                </c:pt>
                <c:pt idx="3">
                  <c:v>177266906298.48999</c:v>
                </c:pt>
                <c:pt idx="4">
                  <c:v>177294283877.54001</c:v>
                </c:pt>
                <c:pt idx="5">
                  <c:v>179413283445.88998</c:v>
                </c:pt>
                <c:pt idx="6">
                  <c:v>176480768116.31</c:v>
                </c:pt>
                <c:pt idx="7">
                  <c:v>180608872534.97632</c:v>
                </c:pt>
              </c:numCache>
            </c:numRef>
          </c:val>
        </c:ser>
        <c:marker val="1"/>
        <c:axId val="52401280"/>
        <c:axId val="5240281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42391</c:v>
                </c:pt>
                <c:pt idx="1">
                  <c:v>42398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10222265647.798019</c:v>
                </c:pt>
                <c:pt idx="1">
                  <c:v>9475459931.0506458</c:v>
                </c:pt>
                <c:pt idx="2">
                  <c:v>10427860290.831791</c:v>
                </c:pt>
                <c:pt idx="3">
                  <c:v>10485736230.792589</c:v>
                </c:pt>
                <c:pt idx="4">
                  <c:v>10525862609.980391</c:v>
                </c:pt>
                <c:pt idx="5">
                  <c:v>10574662940.072191</c:v>
                </c:pt>
                <c:pt idx="6">
                  <c:v>10732452805.682989</c:v>
                </c:pt>
                <c:pt idx="7">
                  <c:v>11000468328.32478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7372388055.9100008</c:v>
                </c:pt>
                <c:pt idx="1">
                  <c:v>7437956441.4500008</c:v>
                </c:pt>
                <c:pt idx="2">
                  <c:v>7609702673.7800007</c:v>
                </c:pt>
                <c:pt idx="3">
                  <c:v>7495269135.4300003</c:v>
                </c:pt>
                <c:pt idx="4">
                  <c:v>7535294089.6099997</c:v>
                </c:pt>
                <c:pt idx="5">
                  <c:v>7562136259.3000002</c:v>
                </c:pt>
                <c:pt idx="6" formatCode="_-* #,##0.00_-;\-* #,##0.00_-;_-* &quot;-&quot;??_-;_-@_-">
                  <c:v>7536633858.6199999</c:v>
                </c:pt>
                <c:pt idx="7" formatCode="_-* #,##0.00_-;\-* #,##0.00_-;_-* &quot;-&quot;??_-;_-@_-">
                  <c:v>7548685047.6300001</c:v>
                </c:pt>
              </c:numCache>
            </c:numRef>
          </c:val>
        </c:ser>
        <c:marker val="1"/>
        <c:axId val="52418432"/>
        <c:axId val="52416896"/>
      </c:lineChart>
      <c:catAx>
        <c:axId val="5240128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2402816"/>
        <c:crosses val="autoZero"/>
        <c:lblAlgn val="ctr"/>
        <c:lblOffset val="100"/>
      </c:catAx>
      <c:valAx>
        <c:axId val="524028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2401280"/>
        <c:crossesAt val="41880"/>
        <c:crossBetween val="midCat"/>
      </c:valAx>
      <c:valAx>
        <c:axId val="5241689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2418432"/>
        <c:crosses val="max"/>
        <c:crossBetween val="between"/>
      </c:valAx>
      <c:dateAx>
        <c:axId val="52418432"/>
        <c:scaling>
          <c:orientation val="minMax"/>
        </c:scaling>
        <c:delete val="1"/>
        <c:axPos val="b"/>
        <c:numFmt formatCode="dd\-mmm" sourceLinked="1"/>
        <c:tickLblPos val="none"/>
        <c:crossAx val="5241689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37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 11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52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364"/>
          <c:y val="0.16834325370345671"/>
          <c:w val="0.8780310474571465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42391</c:v>
                </c:pt>
                <c:pt idx="1">
                  <c:v>42398</c:v>
                </c:pt>
                <c:pt idx="2">
                  <c:v>42405</c:v>
                </c:pt>
                <c:pt idx="3">
                  <c:v>42412</c:v>
                </c:pt>
                <c:pt idx="4">
                  <c:v>42419</c:v>
                </c:pt>
                <c:pt idx="5">
                  <c:v>42426</c:v>
                </c:pt>
                <c:pt idx="6">
                  <c:v>42433</c:v>
                </c:pt>
                <c:pt idx="7">
                  <c:v>42440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278837918130.67798</c:v>
                </c:pt>
                <c:pt idx="1">
                  <c:v>282480111729.81256</c:v>
                </c:pt>
                <c:pt idx="2">
                  <c:v>283356627407.10803</c:v>
                </c:pt>
                <c:pt idx="3">
                  <c:v>287828134525.20538</c:v>
                </c:pt>
                <c:pt idx="4">
                  <c:v>288003739510.85498</c:v>
                </c:pt>
                <c:pt idx="5">
                  <c:v>290379688129.78668</c:v>
                </c:pt>
                <c:pt idx="6">
                  <c:v>288271523155.17859</c:v>
                </c:pt>
                <c:pt idx="7">
                  <c:v>293270245663.19092</c:v>
                </c:pt>
              </c:numCache>
            </c:numRef>
          </c:val>
        </c:ser>
        <c:marker val="1"/>
        <c:axId val="51529984"/>
        <c:axId val="51535872"/>
      </c:lineChart>
      <c:catAx>
        <c:axId val="515299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535872"/>
        <c:crosses val="autoZero"/>
        <c:lblAlgn val="ctr"/>
        <c:lblOffset val="100"/>
      </c:catAx>
      <c:valAx>
        <c:axId val="5153587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5299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5"/>
  <sheetViews>
    <sheetView tabSelected="1" topLeftCell="A75" zoomScale="150" zoomScaleNormal="150" workbookViewId="0">
      <selection activeCell="A88" sqref="A88"/>
    </sheetView>
  </sheetViews>
  <sheetFormatPr defaultRowHeight="12" customHeight="1"/>
  <cols>
    <col min="1" max="1" width="4.28515625" style="6" customWidth="1"/>
    <col min="2" max="2" width="25.28515625" style="7" customWidth="1"/>
    <col min="3" max="3" width="24.28515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55" t="s">
        <v>120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M2" s="7"/>
    </row>
    <row r="3" spans="1:14" ht="24.75" customHeight="1">
      <c r="A3" s="98"/>
      <c r="B3" s="99"/>
      <c r="C3" s="99"/>
      <c r="D3" s="160" t="s">
        <v>115</v>
      </c>
      <c r="E3" s="161"/>
      <c r="F3" s="162"/>
      <c r="G3" s="160" t="s">
        <v>121</v>
      </c>
      <c r="H3" s="161"/>
      <c r="I3" s="162"/>
      <c r="J3" s="158" t="s">
        <v>119</v>
      </c>
      <c r="K3" s="159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107</v>
      </c>
      <c r="E4" s="57" t="s">
        <v>118</v>
      </c>
      <c r="F4" s="57" t="s">
        <v>6</v>
      </c>
      <c r="G4" s="56" t="s">
        <v>107</v>
      </c>
      <c r="H4" s="57" t="s">
        <v>118</v>
      </c>
      <c r="I4" s="57" t="s">
        <v>6</v>
      </c>
      <c r="J4" s="140" t="s">
        <v>107</v>
      </c>
      <c r="K4" s="133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34"/>
      <c r="K5" s="135"/>
      <c r="L5" s="11"/>
      <c r="M5" s="7"/>
    </row>
    <row r="6" spans="1:14" ht="12.95" customHeight="1">
      <c r="A6" s="108">
        <v>1</v>
      </c>
      <c r="B6" s="109" t="s">
        <v>8</v>
      </c>
      <c r="C6" s="109" t="s">
        <v>9</v>
      </c>
      <c r="D6" s="110">
        <v>6991655279.0600004</v>
      </c>
      <c r="E6" s="144">
        <f>(D6/$D$17)</f>
        <v>0.55271333122625632</v>
      </c>
      <c r="F6" s="110">
        <v>6726.07</v>
      </c>
      <c r="G6" s="110">
        <v>7029928259.3699999</v>
      </c>
      <c r="H6" s="144">
        <f>(G6/$G$17)</f>
        <v>0.55158716545976316</v>
      </c>
      <c r="I6" s="110">
        <v>6761.71</v>
      </c>
      <c r="J6" s="106">
        <f>((G6-D6)/D6)</f>
        <v>5.4740942999044872E-3</v>
      </c>
      <c r="K6" s="107">
        <f>((I6-F6)/F6)</f>
        <v>5.2987851747008773E-3</v>
      </c>
      <c r="L6" s="12"/>
      <c r="M6" s="7"/>
      <c r="N6" s="13"/>
    </row>
    <row r="7" spans="1:14" ht="12.95" customHeight="1">
      <c r="A7" s="108">
        <v>2</v>
      </c>
      <c r="B7" s="111" t="s">
        <v>14</v>
      </c>
      <c r="C7" s="109" t="s">
        <v>86</v>
      </c>
      <c r="D7" s="112">
        <v>437508176.94</v>
      </c>
      <c r="E7" s="144">
        <f t="shared" ref="E7:E16" si="0">(D7/$D$17)</f>
        <v>3.4586459466826716E-2</v>
      </c>
      <c r="F7" s="116">
        <v>0.85</v>
      </c>
      <c r="G7" s="112">
        <v>441755805.22000003</v>
      </c>
      <c r="H7" s="144">
        <f t="shared" ref="H7:H16" si="1">(G7/$G$17)</f>
        <v>3.4661354061745683E-2</v>
      </c>
      <c r="I7" s="116">
        <v>0.86</v>
      </c>
      <c r="J7" s="106">
        <f t="shared" ref="J7:J70" si="2">((G7-D7)/D7)</f>
        <v>9.7086831832689426E-3</v>
      </c>
      <c r="K7" s="107">
        <f t="shared" ref="K7:K69" si="3">((I7-F7)/F7)</f>
        <v>1.1764705882352951E-2</v>
      </c>
      <c r="L7" s="12"/>
      <c r="M7" s="7"/>
      <c r="N7" s="13"/>
    </row>
    <row r="8" spans="1:14" ht="12.95" customHeight="1">
      <c r="A8" s="141">
        <v>3</v>
      </c>
      <c r="B8" s="142" t="s">
        <v>104</v>
      </c>
      <c r="C8" s="143" t="s">
        <v>15</v>
      </c>
      <c r="D8" s="113">
        <v>149857019.66</v>
      </c>
      <c r="E8" s="144">
        <f t="shared" si="0"/>
        <v>1.1846689980838565E-2</v>
      </c>
      <c r="F8" s="111">
        <v>99.14</v>
      </c>
      <c r="G8" s="113">
        <v>150220083.59</v>
      </c>
      <c r="H8" s="144">
        <f t="shared" si="1"/>
        <v>1.1786673639534751E-2</v>
      </c>
      <c r="I8" s="111">
        <v>99.42</v>
      </c>
      <c r="J8" s="106">
        <f t="shared" si="2"/>
        <v>2.4227355570245373E-3</v>
      </c>
      <c r="K8" s="107">
        <f t="shared" si="3"/>
        <v>2.8242888844059021E-3</v>
      </c>
      <c r="L8" s="12"/>
      <c r="M8" s="7"/>
      <c r="N8" s="13"/>
    </row>
    <row r="9" spans="1:14" ht="12.95" customHeight="1">
      <c r="A9" s="108">
        <v>4</v>
      </c>
      <c r="B9" s="109" t="s">
        <v>16</v>
      </c>
      <c r="C9" s="109" t="s">
        <v>17</v>
      </c>
      <c r="D9" s="114">
        <v>157664669</v>
      </c>
      <c r="E9" s="144">
        <f t="shared" si="0"/>
        <v>1.2463910324736595E-2</v>
      </c>
      <c r="F9" s="164">
        <v>8.84</v>
      </c>
      <c r="G9" s="114">
        <v>162502100</v>
      </c>
      <c r="H9" s="144">
        <f t="shared" si="1"/>
        <v>1.2750353831959547E-2</v>
      </c>
      <c r="I9" s="164">
        <v>9.11</v>
      </c>
      <c r="J9" s="106">
        <f t="shared" si="2"/>
        <v>3.0681769293537792E-2</v>
      </c>
      <c r="K9" s="107">
        <f t="shared" si="3"/>
        <v>3.054298642533932E-2</v>
      </c>
      <c r="L9" s="96"/>
      <c r="M9" s="7"/>
      <c r="N9" s="13"/>
    </row>
    <row r="10" spans="1:14" ht="12.95" customHeight="1">
      <c r="A10" s="108">
        <v>5</v>
      </c>
      <c r="B10" s="109" t="s">
        <v>79</v>
      </c>
      <c r="C10" s="109" t="s">
        <v>18</v>
      </c>
      <c r="D10" s="113">
        <v>1072792480.87</v>
      </c>
      <c r="E10" s="144">
        <f t="shared" si="0"/>
        <v>8.4807771857976499E-2</v>
      </c>
      <c r="F10" s="111">
        <v>0.64439999999999997</v>
      </c>
      <c r="G10" s="113">
        <v>1083432271.4100001</v>
      </c>
      <c r="H10" s="144">
        <f t="shared" si="1"/>
        <v>8.5009023350720581E-2</v>
      </c>
      <c r="I10" s="111">
        <v>0.65159999999999996</v>
      </c>
      <c r="J10" s="106">
        <f t="shared" si="2"/>
        <v>9.9178459298778412E-3</v>
      </c>
      <c r="K10" s="107">
        <f t="shared" si="3"/>
        <v>1.1173184357541876E-2</v>
      </c>
      <c r="L10" s="12"/>
      <c r="M10" s="7"/>
      <c r="N10" s="13"/>
    </row>
    <row r="11" spans="1:14" ht="12.95" customHeight="1">
      <c r="A11" s="108">
        <v>6</v>
      </c>
      <c r="B11" s="109" t="s">
        <v>10</v>
      </c>
      <c r="C11" s="109" t="s">
        <v>19</v>
      </c>
      <c r="D11" s="115">
        <v>2552575675.3299999</v>
      </c>
      <c r="E11" s="144">
        <f t="shared" si="0"/>
        <v>0.20178949739473384</v>
      </c>
      <c r="F11" s="165">
        <v>11.449199999999999</v>
      </c>
      <c r="G11" s="115">
        <v>2581028268.4200001</v>
      </c>
      <c r="H11" s="144">
        <f t="shared" si="1"/>
        <v>0.20251445164490098</v>
      </c>
      <c r="I11" s="165">
        <v>11.5722</v>
      </c>
      <c r="J11" s="106">
        <f t="shared" si="2"/>
        <v>1.1146620789733009E-2</v>
      </c>
      <c r="K11" s="107">
        <f t="shared" si="3"/>
        <v>1.0743108688816783E-2</v>
      </c>
      <c r="L11" s="97"/>
      <c r="M11" s="7"/>
      <c r="N11" s="13"/>
    </row>
    <row r="12" spans="1:14" ht="12.95" customHeight="1">
      <c r="A12" s="108">
        <v>7</v>
      </c>
      <c r="B12" s="109" t="s">
        <v>16</v>
      </c>
      <c r="C12" s="109" t="s">
        <v>52</v>
      </c>
      <c r="D12" s="114">
        <v>109358500</v>
      </c>
      <c r="E12" s="144">
        <f t="shared" si="0"/>
        <v>8.6451488839754381E-3</v>
      </c>
      <c r="F12" s="116">
        <v>1.87</v>
      </c>
      <c r="G12" s="114">
        <v>111967736</v>
      </c>
      <c r="H12" s="144">
        <f t="shared" si="1"/>
        <v>8.7852910932439323E-3</v>
      </c>
      <c r="I12" s="116">
        <v>1.91</v>
      </c>
      <c r="J12" s="106">
        <f t="shared" si="2"/>
        <v>2.3859471371681214E-2</v>
      </c>
      <c r="K12" s="107">
        <f t="shared" si="3"/>
        <v>2.13903743315507E-2</v>
      </c>
      <c r="L12" s="12"/>
      <c r="M12" s="7"/>
      <c r="N12" s="13"/>
    </row>
    <row r="13" spans="1:14" ht="12.95" customHeight="1">
      <c r="A13" s="108">
        <v>8</v>
      </c>
      <c r="B13" s="109" t="s">
        <v>8</v>
      </c>
      <c r="C13" s="109" t="s">
        <v>53</v>
      </c>
      <c r="D13" s="116">
        <v>847155332.28999996</v>
      </c>
      <c r="E13" s="144">
        <f t="shared" si="0"/>
        <v>6.6970413598400988E-2</v>
      </c>
      <c r="F13" s="116">
        <v>1652.63</v>
      </c>
      <c r="G13" s="116">
        <v>846108053.61000001</v>
      </c>
      <c r="H13" s="144">
        <f t="shared" si="1"/>
        <v>6.6387923993585909E-2</v>
      </c>
      <c r="I13" s="116">
        <v>1660.39</v>
      </c>
      <c r="J13" s="106">
        <f t="shared" si="2"/>
        <v>-1.2362298153385653E-3</v>
      </c>
      <c r="K13" s="107">
        <f t="shared" si="3"/>
        <v>4.6955458874642182E-3</v>
      </c>
      <c r="L13" s="12"/>
      <c r="M13" s="7"/>
      <c r="N13" s="13"/>
    </row>
    <row r="14" spans="1:14" ht="12.95" customHeight="1">
      <c r="A14" s="117">
        <v>9</v>
      </c>
      <c r="B14" s="118" t="s">
        <v>25</v>
      </c>
      <c r="C14" s="119" t="s">
        <v>26</v>
      </c>
      <c r="D14" s="120">
        <v>0</v>
      </c>
      <c r="E14" s="144">
        <f t="shared" si="0"/>
        <v>0</v>
      </c>
      <c r="F14" s="166">
        <v>0</v>
      </c>
      <c r="G14" s="120">
        <v>0</v>
      </c>
      <c r="H14" s="144">
        <f t="shared" si="1"/>
        <v>0</v>
      </c>
      <c r="I14" s="166">
        <v>0</v>
      </c>
      <c r="J14" s="106" t="e">
        <f t="shared" si="2"/>
        <v>#DIV/0!</v>
      </c>
      <c r="K14" s="107" t="e">
        <f t="shared" si="3"/>
        <v>#DIV/0!</v>
      </c>
      <c r="L14" s="12"/>
      <c r="M14" s="7"/>
      <c r="N14" s="13"/>
    </row>
    <row r="15" spans="1:14" ht="12.95" customHeight="1">
      <c r="A15" s="108">
        <v>10</v>
      </c>
      <c r="B15" s="109" t="s">
        <v>21</v>
      </c>
      <c r="C15" s="109" t="s">
        <v>100</v>
      </c>
      <c r="D15" s="115">
        <v>126547367.47</v>
      </c>
      <c r="E15" s="144">
        <f t="shared" si="0"/>
        <v>1.0003985356906872E-2</v>
      </c>
      <c r="F15" s="165">
        <v>99.29</v>
      </c>
      <c r="G15" s="115">
        <v>130836196.84999999</v>
      </c>
      <c r="H15" s="144">
        <f t="shared" si="1"/>
        <v>1.0265761512407601E-2</v>
      </c>
      <c r="I15" s="165">
        <v>100.95</v>
      </c>
      <c r="J15" s="106">
        <f t="shared" si="2"/>
        <v>3.3891099165035798E-2</v>
      </c>
      <c r="K15" s="107">
        <f t="shared" si="3"/>
        <v>1.67187027898076E-2</v>
      </c>
      <c r="L15" s="12"/>
      <c r="M15" s="7"/>
      <c r="N15" s="13"/>
    </row>
    <row r="16" spans="1:14" ht="12.95" customHeight="1">
      <c r="A16" s="108">
        <v>11</v>
      </c>
      <c r="B16" s="109" t="s">
        <v>102</v>
      </c>
      <c r="C16" s="109" t="s">
        <v>101</v>
      </c>
      <c r="D16" s="121">
        <v>204580891.28999999</v>
      </c>
      <c r="E16" s="144">
        <f t="shared" si="0"/>
        <v>1.6172791909348099E-2</v>
      </c>
      <c r="F16" s="121">
        <v>9.27</v>
      </c>
      <c r="G16" s="121">
        <v>207130279.94999999</v>
      </c>
      <c r="H16" s="144">
        <f t="shared" si="1"/>
        <v>1.6252001412137666E-2</v>
      </c>
      <c r="I16" s="121">
        <v>9.3863000000000003</v>
      </c>
      <c r="J16" s="106">
        <f t="shared" si="2"/>
        <v>1.2461518981194368E-2</v>
      </c>
      <c r="K16" s="107">
        <f t="shared" si="3"/>
        <v>1.2545846817691558E-2</v>
      </c>
      <c r="L16" s="96"/>
      <c r="M16" s="97"/>
      <c r="N16" s="13"/>
    </row>
    <row r="17" spans="1:14" ht="12.95" customHeight="1">
      <c r="A17" s="70"/>
      <c r="B17" s="71"/>
      <c r="C17" s="72" t="s">
        <v>81</v>
      </c>
      <c r="D17" s="73">
        <f>SUM(D6:D16)</f>
        <v>12649695391.910002</v>
      </c>
      <c r="E17" s="145">
        <f>(D17/$D$76)</f>
        <v>4.3881182759424285E-2</v>
      </c>
      <c r="F17" s="73"/>
      <c r="G17" s="73">
        <f>SUM(G6:G16)</f>
        <v>12744909054.420002</v>
      </c>
      <c r="H17" s="145">
        <f>(G17/$G$76)</f>
        <v>4.3457900154852458E-2</v>
      </c>
      <c r="I17" s="167"/>
      <c r="J17" s="106">
        <f t="shared" si="2"/>
        <v>7.5269529866223706E-3</v>
      </c>
      <c r="K17" s="107"/>
      <c r="L17" s="12"/>
      <c r="M17" s="97"/>
    </row>
    <row r="18" spans="1:14" ht="12.95" customHeight="1">
      <c r="A18" s="67"/>
      <c r="B18" s="31"/>
      <c r="C18" s="31" t="s">
        <v>84</v>
      </c>
      <c r="D18" s="32"/>
      <c r="E18" s="149"/>
      <c r="F18" s="61"/>
      <c r="G18" s="32"/>
      <c r="H18" s="149"/>
      <c r="I18" s="61"/>
      <c r="J18" s="106"/>
      <c r="K18" s="107"/>
      <c r="L18" s="12"/>
      <c r="M18" s="7"/>
    </row>
    <row r="19" spans="1:14" ht="12.95" customHeight="1">
      <c r="A19" s="108">
        <v>12</v>
      </c>
      <c r="B19" s="109" t="s">
        <v>8</v>
      </c>
      <c r="C19" s="109" t="s">
        <v>71</v>
      </c>
      <c r="D19" s="112">
        <v>67009066588.75</v>
      </c>
      <c r="E19" s="144">
        <f>(D19/$D$25)</f>
        <v>0.37969614085421216</v>
      </c>
      <c r="F19" s="110">
        <v>100</v>
      </c>
      <c r="G19" s="112">
        <v>67817053442.080002</v>
      </c>
      <c r="H19" s="144">
        <f>(G19/$G$25)</f>
        <v>0.37549126180911574</v>
      </c>
      <c r="I19" s="110">
        <v>100</v>
      </c>
      <c r="J19" s="106">
        <f t="shared" si="2"/>
        <v>1.205787357535962E-2</v>
      </c>
      <c r="K19" s="107">
        <f t="shared" si="3"/>
        <v>0</v>
      </c>
      <c r="L19" s="12"/>
      <c r="M19" s="7"/>
      <c r="N19" s="13"/>
    </row>
    <row r="20" spans="1:14" ht="12.95" customHeight="1">
      <c r="A20" s="108">
        <v>13</v>
      </c>
      <c r="B20" s="109" t="s">
        <v>29</v>
      </c>
      <c r="C20" s="109" t="s">
        <v>30</v>
      </c>
      <c r="D20" s="115">
        <v>92990121900</v>
      </c>
      <c r="E20" s="144">
        <f t="shared" ref="E20:E24" si="4">(D20/$D$25)</f>
        <v>0.52691362856441493</v>
      </c>
      <c r="F20" s="110">
        <v>100</v>
      </c>
      <c r="G20" s="115">
        <v>94926155200</v>
      </c>
      <c r="H20" s="144">
        <f t="shared" ref="H20:H24" si="5">(G20/$G$25)</f>
        <v>0.52558965607637476</v>
      </c>
      <c r="I20" s="110">
        <v>100</v>
      </c>
      <c r="J20" s="106">
        <f t="shared" si="2"/>
        <v>2.0819773761367656E-2</v>
      </c>
      <c r="K20" s="107">
        <f t="shared" si="3"/>
        <v>0</v>
      </c>
      <c r="L20" s="12"/>
      <c r="M20" s="7"/>
      <c r="N20" s="13"/>
    </row>
    <row r="21" spans="1:14" ht="12.95" customHeight="1">
      <c r="A21" s="108">
        <v>14</v>
      </c>
      <c r="B21" s="109" t="s">
        <v>79</v>
      </c>
      <c r="C21" s="109" t="s">
        <v>31</v>
      </c>
      <c r="D21" s="113">
        <v>402030781.67000002</v>
      </c>
      <c r="E21" s="144">
        <f t="shared" si="4"/>
        <v>2.2780430182910401E-3</v>
      </c>
      <c r="F21" s="111">
        <v>1.252</v>
      </c>
      <c r="G21" s="113">
        <v>403307674.50999999</v>
      </c>
      <c r="H21" s="144">
        <f t="shared" si="5"/>
        <v>2.2330446386674405E-3</v>
      </c>
      <c r="I21" s="111">
        <v>1.2545999999999999</v>
      </c>
      <c r="J21" s="106">
        <f t="shared" si="2"/>
        <v>3.1761071495467951E-3</v>
      </c>
      <c r="K21" s="107">
        <f t="shared" si="3"/>
        <v>2.0766773162938785E-3</v>
      </c>
      <c r="L21" s="12"/>
      <c r="M21" s="7"/>
      <c r="N21" s="13"/>
    </row>
    <row r="22" spans="1:14" ht="12.95" customHeight="1">
      <c r="A22" s="108">
        <v>15</v>
      </c>
      <c r="B22" s="109" t="s">
        <v>73</v>
      </c>
      <c r="C22" s="109" t="s">
        <v>74</v>
      </c>
      <c r="D22" s="115">
        <v>709285645.5</v>
      </c>
      <c r="E22" s="144">
        <f t="shared" si="4"/>
        <v>4.0190534814113221E-3</v>
      </c>
      <c r="F22" s="110">
        <v>100</v>
      </c>
      <c r="G22" s="115">
        <v>710467155.99000001</v>
      </c>
      <c r="H22" s="144">
        <f t="shared" si="5"/>
        <v>3.9337334097604339E-3</v>
      </c>
      <c r="I22" s="110">
        <v>100</v>
      </c>
      <c r="J22" s="106">
        <f t="shared" si="2"/>
        <v>1.6657752733274644E-3</v>
      </c>
      <c r="K22" s="107">
        <f t="shared" si="3"/>
        <v>0</v>
      </c>
      <c r="L22" s="12"/>
      <c r="M22" s="102"/>
      <c r="N22" s="102"/>
    </row>
    <row r="23" spans="1:14" ht="12.95" customHeight="1">
      <c r="A23" s="108">
        <v>16</v>
      </c>
      <c r="B23" s="109" t="s">
        <v>10</v>
      </c>
      <c r="C23" s="109" t="s">
        <v>32</v>
      </c>
      <c r="D23" s="115">
        <v>15124913916.389999</v>
      </c>
      <c r="E23" s="144">
        <f t="shared" si="4"/>
        <v>8.5702901669273648E-2</v>
      </c>
      <c r="F23" s="116">
        <v>1</v>
      </c>
      <c r="G23" s="115">
        <v>16506634054.7563</v>
      </c>
      <c r="H23" s="144">
        <f t="shared" si="5"/>
        <v>9.1394369629098152E-2</v>
      </c>
      <c r="I23" s="116">
        <v>1</v>
      </c>
      <c r="J23" s="106">
        <f t="shared" si="2"/>
        <v>9.1353917516780708E-2</v>
      </c>
      <c r="K23" s="107">
        <f t="shared" si="3"/>
        <v>0</v>
      </c>
      <c r="L23" s="12"/>
      <c r="M23" s="7"/>
      <c r="N23" s="13"/>
    </row>
    <row r="24" spans="1:14" ht="12.95" customHeight="1">
      <c r="A24" s="108">
        <v>17</v>
      </c>
      <c r="B24" s="109" t="s">
        <v>102</v>
      </c>
      <c r="C24" s="109" t="s">
        <v>103</v>
      </c>
      <c r="D24" s="121">
        <v>245349284</v>
      </c>
      <c r="E24" s="144">
        <f t="shared" si="4"/>
        <v>1.3902324123969251E-3</v>
      </c>
      <c r="F24" s="116">
        <v>10</v>
      </c>
      <c r="G24" s="121">
        <v>245255007.63999999</v>
      </c>
      <c r="H24" s="144">
        <f t="shared" si="5"/>
        <v>1.3579344369834569E-3</v>
      </c>
      <c r="I24" s="116">
        <v>10</v>
      </c>
      <c r="J24" s="106">
        <f t="shared" si="2"/>
        <v>-3.8425365855159497E-4</v>
      </c>
      <c r="K24" s="107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81</v>
      </c>
      <c r="D25" s="75">
        <f>SUM(D19:D24)</f>
        <v>176480768116.31</v>
      </c>
      <c r="E25" s="145">
        <f>(D25/$D$76)</f>
        <v>0.61220326650617218</v>
      </c>
      <c r="F25" s="76"/>
      <c r="G25" s="75">
        <f>SUM(G19:G24)</f>
        <v>180608872534.97632</v>
      </c>
      <c r="H25" s="145">
        <f>(G25/$G$76)</f>
        <v>0.61584451612727986</v>
      </c>
      <c r="I25" s="76"/>
      <c r="J25" s="106">
        <f t="shared" si="2"/>
        <v>2.3391242358746338E-2</v>
      </c>
      <c r="K25" s="107"/>
      <c r="L25" s="12"/>
      <c r="M25" s="7"/>
    </row>
    <row r="26" spans="1:14" ht="12.95" customHeight="1">
      <c r="A26" s="67"/>
      <c r="B26" s="31"/>
      <c r="C26" s="31" t="s">
        <v>109</v>
      </c>
      <c r="D26" s="32"/>
      <c r="E26" s="149"/>
      <c r="F26" s="61"/>
      <c r="G26" s="32"/>
      <c r="H26" s="149"/>
      <c r="I26" s="61"/>
      <c r="J26" s="106"/>
      <c r="K26" s="107"/>
      <c r="L26" s="12"/>
      <c r="M26" s="7"/>
    </row>
    <row r="27" spans="1:14" ht="12.95" customHeight="1">
      <c r="A27" s="108">
        <v>18</v>
      </c>
      <c r="B27" s="109" t="s">
        <v>8</v>
      </c>
      <c r="C27" s="109" t="s">
        <v>33</v>
      </c>
      <c r="D27" s="112">
        <v>1144283006.55</v>
      </c>
      <c r="E27" s="144">
        <f>(D27/$D$32)</f>
        <v>0.15182945437122836</v>
      </c>
      <c r="F27" s="116">
        <v>145.88999999999999</v>
      </c>
      <c r="G27" s="112">
        <v>1151659490.0599999</v>
      </c>
      <c r="H27" s="144">
        <f>(G27/$G$32)</f>
        <v>0.15256425228942055</v>
      </c>
      <c r="I27" s="116">
        <v>146.1</v>
      </c>
      <c r="J27" s="106">
        <f t="shared" si="2"/>
        <v>6.4463803689963056E-3</v>
      </c>
      <c r="K27" s="107">
        <f t="shared" si="3"/>
        <v>1.4394406744808279E-3</v>
      </c>
      <c r="L27" s="12"/>
      <c r="M27" s="7"/>
    </row>
    <row r="28" spans="1:14" ht="12.95" customHeight="1">
      <c r="A28" s="108">
        <v>19</v>
      </c>
      <c r="B28" s="109" t="s">
        <v>79</v>
      </c>
      <c r="C28" s="109" t="s">
        <v>34</v>
      </c>
      <c r="D28" s="113">
        <v>523448595.19</v>
      </c>
      <c r="E28" s="144">
        <f t="shared" ref="E28:E31" si="6">(D28/$D$32)</f>
        <v>6.9453897457325386E-2</v>
      </c>
      <c r="F28" s="111">
        <v>1.4639</v>
      </c>
      <c r="G28" s="113">
        <v>525135896.41000003</v>
      </c>
      <c r="H28" s="144">
        <f t="shared" ref="H28:H31" si="7">(G28/$G$32)</f>
        <v>6.9566539482909376E-2</v>
      </c>
      <c r="I28" s="111">
        <v>1.4391</v>
      </c>
      <c r="J28" s="106">
        <f t="shared" si="2"/>
        <v>3.2234325118163255E-3</v>
      </c>
      <c r="K28" s="107">
        <f t="shared" si="3"/>
        <v>-1.6941047885784502E-2</v>
      </c>
      <c r="L28" s="12"/>
      <c r="M28" s="7"/>
    </row>
    <row r="29" spans="1:14" ht="12.95" customHeight="1">
      <c r="A29" s="108">
        <v>20</v>
      </c>
      <c r="B29" s="109" t="s">
        <v>106</v>
      </c>
      <c r="C29" s="109" t="s">
        <v>35</v>
      </c>
      <c r="D29" s="112">
        <v>1139703556.8399999</v>
      </c>
      <c r="E29" s="144">
        <f t="shared" si="6"/>
        <v>0.15122182903133444</v>
      </c>
      <c r="F29" s="116">
        <v>2059.79</v>
      </c>
      <c r="G29" s="112">
        <v>1141848508.6099999</v>
      </c>
      <c r="H29" s="144">
        <f t="shared" si="7"/>
        <v>0.15126455818533546</v>
      </c>
      <c r="I29" s="116">
        <v>2064.2199999999998</v>
      </c>
      <c r="J29" s="106">
        <f t="shared" si="2"/>
        <v>1.8820260383736833E-3</v>
      </c>
      <c r="K29" s="107">
        <f t="shared" si="3"/>
        <v>2.1507046834870723E-3</v>
      </c>
      <c r="L29" s="12"/>
      <c r="M29" s="7"/>
    </row>
    <row r="30" spans="1:14" ht="12.95" customHeight="1">
      <c r="A30" s="108">
        <v>21</v>
      </c>
      <c r="B30" s="109" t="s">
        <v>29</v>
      </c>
      <c r="C30" s="109" t="s">
        <v>39</v>
      </c>
      <c r="D30" s="113">
        <v>4729198700.04</v>
      </c>
      <c r="E30" s="144">
        <f t="shared" si="6"/>
        <v>0.62749481914011185</v>
      </c>
      <c r="F30" s="113">
        <v>1142.04</v>
      </c>
      <c r="G30" s="113">
        <v>4730041152.5500002</v>
      </c>
      <c r="H30" s="144">
        <f t="shared" si="7"/>
        <v>0.62660465004233457</v>
      </c>
      <c r="I30" s="113">
        <v>1140.95</v>
      </c>
      <c r="J30" s="106">
        <f t="shared" si="2"/>
        <v>1.7813853116239404E-4</v>
      </c>
      <c r="K30" s="107">
        <f t="shared" si="3"/>
        <v>-9.544324191796418E-4</v>
      </c>
      <c r="L30" s="12"/>
      <c r="M30" s="7"/>
    </row>
    <row r="31" spans="1:14" ht="12.95" customHeight="1">
      <c r="A31" s="122">
        <v>22</v>
      </c>
      <c r="B31" s="123" t="s">
        <v>21</v>
      </c>
      <c r="C31" s="123" t="s">
        <v>110</v>
      </c>
      <c r="D31" s="124">
        <v>0</v>
      </c>
      <c r="E31" s="144">
        <f t="shared" si="6"/>
        <v>0</v>
      </c>
      <c r="F31" s="168">
        <v>0</v>
      </c>
      <c r="G31" s="124">
        <v>0</v>
      </c>
      <c r="H31" s="144">
        <f t="shared" si="7"/>
        <v>0</v>
      </c>
      <c r="I31" s="168">
        <v>0</v>
      </c>
      <c r="J31" s="106" t="e">
        <f t="shared" si="2"/>
        <v>#DIV/0!</v>
      </c>
      <c r="K31" s="107" t="e">
        <f t="shared" si="3"/>
        <v>#DIV/0!</v>
      </c>
      <c r="L31" s="12"/>
      <c r="M31" s="7"/>
    </row>
    <row r="32" spans="1:14" ht="12.95" customHeight="1">
      <c r="A32" s="70"/>
      <c r="B32" s="74"/>
      <c r="C32" s="72" t="s">
        <v>81</v>
      </c>
      <c r="D32" s="75">
        <f>SUM(D27:D31)</f>
        <v>7536633858.6199999</v>
      </c>
      <c r="E32" s="145">
        <f>(D32/$D$76)</f>
        <v>2.6144219089455384E-2</v>
      </c>
      <c r="F32" s="76"/>
      <c r="G32" s="75">
        <f>SUM(G27:G31)</f>
        <v>7548685047.6300001</v>
      </c>
      <c r="H32" s="145">
        <f>(G32/$G$76)</f>
        <v>2.5739689447729933E-2</v>
      </c>
      <c r="I32" s="76"/>
      <c r="J32" s="106">
        <f t="shared" si="2"/>
        <v>1.599014790431503E-3</v>
      </c>
      <c r="K32" s="107"/>
      <c r="L32" s="12"/>
      <c r="M32" s="7"/>
      <c r="N32" s="13"/>
    </row>
    <row r="33" spans="1:14" ht="12.95" customHeight="1">
      <c r="A33" s="67"/>
      <c r="B33" s="31"/>
      <c r="C33" s="31" t="s">
        <v>87</v>
      </c>
      <c r="D33" s="32"/>
      <c r="E33" s="149"/>
      <c r="F33" s="62"/>
      <c r="G33" s="32"/>
      <c r="H33" s="149"/>
      <c r="I33" s="62"/>
      <c r="J33" s="106"/>
      <c r="K33" s="107"/>
      <c r="L33" s="12"/>
      <c r="M33" s="7"/>
      <c r="N33" s="13"/>
    </row>
    <row r="34" spans="1:14" ht="12.95" customHeight="1">
      <c r="A34" s="108">
        <v>23</v>
      </c>
      <c r="B34" s="109" t="s">
        <v>12</v>
      </c>
      <c r="C34" s="111" t="s">
        <v>37</v>
      </c>
      <c r="D34" s="125">
        <v>1073942648.51299</v>
      </c>
      <c r="E34" s="146">
        <f>(D34/$D$41)</f>
        <v>0.1000649774993021</v>
      </c>
      <c r="F34" s="125">
        <v>1939.7924130541701</v>
      </c>
      <c r="G34" s="125">
        <v>1084327317.8647799</v>
      </c>
      <c r="H34" s="146">
        <f>(G34/$G$41)</f>
        <v>9.8571014024264561E-2</v>
      </c>
      <c r="I34" s="125">
        <v>1942.5003406641199</v>
      </c>
      <c r="J34" s="106">
        <f t="shared" si="2"/>
        <v>9.6696684559169389E-3</v>
      </c>
      <c r="K34" s="107">
        <f t="shared" si="3"/>
        <v>1.3959883499524747E-3</v>
      </c>
      <c r="L34" s="12"/>
      <c r="M34" s="7"/>
      <c r="N34" s="13"/>
    </row>
    <row r="35" spans="1:14" ht="12.95" customHeight="1">
      <c r="A35" s="108">
        <v>24</v>
      </c>
      <c r="B35" s="109" t="s">
        <v>91</v>
      </c>
      <c r="C35" s="109" t="s">
        <v>96</v>
      </c>
      <c r="D35" s="113">
        <v>3709649766.5900002</v>
      </c>
      <c r="E35" s="146">
        <f t="shared" ref="E35:E40" si="8">(D35/$D$41)</f>
        <v>0.34564789929713802</v>
      </c>
      <c r="F35" s="116">
        <v>1</v>
      </c>
      <c r="G35" s="113">
        <v>3686327788.3099999</v>
      </c>
      <c r="H35" s="146">
        <f t="shared" ref="H35:H40" si="9">(G35/$G$41)</f>
        <v>0.3351064407701792</v>
      </c>
      <c r="I35" s="116">
        <v>1</v>
      </c>
      <c r="J35" s="106">
        <f t="shared" si="2"/>
        <v>-6.2868410085619312E-3</v>
      </c>
      <c r="K35" s="107">
        <f t="shared" si="3"/>
        <v>0</v>
      </c>
      <c r="L35" s="12"/>
      <c r="M35" s="7"/>
      <c r="N35" s="13"/>
    </row>
    <row r="36" spans="1:14" ht="12.95" customHeight="1">
      <c r="A36" s="108">
        <v>25</v>
      </c>
      <c r="B36" s="109" t="s">
        <v>22</v>
      </c>
      <c r="C36" s="109" t="s">
        <v>38</v>
      </c>
      <c r="D36" s="113">
        <v>721206517.14999998</v>
      </c>
      <c r="E36" s="146">
        <f t="shared" si="8"/>
        <v>6.719866653111306E-2</v>
      </c>
      <c r="F36" s="111">
        <v>16.393000000000001</v>
      </c>
      <c r="G36" s="113">
        <v>722153426.48000002</v>
      </c>
      <c r="H36" s="146">
        <f t="shared" si="9"/>
        <v>6.5647516535323192E-2</v>
      </c>
      <c r="I36" s="111">
        <v>16.4145</v>
      </c>
      <c r="J36" s="106">
        <f t="shared" si="2"/>
        <v>1.3129517100621266E-3</v>
      </c>
      <c r="K36" s="107">
        <f t="shared" si="3"/>
        <v>1.3115354114560868E-3</v>
      </c>
      <c r="L36" s="12"/>
      <c r="M36" s="7"/>
      <c r="N36" s="13"/>
    </row>
    <row r="37" spans="1:14" ht="12.95" customHeight="1">
      <c r="A37" s="117">
        <v>26</v>
      </c>
      <c r="B37" s="118" t="s">
        <v>25</v>
      </c>
      <c r="C37" s="119" t="s">
        <v>36</v>
      </c>
      <c r="D37" s="120">
        <v>0</v>
      </c>
      <c r="E37" s="146">
        <f t="shared" si="8"/>
        <v>0</v>
      </c>
      <c r="F37" s="166">
        <v>0</v>
      </c>
      <c r="G37" s="120">
        <v>0</v>
      </c>
      <c r="H37" s="146">
        <f t="shared" si="9"/>
        <v>0</v>
      </c>
      <c r="I37" s="166">
        <v>0</v>
      </c>
      <c r="J37" s="106" t="e">
        <f t="shared" si="2"/>
        <v>#DIV/0!</v>
      </c>
      <c r="K37" s="107" t="e">
        <f t="shared" si="3"/>
        <v>#DIV/0!</v>
      </c>
      <c r="L37" s="12"/>
      <c r="M37" s="7"/>
      <c r="N37" s="13"/>
    </row>
    <row r="38" spans="1:14" ht="12.95" customHeight="1">
      <c r="A38" s="108">
        <v>27</v>
      </c>
      <c r="B38" s="109" t="s">
        <v>8</v>
      </c>
      <c r="C38" s="109" t="s">
        <v>40</v>
      </c>
      <c r="D38" s="112">
        <v>3373725915.6500001</v>
      </c>
      <c r="E38" s="146">
        <f t="shared" si="8"/>
        <v>0.3143480783687736</v>
      </c>
      <c r="F38" s="116">
        <v>172.21</v>
      </c>
      <c r="G38" s="112">
        <v>3573839345.2600002</v>
      </c>
      <c r="H38" s="146">
        <f t="shared" si="9"/>
        <v>0.32488065404068545</v>
      </c>
      <c r="I38" s="116">
        <v>172.43</v>
      </c>
      <c r="J38" s="106">
        <f t="shared" si="2"/>
        <v>5.9315259927226548E-2</v>
      </c>
      <c r="K38" s="107">
        <f t="shared" si="3"/>
        <v>1.2775100168398981E-3</v>
      </c>
      <c r="L38" s="12"/>
      <c r="M38" s="7"/>
      <c r="N38" s="13"/>
    </row>
    <row r="39" spans="1:14" ht="12.95" customHeight="1">
      <c r="A39" s="108">
        <v>28</v>
      </c>
      <c r="B39" s="109" t="s">
        <v>41</v>
      </c>
      <c r="C39" s="109" t="s">
        <v>72</v>
      </c>
      <c r="D39" s="113">
        <v>1180620445.6500001</v>
      </c>
      <c r="E39" s="146">
        <f t="shared" si="8"/>
        <v>0.11000471812229581</v>
      </c>
      <c r="F39" s="165">
        <v>1.1499999999999999</v>
      </c>
      <c r="G39" s="126">
        <v>1255534280</v>
      </c>
      <c r="H39" s="146">
        <f t="shared" si="9"/>
        <v>0.11413462068402688</v>
      </c>
      <c r="I39" s="165">
        <v>1.1499999999999999</v>
      </c>
      <c r="J39" s="106">
        <f t="shared" si="2"/>
        <v>6.3452936653790953E-2</v>
      </c>
      <c r="K39" s="107">
        <f t="shared" si="3"/>
        <v>0</v>
      </c>
      <c r="L39" s="12"/>
      <c r="M39" s="7"/>
    </row>
    <row r="40" spans="1:14" ht="12.95" customHeight="1">
      <c r="A40" s="108">
        <v>29</v>
      </c>
      <c r="B40" s="111" t="s">
        <v>14</v>
      </c>
      <c r="C40" s="109" t="s">
        <v>93</v>
      </c>
      <c r="D40" s="112">
        <v>673307512.13</v>
      </c>
      <c r="E40" s="146">
        <f t="shared" si="8"/>
        <v>6.2735660181377537E-2</v>
      </c>
      <c r="F40" s="116">
        <v>2.35</v>
      </c>
      <c r="G40" s="112">
        <v>678286170.40999997</v>
      </c>
      <c r="H40" s="146">
        <f t="shared" si="9"/>
        <v>6.1659753945520757E-2</v>
      </c>
      <c r="I40" s="116">
        <v>2.36</v>
      </c>
      <c r="J40" s="106">
        <f t="shared" si="2"/>
        <v>7.3943305106607933E-3</v>
      </c>
      <c r="K40" s="107">
        <f t="shared" si="3"/>
        <v>4.2553191489360792E-3</v>
      </c>
      <c r="L40" s="12"/>
      <c r="M40" s="7"/>
    </row>
    <row r="41" spans="1:14" ht="12.95" customHeight="1">
      <c r="A41" s="70"/>
      <c r="B41" s="71"/>
      <c r="C41" s="72" t="s">
        <v>81</v>
      </c>
      <c r="D41" s="73">
        <f>SUM(D34:D40)</f>
        <v>10732452805.682989</v>
      </c>
      <c r="E41" s="145">
        <f>(D41/$D$76)</f>
        <v>3.7230360766178194E-2</v>
      </c>
      <c r="F41" s="73"/>
      <c r="G41" s="73">
        <f>SUM(G34:G40)</f>
        <v>11000468328.32478</v>
      </c>
      <c r="H41" s="145">
        <f>(G41/$G$76)</f>
        <v>3.7509663837354899E-2</v>
      </c>
      <c r="I41" s="77"/>
      <c r="J41" s="106">
        <f t="shared" si="2"/>
        <v>2.4972438965664243E-2</v>
      </c>
      <c r="K41" s="107"/>
      <c r="L41" s="12"/>
      <c r="M41" s="7"/>
    </row>
    <row r="42" spans="1:14" ht="12.95" customHeight="1">
      <c r="A42" s="67"/>
      <c r="B42" s="31"/>
      <c r="C42" s="31" t="s">
        <v>83</v>
      </c>
      <c r="D42" s="32"/>
      <c r="E42" s="149"/>
      <c r="F42" s="61"/>
      <c r="G42" s="32"/>
      <c r="H42" s="149"/>
      <c r="I42" s="61"/>
      <c r="J42" s="106"/>
      <c r="K42" s="107"/>
      <c r="L42" s="12"/>
      <c r="M42" s="7"/>
      <c r="N42" s="13"/>
    </row>
    <row r="43" spans="1:14" ht="12.95" customHeight="1">
      <c r="A43" s="108">
        <v>30</v>
      </c>
      <c r="B43" s="109" t="s">
        <v>41</v>
      </c>
      <c r="C43" s="109" t="s">
        <v>42</v>
      </c>
      <c r="D43" s="126">
        <v>2335984315</v>
      </c>
      <c r="E43" s="144">
        <f>(D43/$D$46)</f>
        <v>5.1554287070820007E-2</v>
      </c>
      <c r="F43" s="128">
        <v>100</v>
      </c>
      <c r="G43" s="126">
        <v>2336943705</v>
      </c>
      <c r="H43" s="144">
        <f>(G43/$G$46)</f>
        <v>5.1297716584802262E-2</v>
      </c>
      <c r="I43" s="128">
        <v>100</v>
      </c>
      <c r="J43" s="106">
        <f t="shared" si="2"/>
        <v>4.1070053160866367E-4</v>
      </c>
      <c r="K43" s="107">
        <f t="shared" si="3"/>
        <v>0</v>
      </c>
      <c r="L43" s="12"/>
      <c r="M43" s="7"/>
      <c r="N43" s="13"/>
    </row>
    <row r="44" spans="1:14" ht="12.95" customHeight="1">
      <c r="A44" s="108">
        <v>31</v>
      </c>
      <c r="B44" s="111" t="s">
        <v>43</v>
      </c>
      <c r="C44" s="109" t="s">
        <v>44</v>
      </c>
      <c r="D44" s="113">
        <v>12134547234.17</v>
      </c>
      <c r="E44" s="144">
        <f>(D44/$D$46)</f>
        <v>0.26780485107188107</v>
      </c>
      <c r="F44" s="111">
        <v>45.22</v>
      </c>
      <c r="G44" s="113">
        <v>12129395219.790001</v>
      </c>
      <c r="H44" s="144">
        <f t="shared" ref="H44:H45" si="10">(G44/$G$46)</f>
        <v>0.26624957931104415</v>
      </c>
      <c r="I44" s="111">
        <v>45.22</v>
      </c>
      <c r="J44" s="106">
        <f t="shared" si="2"/>
        <v>-4.2457409251261258E-4</v>
      </c>
      <c r="K44" s="107">
        <f t="shared" si="3"/>
        <v>0</v>
      </c>
      <c r="L44" s="12"/>
      <c r="M44" s="7"/>
      <c r="N44" s="13"/>
    </row>
    <row r="45" spans="1:14" ht="12.95" customHeight="1">
      <c r="A45" s="141">
        <v>32</v>
      </c>
      <c r="B45" s="142" t="s">
        <v>12</v>
      </c>
      <c r="C45" s="143" t="s">
        <v>45</v>
      </c>
      <c r="D45" s="127">
        <v>30840623889.582623</v>
      </c>
      <c r="E45" s="144">
        <f>(D45/$D$46)</f>
        <v>0.68064086185729888</v>
      </c>
      <c r="F45" s="127">
        <v>11.56</v>
      </c>
      <c r="G45" s="127">
        <v>31090147027.88797</v>
      </c>
      <c r="H45" s="144">
        <f t="shared" si="10"/>
        <v>0.6824527041041536</v>
      </c>
      <c r="I45" s="127">
        <v>11.56</v>
      </c>
      <c r="J45" s="106">
        <f t="shared" si="2"/>
        <v>8.090729266655064E-3</v>
      </c>
      <c r="K45" s="107">
        <f t="shared" si="3"/>
        <v>0</v>
      </c>
      <c r="L45" s="12"/>
      <c r="M45" s="7"/>
    </row>
    <row r="46" spans="1:14" ht="12.95" customHeight="1">
      <c r="A46" s="70"/>
      <c r="B46" s="74"/>
      <c r="C46" s="72" t="s">
        <v>81</v>
      </c>
      <c r="D46" s="73">
        <f>SUM(D43:D45)</f>
        <v>45311155438.752625</v>
      </c>
      <c r="E46" s="145">
        <f>(D46/$D$76)</f>
        <v>0.15718221121120352</v>
      </c>
      <c r="F46" s="77"/>
      <c r="G46" s="73">
        <f>SUM(G43:G45)</f>
        <v>45556485952.677971</v>
      </c>
      <c r="H46" s="145">
        <f>(G46/$G$76)</f>
        <v>0.15533961125056567</v>
      </c>
      <c r="I46" s="77"/>
      <c r="J46" s="106">
        <f t="shared" si="2"/>
        <v>5.4143513126025042E-3</v>
      </c>
      <c r="K46" s="107"/>
      <c r="L46" s="12"/>
      <c r="M46" s="7"/>
    </row>
    <row r="47" spans="1:14" ht="12.95" customHeight="1">
      <c r="A47" s="67"/>
      <c r="B47" s="31"/>
      <c r="C47" s="31" t="s">
        <v>111</v>
      </c>
      <c r="D47" s="32"/>
      <c r="E47" s="149"/>
      <c r="F47" s="61"/>
      <c r="G47" s="32"/>
      <c r="H47" s="149"/>
      <c r="I47" s="61"/>
      <c r="J47" s="106"/>
      <c r="K47" s="107"/>
      <c r="L47" s="12"/>
      <c r="M47" s="7"/>
      <c r="N47" s="13"/>
    </row>
    <row r="48" spans="1:14" ht="12.95" customHeight="1">
      <c r="A48" s="108">
        <v>33</v>
      </c>
      <c r="B48" s="109" t="s">
        <v>16</v>
      </c>
      <c r="C48" s="109" t="s">
        <v>46</v>
      </c>
      <c r="D48" s="114">
        <v>110958187</v>
      </c>
      <c r="E48" s="147">
        <f>(D48/$D$63)</f>
        <v>4.7782662602761442E-3</v>
      </c>
      <c r="F48" s="111">
        <v>78.290000000000006</v>
      </c>
      <c r="G48" s="114">
        <v>112374495</v>
      </c>
      <c r="H48" s="147">
        <f>(G48/$G$63)</f>
        <v>4.8127799801551642E-3</v>
      </c>
      <c r="I48" s="111">
        <v>79.290000000000006</v>
      </c>
      <c r="J48" s="106">
        <f t="shared" si="2"/>
        <v>1.2764339777830003E-2</v>
      </c>
      <c r="K48" s="107">
        <f t="shared" si="3"/>
        <v>1.2773023374632774E-2</v>
      </c>
      <c r="L48" s="12"/>
      <c r="M48" s="7"/>
      <c r="N48" s="13"/>
    </row>
    <row r="49" spans="1:14" ht="12.95" customHeight="1">
      <c r="A49" s="108">
        <v>34</v>
      </c>
      <c r="B49" s="109" t="s">
        <v>79</v>
      </c>
      <c r="C49" s="109" t="s">
        <v>47</v>
      </c>
      <c r="D49" s="113">
        <v>1175561291.3399999</v>
      </c>
      <c r="E49" s="147">
        <f t="shared" ref="E49:E62" si="11">(D49/$D$63)</f>
        <v>5.0623978339665698E-2</v>
      </c>
      <c r="F49" s="111">
        <v>1.2727999999999999</v>
      </c>
      <c r="G49" s="113">
        <v>1181359188.4000001</v>
      </c>
      <c r="H49" s="147">
        <f t="shared" ref="H49:H62" si="12">(G49/$G$63)</f>
        <v>5.0595305022762271E-2</v>
      </c>
      <c r="I49" s="111">
        <v>1.2739</v>
      </c>
      <c r="J49" s="106">
        <f t="shared" si="2"/>
        <v>4.9320244743608979E-3</v>
      </c>
      <c r="K49" s="107">
        <f t="shared" si="3"/>
        <v>8.642363293526877E-4</v>
      </c>
      <c r="L49" s="12"/>
      <c r="M49" s="7"/>
      <c r="N49" s="13"/>
    </row>
    <row r="50" spans="1:14" ht="12.95" customHeight="1">
      <c r="A50" s="108">
        <v>35</v>
      </c>
      <c r="B50" s="109" t="s">
        <v>10</v>
      </c>
      <c r="C50" s="109" t="s">
        <v>11</v>
      </c>
      <c r="D50" s="115">
        <v>3868165395.54</v>
      </c>
      <c r="E50" s="147">
        <f t="shared" si="11"/>
        <v>0.16657738106946995</v>
      </c>
      <c r="F50" s="165">
        <v>271.584</v>
      </c>
      <c r="G50" s="115">
        <v>3893613761.8400002</v>
      </c>
      <c r="H50" s="147">
        <f t="shared" si="12"/>
        <v>0.16675586718712454</v>
      </c>
      <c r="I50" s="165">
        <v>273.63400000000001</v>
      </c>
      <c r="J50" s="106">
        <f t="shared" si="2"/>
        <v>6.5789240370492412E-3</v>
      </c>
      <c r="K50" s="107">
        <f t="shared" si="3"/>
        <v>7.5483091787440035E-3</v>
      </c>
      <c r="L50" s="12"/>
      <c r="M50" s="7"/>
      <c r="N50" s="13"/>
    </row>
    <row r="51" spans="1:14" ht="12.95" customHeight="1">
      <c r="A51" s="108">
        <v>36</v>
      </c>
      <c r="B51" s="109" t="s">
        <v>22</v>
      </c>
      <c r="C51" s="109" t="s">
        <v>23</v>
      </c>
      <c r="D51" s="113">
        <v>2252774029.0500002</v>
      </c>
      <c r="E51" s="147">
        <f t="shared" si="11"/>
        <v>9.7012707453808397E-2</v>
      </c>
      <c r="F51" s="111">
        <v>8.9831000000000003</v>
      </c>
      <c r="G51" s="113">
        <v>2281732184.5</v>
      </c>
      <c r="H51" s="147">
        <f t="shared" si="12"/>
        <v>9.7722129720247547E-2</v>
      </c>
      <c r="I51" s="111">
        <v>9.0988000000000007</v>
      </c>
      <c r="J51" s="106">
        <f t="shared" si="2"/>
        <v>1.2854443045142671E-2</v>
      </c>
      <c r="K51" s="107">
        <f t="shared" si="3"/>
        <v>1.2879740846701068E-2</v>
      </c>
      <c r="L51" s="12"/>
      <c r="M51" s="7"/>
      <c r="N51" s="13"/>
    </row>
    <row r="52" spans="1:14" ht="12.95" customHeight="1">
      <c r="A52" s="108">
        <v>37</v>
      </c>
      <c r="B52" s="109" t="s">
        <v>48</v>
      </c>
      <c r="C52" s="111" t="s">
        <v>49</v>
      </c>
      <c r="D52" s="112">
        <v>819435953.66999996</v>
      </c>
      <c r="E52" s="147">
        <f t="shared" si="11"/>
        <v>3.528791588743755E-2</v>
      </c>
      <c r="F52" s="116">
        <v>1.54</v>
      </c>
      <c r="G52" s="112">
        <v>828087810.20000005</v>
      </c>
      <c r="H52" s="147">
        <f t="shared" si="12"/>
        <v>3.5465382378279786E-2</v>
      </c>
      <c r="I52" s="116">
        <v>1.55</v>
      </c>
      <c r="J52" s="106">
        <f t="shared" si="2"/>
        <v>1.0558307200521411E-2</v>
      </c>
      <c r="K52" s="107">
        <f t="shared" si="3"/>
        <v>6.4935064935064991E-3</v>
      </c>
      <c r="L52" s="12"/>
      <c r="M52" s="7"/>
      <c r="N52" s="13"/>
    </row>
    <row r="53" spans="1:14" ht="12.95" customHeight="1">
      <c r="A53" s="108">
        <v>38</v>
      </c>
      <c r="B53" s="109" t="s">
        <v>50</v>
      </c>
      <c r="C53" s="111" t="s">
        <v>51</v>
      </c>
      <c r="D53" s="113">
        <v>4390764337.7299995</v>
      </c>
      <c r="E53" s="147">
        <f t="shared" si="11"/>
        <v>0.18908240715756275</v>
      </c>
      <c r="F53" s="111">
        <v>107.52</v>
      </c>
      <c r="G53" s="113">
        <v>4405937910.4200001</v>
      </c>
      <c r="H53" s="147">
        <f t="shared" si="12"/>
        <v>0.18869770911162764</v>
      </c>
      <c r="I53" s="111">
        <v>107.76</v>
      </c>
      <c r="J53" s="106">
        <f t="shared" si="2"/>
        <v>3.455793006154638E-3</v>
      </c>
      <c r="K53" s="107">
        <f t="shared" si="3"/>
        <v>2.232142857142942E-3</v>
      </c>
      <c r="L53" s="12"/>
      <c r="M53" s="7"/>
      <c r="N53" s="13"/>
    </row>
    <row r="54" spans="1:14" ht="12.95" customHeight="1">
      <c r="A54" s="141">
        <v>39</v>
      </c>
      <c r="B54" s="143" t="s">
        <v>27</v>
      </c>
      <c r="C54" s="152" t="s">
        <v>28</v>
      </c>
      <c r="D54" s="129">
        <v>3461903265.5100002</v>
      </c>
      <c r="E54" s="147">
        <f t="shared" si="11"/>
        <v>0.14908224455691801</v>
      </c>
      <c r="F54" s="142">
        <v>103.24</v>
      </c>
      <c r="G54" s="169">
        <v>3470251089.29</v>
      </c>
      <c r="H54" s="147">
        <f t="shared" si="12"/>
        <v>0.14862407140202555</v>
      </c>
      <c r="I54" s="142">
        <v>103.24</v>
      </c>
      <c r="J54" s="106">
        <f t="shared" si="2"/>
        <v>2.4113394106550661E-3</v>
      </c>
      <c r="K54" s="107">
        <f t="shared" si="3"/>
        <v>0</v>
      </c>
      <c r="L54" s="12"/>
      <c r="M54" s="7"/>
      <c r="N54" s="13"/>
    </row>
    <row r="55" spans="1:14" ht="12.95" customHeight="1">
      <c r="A55" s="108">
        <v>40</v>
      </c>
      <c r="B55" s="109" t="s">
        <v>12</v>
      </c>
      <c r="C55" s="109" t="s">
        <v>13</v>
      </c>
      <c r="D55" s="125">
        <v>2802813219.89294</v>
      </c>
      <c r="E55" s="147">
        <f t="shared" si="11"/>
        <v>0.12069941123380447</v>
      </c>
      <c r="F55" s="125">
        <v>2150.7871355522102</v>
      </c>
      <c r="G55" s="125">
        <v>2818397117.6118202</v>
      </c>
      <c r="H55" s="147">
        <f t="shared" si="12"/>
        <v>0.12070643987115749</v>
      </c>
      <c r="I55" s="125">
        <v>2162.9614497153998</v>
      </c>
      <c r="J55" s="106">
        <f t="shared" si="2"/>
        <v>5.5600914139670851E-3</v>
      </c>
      <c r="K55" s="107">
        <f t="shared" si="3"/>
        <v>5.660399377488308E-3</v>
      </c>
      <c r="L55" s="12"/>
      <c r="M55" s="7"/>
      <c r="N55" s="13"/>
    </row>
    <row r="56" spans="1:14" ht="12.95" customHeight="1">
      <c r="A56" s="108">
        <v>41</v>
      </c>
      <c r="B56" s="142" t="s">
        <v>85</v>
      </c>
      <c r="C56" s="109" t="s">
        <v>20</v>
      </c>
      <c r="D56" s="130">
        <v>1099388842.3599999</v>
      </c>
      <c r="E56" s="147">
        <f t="shared" si="11"/>
        <v>4.7343713469046103E-2</v>
      </c>
      <c r="F56" s="170">
        <v>0.59109999999999996</v>
      </c>
      <c r="G56" s="130">
        <v>1105887521.6500001</v>
      </c>
      <c r="H56" s="147">
        <f t="shared" si="12"/>
        <v>4.7363001048418785E-2</v>
      </c>
      <c r="I56" s="170">
        <v>0.59460000000000002</v>
      </c>
      <c r="J56" s="106">
        <f t="shared" si="2"/>
        <v>5.9111744995063156E-3</v>
      </c>
      <c r="K56" s="107">
        <f t="shared" si="3"/>
        <v>5.9211639316529502E-3</v>
      </c>
      <c r="L56" s="12"/>
      <c r="M56" s="7"/>
      <c r="N56" s="13"/>
    </row>
    <row r="57" spans="1:14" ht="12.95" customHeight="1">
      <c r="A57" s="108">
        <v>42</v>
      </c>
      <c r="B57" s="109" t="s">
        <v>105</v>
      </c>
      <c r="C57" s="109" t="s">
        <v>24</v>
      </c>
      <c r="D57" s="113">
        <v>268117714.69999999</v>
      </c>
      <c r="E57" s="147">
        <f t="shared" si="11"/>
        <v>1.1546131606614617E-2</v>
      </c>
      <c r="F57" s="116">
        <v>102.22</v>
      </c>
      <c r="G57" s="113">
        <v>271782552.83999997</v>
      </c>
      <c r="H57" s="147">
        <f t="shared" si="12"/>
        <v>1.1639915527663238E-2</v>
      </c>
      <c r="I57" s="116">
        <v>103.74</v>
      </c>
      <c r="J57" s="106">
        <f t="shared" si="2"/>
        <v>1.3668765393217734E-2</v>
      </c>
      <c r="K57" s="107">
        <f t="shared" si="3"/>
        <v>1.4869888475836392E-2</v>
      </c>
      <c r="L57" s="12"/>
      <c r="M57" s="7"/>
      <c r="N57" s="13"/>
    </row>
    <row r="58" spans="1:14" ht="12.95" customHeight="1">
      <c r="A58" s="108">
        <v>43</v>
      </c>
      <c r="B58" s="111" t="s">
        <v>104</v>
      </c>
      <c r="C58" s="109" t="s">
        <v>54</v>
      </c>
      <c r="D58" s="113">
        <v>45307216.049999997</v>
      </c>
      <c r="E58" s="147">
        <f t="shared" si="11"/>
        <v>1.9510948011322209E-3</v>
      </c>
      <c r="F58" s="111">
        <v>19.579999999999998</v>
      </c>
      <c r="G58" s="113">
        <v>45416663.109999999</v>
      </c>
      <c r="H58" s="147">
        <f t="shared" si="12"/>
        <v>1.9451069122157975E-3</v>
      </c>
      <c r="I58" s="111">
        <v>19.63</v>
      </c>
      <c r="J58" s="106">
        <f t="shared" si="2"/>
        <v>2.4156650869746475E-3</v>
      </c>
      <c r="K58" s="107">
        <f t="shared" si="3"/>
        <v>2.5536261491318035E-3</v>
      </c>
      <c r="L58" s="12"/>
      <c r="M58" s="7"/>
      <c r="N58" s="13"/>
    </row>
    <row r="59" spans="1:14" ht="12.95" customHeight="1">
      <c r="A59" s="108">
        <v>44</v>
      </c>
      <c r="B59" s="111" t="s">
        <v>76</v>
      </c>
      <c r="C59" s="109" t="s">
        <v>75</v>
      </c>
      <c r="D59" s="131">
        <v>99812764.140000001</v>
      </c>
      <c r="E59" s="147">
        <f t="shared" si="11"/>
        <v>4.2983034972900432E-3</v>
      </c>
      <c r="F59" s="128">
        <v>91.87</v>
      </c>
      <c r="G59" s="131">
        <v>100295955.15000001</v>
      </c>
      <c r="H59" s="147">
        <f t="shared" si="12"/>
        <v>4.295479726395747E-3</v>
      </c>
      <c r="I59" s="128">
        <v>92.32</v>
      </c>
      <c r="J59" s="106">
        <f t="shared" si="2"/>
        <v>4.8409741395626414E-3</v>
      </c>
      <c r="K59" s="107">
        <f t="shared" si="3"/>
        <v>4.898225753782395E-3</v>
      </c>
      <c r="L59" s="12"/>
      <c r="M59" s="7"/>
    </row>
    <row r="60" spans="1:14" ht="12.95" customHeight="1">
      <c r="A60" s="108">
        <v>45</v>
      </c>
      <c r="B60" s="111" t="s">
        <v>104</v>
      </c>
      <c r="C60" s="109" t="s">
        <v>61</v>
      </c>
      <c r="D60" s="113">
        <v>954036931.72000003</v>
      </c>
      <c r="E60" s="147">
        <f t="shared" si="11"/>
        <v>4.1084327395283157E-2</v>
      </c>
      <c r="F60" s="112">
        <v>552.20000000000005</v>
      </c>
      <c r="G60" s="113">
        <v>961954037.09000003</v>
      </c>
      <c r="H60" s="147">
        <f t="shared" si="12"/>
        <v>4.1198611228786305E-2</v>
      </c>
      <c r="I60" s="112">
        <v>552.20000000000005</v>
      </c>
      <c r="J60" s="106">
        <f t="shared" si="2"/>
        <v>8.2985313322478313E-3</v>
      </c>
      <c r="K60" s="107">
        <f t="shared" si="3"/>
        <v>0</v>
      </c>
      <c r="L60" s="12"/>
      <c r="M60" s="7"/>
    </row>
    <row r="61" spans="1:14" ht="12.95" customHeight="1">
      <c r="A61" s="108">
        <v>46</v>
      </c>
      <c r="B61" s="111" t="s">
        <v>91</v>
      </c>
      <c r="C61" s="109" t="s">
        <v>99</v>
      </c>
      <c r="D61" s="113">
        <v>1690682479.02</v>
      </c>
      <c r="E61" s="147">
        <f t="shared" si="11"/>
        <v>7.2806984908119446E-2</v>
      </c>
      <c r="F61" s="111">
        <v>1.5158</v>
      </c>
      <c r="G61" s="113">
        <v>1689192276.51</v>
      </c>
      <c r="H61" s="147">
        <f t="shared" si="12"/>
        <v>7.2344803605302557E-2</v>
      </c>
      <c r="I61" s="111">
        <v>1.5145999999999999</v>
      </c>
      <c r="J61" s="106">
        <f t="shared" si="2"/>
        <v>-8.8142068572437252E-4</v>
      </c>
      <c r="K61" s="107">
        <f t="shared" si="3"/>
        <v>-7.9166116901971883E-4</v>
      </c>
      <c r="L61" s="12"/>
      <c r="M61" s="7"/>
    </row>
    <row r="62" spans="1:14" ht="12.95" customHeight="1">
      <c r="A62" s="108">
        <v>47</v>
      </c>
      <c r="B62" s="111" t="s">
        <v>95</v>
      </c>
      <c r="C62" s="111" t="s">
        <v>95</v>
      </c>
      <c r="D62" s="113">
        <v>181710782.28</v>
      </c>
      <c r="E62" s="147">
        <f t="shared" si="11"/>
        <v>7.8251323635714076E-3</v>
      </c>
      <c r="F62" s="111">
        <v>1.0716000000000001</v>
      </c>
      <c r="G62" s="113">
        <v>182903450.16</v>
      </c>
      <c r="H62" s="147">
        <f t="shared" si="12"/>
        <v>7.8333972778374308E-3</v>
      </c>
      <c r="I62" s="111">
        <v>1.0711999999999999</v>
      </c>
      <c r="J62" s="106">
        <f t="shared" si="2"/>
        <v>6.5635504125572536E-3</v>
      </c>
      <c r="K62" s="107">
        <f t="shared" si="3"/>
        <v>-3.7327360955597045E-4</v>
      </c>
      <c r="L62" s="12"/>
      <c r="M62" s="7"/>
    </row>
    <row r="63" spans="1:14" ht="12.95" customHeight="1">
      <c r="A63" s="70"/>
      <c r="B63" s="74"/>
      <c r="C63" s="72" t="s">
        <v>81</v>
      </c>
      <c r="D63" s="73">
        <f>SUM(D48:D62)</f>
        <v>23221432410.002941</v>
      </c>
      <c r="E63" s="145">
        <f>(D63/$D$76)</f>
        <v>8.0554028215623227E-2</v>
      </c>
      <c r="F63" s="73"/>
      <c r="G63" s="73">
        <f>SUM(G48:G62)</f>
        <v>23349186013.771824</v>
      </c>
      <c r="H63" s="145">
        <f>(G63/$G$76)</f>
        <v>7.961662104851723E-2</v>
      </c>
      <c r="I63" s="77"/>
      <c r="J63" s="106">
        <f t="shared" si="2"/>
        <v>5.5015384715824504E-3</v>
      </c>
      <c r="K63" s="107"/>
      <c r="L63" s="12"/>
      <c r="M63" s="7"/>
      <c r="N63" s="13"/>
    </row>
    <row r="64" spans="1:14" s="17" customFormat="1" ht="12.95" customHeight="1">
      <c r="A64" s="69"/>
      <c r="B64" s="52"/>
      <c r="C64" s="31" t="s">
        <v>88</v>
      </c>
      <c r="D64" s="32"/>
      <c r="E64" s="149"/>
      <c r="F64" s="61"/>
      <c r="G64" s="32"/>
      <c r="H64" s="149"/>
      <c r="I64" s="61"/>
      <c r="J64" s="106"/>
      <c r="K64" s="107"/>
      <c r="L64" s="12"/>
      <c r="M64" s="7"/>
      <c r="N64" s="13"/>
    </row>
    <row r="65" spans="1:14" ht="12.95" customHeight="1">
      <c r="A65" s="108">
        <v>48</v>
      </c>
      <c r="B65" s="109" t="s">
        <v>22</v>
      </c>
      <c r="C65" s="111" t="s">
        <v>55</v>
      </c>
      <c r="D65" s="113">
        <v>639879873.90999997</v>
      </c>
      <c r="E65" s="144">
        <f>(D65/$D$70)</f>
        <v>0.14114789444356526</v>
      </c>
      <c r="F65" s="111">
        <v>11.4703</v>
      </c>
      <c r="G65" s="113">
        <v>643092161.91999996</v>
      </c>
      <c r="H65" s="144">
        <f>(G65/$G$70)</f>
        <v>0.14144170528741037</v>
      </c>
      <c r="I65" s="111">
        <v>11.532</v>
      </c>
      <c r="J65" s="106">
        <f t="shared" si="2"/>
        <v>5.0201422813492078E-3</v>
      </c>
      <c r="K65" s="107">
        <f t="shared" si="3"/>
        <v>5.3791095263419518E-3</v>
      </c>
      <c r="L65" s="12"/>
      <c r="M65" s="17"/>
      <c r="N65" s="13"/>
    </row>
    <row r="66" spans="1:14" ht="12" customHeight="1">
      <c r="A66" s="108">
        <v>49</v>
      </c>
      <c r="B66" s="109" t="s">
        <v>56</v>
      </c>
      <c r="C66" s="111" t="s">
        <v>57</v>
      </c>
      <c r="D66" s="113">
        <v>1880375539.6099999</v>
      </c>
      <c r="E66" s="144">
        <f t="shared" ref="E66:E69" si="13">(D66/$D$70)</f>
        <v>0.41478261623909862</v>
      </c>
      <c r="F66" s="116">
        <v>0.91</v>
      </c>
      <c r="G66" s="113">
        <v>1880927705.96</v>
      </c>
      <c r="H66" s="144">
        <f t="shared" ref="H66:H69" si="14">(G66/$G$70)</f>
        <v>0.41369128409065342</v>
      </c>
      <c r="I66" s="116">
        <v>0.91</v>
      </c>
      <c r="J66" s="106">
        <f t="shared" si="2"/>
        <v>2.9364684786032974E-4</v>
      </c>
      <c r="K66" s="107">
        <f t="shared" si="3"/>
        <v>0</v>
      </c>
      <c r="L66" s="12"/>
      <c r="M66" s="7"/>
      <c r="N66" s="13"/>
    </row>
    <row r="67" spans="1:14" ht="12" customHeight="1">
      <c r="A67" s="108">
        <v>50</v>
      </c>
      <c r="B67" s="109" t="s">
        <v>8</v>
      </c>
      <c r="C67" s="111" t="s">
        <v>58</v>
      </c>
      <c r="D67" s="115">
        <v>1670074087.5999999</v>
      </c>
      <c r="E67" s="144">
        <f t="shared" si="13"/>
        <v>0.36839327292649582</v>
      </c>
      <c r="F67" s="116">
        <v>0.72</v>
      </c>
      <c r="G67" s="115">
        <v>1680167910.79</v>
      </c>
      <c r="H67" s="144">
        <f t="shared" si="14"/>
        <v>0.36953616999749106</v>
      </c>
      <c r="I67" s="116">
        <v>0.72</v>
      </c>
      <c r="J67" s="106">
        <f t="shared" si="2"/>
        <v>6.0439373707698845E-3</v>
      </c>
      <c r="K67" s="107">
        <f t="shared" si="3"/>
        <v>0</v>
      </c>
      <c r="L67" s="12"/>
      <c r="M67" s="7"/>
      <c r="N67" s="18"/>
    </row>
    <row r="68" spans="1:14" ht="12" customHeight="1">
      <c r="A68" s="108">
        <v>51</v>
      </c>
      <c r="B68" s="109" t="s">
        <v>10</v>
      </c>
      <c r="C68" s="111" t="s">
        <v>59</v>
      </c>
      <c r="D68" s="115">
        <v>208116839.81</v>
      </c>
      <c r="E68" s="144">
        <f t="shared" si="13"/>
        <v>4.5907450656217909E-2</v>
      </c>
      <c r="F68" s="165">
        <v>22.1707</v>
      </c>
      <c r="G68" s="115">
        <v>206526592.37</v>
      </c>
      <c r="H68" s="144">
        <f t="shared" si="14"/>
        <v>4.5423463605585905E-2</v>
      </c>
      <c r="I68" s="165">
        <v>22.273199999999999</v>
      </c>
      <c r="J68" s="106">
        <f t="shared" si="2"/>
        <v>-7.6411281348102919E-3</v>
      </c>
      <c r="K68" s="107">
        <f t="shared" si="3"/>
        <v>4.6232189330963451E-3</v>
      </c>
      <c r="L68" s="12"/>
      <c r="M68" s="7"/>
      <c r="N68" s="13"/>
    </row>
    <row r="69" spans="1:14" ht="12" customHeight="1">
      <c r="A69" s="108">
        <v>52</v>
      </c>
      <c r="B69" s="109" t="s">
        <v>8</v>
      </c>
      <c r="C69" s="109" t="s">
        <v>60</v>
      </c>
      <c r="D69" s="116">
        <v>134953724.53</v>
      </c>
      <c r="E69" s="144">
        <f t="shared" si="13"/>
        <v>2.9768765734622268E-2</v>
      </c>
      <c r="F69" s="116">
        <v>132.32</v>
      </c>
      <c r="G69" s="116">
        <v>135979693.58000001</v>
      </c>
      <c r="H69" s="144">
        <f t="shared" si="14"/>
        <v>2.9907377018859267E-2</v>
      </c>
      <c r="I69" s="116">
        <v>133.29</v>
      </c>
      <c r="J69" s="106">
        <f t="shared" si="2"/>
        <v>7.6023766929970175E-3</v>
      </c>
      <c r="K69" s="107">
        <f t="shared" si="3"/>
        <v>7.3307134220072468E-3</v>
      </c>
      <c r="L69" s="12"/>
      <c r="M69" s="7"/>
      <c r="N69" s="13"/>
    </row>
    <row r="70" spans="1:14" ht="12" customHeight="1">
      <c r="A70" s="100"/>
      <c r="B70" s="78"/>
      <c r="C70" s="72" t="s">
        <v>81</v>
      </c>
      <c r="D70" s="79">
        <f>SUM(D65:D69)</f>
        <v>4533400065.46</v>
      </c>
      <c r="E70" s="145">
        <f>(D70/$D$76)</f>
        <v>1.5726146016232199E-2</v>
      </c>
      <c r="F70" s="77"/>
      <c r="G70" s="79">
        <f>SUM(G65:G69)</f>
        <v>4546694064.6199999</v>
      </c>
      <c r="H70" s="145">
        <f>(G70/$G$76)</f>
        <v>1.5503427749167896E-2</v>
      </c>
      <c r="I70" s="77"/>
      <c r="J70" s="106">
        <f t="shared" si="2"/>
        <v>2.9324566479995667E-3</v>
      </c>
      <c r="K70" s="107"/>
      <c r="L70" s="12"/>
      <c r="M70" s="7"/>
      <c r="N70" s="13"/>
    </row>
    <row r="71" spans="1:14" ht="12" customHeight="1">
      <c r="A71" s="67"/>
      <c r="B71" s="53" t="s">
        <v>92</v>
      </c>
      <c r="C71" s="33" t="s">
        <v>1</v>
      </c>
      <c r="D71" s="32"/>
      <c r="E71" s="149"/>
      <c r="F71" s="61"/>
      <c r="G71" s="32"/>
      <c r="H71" s="149"/>
      <c r="I71" s="61"/>
      <c r="J71" s="106"/>
      <c r="K71" s="107"/>
      <c r="L71" s="12"/>
      <c r="M71" s="7"/>
      <c r="N71" s="13"/>
    </row>
    <row r="72" spans="1:14" ht="12" customHeight="1">
      <c r="A72" s="108" t="s">
        <v>112</v>
      </c>
      <c r="B72" s="109" t="s">
        <v>8</v>
      </c>
      <c r="C72" s="111" t="s">
        <v>62</v>
      </c>
      <c r="D72" s="131">
        <v>281311229.70999998</v>
      </c>
      <c r="E72" s="148">
        <f>(D72/$D$75)</f>
        <v>3.6037889804242107E-2</v>
      </c>
      <c r="F72" s="128">
        <v>1335.5</v>
      </c>
      <c r="G72" s="131">
        <v>281762735.31999999</v>
      </c>
      <c r="H72" s="148">
        <f>(G72/$G$75)</f>
        <v>3.5598825662414166E-2</v>
      </c>
      <c r="I72" s="128">
        <v>1337.65</v>
      </c>
      <c r="J72" s="106">
        <f t="shared" ref="J72:J85" si="15">((G72-D72)/D72)</f>
        <v>1.6050038616142891E-3</v>
      </c>
      <c r="K72" s="107">
        <f t="shared" ref="K72:K85" si="16">((I72-F72)/F72)</f>
        <v>1.6098839385998436E-3</v>
      </c>
      <c r="L72" s="12"/>
      <c r="M72" s="7"/>
      <c r="N72" s="13"/>
    </row>
    <row r="73" spans="1:14" ht="12" customHeight="1">
      <c r="A73" s="108" t="s">
        <v>113</v>
      </c>
      <c r="B73" s="109" t="s">
        <v>8</v>
      </c>
      <c r="C73" s="111" t="s">
        <v>63</v>
      </c>
      <c r="D73" s="131">
        <v>7067418188.5699997</v>
      </c>
      <c r="E73" s="148">
        <f t="shared" ref="E73:E74" si="17">(D73/$D$75)</f>
        <v>0.9053845384798308</v>
      </c>
      <c r="F73" s="128">
        <v>2194.3000000000002</v>
      </c>
      <c r="G73" s="131">
        <v>7174887170.3299999</v>
      </c>
      <c r="H73" s="148">
        <f t="shared" ref="H73:H74" si="18">(G73/$G$75)</f>
        <v>0.90649871507667679</v>
      </c>
      <c r="I73" s="128">
        <v>2197.34</v>
      </c>
      <c r="J73" s="106">
        <f t="shared" si="15"/>
        <v>1.5206257630800418E-2</v>
      </c>
      <c r="K73" s="107">
        <f t="shared" si="16"/>
        <v>1.3854076470856142E-3</v>
      </c>
      <c r="L73" s="12"/>
      <c r="M73" s="7"/>
      <c r="N73" s="13"/>
    </row>
    <row r="74" spans="1:14" ht="12" customHeight="1">
      <c r="A74" s="108" t="s">
        <v>114</v>
      </c>
      <c r="B74" s="109" t="s">
        <v>8</v>
      </c>
      <c r="C74" s="111" t="s">
        <v>64</v>
      </c>
      <c r="D74" s="131">
        <v>457255650.16000003</v>
      </c>
      <c r="E74" s="148">
        <f t="shared" si="17"/>
        <v>5.8577571715927076E-2</v>
      </c>
      <c r="F74" s="128">
        <v>1886.26</v>
      </c>
      <c r="G74" s="131">
        <v>458294761.12</v>
      </c>
      <c r="H74" s="148">
        <f t="shared" si="18"/>
        <v>5.7902459260909145E-2</v>
      </c>
      <c r="I74" s="128">
        <v>1890.48</v>
      </c>
      <c r="J74" s="106">
        <f t="shared" si="15"/>
        <v>2.2724945216890799E-3</v>
      </c>
      <c r="K74" s="107">
        <f t="shared" si="16"/>
        <v>2.2372313466860493E-3</v>
      </c>
      <c r="L74" s="12"/>
      <c r="M74" s="7"/>
      <c r="N74" s="13"/>
    </row>
    <row r="75" spans="1:14" ht="12" customHeight="1">
      <c r="A75" s="70"/>
      <c r="B75" s="74"/>
      <c r="C75" s="72" t="s">
        <v>81</v>
      </c>
      <c r="D75" s="73">
        <f>SUM(D72:D74)</f>
        <v>7805985068.4399996</v>
      </c>
      <c r="E75" s="145">
        <f>(D75/$D$76)</f>
        <v>2.7078585435710841E-2</v>
      </c>
      <c r="F75" s="77"/>
      <c r="G75" s="73">
        <f>SUM(G72:G74)</f>
        <v>7914944666.7699995</v>
      </c>
      <c r="H75" s="145">
        <f>(G75/$G$76)</f>
        <v>2.6988570384531934E-2</v>
      </c>
      <c r="I75" s="77"/>
      <c r="J75" s="106">
        <f t="shared" si="15"/>
        <v>1.3958468710186137E-2</v>
      </c>
      <c r="K75" s="107"/>
      <c r="L75" s="12"/>
      <c r="M75" s="7"/>
      <c r="N75" s="13"/>
    </row>
    <row r="76" spans="1:14" ht="15" customHeight="1">
      <c r="A76" s="80"/>
      <c r="B76" s="81"/>
      <c r="C76" s="82" t="s">
        <v>65</v>
      </c>
      <c r="D76" s="83">
        <f>SUM(D17,D25,D32,D41,D46,D63,D70,D75)</f>
        <v>288271523155.17859</v>
      </c>
      <c r="E76" s="150"/>
      <c r="F76" s="84"/>
      <c r="G76" s="85">
        <f>SUM(G17,G25,G32,G41,G46,G63,G70,G75)</f>
        <v>293270245663.19092</v>
      </c>
      <c r="H76" s="150"/>
      <c r="I76" s="171"/>
      <c r="J76" s="106">
        <f t="shared" si="15"/>
        <v>1.7340327110012464E-2</v>
      </c>
      <c r="K76" s="107"/>
      <c r="L76" s="12"/>
      <c r="M76" s="7"/>
    </row>
    <row r="77" spans="1:14" ht="12" customHeight="1">
      <c r="A77" s="68"/>
      <c r="B77" s="40"/>
      <c r="C77" s="15"/>
      <c r="D77" s="30"/>
      <c r="E77" s="149"/>
      <c r="F77" s="60"/>
      <c r="G77" s="30"/>
      <c r="H77" s="149"/>
      <c r="I77" s="60"/>
      <c r="J77" s="106"/>
      <c r="K77" s="107"/>
      <c r="L77" s="12"/>
      <c r="M77" s="7"/>
    </row>
    <row r="78" spans="1:14" ht="27" customHeight="1">
      <c r="A78" s="101"/>
      <c r="B78" s="52"/>
      <c r="C78" s="33" t="s">
        <v>89</v>
      </c>
      <c r="D78" s="34" t="s">
        <v>116</v>
      </c>
      <c r="E78" s="151"/>
      <c r="F78" s="61"/>
      <c r="G78" s="34" t="s">
        <v>122</v>
      </c>
      <c r="H78" s="151"/>
      <c r="I78" s="61"/>
      <c r="J78" s="106"/>
      <c r="K78" s="107"/>
      <c r="M78" s="7"/>
    </row>
    <row r="79" spans="1:14" ht="12" customHeight="1">
      <c r="A79" s="108">
        <v>1</v>
      </c>
      <c r="B79" s="111" t="s">
        <v>66</v>
      </c>
      <c r="C79" s="111" t="s">
        <v>67</v>
      </c>
      <c r="D79" s="131">
        <v>1740987048.1400001</v>
      </c>
      <c r="E79" s="148">
        <f>(D79/$D$86)</f>
        <v>0.47005289873141143</v>
      </c>
      <c r="F79" s="128">
        <v>11.42</v>
      </c>
      <c r="G79" s="131">
        <v>1755168000</v>
      </c>
      <c r="H79" s="148">
        <f>(G79/$G$86)</f>
        <v>0.47070058647748358</v>
      </c>
      <c r="I79" s="128">
        <v>11.67</v>
      </c>
      <c r="J79" s="106">
        <f t="shared" si="15"/>
        <v>8.1453517274297071E-3</v>
      </c>
      <c r="K79" s="107">
        <f t="shared" si="16"/>
        <v>2.1891418563922942E-2</v>
      </c>
      <c r="M79" s="7"/>
    </row>
    <row r="80" spans="1:14" ht="12" customHeight="1">
      <c r="A80" s="108">
        <v>2</v>
      </c>
      <c r="B80" s="111" t="s">
        <v>66</v>
      </c>
      <c r="C80" s="111" t="s">
        <v>108</v>
      </c>
      <c r="D80" s="131">
        <v>87749364</v>
      </c>
      <c r="E80" s="148">
        <f t="shared" ref="E80:E85" si="19">(D80/$D$86)</f>
        <v>2.3691642596712144E-2</v>
      </c>
      <c r="F80" s="128">
        <v>2.4</v>
      </c>
      <c r="G80" s="131">
        <v>90674342.799999997</v>
      </c>
      <c r="H80" s="148">
        <f t="shared" ref="H80:H85" si="20">(G80/$G$86)</f>
        <v>2.4317026252997087E-2</v>
      </c>
      <c r="I80" s="128">
        <v>2.48</v>
      </c>
      <c r="J80" s="106">
        <f t="shared" si="15"/>
        <v>3.3333333333333298E-2</v>
      </c>
      <c r="K80" s="107">
        <f t="shared" si="16"/>
        <v>3.3333333333333368E-2</v>
      </c>
      <c r="M80" s="7"/>
    </row>
    <row r="81" spans="1:14" ht="12" customHeight="1">
      <c r="A81" s="108">
        <v>3</v>
      </c>
      <c r="B81" s="111" t="s">
        <v>66</v>
      </c>
      <c r="C81" s="111" t="s">
        <v>97</v>
      </c>
      <c r="D81" s="131">
        <v>69463536.480000004</v>
      </c>
      <c r="E81" s="148">
        <f t="shared" si="19"/>
        <v>1.8754612053801734E-2</v>
      </c>
      <c r="F81" s="128">
        <v>5.98</v>
      </c>
      <c r="G81" s="131">
        <v>69231216.959999993</v>
      </c>
      <c r="H81" s="148">
        <f t="shared" si="20"/>
        <v>1.8566413258230496E-2</v>
      </c>
      <c r="I81" s="128">
        <v>5.33</v>
      </c>
      <c r="J81" s="106">
        <f t="shared" si="15"/>
        <v>-3.3444816053513249E-3</v>
      </c>
      <c r="K81" s="107">
        <f t="shared" si="16"/>
        <v>-0.1086956521739131</v>
      </c>
      <c r="M81" s="7"/>
    </row>
    <row r="82" spans="1:14" ht="12" customHeight="1">
      <c r="A82" s="108">
        <v>4</v>
      </c>
      <c r="B82" s="111" t="s">
        <v>66</v>
      </c>
      <c r="C82" s="111" t="s">
        <v>98</v>
      </c>
      <c r="D82" s="131">
        <v>85788947.640000001</v>
      </c>
      <c r="E82" s="148">
        <f t="shared" si="19"/>
        <v>2.3162345498423574E-2</v>
      </c>
      <c r="F82" s="128">
        <v>19.579999999999998</v>
      </c>
      <c r="G82" s="131">
        <v>88330193.200000003</v>
      </c>
      <c r="H82" s="148">
        <f t="shared" si="20"/>
        <v>2.3688372704441647E-2</v>
      </c>
      <c r="I82" s="128">
        <v>20.16</v>
      </c>
      <c r="J82" s="106">
        <f t="shared" si="15"/>
        <v>2.9622062397407469E-2</v>
      </c>
      <c r="K82" s="107">
        <f t="shared" si="16"/>
        <v>2.9622063329928595E-2</v>
      </c>
      <c r="M82" s="7"/>
    </row>
    <row r="83" spans="1:14" ht="12" customHeight="1">
      <c r="A83" s="108">
        <v>5</v>
      </c>
      <c r="B83" s="111" t="s">
        <v>68</v>
      </c>
      <c r="C83" s="111" t="s">
        <v>69</v>
      </c>
      <c r="D83" s="131">
        <v>358200000</v>
      </c>
      <c r="E83" s="148">
        <f t="shared" si="19"/>
        <v>9.6711200985368839E-2</v>
      </c>
      <c r="F83" s="128">
        <v>2388</v>
      </c>
      <c r="G83" s="131">
        <v>361950000</v>
      </c>
      <c r="H83" s="148">
        <f t="shared" si="20"/>
        <v>9.7067675160169953E-2</v>
      </c>
      <c r="I83" s="128">
        <v>2413</v>
      </c>
      <c r="J83" s="106">
        <f t="shared" si="15"/>
        <v>1.0469011725293133E-2</v>
      </c>
      <c r="K83" s="107">
        <f t="shared" si="16"/>
        <v>1.0469011725293133E-2</v>
      </c>
      <c r="M83" s="7"/>
    </row>
    <row r="84" spans="1:14" ht="12" customHeight="1">
      <c r="A84" s="108">
        <v>6</v>
      </c>
      <c r="B84" s="111" t="s">
        <v>56</v>
      </c>
      <c r="C84" s="111" t="s">
        <v>90</v>
      </c>
      <c r="D84" s="131">
        <v>528078000</v>
      </c>
      <c r="E84" s="148">
        <f t="shared" si="19"/>
        <v>0.14257693353978673</v>
      </c>
      <c r="F84" s="128">
        <v>8.49</v>
      </c>
      <c r="G84" s="131">
        <v>529944000</v>
      </c>
      <c r="H84" s="148">
        <f t="shared" si="20"/>
        <v>0.14212027088017989</v>
      </c>
      <c r="I84" s="128">
        <v>8.52</v>
      </c>
      <c r="J84" s="106">
        <f t="shared" si="15"/>
        <v>3.5335689045936395E-3</v>
      </c>
      <c r="K84" s="107">
        <f t="shared" si="16"/>
        <v>3.5335689045935641E-3</v>
      </c>
      <c r="M84" s="7"/>
    </row>
    <row r="85" spans="1:14" ht="12" customHeight="1">
      <c r="A85" s="108">
        <v>7</v>
      </c>
      <c r="B85" s="111" t="s">
        <v>77</v>
      </c>
      <c r="C85" s="111" t="s">
        <v>78</v>
      </c>
      <c r="D85" s="131">
        <v>833544000</v>
      </c>
      <c r="E85" s="148">
        <f t="shared" si="19"/>
        <v>0.22505036659449551</v>
      </c>
      <c r="F85" s="128">
        <v>72</v>
      </c>
      <c r="G85" s="131">
        <v>833544000</v>
      </c>
      <c r="H85" s="148">
        <f t="shared" si="20"/>
        <v>0.22353965526649733</v>
      </c>
      <c r="I85" s="128">
        <v>72</v>
      </c>
      <c r="J85" s="106">
        <f t="shared" si="15"/>
        <v>0</v>
      </c>
      <c r="K85" s="107">
        <f t="shared" si="16"/>
        <v>0</v>
      </c>
      <c r="L85" s="12"/>
      <c r="M85" s="7"/>
      <c r="N85" s="13"/>
    </row>
    <row r="86" spans="1:14" ht="12" customHeight="1">
      <c r="A86" s="86"/>
      <c r="B86" s="87"/>
      <c r="C86" s="88" t="s">
        <v>70</v>
      </c>
      <c r="D86" s="89">
        <f>SUM(D79:D85)</f>
        <v>3703810896.2600002</v>
      </c>
      <c r="E86" s="89"/>
      <c r="F86" s="90"/>
      <c r="G86" s="89">
        <f>SUM(G79:G85)</f>
        <v>3728841752.96</v>
      </c>
      <c r="H86" s="89"/>
      <c r="I86" s="90"/>
      <c r="J86" s="138"/>
      <c r="K86" s="139"/>
      <c r="M86" s="7"/>
    </row>
    <row r="87" spans="1:14" ht="12" customHeight="1" thickBot="1">
      <c r="A87" s="91"/>
      <c r="B87" s="92"/>
      <c r="C87" s="93" t="s">
        <v>82</v>
      </c>
      <c r="D87" s="94">
        <f>SUM(D76,D86)</f>
        <v>291975334051.4386</v>
      </c>
      <c r="E87" s="132"/>
      <c r="F87" s="95"/>
      <c r="G87" s="94">
        <f>SUM(G76,G86)</f>
        <v>296999087416.15094</v>
      </c>
      <c r="H87" s="132"/>
      <c r="I87" s="172"/>
      <c r="J87" s="136"/>
      <c r="K87" s="137"/>
      <c r="L87" s="12"/>
      <c r="M87" s="7"/>
      <c r="N87" s="13"/>
    </row>
    <row r="88" spans="1:14" ht="12" customHeight="1">
      <c r="A88" s="25"/>
      <c r="B88" s="16"/>
      <c r="C88" s="35"/>
      <c r="D88" s="153"/>
      <c r="E88" s="153"/>
      <c r="F88" s="153"/>
      <c r="G88" s="36"/>
      <c r="H88" s="36"/>
      <c r="I88" s="39"/>
      <c r="K88" s="12"/>
      <c r="L88" s="12"/>
      <c r="M88" s="7"/>
      <c r="N88" s="13"/>
    </row>
    <row r="89" spans="1:14" ht="12.75" customHeight="1">
      <c r="A89" s="25"/>
      <c r="B89" s="16" t="s">
        <v>94</v>
      </c>
      <c r="C89" s="36"/>
      <c r="D89" s="153"/>
      <c r="E89" s="153"/>
      <c r="F89" s="153"/>
      <c r="G89" s="36"/>
      <c r="H89" s="36"/>
      <c r="I89" s="39"/>
      <c r="M89" s="7"/>
    </row>
    <row r="90" spans="1:14" ht="12" customHeight="1">
      <c r="A90" s="25"/>
      <c r="B90" s="104" t="s">
        <v>117</v>
      </c>
      <c r="C90" s="105"/>
      <c r="D90" s="35"/>
      <c r="E90" s="35"/>
      <c r="F90" s="35"/>
      <c r="G90" s="35"/>
      <c r="H90" s="35"/>
      <c r="I90" s="16"/>
      <c r="M90" s="7"/>
    </row>
    <row r="91" spans="1:14" ht="12.75" customHeight="1">
      <c r="A91" s="25"/>
      <c r="B91" s="154"/>
      <c r="C91" s="154"/>
      <c r="D91" s="153"/>
      <c r="E91" s="153"/>
      <c r="F91" s="153"/>
      <c r="I91" s="8"/>
      <c r="M91" s="7"/>
    </row>
    <row r="92" spans="1:14" ht="12" customHeight="1">
      <c r="A92" s="25"/>
      <c r="B92" s="16"/>
      <c r="C92" s="14"/>
      <c r="D92" s="153"/>
      <c r="E92" s="153"/>
      <c r="F92" s="153"/>
      <c r="I92" s="21"/>
      <c r="M92" s="7"/>
    </row>
    <row r="93" spans="1:14" ht="12" customHeight="1">
      <c r="A93" s="25"/>
      <c r="B93" s="16"/>
      <c r="C93" s="14"/>
      <c r="D93" s="153"/>
      <c r="E93" s="153"/>
      <c r="F93" s="153"/>
      <c r="I93" s="8"/>
      <c r="M93" s="7"/>
    </row>
    <row r="94" spans="1:14" ht="12" customHeight="1">
      <c r="A94" s="26"/>
      <c r="B94" s="16"/>
      <c r="C94" s="54"/>
      <c r="D94"/>
      <c r="E94"/>
      <c r="F94" s="44"/>
      <c r="G94"/>
      <c r="H94"/>
      <c r="I94" s="16"/>
      <c r="M94" s="7"/>
    </row>
    <row r="95" spans="1:14" ht="12" customHeight="1">
      <c r="A95" s="27"/>
      <c r="B95" s="16"/>
      <c r="C95" s="4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 s="45"/>
      <c r="H96" s="45"/>
      <c r="I96" s="46"/>
      <c r="J96" s="47"/>
      <c r="K96" s="47"/>
      <c r="L96" s="48"/>
      <c r="M96" s="49"/>
    </row>
    <row r="97" spans="1:13" ht="12" customHeight="1">
      <c r="A97" s="27"/>
      <c r="B97" s="16"/>
      <c r="C97" s="44"/>
      <c r="D97"/>
      <c r="E97"/>
      <c r="F97" s="45"/>
      <c r="G97" s="45"/>
      <c r="H97" s="45"/>
      <c r="I97" s="46"/>
      <c r="J97" s="50"/>
      <c r="K97" s="50"/>
      <c r="L97" s="51"/>
      <c r="M97" s="50"/>
    </row>
    <row r="98" spans="1:13" ht="12" customHeight="1">
      <c r="A98" s="27"/>
      <c r="B98" s="16"/>
      <c r="C98" s="16"/>
      <c r="D98" s="41"/>
      <c r="E98" s="41"/>
      <c r="F98" s="16"/>
      <c r="G98" s="16"/>
      <c r="H98" s="16"/>
      <c r="I98" s="16"/>
      <c r="J98" s="17"/>
      <c r="M98" s="19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16"/>
      <c r="E100" s="16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4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42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14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9"/>
      <c r="B106" s="14"/>
      <c r="C106" s="42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B107" s="22"/>
      <c r="C107" s="14"/>
      <c r="D107" s="16"/>
      <c r="E107" s="16"/>
      <c r="F107" s="16"/>
      <c r="G107" s="16"/>
      <c r="H107" s="16"/>
      <c r="I107" s="16"/>
      <c r="M107" s="19"/>
    </row>
    <row r="108" spans="1:13" ht="12" customHeight="1">
      <c r="B108" s="23"/>
      <c r="C108" s="22"/>
      <c r="D108" s="17"/>
      <c r="E108" s="17"/>
      <c r="F108" s="17"/>
      <c r="G108" s="17"/>
      <c r="H108" s="17"/>
      <c r="I108" s="17"/>
      <c r="M108" s="19"/>
    </row>
    <row r="109" spans="1:13" ht="12" customHeight="1">
      <c r="B109" s="23"/>
      <c r="C109" s="23"/>
      <c r="M109" s="19"/>
    </row>
    <row r="110" spans="1:13" ht="12" customHeight="1">
      <c r="B110" s="23"/>
      <c r="C110" s="43"/>
      <c r="M110" s="19"/>
    </row>
    <row r="111" spans="1:13" ht="12" customHeight="1">
      <c r="B111" s="23"/>
      <c r="C111" s="2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20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</row>
    <row r="142" spans="2:13" ht="12" customHeight="1">
      <c r="B142" s="24"/>
      <c r="C142" s="23"/>
    </row>
    <row r="143" spans="2:13" ht="12" customHeight="1">
      <c r="B143" s="24"/>
      <c r="C143" s="24"/>
    </row>
    <row r="144" spans="2:13" ht="12" customHeight="1">
      <c r="B144" s="24"/>
      <c r="C144" s="24"/>
    </row>
    <row r="145" spans="3:3" ht="12" customHeight="1">
      <c r="C145" s="24"/>
    </row>
  </sheetData>
  <mergeCells count="7">
    <mergeCell ref="D91:F93"/>
    <mergeCell ref="B91:C91"/>
    <mergeCell ref="A2:K2"/>
    <mergeCell ref="J3:K3"/>
    <mergeCell ref="G3:I3"/>
    <mergeCell ref="D3:F3"/>
    <mergeCell ref="D88:F8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28">
        <v>42391</v>
      </c>
      <c r="D1" s="28">
        <v>42398</v>
      </c>
      <c r="E1" s="28">
        <v>42405</v>
      </c>
      <c r="F1" s="28">
        <v>42412</v>
      </c>
      <c r="G1" s="28">
        <v>42419</v>
      </c>
      <c r="H1" s="28">
        <v>42426</v>
      </c>
      <c r="I1" s="28">
        <v>42433</v>
      </c>
      <c r="J1" s="28">
        <v>42440</v>
      </c>
    </row>
    <row r="2" spans="2:10">
      <c r="B2" s="37" t="s">
        <v>1</v>
      </c>
      <c r="C2" s="63">
        <v>6438724057.8400002</v>
      </c>
      <c r="D2" s="63">
        <v>6883620919.0500002</v>
      </c>
      <c r="E2" s="2">
        <v>7158521625.1799994</v>
      </c>
      <c r="F2" s="63">
        <v>7479975382.8299999</v>
      </c>
      <c r="G2" s="63">
        <v>7488250665.8999996</v>
      </c>
      <c r="H2" s="63">
        <v>7708518096.8200006</v>
      </c>
      <c r="I2" s="2">
        <v>7805985068.4399996</v>
      </c>
      <c r="J2" s="63">
        <v>7914944666.7699995</v>
      </c>
    </row>
    <row r="3" spans="2:10">
      <c r="B3" s="37" t="s">
        <v>88</v>
      </c>
      <c r="C3" s="63">
        <v>4340731031.7299995</v>
      </c>
      <c r="D3" s="63">
        <v>4394236471.29</v>
      </c>
      <c r="E3" s="2">
        <v>4360941492.8499994</v>
      </c>
      <c r="F3" s="63">
        <v>4383216922.9399996</v>
      </c>
      <c r="G3" s="63">
        <v>4401786666.7299995</v>
      </c>
      <c r="H3" s="63">
        <v>4460136818.6300001</v>
      </c>
      <c r="I3" s="2">
        <v>4533400065.46</v>
      </c>
      <c r="J3" s="63">
        <v>4546694064.6199999</v>
      </c>
    </row>
    <row r="4" spans="2:10">
      <c r="B4" s="37" t="s">
        <v>111</v>
      </c>
      <c r="C4" s="29">
        <v>22997314280.659973</v>
      </c>
      <c r="D4" s="29">
        <v>23076440749.971924</v>
      </c>
      <c r="E4" s="29">
        <v>23057724701.123531</v>
      </c>
      <c r="F4" s="29">
        <v>23036636191.882812</v>
      </c>
      <c r="G4" s="29">
        <v>23015599711.20459</v>
      </c>
      <c r="H4" s="29">
        <v>22969076987.011879</v>
      </c>
      <c r="I4" s="29">
        <v>23221432410.002941</v>
      </c>
      <c r="J4" s="29">
        <v>23349186013.771824</v>
      </c>
    </row>
    <row r="5" spans="2:10">
      <c r="B5" s="37" t="s">
        <v>87</v>
      </c>
      <c r="C5" s="63">
        <v>10222265647.798019</v>
      </c>
      <c r="D5" s="63">
        <v>9475459931.0506458</v>
      </c>
      <c r="E5" s="2">
        <v>10427860290.831791</v>
      </c>
      <c r="F5" s="63">
        <v>10485736230.792589</v>
      </c>
      <c r="G5" s="63">
        <v>10525862609.980391</v>
      </c>
      <c r="H5" s="63">
        <v>10574662940.072191</v>
      </c>
      <c r="I5" s="63">
        <v>10732452805.682989</v>
      </c>
      <c r="J5" s="63">
        <v>11000468328.32478</v>
      </c>
    </row>
    <row r="6" spans="2:10">
      <c r="B6" s="37" t="s">
        <v>0</v>
      </c>
      <c r="C6" s="63">
        <v>12018775262.73</v>
      </c>
      <c r="D6" s="63">
        <v>12124523066.07</v>
      </c>
      <c r="E6" s="2">
        <v>12452595110.120001</v>
      </c>
      <c r="F6" s="63">
        <v>12397900691.08</v>
      </c>
      <c r="G6" s="63">
        <v>12467200020.999998</v>
      </c>
      <c r="H6" s="63">
        <v>12422744317.26</v>
      </c>
      <c r="I6" s="63">
        <v>12649695391.910002</v>
      </c>
      <c r="J6" s="63">
        <v>12744909054.420002</v>
      </c>
    </row>
    <row r="7" spans="2:10">
      <c r="B7" s="37" t="s">
        <v>83</v>
      </c>
      <c r="C7" s="63">
        <v>45244624976.459999</v>
      </c>
      <c r="D7" s="63">
        <v>45243776096.910004</v>
      </c>
      <c r="E7" s="2">
        <v>45281237965.23262</v>
      </c>
      <c r="F7" s="63">
        <v>45282493671.760002</v>
      </c>
      <c r="G7" s="63">
        <v>45275461868.889999</v>
      </c>
      <c r="H7" s="63">
        <v>45269129264.80262</v>
      </c>
      <c r="I7" s="2">
        <v>45311155438.752625</v>
      </c>
      <c r="J7" s="63">
        <v>45556485952.677971</v>
      </c>
    </row>
    <row r="8" spans="2:10">
      <c r="B8" s="37" t="s">
        <v>84</v>
      </c>
      <c r="C8" s="63">
        <v>170203094817.54999</v>
      </c>
      <c r="D8" s="63">
        <v>173844098054.01999</v>
      </c>
      <c r="E8" s="2">
        <v>173008043547.99002</v>
      </c>
      <c r="F8" s="64">
        <v>177266906298.48999</v>
      </c>
      <c r="G8" s="64">
        <v>177294283877.54001</v>
      </c>
      <c r="H8" s="64">
        <v>179413283445.88998</v>
      </c>
      <c r="I8" s="64">
        <v>176480768116.31</v>
      </c>
      <c r="J8" s="64">
        <v>180608872534.97632</v>
      </c>
    </row>
    <row r="9" spans="2:10">
      <c r="B9" s="37" t="s">
        <v>109</v>
      </c>
      <c r="C9" s="2">
        <v>7372388055.9100008</v>
      </c>
      <c r="D9" s="2">
        <v>7437956441.4500008</v>
      </c>
      <c r="E9" s="2">
        <v>7609702673.7800007</v>
      </c>
      <c r="F9" s="64">
        <v>7495269135.4300003</v>
      </c>
      <c r="G9" s="64">
        <v>7535294089.6099997</v>
      </c>
      <c r="H9" s="64">
        <v>7562136259.3000002</v>
      </c>
      <c r="I9" s="103">
        <v>7536633858.6199999</v>
      </c>
      <c r="J9" s="163">
        <v>7548685047.6300001</v>
      </c>
    </row>
    <row r="10" spans="2:10" s="4" customFormat="1">
      <c r="B10" s="38" t="s">
        <v>2</v>
      </c>
      <c r="C10" s="5">
        <f t="shared" ref="C10:I10" si="0">SUM(C2:C9)</f>
        <v>278837918130.67798</v>
      </c>
      <c r="D10" s="5">
        <f t="shared" si="0"/>
        <v>282480111729.81256</v>
      </c>
      <c r="E10" s="5">
        <f t="shared" si="0"/>
        <v>283356627407.10803</v>
      </c>
      <c r="F10" s="5">
        <f t="shared" si="0"/>
        <v>287828134525.20538</v>
      </c>
      <c r="G10" s="5">
        <f t="shared" si="0"/>
        <v>288003739510.85498</v>
      </c>
      <c r="H10" s="5">
        <f t="shared" si="0"/>
        <v>290379688129.78668</v>
      </c>
      <c r="I10" s="5">
        <f t="shared" si="0"/>
        <v>288271523155.17859</v>
      </c>
      <c r="J10" s="5">
        <f>SUM(J2:J9)</f>
        <v>293270245663.19092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2016-03-16T09:58:20Z</dcterms:modified>
</cp:coreProperties>
</file>