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hdalhatu\Documents\Documents\I&amp;CG LZO\Ag. DH Inspectorate Abj\"/>
    </mc:Choice>
  </mc:AlternateContent>
  <workbookProtection workbookAlgorithmName="SHA-512" workbookHashValue="X8cXwUhgZXDRix7Yx/KgNcCknww4vNjVi/S9rU9yhxdNwenq/WJJpR+D5JF0TBqLzO9msW6Fel8TWGiv+zrKOA==" workbookSaltValue="7oAyqCPHtYo0Kt1fQ/vZPg==" workbookSpinCount="100000" lockStructure="1"/>
  <bookViews>
    <workbookView showSheetTabs="0" xWindow="0" yWindow="0" windowWidth="20490" windowHeight="7050" tabRatio="937"/>
  </bookViews>
  <sheets>
    <sheet name="HOME" sheetId="15" r:id="rId1"/>
    <sheet name="Statement of Financial Performa" sheetId="6" r:id="rId2"/>
    <sheet name="Statement of Financial Position" sheetId="5" r:id="rId3"/>
    <sheet name="Statement of Changes in Equity" sheetId="17" r:id="rId4"/>
    <sheet name="Statement of Cash flow" sheetId="16" r:id="rId5"/>
    <sheet name="Cashflow Reconciliation" sheetId="96" r:id="rId6"/>
    <sheet name="Notes P&amp;L" sheetId="30" r:id="rId7"/>
    <sheet name="Notes BS" sheetId="7" r:id="rId8"/>
    <sheet name="Notes on Subsidiaries" sheetId="8" r:id="rId9"/>
    <sheet name="Schedule of Investments" sheetId="9" r:id="rId10"/>
    <sheet name="COMMONSIZE ANALYSIS" sheetId="18" state="hidden" r:id="rId11"/>
    <sheet name="Operators list" sheetId="19" state="hidden" r:id="rId12"/>
    <sheet name="List of Clients" sheetId="31" r:id="rId13"/>
    <sheet name="Report on Unlisted Securities" sheetId="98" r:id="rId14"/>
    <sheet name="Summary of Dividend payments" sheetId="32" r:id="rId15"/>
    <sheet name="Sheet1" sheetId="33" r:id="rId16"/>
    <sheet name="Sheet1 (2)" sheetId="34" r:id="rId17"/>
    <sheet name="Sheet1 (3)" sheetId="35" r:id="rId18"/>
    <sheet name="Sheet1 (4)" sheetId="36" r:id="rId19"/>
    <sheet name="Sheet1 (5)" sheetId="37" r:id="rId20"/>
    <sheet name="Sheet1 (6)" sheetId="38" r:id="rId21"/>
    <sheet name="Sheet1 (7)" sheetId="39" r:id="rId22"/>
    <sheet name="Sheet1 (8)" sheetId="40" r:id="rId23"/>
    <sheet name="Sheet1 (9)" sheetId="41" r:id="rId24"/>
    <sheet name="Sheet1 (10)" sheetId="42" r:id="rId25"/>
    <sheet name="Sheet1 (11)" sheetId="43" r:id="rId26"/>
    <sheet name="Sheet1 (12)" sheetId="44" r:id="rId27"/>
    <sheet name="Sheet1 (13)" sheetId="45" r:id="rId28"/>
    <sheet name="Sheet1 (14)" sheetId="46" r:id="rId29"/>
    <sheet name="Sheet1 (15)" sheetId="47" r:id="rId30"/>
    <sheet name="Sheet1 (16)" sheetId="48" r:id="rId31"/>
    <sheet name="Sheet1 (17)" sheetId="49" r:id="rId32"/>
    <sheet name="Sheet1 (18)" sheetId="50" r:id="rId33"/>
    <sheet name="Sheet1 (19)" sheetId="51" r:id="rId34"/>
    <sheet name="Sheet1 (20)" sheetId="52" r:id="rId35"/>
    <sheet name="Sheet1 (21)" sheetId="53" r:id="rId36"/>
    <sheet name="Sheet1 (22)" sheetId="54" r:id="rId37"/>
    <sheet name="Sheet1 (23)" sheetId="55" r:id="rId38"/>
    <sheet name="Sheet1 (24)" sheetId="56" r:id="rId39"/>
    <sheet name="Sheet1 (25)" sheetId="57" r:id="rId40"/>
    <sheet name="Sheet1 (26)" sheetId="58" r:id="rId41"/>
    <sheet name="Sheet1 (27)" sheetId="59" r:id="rId42"/>
    <sheet name="Sheet1 (28)" sheetId="60" r:id="rId43"/>
    <sheet name="Sheet1 (29)" sheetId="61" r:id="rId44"/>
    <sheet name="Sheet1 (30)" sheetId="62" r:id="rId45"/>
    <sheet name="Sheet1 (31)" sheetId="63" r:id="rId46"/>
    <sheet name="Sheet1 (32)" sheetId="64" r:id="rId47"/>
    <sheet name="Sheet1 (33)" sheetId="65" r:id="rId48"/>
    <sheet name="Sheet1 (34)" sheetId="66" r:id="rId49"/>
    <sheet name="Sheet1 (35)" sheetId="67" r:id="rId50"/>
    <sheet name="Sheet1 (36)" sheetId="68" r:id="rId51"/>
    <sheet name="Sheet1 (37)" sheetId="69" r:id="rId52"/>
    <sheet name="Sheet1 (38)" sheetId="70" r:id="rId53"/>
    <sheet name="Sheet1 (39)" sheetId="71" r:id="rId54"/>
    <sheet name="Sheet1 (40)" sheetId="72" r:id="rId55"/>
    <sheet name="Sheet1 (41)" sheetId="73" r:id="rId56"/>
    <sheet name="Sheet1 (42)" sheetId="74" r:id="rId57"/>
    <sheet name="Sheet1 (43)" sheetId="75" r:id="rId58"/>
    <sheet name="Sheet1 (44)" sheetId="76" r:id="rId59"/>
    <sheet name="Sheet1 (45)" sheetId="77" r:id="rId60"/>
    <sheet name="Sheet1 (46)" sheetId="78" r:id="rId61"/>
    <sheet name="Sheet1 (47)" sheetId="79" r:id="rId62"/>
    <sheet name="Sheet1 (48)" sheetId="80" r:id="rId63"/>
    <sheet name="Sheet1 (49)" sheetId="81" r:id="rId64"/>
    <sheet name="Sheet1 (50)" sheetId="82" r:id="rId65"/>
    <sheet name="Sheet1 (51)" sheetId="83" r:id="rId66"/>
    <sheet name="Sheet1 (52)" sheetId="84" r:id="rId67"/>
    <sheet name="Sheet1 (53)" sheetId="85" r:id="rId68"/>
    <sheet name="Sheet1 (54)" sheetId="86" r:id="rId69"/>
    <sheet name="Sheet1 (55)" sheetId="87" r:id="rId70"/>
    <sheet name="Sheet1 (56)" sheetId="88" r:id="rId71"/>
    <sheet name="Sheet1 (57)" sheetId="89" r:id="rId72"/>
    <sheet name="Sheet1 (58)" sheetId="90" r:id="rId73"/>
    <sheet name="Sheet1 (59)" sheetId="91" r:id="rId74"/>
    <sheet name="Sheet1 (60)" sheetId="92" r:id="rId75"/>
    <sheet name="SEC QR 4" sheetId="93" r:id="rId76"/>
    <sheet name="Shares in custody in CSCS" sheetId="94" r:id="rId77"/>
    <sheet name="Surplus Monies" sheetId="95" r:id="rId78"/>
    <sheet name="Funds to be remitted" sheetId="99" r:id="rId79"/>
    <sheet name="Complaints Register" sheetId="97" r:id="rId80"/>
  </sheets>
  <externalReferences>
    <externalReference r:id="rId81"/>
    <externalReference r:id="rId82"/>
    <externalReference r:id="rId83"/>
  </externalReferences>
  <definedNames>
    <definedName name="_xlnm._FilterDatabase" localSheetId="11" hidden="1">'Operators list'!$B$1:$C$640</definedName>
    <definedName name="cap">HOME!$AW$4:$AW$12</definedName>
    <definedName name="_xlnm.Print_Area" localSheetId="5">'Cashflow Reconciliation'!$A$1:$H$52</definedName>
    <definedName name="_xlnm.Print_Area" localSheetId="7">'Notes BS'!$B$1:$I$352</definedName>
    <definedName name="_xlnm.Print_Area" localSheetId="8">'Notes on Subsidiaries'!$B$1:$W$94</definedName>
    <definedName name="_xlnm.Print_Area" localSheetId="1">'Statement of Financial Performa'!$A$1:$K$45</definedName>
    <definedName name="_xlnm.Print_Area" localSheetId="2">'Statement of Financial Position'!$A$1:$H$57</definedName>
    <definedName name="Statement_of_Profit_or_Loss_or_Other_Comprehensive_Income">HOME!$I$12</definedName>
  </definedNames>
  <calcPr calcId="162913"/>
</workbook>
</file>

<file path=xl/calcChain.xml><?xml version="1.0" encoding="utf-8"?>
<calcChain xmlns="http://schemas.openxmlformats.org/spreadsheetml/2006/main">
  <c r="T15" i="8" l="1"/>
  <c r="B2" i="97" l="1"/>
  <c r="F302" i="7"/>
  <c r="E302" i="7"/>
  <c r="D302" i="7"/>
  <c r="D295" i="7"/>
  <c r="I64" i="99"/>
  <c r="E64" i="99"/>
  <c r="D64" i="99"/>
  <c r="H63" i="99"/>
  <c r="J63" i="99" s="1"/>
  <c r="H62" i="99"/>
  <c r="J62" i="99" s="1"/>
  <c r="H61" i="99"/>
  <c r="J61" i="99" s="1"/>
  <c r="H60" i="99"/>
  <c r="J60" i="99" s="1"/>
  <c r="H59" i="99"/>
  <c r="J59" i="99" s="1"/>
  <c r="H58" i="99"/>
  <c r="J58" i="99" s="1"/>
  <c r="H57" i="99"/>
  <c r="J57" i="99" s="1"/>
  <c r="H56" i="99"/>
  <c r="J56" i="99" s="1"/>
  <c r="J55" i="99"/>
  <c r="H55" i="99"/>
  <c r="H54" i="99"/>
  <c r="J54" i="99" s="1"/>
  <c r="H53" i="99"/>
  <c r="J53" i="99" s="1"/>
  <c r="J52" i="99"/>
  <c r="H52" i="99"/>
  <c r="H51" i="99"/>
  <c r="J51" i="99" s="1"/>
  <c r="H50" i="99"/>
  <c r="J50" i="99" s="1"/>
  <c r="H49" i="99"/>
  <c r="J49" i="99" s="1"/>
  <c r="H48" i="99"/>
  <c r="J48" i="99" s="1"/>
  <c r="J47" i="99"/>
  <c r="H47" i="99"/>
  <c r="H46" i="99"/>
  <c r="J46" i="99" s="1"/>
  <c r="H45" i="99"/>
  <c r="J45" i="99" s="1"/>
  <c r="J44" i="99"/>
  <c r="H44" i="99"/>
  <c r="H43" i="99"/>
  <c r="J43" i="99" s="1"/>
  <c r="H42" i="99"/>
  <c r="J42" i="99" s="1"/>
  <c r="H41" i="99"/>
  <c r="J41" i="99" s="1"/>
  <c r="H40" i="99"/>
  <c r="J40" i="99" s="1"/>
  <c r="J39" i="99"/>
  <c r="H39" i="99"/>
  <c r="H38" i="99"/>
  <c r="J38" i="99" s="1"/>
  <c r="H37" i="99"/>
  <c r="J37" i="99" s="1"/>
  <c r="J36" i="99"/>
  <c r="H36" i="99"/>
  <c r="H35" i="99"/>
  <c r="J35" i="99" s="1"/>
  <c r="H34" i="99"/>
  <c r="J34" i="99" s="1"/>
  <c r="H33" i="99"/>
  <c r="J33" i="99" s="1"/>
  <c r="H32" i="99"/>
  <c r="J32" i="99" s="1"/>
  <c r="J31" i="99"/>
  <c r="H31" i="99"/>
  <c r="H30" i="99"/>
  <c r="J30" i="99" s="1"/>
  <c r="H29" i="99"/>
  <c r="J29" i="99" s="1"/>
  <c r="J28" i="99"/>
  <c r="H28" i="99"/>
  <c r="H27" i="99"/>
  <c r="J27" i="99" s="1"/>
  <c r="H26" i="99"/>
  <c r="J26" i="99" s="1"/>
  <c r="H25" i="99"/>
  <c r="J25" i="99" s="1"/>
  <c r="H24" i="99"/>
  <c r="J24" i="99" s="1"/>
  <c r="J23" i="99"/>
  <c r="H23" i="99"/>
  <c r="H22" i="99"/>
  <c r="J22" i="99" s="1"/>
  <c r="H21" i="99"/>
  <c r="J21" i="99" s="1"/>
  <c r="J20" i="99"/>
  <c r="H20" i="99"/>
  <c r="H19" i="99"/>
  <c r="J19" i="99" s="1"/>
  <c r="H18" i="99"/>
  <c r="J18" i="99" s="1"/>
  <c r="H17" i="99"/>
  <c r="J17" i="99" s="1"/>
  <c r="H16" i="99"/>
  <c r="J16" i="99" s="1"/>
  <c r="J15" i="99"/>
  <c r="H15" i="99"/>
  <c r="H14" i="99"/>
  <c r="J14" i="99" s="1"/>
  <c r="H13" i="99"/>
  <c r="J13" i="99" s="1"/>
  <c r="J12" i="99"/>
  <c r="H12" i="99"/>
  <c r="H11" i="99"/>
  <c r="J11" i="99" s="1"/>
  <c r="H10" i="99"/>
  <c r="J10" i="99" s="1"/>
  <c r="H9" i="99"/>
  <c r="J9" i="99" s="1"/>
  <c r="H8" i="99"/>
  <c r="J8" i="99" s="1"/>
  <c r="J7" i="99"/>
  <c r="H7" i="99"/>
  <c r="H6" i="99"/>
  <c r="J6" i="99" s="1"/>
  <c r="H5" i="99"/>
  <c r="H4" i="99"/>
  <c r="J4" i="99" s="1"/>
  <c r="H64" i="99" l="1"/>
  <c r="J5" i="99"/>
  <c r="J64" i="99" s="1"/>
  <c r="E295" i="7" s="1"/>
  <c r="D102" i="98" l="1"/>
  <c r="I7" i="94"/>
  <c r="I8" i="94"/>
  <c r="I9" i="94"/>
  <c r="I10" i="94"/>
  <c r="I11" i="94"/>
  <c r="I12" i="94"/>
  <c r="I13" i="94"/>
  <c r="I14" i="94"/>
  <c r="I15" i="94"/>
  <c r="I16" i="94"/>
  <c r="I17" i="94"/>
  <c r="I18" i="94"/>
  <c r="I19" i="94"/>
  <c r="I20" i="94"/>
  <c r="I21" i="94"/>
  <c r="I22" i="94"/>
  <c r="I23" i="94"/>
  <c r="I24" i="94"/>
  <c r="I25" i="94"/>
  <c r="I26" i="94"/>
  <c r="I27" i="94"/>
  <c r="I28" i="94"/>
  <c r="I29" i="94"/>
  <c r="I30" i="94"/>
  <c r="I31" i="94"/>
  <c r="I32" i="94"/>
  <c r="I33" i="94"/>
  <c r="I34" i="94"/>
  <c r="I35" i="94"/>
  <c r="I36" i="94"/>
  <c r="I37" i="94"/>
  <c r="I38" i="94"/>
  <c r="I39" i="94"/>
  <c r="I40" i="94"/>
  <c r="I41" i="94"/>
  <c r="I42" i="94"/>
  <c r="I43" i="94"/>
  <c r="I44" i="94"/>
  <c r="I45" i="94"/>
  <c r="I46" i="94"/>
  <c r="I47" i="94"/>
  <c r="I48" i="94"/>
  <c r="I49" i="94"/>
  <c r="I50" i="94"/>
  <c r="I51" i="94"/>
  <c r="I52" i="94"/>
  <c r="I53" i="94"/>
  <c r="I54" i="94"/>
  <c r="I55" i="94"/>
  <c r="I56" i="94"/>
  <c r="I57" i="94"/>
  <c r="I58" i="94"/>
  <c r="I59" i="94"/>
  <c r="I60" i="94"/>
  <c r="I61" i="94"/>
  <c r="I62" i="94"/>
  <c r="I63" i="94"/>
  <c r="I64" i="94"/>
  <c r="I65" i="94"/>
  <c r="I66" i="94"/>
  <c r="I67" i="94"/>
  <c r="I68" i="94"/>
  <c r="I69" i="94"/>
  <c r="I70" i="94"/>
  <c r="I71" i="94"/>
  <c r="I72" i="94"/>
  <c r="I73" i="94"/>
  <c r="I74" i="94"/>
  <c r="I75" i="94"/>
  <c r="I76" i="94"/>
  <c r="I77" i="94"/>
  <c r="I78" i="94"/>
  <c r="I79" i="94"/>
  <c r="I80" i="94"/>
  <c r="I81" i="94"/>
  <c r="I82" i="94"/>
  <c r="I83" i="94"/>
  <c r="I84" i="94"/>
  <c r="I85" i="94"/>
  <c r="I86" i="94"/>
  <c r="I87" i="94"/>
  <c r="I88" i="94"/>
  <c r="I89" i="94"/>
  <c r="I90" i="94"/>
  <c r="I91" i="94"/>
  <c r="I92" i="94"/>
  <c r="I93" i="94"/>
  <c r="I94" i="94"/>
  <c r="I95" i="94"/>
  <c r="I96" i="94"/>
  <c r="I97" i="94"/>
  <c r="I98" i="94"/>
  <c r="I99" i="94"/>
  <c r="I100" i="94"/>
  <c r="I101" i="94"/>
  <c r="I102" i="94"/>
  <c r="I103" i="94"/>
  <c r="I104" i="94"/>
  <c r="I105" i="94"/>
  <c r="I6" i="94"/>
  <c r="F65" i="7"/>
  <c r="E65" i="7"/>
  <c r="D65" i="7"/>
  <c r="D23" i="5"/>
  <c r="F23" i="5"/>
  <c r="G55" i="17" l="1"/>
  <c r="J37" i="6"/>
  <c r="I37" i="6"/>
  <c r="G37" i="6"/>
  <c r="F37" i="6"/>
  <c r="D37" i="6"/>
  <c r="F22" i="6"/>
  <c r="E360" i="7"/>
  <c r="D360" i="7"/>
  <c r="F351" i="7"/>
  <c r="E351" i="7"/>
  <c r="D351" i="7"/>
  <c r="F337" i="7"/>
  <c r="F226" i="7"/>
  <c r="E226" i="7"/>
  <c r="D226" i="7"/>
  <c r="E70" i="7"/>
  <c r="F70" i="7"/>
  <c r="D70" i="7"/>
  <c r="X8" i="9"/>
  <c r="W8" i="9"/>
  <c r="V8" i="9"/>
  <c r="U8" i="9"/>
  <c r="T8" i="9"/>
  <c r="X7" i="9"/>
  <c r="W7" i="9"/>
  <c r="V7" i="9"/>
  <c r="U7" i="9"/>
  <c r="T7" i="9"/>
  <c r="I275" i="7" l="1"/>
  <c r="I273" i="7"/>
  <c r="I272" i="7"/>
  <c r="B1" i="97" l="1"/>
  <c r="F49" i="17"/>
  <c r="G49" i="17"/>
  <c r="H49" i="17"/>
  <c r="J49" i="17"/>
  <c r="F347" i="7"/>
  <c r="E347" i="7"/>
  <c r="D347" i="7"/>
  <c r="F35" i="5" l="1"/>
  <c r="D17" i="17"/>
  <c r="D19" i="17" s="1"/>
  <c r="D23" i="17" s="1"/>
  <c r="D38" i="17"/>
  <c r="D40" i="17" s="1"/>
  <c r="D44" i="17" s="1"/>
  <c r="D63" i="17"/>
  <c r="Q152" i="7" l="1"/>
  <c r="O152" i="7"/>
  <c r="M152" i="7"/>
  <c r="Q130" i="7"/>
  <c r="O130" i="7"/>
  <c r="M130" i="7"/>
  <c r="Q107" i="7"/>
  <c r="O107" i="7"/>
  <c r="M107" i="7"/>
  <c r="Q78" i="7"/>
  <c r="O78" i="7"/>
  <c r="M78" i="7"/>
  <c r="Q56" i="7"/>
  <c r="O56" i="7"/>
  <c r="M56" i="7"/>
  <c r="Q33" i="7"/>
  <c r="O33" i="7"/>
  <c r="M33" i="7"/>
  <c r="E9" i="7" l="1"/>
  <c r="F9" i="7"/>
  <c r="D9" i="7"/>
  <c r="G1" i="92" l="1"/>
  <c r="G1" i="91"/>
  <c r="G1" i="90"/>
  <c r="G1" i="89"/>
  <c r="G1" i="88"/>
  <c r="G1" i="87"/>
  <c r="G1" i="86"/>
  <c r="G1" i="85"/>
  <c r="G1" i="84"/>
  <c r="G1" i="83"/>
  <c r="G1" i="82"/>
  <c r="G1" i="81"/>
  <c r="G1" i="80"/>
  <c r="G1" i="79"/>
  <c r="G1" i="78"/>
  <c r="G1" i="77"/>
  <c r="G1" i="76"/>
  <c r="G1" i="75"/>
  <c r="G1" i="74"/>
  <c r="G1" i="73"/>
  <c r="G1" i="72"/>
  <c r="G1" i="71"/>
  <c r="G1" i="70"/>
  <c r="G1" i="69"/>
  <c r="G1" i="68"/>
  <c r="G1" i="67"/>
  <c r="G1" i="66"/>
  <c r="G1" i="65"/>
  <c r="G1" i="64"/>
  <c r="G1" i="63"/>
  <c r="G1" i="62"/>
  <c r="G1" i="61"/>
  <c r="G1" i="60"/>
  <c r="G1" i="59"/>
  <c r="G1" i="58"/>
  <c r="G1" i="57"/>
  <c r="G1" i="56"/>
  <c r="G1" i="55"/>
  <c r="G1" i="54"/>
  <c r="G1" i="53"/>
  <c r="G1" i="52"/>
  <c r="G1" i="51"/>
  <c r="G1" i="50"/>
  <c r="G1" i="49"/>
  <c r="G1" i="48"/>
  <c r="G1" i="47"/>
  <c r="G1" i="46"/>
  <c r="G1" i="45"/>
  <c r="G1" i="44"/>
  <c r="G1" i="43"/>
  <c r="G1" i="42"/>
  <c r="G1" i="40"/>
  <c r="G1" i="39"/>
  <c r="G1" i="38"/>
  <c r="G1" i="37"/>
  <c r="G1" i="36"/>
  <c r="G1" i="35"/>
  <c r="G1" i="34"/>
  <c r="G1" i="33"/>
  <c r="G1" i="41"/>
  <c r="I154" i="7" l="1"/>
  <c r="I153" i="7"/>
  <c r="I147" i="7"/>
  <c r="I148" i="7"/>
  <c r="I146" i="7"/>
  <c r="I141" i="7"/>
  <c r="I142" i="7"/>
  <c r="I140" i="7"/>
  <c r="I134" i="7"/>
  <c r="I135" i="7"/>
  <c r="I136" i="7"/>
  <c r="I133" i="7"/>
  <c r="E357" i="7" l="1"/>
  <c r="E352" i="7"/>
  <c r="D352" i="7"/>
  <c r="K50" i="17"/>
  <c r="K29" i="17" l="1"/>
  <c r="K8" i="17"/>
  <c r="J31" i="6"/>
  <c r="I31" i="6"/>
  <c r="G31" i="6"/>
  <c r="F31" i="6"/>
  <c r="D31" i="6"/>
  <c r="E1" i="96"/>
  <c r="D1" i="96" s="1"/>
  <c r="F322" i="7"/>
  <c r="H35" i="5" s="1"/>
  <c r="D322" i="7"/>
  <c r="F265" i="7"/>
  <c r="D265" i="7"/>
  <c r="E261" i="7" s="1"/>
  <c r="E265" i="7" s="1"/>
  <c r="E137" i="7"/>
  <c r="F137" i="7"/>
  <c r="G137" i="7"/>
  <c r="H137" i="7"/>
  <c r="D137" i="7"/>
  <c r="G161" i="7"/>
  <c r="G162" i="7"/>
  <c r="E320" i="7" l="1"/>
  <c r="E322" i="7" s="1"/>
  <c r="D49" i="17"/>
  <c r="F36" i="5"/>
  <c r="G10" i="5"/>
  <c r="D35" i="5" l="1"/>
  <c r="D59" i="17"/>
  <c r="D61" i="17" s="1"/>
  <c r="E1" i="7" l="1"/>
  <c r="D1" i="7" s="1"/>
  <c r="F197" i="7" l="1"/>
  <c r="H21" i="5" s="1"/>
  <c r="D197" i="7"/>
  <c r="D21" i="5" s="1"/>
  <c r="F189" i="7"/>
  <c r="H20" i="5" s="1"/>
  <c r="D189" i="7"/>
  <c r="D20" i="5" s="1"/>
  <c r="J25" i="30"/>
  <c r="I25" i="30"/>
  <c r="G25" i="30"/>
  <c r="F25" i="30"/>
  <c r="D25" i="30"/>
  <c r="J14" i="30"/>
  <c r="I14" i="30"/>
  <c r="G14" i="30"/>
  <c r="F14" i="30"/>
  <c r="D14" i="30"/>
  <c r="G4" i="95"/>
  <c r="J4" i="95" s="1"/>
  <c r="G5" i="95"/>
  <c r="G6" i="95"/>
  <c r="J6" i="95" s="1"/>
  <c r="G7" i="95"/>
  <c r="J7" i="95" s="1"/>
  <c r="G8" i="95"/>
  <c r="J8" i="95" s="1"/>
  <c r="G9" i="95"/>
  <c r="J9" i="95" s="1"/>
  <c r="G10" i="95"/>
  <c r="J10" i="95" s="1"/>
  <c r="G11" i="95"/>
  <c r="J11" i="95" s="1"/>
  <c r="G12" i="95"/>
  <c r="J12" i="95" s="1"/>
  <c r="G13" i="95"/>
  <c r="J13" i="95" s="1"/>
  <c r="G14" i="95"/>
  <c r="J14" i="95" s="1"/>
  <c r="G15" i="95"/>
  <c r="J15" i="95" s="1"/>
  <c r="G16" i="95"/>
  <c r="J16" i="95" s="1"/>
  <c r="G17" i="95"/>
  <c r="J17" i="95" s="1"/>
  <c r="G18" i="95"/>
  <c r="J18" i="95" s="1"/>
  <c r="G19" i="95"/>
  <c r="J19" i="95" s="1"/>
  <c r="G20" i="95"/>
  <c r="J20" i="95" s="1"/>
  <c r="G21" i="95"/>
  <c r="J21" i="95" s="1"/>
  <c r="G22" i="95"/>
  <c r="J22" i="95" s="1"/>
  <c r="G23" i="95"/>
  <c r="J23" i="95" s="1"/>
  <c r="G24" i="95"/>
  <c r="J24" i="95" s="1"/>
  <c r="G25" i="95"/>
  <c r="J25" i="95" s="1"/>
  <c r="G26" i="95"/>
  <c r="J26" i="95" s="1"/>
  <c r="G27" i="95"/>
  <c r="J27" i="95" s="1"/>
  <c r="G28" i="95"/>
  <c r="J28" i="95" s="1"/>
  <c r="G29" i="95"/>
  <c r="J29" i="95" s="1"/>
  <c r="G30" i="95"/>
  <c r="J30" i="95" s="1"/>
  <c r="G31" i="95"/>
  <c r="J31" i="95" s="1"/>
  <c r="G32" i="95"/>
  <c r="J32" i="95" s="1"/>
  <c r="G33" i="95"/>
  <c r="J33" i="95" s="1"/>
  <c r="G34" i="95"/>
  <c r="J34" i="95" s="1"/>
  <c r="G35" i="95"/>
  <c r="J35" i="95" s="1"/>
  <c r="G36" i="95"/>
  <c r="J36" i="95" s="1"/>
  <c r="G37" i="95"/>
  <c r="J37" i="95" s="1"/>
  <c r="G38" i="95"/>
  <c r="J38" i="95" s="1"/>
  <c r="G39" i="95"/>
  <c r="J39" i="95" s="1"/>
  <c r="G40" i="95"/>
  <c r="J40" i="95" s="1"/>
  <c r="G41" i="95"/>
  <c r="J41" i="95" s="1"/>
  <c r="G42" i="95"/>
  <c r="J42" i="95" s="1"/>
  <c r="G43" i="95"/>
  <c r="J43" i="95" s="1"/>
  <c r="G44" i="95"/>
  <c r="J44" i="95" s="1"/>
  <c r="G45" i="95"/>
  <c r="J45" i="95" s="1"/>
  <c r="G46" i="95"/>
  <c r="J46" i="95" s="1"/>
  <c r="G47" i="95"/>
  <c r="J47" i="95" s="1"/>
  <c r="G48" i="95"/>
  <c r="J48" i="95" s="1"/>
  <c r="G49" i="95"/>
  <c r="J49" i="95" s="1"/>
  <c r="G50" i="95"/>
  <c r="J50" i="95" s="1"/>
  <c r="G51" i="95"/>
  <c r="J51" i="95" s="1"/>
  <c r="G52" i="95"/>
  <c r="J52" i="95" s="1"/>
  <c r="G53" i="95"/>
  <c r="J53" i="95" s="1"/>
  <c r="G54" i="95"/>
  <c r="J54" i="95" s="1"/>
  <c r="G55" i="95"/>
  <c r="J55" i="95" s="1"/>
  <c r="G56" i="95"/>
  <c r="J56" i="95" s="1"/>
  <c r="G57" i="95"/>
  <c r="J57" i="95" s="1"/>
  <c r="G58" i="95"/>
  <c r="J58" i="95" s="1"/>
  <c r="G59" i="95"/>
  <c r="J59" i="95" s="1"/>
  <c r="G60" i="95"/>
  <c r="J60" i="95" s="1"/>
  <c r="G61" i="95"/>
  <c r="J61" i="95" s="1"/>
  <c r="G62" i="95"/>
  <c r="J62" i="95" s="1"/>
  <c r="G63" i="95"/>
  <c r="J63" i="95" s="1"/>
  <c r="D64" i="95"/>
  <c r="E194" i="7" s="1"/>
  <c r="E64" i="95"/>
  <c r="E195" i="7" s="1"/>
  <c r="H64" i="95"/>
  <c r="E196" i="7" s="1"/>
  <c r="I64" i="95"/>
  <c r="G6" i="94"/>
  <c r="G7" i="94"/>
  <c r="G8" i="94"/>
  <c r="G9" i="94"/>
  <c r="G10" i="94"/>
  <c r="G11" i="94"/>
  <c r="G12" i="94"/>
  <c r="G13" i="94"/>
  <c r="G14" i="94"/>
  <c r="G15" i="94"/>
  <c r="G16" i="94"/>
  <c r="G17" i="94"/>
  <c r="G18" i="94"/>
  <c r="G19" i="94"/>
  <c r="G20" i="94"/>
  <c r="G21" i="94"/>
  <c r="G22" i="94"/>
  <c r="G23" i="94"/>
  <c r="G24" i="94"/>
  <c r="G25" i="94"/>
  <c r="G26" i="94"/>
  <c r="G27" i="94"/>
  <c r="G28" i="94"/>
  <c r="G29" i="94"/>
  <c r="G30" i="94"/>
  <c r="G31" i="94"/>
  <c r="G32" i="94"/>
  <c r="G33" i="94"/>
  <c r="G34" i="94"/>
  <c r="G35" i="94"/>
  <c r="G36" i="94"/>
  <c r="G37" i="94"/>
  <c r="G38" i="94"/>
  <c r="G39" i="94"/>
  <c r="G40" i="94"/>
  <c r="G41" i="94"/>
  <c r="G42" i="94"/>
  <c r="G43" i="94"/>
  <c r="G44" i="94"/>
  <c r="G45" i="94"/>
  <c r="G46" i="94"/>
  <c r="G47" i="94"/>
  <c r="G48" i="94"/>
  <c r="G49" i="94"/>
  <c r="G50" i="94"/>
  <c r="G51" i="94"/>
  <c r="G52" i="94"/>
  <c r="G53" i="94"/>
  <c r="G54" i="94"/>
  <c r="G55" i="94"/>
  <c r="G56" i="94"/>
  <c r="G57" i="94"/>
  <c r="G58" i="94"/>
  <c r="G59" i="94"/>
  <c r="G60" i="94"/>
  <c r="G61" i="94"/>
  <c r="G62" i="94"/>
  <c r="G63" i="94"/>
  <c r="G64" i="94"/>
  <c r="G65" i="94"/>
  <c r="G66" i="94"/>
  <c r="G67" i="94"/>
  <c r="G68" i="94"/>
  <c r="G69" i="94"/>
  <c r="G70" i="94"/>
  <c r="G71" i="94"/>
  <c r="G72" i="94"/>
  <c r="G73" i="94"/>
  <c r="G74" i="94"/>
  <c r="G75" i="94"/>
  <c r="G76" i="94"/>
  <c r="G77" i="94"/>
  <c r="G78" i="94"/>
  <c r="G79" i="94"/>
  <c r="G80" i="94"/>
  <c r="G81" i="94"/>
  <c r="G82" i="94"/>
  <c r="G83" i="94"/>
  <c r="G84" i="94"/>
  <c r="G85" i="94"/>
  <c r="G86" i="94"/>
  <c r="G87" i="94"/>
  <c r="G88" i="94"/>
  <c r="G89" i="94"/>
  <c r="G90" i="94"/>
  <c r="G91" i="94"/>
  <c r="G92" i="94"/>
  <c r="G93" i="94"/>
  <c r="G94" i="94"/>
  <c r="G95" i="94"/>
  <c r="G96" i="94"/>
  <c r="G97" i="94"/>
  <c r="G98" i="94"/>
  <c r="G99" i="94"/>
  <c r="G100" i="94"/>
  <c r="G101" i="94"/>
  <c r="G102" i="94"/>
  <c r="G103" i="94"/>
  <c r="G104" i="94"/>
  <c r="G105" i="94"/>
  <c r="H1" i="92"/>
  <c r="D2" i="92"/>
  <c r="C5" i="92"/>
  <c r="N5" i="92"/>
  <c r="H6" i="92"/>
  <c r="N6" i="92"/>
  <c r="N7" i="92"/>
  <c r="N8" i="92"/>
  <c r="N9" i="92"/>
  <c r="P9" i="92" s="1"/>
  <c r="N10" i="92"/>
  <c r="N11" i="92"/>
  <c r="N12" i="92"/>
  <c r="P12" i="92" s="1"/>
  <c r="N13" i="92"/>
  <c r="N14" i="92"/>
  <c r="N15" i="92"/>
  <c r="T15" i="92" s="1"/>
  <c r="P15" i="92"/>
  <c r="N16" i="92"/>
  <c r="N17" i="92"/>
  <c r="N18" i="92"/>
  <c r="P18" i="92" s="1"/>
  <c r="T18" i="92"/>
  <c r="N19" i="92"/>
  <c r="N20" i="92"/>
  <c r="N21" i="92"/>
  <c r="N22" i="92"/>
  <c r="P22" i="92" s="1"/>
  <c r="T22" i="92"/>
  <c r="N23" i="92"/>
  <c r="T23" i="92" s="1"/>
  <c r="P23" i="92"/>
  <c r="N24" i="92"/>
  <c r="N25" i="92"/>
  <c r="P25" i="92" s="1"/>
  <c r="N26" i="92"/>
  <c r="T26" i="92" s="1"/>
  <c r="P26" i="92"/>
  <c r="N27" i="92"/>
  <c r="N28" i="92"/>
  <c r="N29" i="92"/>
  <c r="P29" i="92" s="1"/>
  <c r="T29" i="92"/>
  <c r="N30" i="92"/>
  <c r="P30" i="92" s="1"/>
  <c r="T30" i="92"/>
  <c r="N31" i="92"/>
  <c r="N32" i="92"/>
  <c r="N33" i="92"/>
  <c r="P33" i="92" s="1"/>
  <c r="T33" i="92"/>
  <c r="N34" i="92"/>
  <c r="N35" i="92"/>
  <c r="N36" i="92"/>
  <c r="N37" i="92"/>
  <c r="P37" i="92" s="1"/>
  <c r="H38" i="92"/>
  <c r="N38" i="92"/>
  <c r="P38" i="92" s="1"/>
  <c r="N39" i="92"/>
  <c r="T39" i="92" s="1"/>
  <c r="N40" i="92"/>
  <c r="N41" i="92"/>
  <c r="N42" i="92"/>
  <c r="P42" i="92" s="1"/>
  <c r="N43" i="92"/>
  <c r="T43" i="92" s="1"/>
  <c r="P43" i="92"/>
  <c r="N44" i="92"/>
  <c r="N45" i="92"/>
  <c r="N46" i="92"/>
  <c r="P46" i="92" s="1"/>
  <c r="N47" i="92"/>
  <c r="N48" i="92"/>
  <c r="N49" i="92"/>
  <c r="N50" i="92"/>
  <c r="P50" i="92" s="1"/>
  <c r="N51" i="92"/>
  <c r="N52" i="92"/>
  <c r="N53" i="92"/>
  <c r="N54" i="92"/>
  <c r="P54" i="92" s="1"/>
  <c r="N55" i="92"/>
  <c r="T55" i="92" s="1"/>
  <c r="N56" i="92"/>
  <c r="N57" i="92"/>
  <c r="N58" i="92"/>
  <c r="P58" i="92" s="1"/>
  <c r="N59" i="92"/>
  <c r="T59" i="92" s="1"/>
  <c r="P59" i="92"/>
  <c r="N60" i="92"/>
  <c r="N61" i="92"/>
  <c r="N62" i="92"/>
  <c r="P62" i="92" s="1"/>
  <c r="N63" i="92"/>
  <c r="T63" i="92" s="1"/>
  <c r="P63" i="92"/>
  <c r="N64" i="92"/>
  <c r="N65" i="92"/>
  <c r="N66" i="92"/>
  <c r="P66" i="92" s="1"/>
  <c r="N67" i="92"/>
  <c r="T67" i="92" s="1"/>
  <c r="P67" i="92"/>
  <c r="N68" i="92"/>
  <c r="N69" i="92"/>
  <c r="N70" i="92"/>
  <c r="P70" i="92" s="1"/>
  <c r="N71" i="92"/>
  <c r="T71" i="92" s="1"/>
  <c r="N72" i="92"/>
  <c r="H73" i="92"/>
  <c r="N73" i="92"/>
  <c r="P73" i="92" s="1"/>
  <c r="N74" i="92"/>
  <c r="T74" i="92" s="1"/>
  <c r="P74" i="92"/>
  <c r="N75" i="92"/>
  <c r="N76" i="92"/>
  <c r="N77" i="92"/>
  <c r="P77" i="92" s="1"/>
  <c r="T77" i="92"/>
  <c r="H78" i="92"/>
  <c r="N78" i="92"/>
  <c r="P78" i="92" s="1"/>
  <c r="N79" i="92"/>
  <c r="N80" i="92"/>
  <c r="N81" i="92"/>
  <c r="N82" i="92"/>
  <c r="P82" i="92" s="1"/>
  <c r="N83" i="92"/>
  <c r="T83" i="92" s="1"/>
  <c r="N84" i="92"/>
  <c r="N85" i="92"/>
  <c r="N86" i="92"/>
  <c r="P86" i="92" s="1"/>
  <c r="N87" i="92"/>
  <c r="T87" i="92" s="1"/>
  <c r="P87" i="92"/>
  <c r="N88" i="92"/>
  <c r="N89" i="92"/>
  <c r="N90" i="92"/>
  <c r="P90" i="92"/>
  <c r="T90" i="92"/>
  <c r="N91" i="92"/>
  <c r="P91" i="92" s="1"/>
  <c r="N92" i="92"/>
  <c r="N93" i="92"/>
  <c r="P93" i="92" s="1"/>
  <c r="N94" i="92"/>
  <c r="T94" i="92" s="1"/>
  <c r="P94" i="92"/>
  <c r="N95" i="92"/>
  <c r="N96" i="92"/>
  <c r="H97" i="92"/>
  <c r="N97" i="92"/>
  <c r="N98" i="92"/>
  <c r="P98" i="92" s="1"/>
  <c r="N99" i="92"/>
  <c r="T99" i="92" s="1"/>
  <c r="P99" i="92"/>
  <c r="N100" i="92"/>
  <c r="N101" i="92"/>
  <c r="N102" i="92"/>
  <c r="P102" i="92" s="1"/>
  <c r="T102" i="92"/>
  <c r="N103" i="92"/>
  <c r="N104" i="92"/>
  <c r="N105" i="92"/>
  <c r="N106" i="92"/>
  <c r="P106" i="92" s="1"/>
  <c r="N107" i="92"/>
  <c r="P107" i="92"/>
  <c r="T107" i="92"/>
  <c r="N108" i="92"/>
  <c r="N109" i="92"/>
  <c r="N110" i="92"/>
  <c r="P110" i="92" s="1"/>
  <c r="T110" i="92"/>
  <c r="N111" i="92"/>
  <c r="T111" i="92" s="1"/>
  <c r="N112" i="92"/>
  <c r="N113" i="92"/>
  <c r="N114" i="92"/>
  <c r="P114" i="92" s="1"/>
  <c r="N115" i="92"/>
  <c r="P115" i="92" s="1"/>
  <c r="N116" i="92"/>
  <c r="T116" i="92" s="1"/>
  <c r="N117" i="92"/>
  <c r="N118" i="92"/>
  <c r="P118" i="92" s="1"/>
  <c r="T118" i="92"/>
  <c r="N119" i="92"/>
  <c r="N120" i="92"/>
  <c r="N121" i="92"/>
  <c r="N122" i="92"/>
  <c r="N123" i="92"/>
  <c r="P123" i="92" s="1"/>
  <c r="T123" i="92"/>
  <c r="N124" i="92"/>
  <c r="N125" i="92"/>
  <c r="N126" i="92"/>
  <c r="P126" i="92"/>
  <c r="T126" i="92"/>
  <c r="N127" i="92"/>
  <c r="N128" i="92"/>
  <c r="N129" i="92"/>
  <c r="N130" i="92"/>
  <c r="N131" i="92"/>
  <c r="P131" i="92"/>
  <c r="T131" i="92"/>
  <c r="N132" i="92"/>
  <c r="N133" i="92"/>
  <c r="N134" i="92"/>
  <c r="P134" i="92" s="1"/>
  <c r="N135" i="92"/>
  <c r="N136" i="92"/>
  <c r="N137" i="92"/>
  <c r="N138" i="92"/>
  <c r="N139" i="92"/>
  <c r="P139" i="92" s="1"/>
  <c r="T139" i="92"/>
  <c r="N140" i="92"/>
  <c r="N141" i="92"/>
  <c r="N142" i="92"/>
  <c r="P142" i="92" s="1"/>
  <c r="N143" i="92"/>
  <c r="N144" i="92"/>
  <c r="N145" i="92"/>
  <c r="N146" i="92"/>
  <c r="T146" i="92" s="1"/>
  <c r="P146" i="92"/>
  <c r="K147" i="92"/>
  <c r="N147" i="92"/>
  <c r="H148" i="92"/>
  <c r="N148" i="92"/>
  <c r="T148" i="92" s="1"/>
  <c r="P148" i="92"/>
  <c r="N149" i="92"/>
  <c r="P149" i="92" s="1"/>
  <c r="T149" i="92"/>
  <c r="N150" i="92"/>
  <c r="N151" i="92"/>
  <c r="N152" i="92"/>
  <c r="N153" i="92"/>
  <c r="N154" i="92"/>
  <c r="P154" i="92" s="1"/>
  <c r="N155" i="92"/>
  <c r="T155" i="92" s="1"/>
  <c r="P155" i="92"/>
  <c r="N156" i="92"/>
  <c r="N157" i="92"/>
  <c r="N158" i="92"/>
  <c r="P158" i="92" s="1"/>
  <c r="T158" i="92"/>
  <c r="N159" i="92"/>
  <c r="N160" i="92"/>
  <c r="N161" i="92"/>
  <c r="N162" i="92"/>
  <c r="P162" i="92" s="1"/>
  <c r="N163" i="92"/>
  <c r="P163" i="92" s="1"/>
  <c r="T163" i="92"/>
  <c r="N164" i="92"/>
  <c r="N165" i="92"/>
  <c r="N166" i="92"/>
  <c r="P166" i="92" s="1"/>
  <c r="T166" i="92"/>
  <c r="N167" i="92"/>
  <c r="N168" i="92"/>
  <c r="N169" i="92"/>
  <c r="N170" i="92"/>
  <c r="P170" i="92" s="1"/>
  <c r="K171" i="92"/>
  <c r="N171" i="92"/>
  <c r="P171" i="92" s="1"/>
  <c r="T171" i="92"/>
  <c r="H172" i="92"/>
  <c r="N172" i="92"/>
  <c r="N173" i="92"/>
  <c r="N174" i="92"/>
  <c r="P174" i="92" s="1"/>
  <c r="N175" i="92"/>
  <c r="T175" i="92" s="1"/>
  <c r="P175" i="92"/>
  <c r="N176" i="92"/>
  <c r="N177" i="92"/>
  <c r="N178" i="92"/>
  <c r="N179" i="92"/>
  <c r="P179" i="92" s="1"/>
  <c r="T179" i="92"/>
  <c r="K180" i="92"/>
  <c r="N180" i="92"/>
  <c r="N181" i="92"/>
  <c r="N182" i="92"/>
  <c r="P182" i="92" s="1"/>
  <c r="N183" i="92"/>
  <c r="N184" i="92"/>
  <c r="N185" i="92"/>
  <c r="N186" i="92"/>
  <c r="P186" i="92" s="1"/>
  <c r="T186" i="92"/>
  <c r="N187" i="92"/>
  <c r="P187" i="92"/>
  <c r="T187" i="92"/>
  <c r="N188" i="92"/>
  <c r="N189" i="92"/>
  <c r="N190" i="92"/>
  <c r="P190" i="92" s="1"/>
  <c r="N191" i="92"/>
  <c r="T191" i="92" s="1"/>
  <c r="P191" i="92"/>
  <c r="N192" i="92"/>
  <c r="N193" i="92"/>
  <c r="N194" i="92"/>
  <c r="N195" i="92"/>
  <c r="P195" i="92" s="1"/>
  <c r="T195" i="92"/>
  <c r="N196" i="92"/>
  <c r="N197" i="92"/>
  <c r="P197" i="92" s="1"/>
  <c r="T197" i="92"/>
  <c r="N198" i="92"/>
  <c r="P198" i="92"/>
  <c r="T198" i="92"/>
  <c r="N199" i="92"/>
  <c r="N200" i="92"/>
  <c r="N201" i="92"/>
  <c r="N202" i="92"/>
  <c r="T202" i="92" s="1"/>
  <c r="P202" i="92"/>
  <c r="N203" i="92"/>
  <c r="P203" i="92" s="1"/>
  <c r="N204" i="92"/>
  <c r="F205" i="92"/>
  <c r="I205" i="92"/>
  <c r="L205" i="92"/>
  <c r="M205" i="92"/>
  <c r="O205" i="92"/>
  <c r="Q205" i="92"/>
  <c r="R205" i="92"/>
  <c r="S205" i="92"/>
  <c r="H1" i="91"/>
  <c r="D2" i="91"/>
  <c r="C5" i="91"/>
  <c r="N5" i="91"/>
  <c r="T5" i="91" s="1"/>
  <c r="P5" i="91"/>
  <c r="N6" i="91"/>
  <c r="N7" i="91"/>
  <c r="P7" i="91"/>
  <c r="T7" i="91"/>
  <c r="N8" i="91"/>
  <c r="T8" i="91" s="1"/>
  <c r="P8" i="91"/>
  <c r="N9" i="91"/>
  <c r="P9" i="91" s="1"/>
  <c r="T9" i="91"/>
  <c r="N10" i="91"/>
  <c r="P10" i="91"/>
  <c r="T10" i="91"/>
  <c r="N11" i="91"/>
  <c r="P11" i="91" s="1"/>
  <c r="T11" i="91"/>
  <c r="N12" i="91"/>
  <c r="N13" i="91"/>
  <c r="P13" i="91" s="1"/>
  <c r="N14" i="91"/>
  <c r="N15" i="91"/>
  <c r="P15" i="91" s="1"/>
  <c r="N16" i="91"/>
  <c r="N17" i="91"/>
  <c r="N18" i="91"/>
  <c r="N19" i="91"/>
  <c r="P19" i="91" s="1"/>
  <c r="T19" i="91"/>
  <c r="N20" i="91"/>
  <c r="N21" i="91"/>
  <c r="N22" i="91"/>
  <c r="N23" i="91"/>
  <c r="N24" i="91"/>
  <c r="N25" i="91"/>
  <c r="N26" i="91"/>
  <c r="N27" i="91"/>
  <c r="P27" i="91" s="1"/>
  <c r="N28" i="91"/>
  <c r="T28" i="91" s="1"/>
  <c r="P28" i="91"/>
  <c r="N29" i="91"/>
  <c r="T29" i="91" s="1"/>
  <c r="P29" i="91"/>
  <c r="N30" i="91"/>
  <c r="N31" i="91"/>
  <c r="P31" i="91" s="1"/>
  <c r="T31" i="91"/>
  <c r="N32" i="91"/>
  <c r="T32" i="91" s="1"/>
  <c r="P32" i="91"/>
  <c r="N33" i="91"/>
  <c r="N34" i="91"/>
  <c r="P34" i="91" s="1"/>
  <c r="N35" i="91"/>
  <c r="T35" i="91" s="1"/>
  <c r="P35" i="91"/>
  <c r="N36" i="91"/>
  <c r="N37" i="91"/>
  <c r="N38" i="91"/>
  <c r="P38" i="91" s="1"/>
  <c r="N39" i="91"/>
  <c r="T39" i="91" s="1"/>
  <c r="P39" i="91"/>
  <c r="N40" i="91"/>
  <c r="N41" i="91"/>
  <c r="N42" i="91"/>
  <c r="P42" i="91" s="1"/>
  <c r="T42" i="91"/>
  <c r="N43" i="91"/>
  <c r="P43" i="91"/>
  <c r="T43" i="91"/>
  <c r="N44" i="91"/>
  <c r="N45" i="91"/>
  <c r="T45" i="91" s="1"/>
  <c r="P45" i="91"/>
  <c r="N46" i="91"/>
  <c r="N47" i="91"/>
  <c r="P47" i="91" s="1"/>
  <c r="N48" i="91"/>
  <c r="N49" i="91"/>
  <c r="N50" i="91"/>
  <c r="P50" i="91" s="1"/>
  <c r="T50" i="91"/>
  <c r="N51" i="91"/>
  <c r="N52" i="91"/>
  <c r="N53" i="91"/>
  <c r="N54" i="91"/>
  <c r="N55" i="91"/>
  <c r="P55" i="91"/>
  <c r="T55" i="91"/>
  <c r="N56" i="91"/>
  <c r="N57" i="91"/>
  <c r="N58" i="91"/>
  <c r="N59" i="91"/>
  <c r="P59" i="91" s="1"/>
  <c r="T59" i="91"/>
  <c r="N60" i="91"/>
  <c r="T60" i="91" s="1"/>
  <c r="P60" i="91"/>
  <c r="N61" i="91"/>
  <c r="N62" i="91"/>
  <c r="N63" i="91"/>
  <c r="P63" i="91" s="1"/>
  <c r="N64" i="91"/>
  <c r="T64" i="91" s="1"/>
  <c r="P64" i="91"/>
  <c r="N65" i="91"/>
  <c r="T65" i="91" s="1"/>
  <c r="N66" i="91"/>
  <c r="N67" i="91"/>
  <c r="P67" i="91" s="1"/>
  <c r="T67" i="91"/>
  <c r="N68" i="91"/>
  <c r="N69" i="91"/>
  <c r="T69" i="91" s="1"/>
  <c r="N70" i="91"/>
  <c r="N71" i="91"/>
  <c r="P71" i="91" s="1"/>
  <c r="T71" i="91"/>
  <c r="N72" i="91"/>
  <c r="N73" i="91"/>
  <c r="N74" i="91"/>
  <c r="P74" i="91" s="1"/>
  <c r="T74" i="91"/>
  <c r="N75" i="91"/>
  <c r="T75" i="91" s="1"/>
  <c r="P75" i="91"/>
  <c r="N76" i="91"/>
  <c r="N77" i="91"/>
  <c r="N78" i="91"/>
  <c r="N79" i="91"/>
  <c r="P79" i="91" s="1"/>
  <c r="N80" i="91"/>
  <c r="N81" i="91"/>
  <c r="N82" i="91"/>
  <c r="P82" i="91" s="1"/>
  <c r="T82" i="91"/>
  <c r="N83" i="91"/>
  <c r="N84" i="91"/>
  <c r="N85" i="91"/>
  <c r="N86" i="91"/>
  <c r="N87" i="91"/>
  <c r="P87" i="91"/>
  <c r="T87" i="91"/>
  <c r="N88" i="91"/>
  <c r="N89" i="91"/>
  <c r="N90" i="91"/>
  <c r="N91" i="91"/>
  <c r="P91" i="91" s="1"/>
  <c r="N92" i="91"/>
  <c r="T92" i="91" s="1"/>
  <c r="N93" i="91"/>
  <c r="T93" i="91" s="1"/>
  <c r="P93" i="91"/>
  <c r="N94" i="91"/>
  <c r="N95" i="91"/>
  <c r="P95" i="91" s="1"/>
  <c r="T95" i="91"/>
  <c r="N96" i="91"/>
  <c r="T96" i="91" s="1"/>
  <c r="P96" i="91"/>
  <c r="N97" i="91"/>
  <c r="T97" i="91" s="1"/>
  <c r="P97" i="91"/>
  <c r="N98" i="91"/>
  <c r="N99" i="91"/>
  <c r="P99" i="91"/>
  <c r="T99" i="91"/>
  <c r="N100" i="91"/>
  <c r="N101" i="91"/>
  <c r="T101" i="91" s="1"/>
  <c r="P101" i="91"/>
  <c r="N102" i="91"/>
  <c r="N103" i="91"/>
  <c r="P103" i="91"/>
  <c r="T103" i="91"/>
  <c r="N104" i="91"/>
  <c r="N105" i="91"/>
  <c r="N106" i="91"/>
  <c r="P106" i="91" s="1"/>
  <c r="T106" i="91"/>
  <c r="N107" i="91"/>
  <c r="P107" i="91" s="1"/>
  <c r="T107" i="91"/>
  <c r="N108" i="91"/>
  <c r="N109" i="91"/>
  <c r="T109" i="91" s="1"/>
  <c r="N110" i="91"/>
  <c r="N111" i="91"/>
  <c r="N112" i="91"/>
  <c r="P112" i="91" s="1"/>
  <c r="N113" i="91"/>
  <c r="N114" i="91"/>
  <c r="N115" i="91"/>
  <c r="T115" i="91" s="1"/>
  <c r="P115" i="91"/>
  <c r="N116" i="91"/>
  <c r="N117" i="91"/>
  <c r="P117" i="91" s="1"/>
  <c r="T117" i="91"/>
  <c r="N118" i="91"/>
  <c r="T118" i="91" s="1"/>
  <c r="P118" i="91"/>
  <c r="N119" i="91"/>
  <c r="N120" i="91"/>
  <c r="N121" i="91"/>
  <c r="N122" i="91"/>
  <c r="N123" i="91"/>
  <c r="N124" i="91"/>
  <c r="N125" i="91"/>
  <c r="P125" i="91" s="1"/>
  <c r="T125" i="91"/>
  <c r="N126" i="91"/>
  <c r="N127" i="91"/>
  <c r="N128" i="91"/>
  <c r="P128" i="91" s="1"/>
  <c r="T128" i="91"/>
  <c r="N129" i="91"/>
  <c r="T129" i="91" s="1"/>
  <c r="P129" i="91"/>
  <c r="N130" i="91"/>
  <c r="N131" i="91"/>
  <c r="N132" i="91"/>
  <c r="N133" i="91"/>
  <c r="P133" i="91" s="1"/>
  <c r="N134" i="91"/>
  <c r="T134" i="91" s="1"/>
  <c r="P134" i="91"/>
  <c r="N135" i="91"/>
  <c r="N136" i="91"/>
  <c r="N137" i="91"/>
  <c r="P137" i="91" s="1"/>
  <c r="N138" i="91"/>
  <c r="N139" i="91"/>
  <c r="N140" i="91"/>
  <c r="N141" i="91"/>
  <c r="T141" i="91" s="1"/>
  <c r="P141" i="91"/>
  <c r="N142" i="91"/>
  <c r="N143" i="91"/>
  <c r="N144" i="91"/>
  <c r="P144" i="91" s="1"/>
  <c r="N145" i="91"/>
  <c r="N146" i="91"/>
  <c r="N147" i="91"/>
  <c r="T147" i="91" s="1"/>
  <c r="P147" i="91"/>
  <c r="N148" i="91"/>
  <c r="N149" i="91"/>
  <c r="P149" i="91" s="1"/>
  <c r="T149" i="91"/>
  <c r="N150" i="91"/>
  <c r="T150" i="91" s="1"/>
  <c r="P150" i="91"/>
  <c r="N151" i="91"/>
  <c r="N152" i="91"/>
  <c r="N153" i="91"/>
  <c r="N154" i="91"/>
  <c r="N155" i="91"/>
  <c r="N156" i="91"/>
  <c r="N157" i="91"/>
  <c r="P157" i="91" s="1"/>
  <c r="T157" i="91"/>
  <c r="N158" i="91"/>
  <c r="N159" i="91"/>
  <c r="N160" i="91"/>
  <c r="P160" i="91" s="1"/>
  <c r="T160" i="91"/>
  <c r="N161" i="91"/>
  <c r="T161" i="91" s="1"/>
  <c r="P161" i="91"/>
  <c r="N162" i="91"/>
  <c r="N163" i="91"/>
  <c r="N164" i="91"/>
  <c r="N165" i="91"/>
  <c r="P165" i="91" s="1"/>
  <c r="N166" i="91"/>
  <c r="T166" i="91" s="1"/>
  <c r="P166" i="91"/>
  <c r="N167" i="91"/>
  <c r="N168" i="91"/>
  <c r="N169" i="91"/>
  <c r="P169" i="91" s="1"/>
  <c r="N170" i="91"/>
  <c r="N171" i="91"/>
  <c r="N172" i="91"/>
  <c r="N173" i="91"/>
  <c r="T173" i="91" s="1"/>
  <c r="P173" i="91"/>
  <c r="N174" i="91"/>
  <c r="N175" i="91"/>
  <c r="N176" i="91"/>
  <c r="P176" i="91" s="1"/>
  <c r="N177" i="91"/>
  <c r="N178" i="91"/>
  <c r="N179" i="91"/>
  <c r="T179" i="91" s="1"/>
  <c r="P179" i="91"/>
  <c r="N180" i="91"/>
  <c r="N181" i="91"/>
  <c r="P181" i="91" s="1"/>
  <c r="T181" i="91"/>
  <c r="N182" i="91"/>
  <c r="T182" i="91" s="1"/>
  <c r="P182" i="91"/>
  <c r="N183" i="91"/>
  <c r="N184" i="91"/>
  <c r="N185" i="91"/>
  <c r="N186" i="91"/>
  <c r="N187" i="91"/>
  <c r="N188" i="91"/>
  <c r="N189" i="91"/>
  <c r="P189" i="91" s="1"/>
  <c r="T189" i="91"/>
  <c r="N190" i="91"/>
  <c r="N191" i="91"/>
  <c r="N192" i="91"/>
  <c r="N193" i="91"/>
  <c r="P193" i="91" s="1"/>
  <c r="N194" i="91"/>
  <c r="N195" i="91"/>
  <c r="N196" i="91"/>
  <c r="N197" i="91"/>
  <c r="P197" i="91" s="1"/>
  <c r="T197" i="91"/>
  <c r="N198" i="91"/>
  <c r="T198" i="91" s="1"/>
  <c r="N199" i="91"/>
  <c r="N200" i="91"/>
  <c r="N201" i="91"/>
  <c r="P201" i="91" s="1"/>
  <c r="T201" i="91"/>
  <c r="N202" i="91"/>
  <c r="N203" i="91"/>
  <c r="N204" i="91"/>
  <c r="F205" i="91"/>
  <c r="Y7" i="91" s="1"/>
  <c r="I205" i="91"/>
  <c r="L205" i="91"/>
  <c r="M205" i="91"/>
  <c r="O205" i="91"/>
  <c r="Q205" i="91"/>
  <c r="R205" i="91"/>
  <c r="S205" i="91"/>
  <c r="H1" i="90"/>
  <c r="K76" i="90" s="1"/>
  <c r="D2" i="90"/>
  <c r="C5" i="90"/>
  <c r="N5" i="90"/>
  <c r="P5" i="90" s="1"/>
  <c r="N6" i="90"/>
  <c r="N7" i="90"/>
  <c r="N8" i="90"/>
  <c r="N9" i="90"/>
  <c r="P9" i="90" s="1"/>
  <c r="N10" i="90"/>
  <c r="N11" i="90"/>
  <c r="N12" i="90"/>
  <c r="P12" i="90" s="1"/>
  <c r="T12" i="90"/>
  <c r="N13" i="90"/>
  <c r="N14" i="90"/>
  <c r="N15" i="90"/>
  <c r="P15" i="90" s="1"/>
  <c r="T15" i="90"/>
  <c r="N16" i="90"/>
  <c r="N17" i="90"/>
  <c r="N18" i="90"/>
  <c r="P18" i="90" s="1"/>
  <c r="N19" i="90"/>
  <c r="N20" i="90"/>
  <c r="N21" i="90"/>
  <c r="N22" i="90"/>
  <c r="P22" i="90" s="1"/>
  <c r="N23" i="90"/>
  <c r="P23" i="90" s="1"/>
  <c r="N24" i="90"/>
  <c r="N25" i="90"/>
  <c r="N26" i="90"/>
  <c r="P26" i="90" s="1"/>
  <c r="N27" i="90"/>
  <c r="N28" i="90"/>
  <c r="N29" i="90"/>
  <c r="N30" i="90"/>
  <c r="P30" i="90" s="1"/>
  <c r="T30" i="90"/>
  <c r="N31" i="90"/>
  <c r="P31" i="90" s="1"/>
  <c r="T31" i="90"/>
  <c r="K32" i="90"/>
  <c r="N32" i="90"/>
  <c r="T32" i="90" s="1"/>
  <c r="N33" i="90"/>
  <c r="N34" i="90"/>
  <c r="P34" i="90" s="1"/>
  <c r="N35" i="90"/>
  <c r="P35" i="90"/>
  <c r="T35" i="90"/>
  <c r="N36" i="90"/>
  <c r="N37" i="90"/>
  <c r="N38" i="90"/>
  <c r="N39" i="90"/>
  <c r="P39" i="90" s="1"/>
  <c r="T39" i="90"/>
  <c r="N40" i="90"/>
  <c r="N41" i="90"/>
  <c r="P41" i="90" s="1"/>
  <c r="T41" i="90"/>
  <c r="N42" i="90"/>
  <c r="T42" i="90" s="1"/>
  <c r="P42" i="90"/>
  <c r="N43" i="90"/>
  <c r="P43" i="90" s="1"/>
  <c r="T43" i="90"/>
  <c r="N44" i="90"/>
  <c r="T44" i="90" s="1"/>
  <c r="K45" i="90"/>
  <c r="N45" i="90"/>
  <c r="N46" i="90"/>
  <c r="P46" i="90" s="1"/>
  <c r="N47" i="90"/>
  <c r="T47" i="90" s="1"/>
  <c r="P47" i="90"/>
  <c r="N48" i="90"/>
  <c r="N49" i="90"/>
  <c r="N50" i="90"/>
  <c r="P50" i="90" s="1"/>
  <c r="N51" i="90"/>
  <c r="P51" i="90" s="1"/>
  <c r="T51" i="90"/>
  <c r="N52" i="90"/>
  <c r="N53" i="90"/>
  <c r="P53" i="90" s="1"/>
  <c r="T53" i="90"/>
  <c r="N54" i="90"/>
  <c r="P54" i="90" s="1"/>
  <c r="N55" i="90"/>
  <c r="P55" i="90" s="1"/>
  <c r="T55" i="90"/>
  <c r="N56" i="90"/>
  <c r="N57" i="90"/>
  <c r="N58" i="90"/>
  <c r="P58" i="90" s="1"/>
  <c r="N59" i="90"/>
  <c r="P59" i="90" s="1"/>
  <c r="T59" i="90"/>
  <c r="N60" i="90"/>
  <c r="N61" i="90"/>
  <c r="N62" i="90"/>
  <c r="N63" i="90"/>
  <c r="T63" i="90" s="1"/>
  <c r="P63" i="90"/>
  <c r="N64" i="90"/>
  <c r="N65" i="90"/>
  <c r="N66" i="90"/>
  <c r="P66" i="90" s="1"/>
  <c r="N67" i="90"/>
  <c r="N68" i="90"/>
  <c r="N69" i="90"/>
  <c r="N70" i="90"/>
  <c r="P70" i="90" s="1"/>
  <c r="N71" i="90"/>
  <c r="T71" i="90" s="1"/>
  <c r="P71" i="90"/>
  <c r="N72" i="90"/>
  <c r="K73" i="90"/>
  <c r="N73" i="90"/>
  <c r="P73" i="90" s="1"/>
  <c r="T73" i="90"/>
  <c r="N74" i="90"/>
  <c r="P74" i="90" s="1"/>
  <c r="T74" i="90"/>
  <c r="N75" i="90"/>
  <c r="P75" i="90" s="1"/>
  <c r="N76" i="90"/>
  <c r="N77" i="90"/>
  <c r="N78" i="90"/>
  <c r="P78" i="90" s="1"/>
  <c r="T78" i="90"/>
  <c r="N79" i="90"/>
  <c r="N80" i="90"/>
  <c r="N81" i="90"/>
  <c r="P81" i="90" s="1"/>
  <c r="N82" i="90"/>
  <c r="T82" i="90" s="1"/>
  <c r="P82" i="90"/>
  <c r="N83" i="90"/>
  <c r="N84" i="90"/>
  <c r="T84" i="90" s="1"/>
  <c r="P84" i="90"/>
  <c r="N85" i="90"/>
  <c r="P85" i="90" s="1"/>
  <c r="N86" i="90"/>
  <c r="N87" i="90"/>
  <c r="P87" i="90" s="1"/>
  <c r="T87" i="90"/>
  <c r="N88" i="90"/>
  <c r="N89" i="90"/>
  <c r="P89" i="90" s="1"/>
  <c r="N90" i="90"/>
  <c r="P90" i="90" s="1"/>
  <c r="T90" i="90"/>
  <c r="N91" i="90"/>
  <c r="N92" i="90"/>
  <c r="N93" i="90"/>
  <c r="N94" i="90"/>
  <c r="P94" i="90" s="1"/>
  <c r="T94" i="90"/>
  <c r="N95" i="90"/>
  <c r="N96" i="90"/>
  <c r="K97" i="90"/>
  <c r="N97" i="90"/>
  <c r="N98" i="90"/>
  <c r="P98" i="90" s="1"/>
  <c r="N99" i="90"/>
  <c r="N100" i="90"/>
  <c r="N101" i="90"/>
  <c r="N102" i="90"/>
  <c r="N103" i="90"/>
  <c r="N104" i="90"/>
  <c r="N105" i="90"/>
  <c r="N106" i="90"/>
  <c r="P106" i="90" s="1"/>
  <c r="N107" i="90"/>
  <c r="N108" i="90"/>
  <c r="N109" i="90"/>
  <c r="H110" i="90"/>
  <c r="N110" i="90"/>
  <c r="P110" i="90"/>
  <c r="T110" i="90"/>
  <c r="N111" i="90"/>
  <c r="P111" i="90" s="1"/>
  <c r="T111" i="90"/>
  <c r="K112" i="90"/>
  <c r="N112" i="90"/>
  <c r="N113" i="90"/>
  <c r="N114" i="90"/>
  <c r="T114" i="90" s="1"/>
  <c r="P114" i="90"/>
  <c r="N115" i="90"/>
  <c r="K116" i="90"/>
  <c r="N116" i="90"/>
  <c r="N117" i="90"/>
  <c r="H118" i="90"/>
  <c r="N118" i="90"/>
  <c r="T118" i="90" s="1"/>
  <c r="P118" i="90"/>
  <c r="N119" i="90"/>
  <c r="N120" i="90"/>
  <c r="N121" i="90"/>
  <c r="N122" i="90"/>
  <c r="N123" i="90"/>
  <c r="N124" i="90"/>
  <c r="N125" i="90"/>
  <c r="N126" i="90"/>
  <c r="N127" i="90"/>
  <c r="P127" i="90" s="1"/>
  <c r="T127" i="90"/>
  <c r="N128" i="90"/>
  <c r="N129" i="90"/>
  <c r="N130" i="90"/>
  <c r="P130" i="90" s="1"/>
  <c r="T130" i="90"/>
  <c r="N131" i="90"/>
  <c r="N132" i="90"/>
  <c r="N133" i="90"/>
  <c r="N134" i="90"/>
  <c r="P134" i="90" s="1"/>
  <c r="T134" i="90"/>
  <c r="N135" i="90"/>
  <c r="N136" i="90"/>
  <c r="N137" i="90"/>
  <c r="N138" i="90"/>
  <c r="P138" i="90" s="1"/>
  <c r="N139" i="90"/>
  <c r="N140" i="90"/>
  <c r="T140" i="90" s="1"/>
  <c r="P140" i="90"/>
  <c r="N141" i="90"/>
  <c r="N142" i="90"/>
  <c r="P142" i="90"/>
  <c r="T142" i="90"/>
  <c r="N143" i="90"/>
  <c r="P143" i="90" s="1"/>
  <c r="T143" i="90"/>
  <c r="K144" i="90"/>
  <c r="N144" i="90"/>
  <c r="N145" i="90"/>
  <c r="N146" i="90"/>
  <c r="P146" i="90" s="1"/>
  <c r="K147" i="90"/>
  <c r="N147" i="90"/>
  <c r="N148" i="90"/>
  <c r="N149" i="90"/>
  <c r="N150" i="90"/>
  <c r="H151" i="90"/>
  <c r="N151" i="90"/>
  <c r="N152" i="90"/>
  <c r="N153" i="90"/>
  <c r="N154" i="90"/>
  <c r="P154" i="90" s="1"/>
  <c r="T154" i="90"/>
  <c r="H155" i="90"/>
  <c r="N155" i="90"/>
  <c r="K156" i="90"/>
  <c r="N156" i="90"/>
  <c r="T156" i="90" s="1"/>
  <c r="P156" i="90"/>
  <c r="N157" i="90"/>
  <c r="K158" i="90"/>
  <c r="N158" i="90"/>
  <c r="P158" i="90"/>
  <c r="T158" i="90"/>
  <c r="N159" i="90"/>
  <c r="N160" i="90"/>
  <c r="N161" i="90"/>
  <c r="P161" i="90" s="1"/>
  <c r="T161" i="90"/>
  <c r="N162" i="90"/>
  <c r="N163" i="90"/>
  <c r="H164" i="90"/>
  <c r="N164" i="90"/>
  <c r="T164" i="90" s="1"/>
  <c r="P164" i="90"/>
  <c r="N165" i="90"/>
  <c r="H166" i="90"/>
  <c r="N166" i="90"/>
  <c r="P166" i="90" s="1"/>
  <c r="T166" i="90"/>
  <c r="N167" i="90"/>
  <c r="N168" i="90"/>
  <c r="N169" i="90"/>
  <c r="N170" i="90"/>
  <c r="P170" i="90" s="1"/>
  <c r="K171" i="90"/>
  <c r="N171" i="90"/>
  <c r="N172" i="90"/>
  <c r="T172" i="90" s="1"/>
  <c r="P172" i="90"/>
  <c r="N173" i="90"/>
  <c r="P173" i="90" s="1"/>
  <c r="T173" i="90"/>
  <c r="N174" i="90"/>
  <c r="P174" i="90"/>
  <c r="T174" i="90"/>
  <c r="N175" i="90"/>
  <c r="P175" i="90" s="1"/>
  <c r="T175" i="90"/>
  <c r="N176" i="90"/>
  <c r="N177" i="90"/>
  <c r="P177" i="90" s="1"/>
  <c r="T177" i="90"/>
  <c r="N178" i="90"/>
  <c r="P178" i="90" s="1"/>
  <c r="H179" i="90"/>
  <c r="N179" i="90"/>
  <c r="N180" i="90"/>
  <c r="T180" i="90" s="1"/>
  <c r="P180" i="90"/>
  <c r="N181" i="90"/>
  <c r="K182" i="90"/>
  <c r="N182" i="90"/>
  <c r="P182" i="90"/>
  <c r="T182" i="90"/>
  <c r="K183" i="90"/>
  <c r="N183" i="90"/>
  <c r="K184" i="90"/>
  <c r="N184" i="90"/>
  <c r="N185" i="90"/>
  <c r="H186" i="90"/>
  <c r="N186" i="90"/>
  <c r="P186" i="90" s="1"/>
  <c r="T186" i="90"/>
  <c r="N187" i="90"/>
  <c r="N188" i="90"/>
  <c r="K189" i="90"/>
  <c r="N189" i="90"/>
  <c r="P189" i="90" s="1"/>
  <c r="T189" i="90"/>
  <c r="N190" i="90"/>
  <c r="H191" i="90"/>
  <c r="N191" i="90"/>
  <c r="P191" i="90" s="1"/>
  <c r="T191" i="90"/>
  <c r="N192" i="90"/>
  <c r="H193" i="90"/>
  <c r="N193" i="90"/>
  <c r="P193" i="90" s="1"/>
  <c r="T193" i="90"/>
  <c r="H194" i="90"/>
  <c r="N194" i="90"/>
  <c r="P194" i="90" s="1"/>
  <c r="T194" i="90"/>
  <c r="N195" i="90"/>
  <c r="N196" i="90"/>
  <c r="N197" i="90"/>
  <c r="N198" i="90"/>
  <c r="P198" i="90" s="1"/>
  <c r="T198" i="90"/>
  <c r="N199" i="90"/>
  <c r="N200" i="90"/>
  <c r="N201" i="90"/>
  <c r="H202" i="90"/>
  <c r="N202" i="90"/>
  <c r="T202" i="90" s="1"/>
  <c r="P202" i="90"/>
  <c r="N203" i="90"/>
  <c r="N204" i="90"/>
  <c r="T204" i="90" s="1"/>
  <c r="P204" i="90"/>
  <c r="F205" i="90"/>
  <c r="I205" i="90"/>
  <c r="L205" i="90"/>
  <c r="M205" i="90"/>
  <c r="O205" i="90"/>
  <c r="Q205" i="90"/>
  <c r="R205" i="90"/>
  <c r="S205" i="90"/>
  <c r="H1" i="89"/>
  <c r="D2" i="89"/>
  <c r="C5" i="89"/>
  <c r="N5" i="89"/>
  <c r="P5" i="89" s="1"/>
  <c r="N6" i="89"/>
  <c r="N7" i="89"/>
  <c r="P7" i="89" s="1"/>
  <c r="N8" i="89"/>
  <c r="N9" i="89"/>
  <c r="N10" i="89"/>
  <c r="P10" i="89" s="1"/>
  <c r="N11" i="89"/>
  <c r="P11" i="89" s="1"/>
  <c r="T11" i="89"/>
  <c r="N12" i="89"/>
  <c r="P12" i="89" s="1"/>
  <c r="N13" i="89"/>
  <c r="N14" i="89"/>
  <c r="N15" i="89"/>
  <c r="T15" i="89" s="1"/>
  <c r="P15" i="89"/>
  <c r="N16" i="89"/>
  <c r="N17" i="89"/>
  <c r="N18" i="89"/>
  <c r="N19" i="89"/>
  <c r="P19" i="89" s="1"/>
  <c r="T19" i="89"/>
  <c r="N20" i="89"/>
  <c r="N21" i="89"/>
  <c r="N22" i="89"/>
  <c r="N23" i="89"/>
  <c r="N24" i="89"/>
  <c r="N25" i="89"/>
  <c r="N26" i="89"/>
  <c r="N27" i="89"/>
  <c r="P27" i="89" s="1"/>
  <c r="N28" i="89"/>
  <c r="P28" i="89" s="1"/>
  <c r="N29" i="89"/>
  <c r="N30" i="89"/>
  <c r="N31" i="89"/>
  <c r="P31" i="89" s="1"/>
  <c r="T31" i="89"/>
  <c r="N32" i="89"/>
  <c r="N33" i="89"/>
  <c r="T33" i="89" s="1"/>
  <c r="P33" i="89"/>
  <c r="N34" i="89"/>
  <c r="N35" i="89"/>
  <c r="P35" i="89" s="1"/>
  <c r="N36" i="89"/>
  <c r="P36" i="89" s="1"/>
  <c r="T36" i="89"/>
  <c r="N37" i="89"/>
  <c r="N38" i="89"/>
  <c r="N39" i="89"/>
  <c r="N40" i="89"/>
  <c r="P40" i="89" s="1"/>
  <c r="N41" i="89"/>
  <c r="T41" i="89" s="1"/>
  <c r="P41" i="89"/>
  <c r="N42" i="89"/>
  <c r="N43" i="89"/>
  <c r="P43" i="89" s="1"/>
  <c r="N44" i="89"/>
  <c r="N45" i="89"/>
  <c r="T45" i="89" s="1"/>
  <c r="N46" i="89"/>
  <c r="N47" i="89"/>
  <c r="N48" i="89"/>
  <c r="P48" i="89" s="1"/>
  <c r="T48" i="89"/>
  <c r="N49" i="89"/>
  <c r="T49" i="89" s="1"/>
  <c r="P49" i="89"/>
  <c r="N50" i="89"/>
  <c r="N51" i="89"/>
  <c r="P51" i="89" s="1"/>
  <c r="N52" i="89"/>
  <c r="N53" i="89"/>
  <c r="T53" i="89" s="1"/>
  <c r="P53" i="89"/>
  <c r="N54" i="89"/>
  <c r="N55" i="89"/>
  <c r="P55" i="89" s="1"/>
  <c r="N56" i="89"/>
  <c r="P56" i="89" s="1"/>
  <c r="T56" i="89"/>
  <c r="N57" i="89"/>
  <c r="T57" i="89" s="1"/>
  <c r="P57" i="89"/>
  <c r="N58" i="89"/>
  <c r="N59" i="89"/>
  <c r="P59" i="89" s="1"/>
  <c r="N60" i="89"/>
  <c r="P60" i="89" s="1"/>
  <c r="N61" i="89"/>
  <c r="T61" i="89" s="1"/>
  <c r="P61" i="89"/>
  <c r="N62" i="89"/>
  <c r="N63" i="89"/>
  <c r="P63" i="89" s="1"/>
  <c r="T63" i="89"/>
  <c r="N64" i="89"/>
  <c r="P64" i="89" s="1"/>
  <c r="T64" i="89"/>
  <c r="N65" i="89"/>
  <c r="T65" i="89" s="1"/>
  <c r="P65" i="89"/>
  <c r="N66" i="89"/>
  <c r="N67" i="89"/>
  <c r="P67" i="89" s="1"/>
  <c r="N68" i="89"/>
  <c r="P68" i="89" s="1"/>
  <c r="T68" i="89"/>
  <c r="N69" i="89"/>
  <c r="T69" i="89" s="1"/>
  <c r="P69" i="89"/>
  <c r="N70" i="89"/>
  <c r="N71" i="89"/>
  <c r="P71" i="89" s="1"/>
  <c r="T71" i="89"/>
  <c r="N72" i="89"/>
  <c r="P72" i="89" s="1"/>
  <c r="T72" i="89"/>
  <c r="N73" i="89"/>
  <c r="N74" i="89"/>
  <c r="N75" i="89"/>
  <c r="P75" i="89" s="1"/>
  <c r="N76" i="89"/>
  <c r="P76" i="89" s="1"/>
  <c r="T76" i="89"/>
  <c r="N77" i="89"/>
  <c r="T77" i="89" s="1"/>
  <c r="N78" i="89"/>
  <c r="N79" i="89"/>
  <c r="P79" i="89" s="1"/>
  <c r="T79" i="89"/>
  <c r="N80" i="89"/>
  <c r="P80" i="89" s="1"/>
  <c r="T80" i="89"/>
  <c r="N81" i="89"/>
  <c r="N82" i="89"/>
  <c r="N83" i="89"/>
  <c r="P83" i="89" s="1"/>
  <c r="N84" i="89"/>
  <c r="P84" i="89" s="1"/>
  <c r="T84" i="89"/>
  <c r="N85" i="89"/>
  <c r="T85" i="89" s="1"/>
  <c r="P85" i="89"/>
  <c r="N86" i="89"/>
  <c r="N87" i="89"/>
  <c r="P87" i="89" s="1"/>
  <c r="N88" i="89"/>
  <c r="N89" i="89"/>
  <c r="T89" i="89" s="1"/>
  <c r="N90" i="89"/>
  <c r="N91" i="89"/>
  <c r="P91" i="89" s="1"/>
  <c r="N92" i="89"/>
  <c r="P92" i="89" s="1"/>
  <c r="N93" i="89"/>
  <c r="N94" i="89"/>
  <c r="N95" i="89"/>
  <c r="P95" i="89" s="1"/>
  <c r="T95" i="89"/>
  <c r="N96" i="89"/>
  <c r="N97" i="89"/>
  <c r="T97" i="89" s="1"/>
  <c r="P97" i="89"/>
  <c r="N98" i="89"/>
  <c r="N99" i="89"/>
  <c r="P99" i="89" s="1"/>
  <c r="N100" i="89"/>
  <c r="P100" i="89" s="1"/>
  <c r="T100" i="89"/>
  <c r="N101" i="89"/>
  <c r="N102" i="89"/>
  <c r="N103" i="89"/>
  <c r="N104" i="89"/>
  <c r="P104" i="89" s="1"/>
  <c r="N105" i="89"/>
  <c r="N106" i="89"/>
  <c r="N107" i="89"/>
  <c r="P107" i="89" s="1"/>
  <c r="N108" i="89"/>
  <c r="N109" i="89"/>
  <c r="T109" i="89" s="1"/>
  <c r="N110" i="89"/>
  <c r="N111" i="89"/>
  <c r="N112" i="89"/>
  <c r="P112" i="89" s="1"/>
  <c r="T112" i="89"/>
  <c r="N113" i="89"/>
  <c r="T113" i="89" s="1"/>
  <c r="P113" i="89"/>
  <c r="N114" i="89"/>
  <c r="N115" i="89"/>
  <c r="P115" i="89" s="1"/>
  <c r="N116" i="89"/>
  <c r="N117" i="89"/>
  <c r="T117" i="89" s="1"/>
  <c r="P117" i="89"/>
  <c r="N118" i="89"/>
  <c r="N119" i="89"/>
  <c r="P119" i="89" s="1"/>
  <c r="N120" i="89"/>
  <c r="P120" i="89" s="1"/>
  <c r="T120" i="89"/>
  <c r="N121" i="89"/>
  <c r="T121" i="89" s="1"/>
  <c r="P121" i="89"/>
  <c r="N122" i="89"/>
  <c r="N123" i="89"/>
  <c r="P123" i="89" s="1"/>
  <c r="N124" i="89"/>
  <c r="P124" i="89" s="1"/>
  <c r="N125" i="89"/>
  <c r="T125" i="89" s="1"/>
  <c r="N126" i="89"/>
  <c r="N127" i="89"/>
  <c r="P127" i="89" s="1"/>
  <c r="T127" i="89"/>
  <c r="N128" i="89"/>
  <c r="T128" i="89" s="1"/>
  <c r="P128" i="89"/>
  <c r="N129" i="89"/>
  <c r="N130" i="89"/>
  <c r="N131" i="89"/>
  <c r="P131" i="89" s="1"/>
  <c r="N132" i="89"/>
  <c r="T132" i="89" s="1"/>
  <c r="P132" i="89"/>
  <c r="N133" i="89"/>
  <c r="N134" i="89"/>
  <c r="N135" i="89"/>
  <c r="N136" i="89"/>
  <c r="P136" i="89" s="1"/>
  <c r="T136" i="89"/>
  <c r="N137" i="89"/>
  <c r="N138" i="89"/>
  <c r="N139" i="89"/>
  <c r="P139" i="89" s="1"/>
  <c r="N140" i="89"/>
  <c r="T140" i="89" s="1"/>
  <c r="N141" i="89"/>
  <c r="N142" i="89"/>
  <c r="N143" i="89"/>
  <c r="P143" i="89" s="1"/>
  <c r="T143" i="89"/>
  <c r="N144" i="89"/>
  <c r="P144" i="89"/>
  <c r="T144" i="89"/>
  <c r="N145" i="89"/>
  <c r="N146" i="89"/>
  <c r="N147" i="89"/>
  <c r="P147" i="89" s="1"/>
  <c r="N148" i="89"/>
  <c r="T148" i="89" s="1"/>
  <c r="P148" i="89"/>
  <c r="N149" i="89"/>
  <c r="N150" i="89"/>
  <c r="N151" i="89"/>
  <c r="P151" i="89" s="1"/>
  <c r="N152" i="89"/>
  <c r="N153" i="89"/>
  <c r="N154" i="89"/>
  <c r="N155" i="89"/>
  <c r="P155" i="89" s="1"/>
  <c r="N156" i="89"/>
  <c r="P156" i="89" s="1"/>
  <c r="T156" i="89"/>
  <c r="N157" i="89"/>
  <c r="N158" i="89"/>
  <c r="N159" i="89"/>
  <c r="P159" i="89" s="1"/>
  <c r="T159" i="89"/>
  <c r="N160" i="89"/>
  <c r="N161" i="89"/>
  <c r="N162" i="89"/>
  <c r="N163" i="89"/>
  <c r="P163" i="89" s="1"/>
  <c r="N164" i="89"/>
  <c r="P164" i="89"/>
  <c r="T164" i="89"/>
  <c r="N165" i="89"/>
  <c r="N166" i="89"/>
  <c r="N167" i="89"/>
  <c r="N168" i="89"/>
  <c r="P168" i="89" s="1"/>
  <c r="T168" i="89"/>
  <c r="N169" i="89"/>
  <c r="N170" i="89"/>
  <c r="N171" i="89"/>
  <c r="P171" i="89" s="1"/>
  <c r="N172" i="89"/>
  <c r="N173" i="89"/>
  <c r="N174" i="89"/>
  <c r="N175" i="89"/>
  <c r="N176" i="89"/>
  <c r="P176" i="89"/>
  <c r="T176" i="89"/>
  <c r="N177" i="89"/>
  <c r="N178" i="89"/>
  <c r="N179" i="89"/>
  <c r="P179" i="89" s="1"/>
  <c r="N180" i="89"/>
  <c r="N181" i="89"/>
  <c r="N182" i="89"/>
  <c r="N183" i="89"/>
  <c r="P183" i="89" s="1"/>
  <c r="N184" i="89"/>
  <c r="T184" i="89" s="1"/>
  <c r="N185" i="89"/>
  <c r="N186" i="89"/>
  <c r="N187" i="89"/>
  <c r="P187" i="89" s="1"/>
  <c r="N188" i="89"/>
  <c r="P188" i="89" s="1"/>
  <c r="T188" i="89"/>
  <c r="N189" i="89"/>
  <c r="N190" i="89"/>
  <c r="N191" i="89"/>
  <c r="P191" i="89" s="1"/>
  <c r="T191" i="89"/>
  <c r="N192" i="89"/>
  <c r="T192" i="89" s="1"/>
  <c r="P192" i="89"/>
  <c r="N193" i="89"/>
  <c r="N194" i="89"/>
  <c r="N195" i="89"/>
  <c r="P195" i="89" s="1"/>
  <c r="N196" i="89"/>
  <c r="P196" i="89"/>
  <c r="T196" i="89"/>
  <c r="N197" i="89"/>
  <c r="N198" i="89"/>
  <c r="N199" i="89"/>
  <c r="P199" i="89" s="1"/>
  <c r="N200" i="89"/>
  <c r="P200" i="89"/>
  <c r="T200" i="89"/>
  <c r="N201" i="89"/>
  <c r="N202" i="89"/>
  <c r="N203" i="89"/>
  <c r="P203" i="89" s="1"/>
  <c r="N204" i="89"/>
  <c r="T204" i="89" s="1"/>
  <c r="F205" i="89"/>
  <c r="Y7" i="89" s="1"/>
  <c r="I205" i="89"/>
  <c r="L205" i="89"/>
  <c r="M205" i="89"/>
  <c r="O205" i="89"/>
  <c r="Q205" i="89"/>
  <c r="R205" i="89"/>
  <c r="S205" i="89"/>
  <c r="H1" i="88"/>
  <c r="D2" i="88"/>
  <c r="C5" i="88"/>
  <c r="N5" i="88"/>
  <c r="P5" i="88" s="1"/>
  <c r="N6" i="88"/>
  <c r="T6" i="88" s="1"/>
  <c r="N7" i="88"/>
  <c r="N8" i="88"/>
  <c r="N9" i="88"/>
  <c r="N10" i="88"/>
  <c r="N11" i="88"/>
  <c r="P11" i="88" s="1"/>
  <c r="T11" i="88"/>
  <c r="N12" i="88"/>
  <c r="N13" i="88"/>
  <c r="T13" i="88" s="1"/>
  <c r="P13" i="88"/>
  <c r="N14" i="88"/>
  <c r="N15" i="88"/>
  <c r="K16" i="88"/>
  <c r="N16" i="88"/>
  <c r="H17" i="88"/>
  <c r="N17" i="88"/>
  <c r="P17" i="88"/>
  <c r="T17" i="88"/>
  <c r="K18" i="88"/>
  <c r="N18" i="88"/>
  <c r="N19" i="88"/>
  <c r="P19" i="88" s="1"/>
  <c r="T19" i="88"/>
  <c r="N20" i="88"/>
  <c r="P20" i="88"/>
  <c r="T20" i="88"/>
  <c r="N21" i="88"/>
  <c r="P21" i="88" s="1"/>
  <c r="N22" i="88"/>
  <c r="N23" i="88"/>
  <c r="P23" i="88" s="1"/>
  <c r="T23" i="88"/>
  <c r="N24" i="88"/>
  <c r="P24" i="88"/>
  <c r="T24" i="88"/>
  <c r="N25" i="88"/>
  <c r="P25" i="88" s="1"/>
  <c r="T25" i="88"/>
  <c r="N26" i="88"/>
  <c r="T26" i="88" s="1"/>
  <c r="P26" i="88"/>
  <c r="N27" i="88"/>
  <c r="N28" i="88"/>
  <c r="P28" i="88" s="1"/>
  <c r="T28" i="88"/>
  <c r="N29" i="88"/>
  <c r="P29" i="88" s="1"/>
  <c r="N30" i="88"/>
  <c r="T30" i="88" s="1"/>
  <c r="N31" i="88"/>
  <c r="N32" i="88"/>
  <c r="P32" i="88" s="1"/>
  <c r="T32" i="88"/>
  <c r="N33" i="88"/>
  <c r="N34" i="88"/>
  <c r="T34" i="88" s="1"/>
  <c r="P34" i="88"/>
  <c r="N35" i="88"/>
  <c r="P35" i="88" s="1"/>
  <c r="T35" i="88"/>
  <c r="N36" i="88"/>
  <c r="P36" i="88"/>
  <c r="T36" i="88"/>
  <c r="N37" i="88"/>
  <c r="P37" i="88" s="1"/>
  <c r="N38" i="88"/>
  <c r="T38" i="88" s="1"/>
  <c r="P38" i="88"/>
  <c r="N39" i="88"/>
  <c r="P39" i="88" s="1"/>
  <c r="T39" i="88"/>
  <c r="N40" i="88"/>
  <c r="P40" i="88"/>
  <c r="T40" i="88"/>
  <c r="N41" i="88"/>
  <c r="P41" i="88" s="1"/>
  <c r="N42" i="88"/>
  <c r="N43" i="88"/>
  <c r="P43" i="88" s="1"/>
  <c r="N44" i="88"/>
  <c r="T44" i="88" s="1"/>
  <c r="N45" i="88"/>
  <c r="P45" i="88" s="1"/>
  <c r="N46" i="88"/>
  <c r="N47" i="88"/>
  <c r="N48" i="88"/>
  <c r="T48" i="88" s="1"/>
  <c r="N49" i="88"/>
  <c r="P49" i="88" s="1"/>
  <c r="T49" i="88"/>
  <c r="N50" i="88"/>
  <c r="T50" i="88" s="1"/>
  <c r="P50" i="88"/>
  <c r="N51" i="88"/>
  <c r="P51" i="88" s="1"/>
  <c r="T51" i="88"/>
  <c r="N52" i="88"/>
  <c r="P52" i="88" s="1"/>
  <c r="N53" i="88"/>
  <c r="P53" i="88" s="1"/>
  <c r="N54" i="88"/>
  <c r="T54" i="88" s="1"/>
  <c r="N55" i="88"/>
  <c r="P55" i="88" s="1"/>
  <c r="N56" i="88"/>
  <c r="P56" i="88"/>
  <c r="T56" i="88"/>
  <c r="N57" i="88"/>
  <c r="P57" i="88" s="1"/>
  <c r="N58" i="88"/>
  <c r="T58" i="88" s="1"/>
  <c r="P58" i="88"/>
  <c r="N59" i="88"/>
  <c r="P59" i="88" s="1"/>
  <c r="N60" i="88"/>
  <c r="T60" i="88" s="1"/>
  <c r="N61" i="88"/>
  <c r="P61" i="88" s="1"/>
  <c r="N62" i="88"/>
  <c r="T62" i="88" s="1"/>
  <c r="P62" i="88"/>
  <c r="N63" i="88"/>
  <c r="P63" i="88" s="1"/>
  <c r="N64" i="88"/>
  <c r="T64" i="88" s="1"/>
  <c r="N65" i="88"/>
  <c r="P65" i="88" s="1"/>
  <c r="N66" i="88"/>
  <c r="T66" i="88" s="1"/>
  <c r="N67" i="88"/>
  <c r="P67" i="88" s="1"/>
  <c r="T67" i="88"/>
  <c r="N68" i="88"/>
  <c r="N69" i="88"/>
  <c r="P69" i="88" s="1"/>
  <c r="N70" i="88"/>
  <c r="T70" i="88" s="1"/>
  <c r="N71" i="88"/>
  <c r="P71" i="88" s="1"/>
  <c r="T71" i="88"/>
  <c r="N72" i="88"/>
  <c r="P72" i="88" s="1"/>
  <c r="N73" i="88"/>
  <c r="P73" i="88" s="1"/>
  <c r="N74" i="88"/>
  <c r="N75" i="88"/>
  <c r="N76" i="88"/>
  <c r="P76" i="88" s="1"/>
  <c r="N77" i="88"/>
  <c r="P77" i="88" s="1"/>
  <c r="T77" i="88"/>
  <c r="N78" i="88"/>
  <c r="N79" i="88"/>
  <c r="N80" i="88"/>
  <c r="P80" i="88" s="1"/>
  <c r="N81" i="88"/>
  <c r="P81" i="88" s="1"/>
  <c r="N82" i="88"/>
  <c r="N83" i="88"/>
  <c r="N84" i="88"/>
  <c r="P84" i="88" s="1"/>
  <c r="N85" i="88"/>
  <c r="P85" i="88" s="1"/>
  <c r="T85" i="88"/>
  <c r="N86" i="88"/>
  <c r="N87" i="88"/>
  <c r="N88" i="88"/>
  <c r="N89" i="88"/>
  <c r="P89" i="88" s="1"/>
  <c r="N90" i="88"/>
  <c r="N91" i="88"/>
  <c r="N92" i="88"/>
  <c r="P92" i="88" s="1"/>
  <c r="N93" i="88"/>
  <c r="T93" i="88" s="1"/>
  <c r="P93" i="88"/>
  <c r="N94" i="88"/>
  <c r="N95" i="88"/>
  <c r="N96" i="88"/>
  <c r="P96" i="88" s="1"/>
  <c r="N97" i="88"/>
  <c r="P97" i="88"/>
  <c r="T97" i="88"/>
  <c r="N98" i="88"/>
  <c r="N99" i="88"/>
  <c r="N100" i="88"/>
  <c r="P100" i="88" s="1"/>
  <c r="N101" i="88"/>
  <c r="P101" i="88" s="1"/>
  <c r="N102" i="88"/>
  <c r="N103" i="88"/>
  <c r="K104" i="88"/>
  <c r="N104" i="88"/>
  <c r="P104" i="88" s="1"/>
  <c r="T104" i="88"/>
  <c r="H105" i="88"/>
  <c r="N105" i="88"/>
  <c r="P105" i="88"/>
  <c r="T105" i="88"/>
  <c r="K106" i="88"/>
  <c r="N106" i="88"/>
  <c r="T106" i="88" s="1"/>
  <c r="N107" i="88"/>
  <c r="P107" i="88" s="1"/>
  <c r="N108" i="88"/>
  <c r="P108" i="88"/>
  <c r="T108" i="88"/>
  <c r="N109" i="88"/>
  <c r="P109" i="88" s="1"/>
  <c r="N110" i="88"/>
  <c r="T110" i="88" s="1"/>
  <c r="P110" i="88"/>
  <c r="N111" i="88"/>
  <c r="P111" i="88" s="1"/>
  <c r="N112" i="88"/>
  <c r="T112" i="88" s="1"/>
  <c r="N113" i="88"/>
  <c r="P113" i="88" s="1"/>
  <c r="N114" i="88"/>
  <c r="T114" i="88" s="1"/>
  <c r="P114" i="88"/>
  <c r="N115" i="88"/>
  <c r="P115" i="88" s="1"/>
  <c r="N116" i="88"/>
  <c r="T116" i="88" s="1"/>
  <c r="N117" i="88"/>
  <c r="P117" i="88" s="1"/>
  <c r="N118" i="88"/>
  <c r="T118" i="88" s="1"/>
  <c r="N119" i="88"/>
  <c r="P119" i="88" s="1"/>
  <c r="T119" i="88"/>
  <c r="N120" i="88"/>
  <c r="N121" i="88"/>
  <c r="P121" i="88" s="1"/>
  <c r="N122" i="88"/>
  <c r="T122" i="88" s="1"/>
  <c r="N123" i="88"/>
  <c r="P123" i="88" s="1"/>
  <c r="T123" i="88"/>
  <c r="N124" i="88"/>
  <c r="N125" i="88"/>
  <c r="P125" i="88" s="1"/>
  <c r="T125" i="88"/>
  <c r="N126" i="88"/>
  <c r="T126" i="88" s="1"/>
  <c r="N127" i="88"/>
  <c r="P127" i="88" s="1"/>
  <c r="T127" i="88"/>
  <c r="N128" i="88"/>
  <c r="P128" i="88" s="1"/>
  <c r="N129" i="88"/>
  <c r="P129" i="88" s="1"/>
  <c r="N130" i="88"/>
  <c r="T130" i="88" s="1"/>
  <c r="N131" i="88"/>
  <c r="P131" i="88" s="1"/>
  <c r="T131" i="88"/>
  <c r="N132" i="88"/>
  <c r="P132" i="88" s="1"/>
  <c r="N133" i="88"/>
  <c r="P133" i="88" s="1"/>
  <c r="N134" i="88"/>
  <c r="T134" i="88" s="1"/>
  <c r="P134" i="88"/>
  <c r="N135" i="88"/>
  <c r="N136" i="88"/>
  <c r="P136" i="88" s="1"/>
  <c r="T136" i="88"/>
  <c r="N137" i="88"/>
  <c r="P137" i="88" s="1"/>
  <c r="N138" i="88"/>
  <c r="T138" i="88" s="1"/>
  <c r="P138" i="88"/>
  <c r="N139" i="88"/>
  <c r="N140" i="88"/>
  <c r="P140" i="88" s="1"/>
  <c r="T140" i="88"/>
  <c r="N141" i="88"/>
  <c r="P141" i="88" s="1"/>
  <c r="N142" i="88"/>
  <c r="T142" i="88" s="1"/>
  <c r="P142" i="88"/>
  <c r="N143" i="88"/>
  <c r="P143" i="88" s="1"/>
  <c r="N144" i="88"/>
  <c r="P144" i="88" s="1"/>
  <c r="T144" i="88"/>
  <c r="N145" i="88"/>
  <c r="P145" i="88" s="1"/>
  <c r="N146" i="88"/>
  <c r="N147" i="88"/>
  <c r="N148" i="88"/>
  <c r="P148" i="88" s="1"/>
  <c r="N149" i="88"/>
  <c r="P149" i="88"/>
  <c r="T149" i="88"/>
  <c r="N150" i="88"/>
  <c r="N151" i="88"/>
  <c r="N152" i="88"/>
  <c r="P152" i="88" s="1"/>
  <c r="N153" i="88"/>
  <c r="P153" i="88" s="1"/>
  <c r="N154" i="88"/>
  <c r="N155" i="88"/>
  <c r="N156" i="88"/>
  <c r="P156" i="88" s="1"/>
  <c r="T156" i="88"/>
  <c r="N157" i="88"/>
  <c r="N158" i="88"/>
  <c r="N159" i="88"/>
  <c r="N160" i="88"/>
  <c r="P160" i="88" s="1"/>
  <c r="N161" i="88"/>
  <c r="P161" i="88"/>
  <c r="T161" i="88"/>
  <c r="N162" i="88"/>
  <c r="N163" i="88"/>
  <c r="N164" i="88"/>
  <c r="P164" i="88" s="1"/>
  <c r="T164" i="88"/>
  <c r="N165" i="88"/>
  <c r="T165" i="88" s="1"/>
  <c r="N166" i="88"/>
  <c r="T166" i="88" s="1"/>
  <c r="P166" i="88"/>
  <c r="N167" i="88"/>
  <c r="P167" i="88" s="1"/>
  <c r="N168" i="88"/>
  <c r="P168" i="88"/>
  <c r="T168" i="88"/>
  <c r="N169" i="88"/>
  <c r="N170" i="88"/>
  <c r="N171" i="88"/>
  <c r="N172" i="88"/>
  <c r="P172" i="88" s="1"/>
  <c r="N173" i="88"/>
  <c r="T173" i="88" s="1"/>
  <c r="P173" i="88"/>
  <c r="N174" i="88"/>
  <c r="T174" i="88" s="1"/>
  <c r="N175" i="88"/>
  <c r="P175" i="88" s="1"/>
  <c r="T175" i="88"/>
  <c r="N176" i="88"/>
  <c r="P176" i="88" s="1"/>
  <c r="N177" i="88"/>
  <c r="N178" i="88"/>
  <c r="N179" i="88"/>
  <c r="N180" i="88"/>
  <c r="P180" i="88" s="1"/>
  <c r="T180" i="88"/>
  <c r="N181" i="88"/>
  <c r="T181" i="88" s="1"/>
  <c r="N182" i="88"/>
  <c r="T182" i="88" s="1"/>
  <c r="P182" i="88"/>
  <c r="N183" i="88"/>
  <c r="P183" i="88" s="1"/>
  <c r="N184" i="88"/>
  <c r="N185" i="88"/>
  <c r="N186" i="88"/>
  <c r="N187" i="88"/>
  <c r="N188" i="88"/>
  <c r="P188" i="88" s="1"/>
  <c r="N189" i="88"/>
  <c r="T189" i="88" s="1"/>
  <c r="P189" i="88"/>
  <c r="N190" i="88"/>
  <c r="T190" i="88" s="1"/>
  <c r="N191" i="88"/>
  <c r="P191" i="88" s="1"/>
  <c r="T191" i="88"/>
  <c r="N192" i="88"/>
  <c r="P192" i="88" s="1"/>
  <c r="T192" i="88"/>
  <c r="N193" i="88"/>
  <c r="N194" i="88"/>
  <c r="N195" i="88"/>
  <c r="N196" i="88"/>
  <c r="P196" i="88" s="1"/>
  <c r="T196" i="88"/>
  <c r="N197" i="88"/>
  <c r="T197" i="88" s="1"/>
  <c r="N198" i="88"/>
  <c r="T198" i="88" s="1"/>
  <c r="N199" i="88"/>
  <c r="P199" i="88" s="1"/>
  <c r="N200" i="88"/>
  <c r="P200" i="88"/>
  <c r="T200" i="88"/>
  <c r="N201" i="88"/>
  <c r="N202" i="88"/>
  <c r="N203" i="88"/>
  <c r="N204" i="88"/>
  <c r="P204" i="88" s="1"/>
  <c r="F205" i="88"/>
  <c r="I205" i="88"/>
  <c r="Y13" i="88" s="1"/>
  <c r="L205" i="88"/>
  <c r="M205" i="88"/>
  <c r="O205" i="88"/>
  <c r="Q205" i="88"/>
  <c r="R205" i="88"/>
  <c r="S205" i="88"/>
  <c r="H1" i="87"/>
  <c r="D2" i="87"/>
  <c r="C5" i="87"/>
  <c r="N5" i="87"/>
  <c r="N6" i="87"/>
  <c r="P6" i="87" s="1"/>
  <c r="N7" i="87"/>
  <c r="T7" i="87" s="1"/>
  <c r="N8" i="87"/>
  <c r="P8" i="87"/>
  <c r="T8" i="87"/>
  <c r="N9" i="87"/>
  <c r="N10" i="87"/>
  <c r="N11" i="87"/>
  <c r="N12" i="87"/>
  <c r="K13" i="87"/>
  <c r="N13" i="87"/>
  <c r="P13" i="87" s="1"/>
  <c r="T13" i="87"/>
  <c r="N14" i="87"/>
  <c r="T14" i="87" s="1"/>
  <c r="N15" i="87"/>
  <c r="T15" i="87" s="1"/>
  <c r="P15" i="87"/>
  <c r="N16" i="87"/>
  <c r="P16" i="87" s="1"/>
  <c r="N17" i="87"/>
  <c r="P17" i="87"/>
  <c r="T17" i="87"/>
  <c r="N18" i="87"/>
  <c r="N19" i="87"/>
  <c r="K20" i="87"/>
  <c r="N20" i="87"/>
  <c r="P20" i="87" s="1"/>
  <c r="N21" i="87"/>
  <c r="P21" i="87"/>
  <c r="T21" i="87"/>
  <c r="N22" i="87"/>
  <c r="N23" i="87"/>
  <c r="N24" i="87"/>
  <c r="N25" i="87"/>
  <c r="P25" i="87" s="1"/>
  <c r="N26" i="87"/>
  <c r="T26" i="87" s="1"/>
  <c r="P26" i="87"/>
  <c r="N27" i="87"/>
  <c r="T27" i="87" s="1"/>
  <c r="N28" i="87"/>
  <c r="P28" i="87" s="1"/>
  <c r="N29" i="87"/>
  <c r="P29" i="87" s="1"/>
  <c r="N30" i="87"/>
  <c r="N31" i="87"/>
  <c r="N32" i="87"/>
  <c r="N33" i="87"/>
  <c r="P33" i="87" s="1"/>
  <c r="N34" i="87"/>
  <c r="T34" i="87" s="1"/>
  <c r="N35" i="87"/>
  <c r="T35" i="87" s="1"/>
  <c r="P35" i="87"/>
  <c r="N36" i="87"/>
  <c r="P36" i="87" s="1"/>
  <c r="N37" i="87"/>
  <c r="T37" i="87" s="1"/>
  <c r="P37" i="87"/>
  <c r="N38" i="87"/>
  <c r="N39" i="87"/>
  <c r="N40" i="87"/>
  <c r="N41" i="87"/>
  <c r="P41" i="87" s="1"/>
  <c r="N42" i="87"/>
  <c r="T42" i="87" s="1"/>
  <c r="N43" i="87"/>
  <c r="T43" i="87" s="1"/>
  <c r="N44" i="87"/>
  <c r="P44" i="87" s="1"/>
  <c r="T44" i="87"/>
  <c r="N45" i="87"/>
  <c r="P45" i="87" s="1"/>
  <c r="T45" i="87"/>
  <c r="N46" i="87"/>
  <c r="N47" i="87"/>
  <c r="N48" i="87"/>
  <c r="N49" i="87"/>
  <c r="P49" i="87" s="1"/>
  <c r="T49" i="87"/>
  <c r="N50" i="87"/>
  <c r="T50" i="87" s="1"/>
  <c r="N51" i="87"/>
  <c r="T51" i="87" s="1"/>
  <c r="P51" i="87"/>
  <c r="N52" i="87"/>
  <c r="P52" i="87" s="1"/>
  <c r="N53" i="87"/>
  <c r="P53" i="87"/>
  <c r="T53" i="87"/>
  <c r="N54" i="87"/>
  <c r="K55" i="87"/>
  <c r="N55" i="87"/>
  <c r="N56" i="87"/>
  <c r="P56" i="87" s="1"/>
  <c r="T56" i="87"/>
  <c r="N57" i="87"/>
  <c r="T57" i="87" s="1"/>
  <c r="P57" i="87"/>
  <c r="N58" i="87"/>
  <c r="N59" i="87"/>
  <c r="H60" i="87"/>
  <c r="N60" i="87"/>
  <c r="P60" i="87" s="1"/>
  <c r="T60" i="87"/>
  <c r="N61" i="87"/>
  <c r="T61" i="87" s="1"/>
  <c r="P61" i="87"/>
  <c r="N62" i="87"/>
  <c r="K63" i="87"/>
  <c r="N63" i="87"/>
  <c r="T63" i="87" s="1"/>
  <c r="K64" i="87"/>
  <c r="N64" i="87"/>
  <c r="N65" i="87"/>
  <c r="P65" i="87" s="1"/>
  <c r="N66" i="87"/>
  <c r="T66" i="87" s="1"/>
  <c r="P66" i="87"/>
  <c r="N67" i="87"/>
  <c r="T67" i="87" s="1"/>
  <c r="N68" i="87"/>
  <c r="P68" i="87" s="1"/>
  <c r="T68" i="87"/>
  <c r="N69" i="87"/>
  <c r="P69" i="87" s="1"/>
  <c r="T69" i="87"/>
  <c r="N70" i="87"/>
  <c r="N71" i="87"/>
  <c r="N72" i="87"/>
  <c r="N73" i="87"/>
  <c r="P73" i="87" s="1"/>
  <c r="T73" i="87"/>
  <c r="N74" i="87"/>
  <c r="T74" i="87" s="1"/>
  <c r="N75" i="87"/>
  <c r="T75" i="87" s="1"/>
  <c r="N76" i="87"/>
  <c r="P76" i="87" s="1"/>
  <c r="N77" i="87"/>
  <c r="P77" i="87"/>
  <c r="T77" i="87"/>
  <c r="N78" i="87"/>
  <c r="N79" i="87"/>
  <c r="N80" i="87"/>
  <c r="N81" i="87"/>
  <c r="P81" i="87" s="1"/>
  <c r="N82" i="87"/>
  <c r="T82" i="87" s="1"/>
  <c r="P82" i="87"/>
  <c r="N83" i="87"/>
  <c r="T83" i="87" s="1"/>
  <c r="N84" i="87"/>
  <c r="P84" i="87" s="1"/>
  <c r="T84" i="87"/>
  <c r="N85" i="87"/>
  <c r="P85" i="87" s="1"/>
  <c r="N86" i="87"/>
  <c r="N87" i="87"/>
  <c r="N88" i="87"/>
  <c r="N89" i="87"/>
  <c r="P89" i="87" s="1"/>
  <c r="T89" i="87"/>
  <c r="N90" i="87"/>
  <c r="T90" i="87" s="1"/>
  <c r="N91" i="87"/>
  <c r="T91" i="87" s="1"/>
  <c r="P91" i="87"/>
  <c r="N92" i="87"/>
  <c r="P92" i="87" s="1"/>
  <c r="N93" i="87"/>
  <c r="T93" i="87" s="1"/>
  <c r="P93" i="87"/>
  <c r="N94" i="87"/>
  <c r="N95" i="87"/>
  <c r="N96" i="87"/>
  <c r="N97" i="87"/>
  <c r="P97" i="87" s="1"/>
  <c r="N98" i="87"/>
  <c r="N99" i="87"/>
  <c r="T99" i="87" s="1"/>
  <c r="N100" i="87"/>
  <c r="P100" i="87" s="1"/>
  <c r="N101" i="87"/>
  <c r="P101" i="87" s="1"/>
  <c r="T101" i="87"/>
  <c r="N102" i="87"/>
  <c r="N103" i="87"/>
  <c r="N104" i="87"/>
  <c r="N105" i="87"/>
  <c r="P105" i="87" s="1"/>
  <c r="N106" i="87"/>
  <c r="N107" i="87"/>
  <c r="N108" i="87"/>
  <c r="N109" i="87"/>
  <c r="N110" i="87"/>
  <c r="N111" i="87"/>
  <c r="N112" i="87"/>
  <c r="N113" i="87"/>
  <c r="P113" i="87" s="1"/>
  <c r="N114" i="87"/>
  <c r="N115" i="87"/>
  <c r="N116" i="87"/>
  <c r="N117" i="87"/>
  <c r="P117" i="87" s="1"/>
  <c r="N118" i="87"/>
  <c r="P118" i="87" s="1"/>
  <c r="N119" i="87"/>
  <c r="T119" i="87" s="1"/>
  <c r="P119" i="87"/>
  <c r="N120" i="87"/>
  <c r="P120" i="87" s="1"/>
  <c r="N121" i="87"/>
  <c r="P121" i="87" s="1"/>
  <c r="K122" i="87"/>
  <c r="N122" i="87"/>
  <c r="N123" i="87"/>
  <c r="T123" i="87" s="1"/>
  <c r="K124" i="87"/>
  <c r="N124" i="87"/>
  <c r="N125" i="87"/>
  <c r="P125" i="87" s="1"/>
  <c r="N126" i="87"/>
  <c r="P126" i="87" s="1"/>
  <c r="N127" i="87"/>
  <c r="T127" i="87" s="1"/>
  <c r="P127" i="87"/>
  <c r="N128" i="87"/>
  <c r="P128" i="87" s="1"/>
  <c r="N129" i="87"/>
  <c r="P129" i="87" s="1"/>
  <c r="N130" i="87"/>
  <c r="N131" i="87"/>
  <c r="T131" i="87" s="1"/>
  <c r="P131" i="87"/>
  <c r="N132" i="87"/>
  <c r="N133" i="87"/>
  <c r="P133" i="87" s="1"/>
  <c r="T133" i="87"/>
  <c r="N134" i="87"/>
  <c r="P134" i="87" s="1"/>
  <c r="T134" i="87"/>
  <c r="N135" i="87"/>
  <c r="T135" i="87" s="1"/>
  <c r="P135" i="87"/>
  <c r="N136" i="87"/>
  <c r="N137" i="87"/>
  <c r="P137" i="87"/>
  <c r="T137" i="87"/>
  <c r="N138" i="87"/>
  <c r="N139" i="87"/>
  <c r="T139" i="87" s="1"/>
  <c r="P139" i="87"/>
  <c r="N140" i="87"/>
  <c r="N141" i="87"/>
  <c r="P141" i="87" s="1"/>
  <c r="N142" i="87"/>
  <c r="P142" i="87" s="1"/>
  <c r="N143" i="87"/>
  <c r="T143" i="87" s="1"/>
  <c r="P143" i="87"/>
  <c r="N144" i="87"/>
  <c r="P144" i="87" s="1"/>
  <c r="T144" i="87"/>
  <c r="N145" i="87"/>
  <c r="P145" i="87" s="1"/>
  <c r="N146" i="87"/>
  <c r="N147" i="87"/>
  <c r="T147" i="87" s="1"/>
  <c r="P147" i="87"/>
  <c r="N148" i="87"/>
  <c r="N149" i="87"/>
  <c r="N150" i="87"/>
  <c r="P150" i="87" s="1"/>
  <c r="T150" i="87"/>
  <c r="N151" i="87"/>
  <c r="T151" i="87" s="1"/>
  <c r="P151" i="87"/>
  <c r="N152" i="87"/>
  <c r="P152" i="87" s="1"/>
  <c r="T152" i="87"/>
  <c r="N153" i="87"/>
  <c r="N154" i="87"/>
  <c r="N155" i="87"/>
  <c r="T155" i="87" s="1"/>
  <c r="P155" i="87"/>
  <c r="N156" i="87"/>
  <c r="N157" i="87"/>
  <c r="P157" i="87" s="1"/>
  <c r="T157" i="87"/>
  <c r="N158" i="87"/>
  <c r="P158" i="87" s="1"/>
  <c r="N159" i="87"/>
  <c r="T159" i="87" s="1"/>
  <c r="N160" i="87"/>
  <c r="P160" i="87" s="1"/>
  <c r="T160" i="87"/>
  <c r="N161" i="87"/>
  <c r="T161" i="87" s="1"/>
  <c r="N162" i="87"/>
  <c r="N163" i="87"/>
  <c r="T163" i="87" s="1"/>
  <c r="N164" i="87"/>
  <c r="N165" i="87"/>
  <c r="P165" i="87" s="1"/>
  <c r="T165" i="87"/>
  <c r="N166" i="87"/>
  <c r="N167" i="87"/>
  <c r="T167" i="87" s="1"/>
  <c r="P167" i="87"/>
  <c r="N168" i="87"/>
  <c r="P168" i="87" s="1"/>
  <c r="T168" i="87"/>
  <c r="N169" i="87"/>
  <c r="P169" i="87"/>
  <c r="T169" i="87"/>
  <c r="N170" i="87"/>
  <c r="N171" i="87"/>
  <c r="T171" i="87" s="1"/>
  <c r="P171" i="87"/>
  <c r="N172" i="87"/>
  <c r="N173" i="87"/>
  <c r="P173" i="87" s="1"/>
  <c r="T173" i="87"/>
  <c r="N174" i="87"/>
  <c r="P174" i="87" s="1"/>
  <c r="T174" i="87"/>
  <c r="N175" i="87"/>
  <c r="T175" i="87" s="1"/>
  <c r="N176" i="87"/>
  <c r="P176" i="87" s="1"/>
  <c r="N177" i="87"/>
  <c r="P177" i="87"/>
  <c r="T177" i="87"/>
  <c r="N178" i="87"/>
  <c r="N179" i="87"/>
  <c r="T179" i="87" s="1"/>
  <c r="N180" i="87"/>
  <c r="N181" i="87"/>
  <c r="P181" i="87" s="1"/>
  <c r="T181" i="87"/>
  <c r="N182" i="87"/>
  <c r="P182" i="87" s="1"/>
  <c r="T182" i="87"/>
  <c r="N183" i="87"/>
  <c r="N184" i="87"/>
  <c r="P184" i="87" s="1"/>
  <c r="T184" i="87"/>
  <c r="N185" i="87"/>
  <c r="P185" i="87" s="1"/>
  <c r="T185" i="87"/>
  <c r="N186" i="87"/>
  <c r="N187" i="87"/>
  <c r="N188" i="87"/>
  <c r="P188" i="87" s="1"/>
  <c r="N189" i="87"/>
  <c r="P189" i="87" s="1"/>
  <c r="N190" i="87"/>
  <c r="N191" i="87"/>
  <c r="P191" i="87" s="1"/>
  <c r="T191" i="87"/>
  <c r="N192" i="87"/>
  <c r="P192" i="87" s="1"/>
  <c r="N193" i="87"/>
  <c r="P193" i="87" s="1"/>
  <c r="N194" i="87"/>
  <c r="N195" i="87"/>
  <c r="T195" i="87" s="1"/>
  <c r="P195" i="87"/>
  <c r="N196" i="87"/>
  <c r="P196" i="87" s="1"/>
  <c r="N197" i="87"/>
  <c r="T197" i="87" s="1"/>
  <c r="N198" i="87"/>
  <c r="P198" i="87" s="1"/>
  <c r="N199" i="87"/>
  <c r="P199" i="87" s="1"/>
  <c r="T199" i="87"/>
  <c r="N200" i="87"/>
  <c r="N201" i="87"/>
  <c r="T201" i="87" s="1"/>
  <c r="N202" i="87"/>
  <c r="N203" i="87"/>
  <c r="T203" i="87" s="1"/>
  <c r="P203" i="87"/>
  <c r="N204" i="87"/>
  <c r="P204" i="87" s="1"/>
  <c r="F205" i="87"/>
  <c r="I205" i="87"/>
  <c r="Y13" i="87" s="1"/>
  <c r="L205" i="87"/>
  <c r="M205" i="87"/>
  <c r="O205" i="87"/>
  <c r="Q205" i="87"/>
  <c r="R205" i="87"/>
  <c r="S205" i="87"/>
  <c r="H1" i="86"/>
  <c r="K16" i="86" s="1"/>
  <c r="D2" i="86"/>
  <c r="C5" i="86"/>
  <c r="N5" i="86"/>
  <c r="P5" i="86" s="1"/>
  <c r="N6" i="86"/>
  <c r="N7" i="86"/>
  <c r="P7" i="86" s="1"/>
  <c r="N8" i="86"/>
  <c r="N9" i="86"/>
  <c r="T9" i="86" s="1"/>
  <c r="P9" i="86"/>
  <c r="N10" i="86"/>
  <c r="N11" i="86"/>
  <c r="P11" i="86" s="1"/>
  <c r="N12" i="86"/>
  <c r="T12" i="86" s="1"/>
  <c r="N13" i="86"/>
  <c r="P13" i="86"/>
  <c r="T13" i="86"/>
  <c r="N14" i="86"/>
  <c r="N15" i="86"/>
  <c r="P15" i="86" s="1"/>
  <c r="T15" i="86"/>
  <c r="N16" i="86"/>
  <c r="T16" i="86" s="1"/>
  <c r="N17" i="86"/>
  <c r="N18" i="86"/>
  <c r="N19" i="86"/>
  <c r="P19" i="86" s="1"/>
  <c r="N20" i="86"/>
  <c r="T20" i="86" s="1"/>
  <c r="N21" i="86"/>
  <c r="N22" i="86"/>
  <c r="P22" i="86"/>
  <c r="T22" i="86"/>
  <c r="N23" i="86"/>
  <c r="P23" i="86" s="1"/>
  <c r="N24" i="86"/>
  <c r="T24" i="86" s="1"/>
  <c r="N25" i="86"/>
  <c r="P25" i="86" s="1"/>
  <c r="N26" i="86"/>
  <c r="P26" i="86" s="1"/>
  <c r="N27" i="86"/>
  <c r="N28" i="86"/>
  <c r="T28" i="86" s="1"/>
  <c r="N29" i="86"/>
  <c r="P29" i="86" s="1"/>
  <c r="N30" i="86"/>
  <c r="P30" i="86" s="1"/>
  <c r="N31" i="86"/>
  <c r="P31" i="86" s="1"/>
  <c r="N32" i="86"/>
  <c r="T32" i="86" s="1"/>
  <c r="P32" i="86"/>
  <c r="N33" i="86"/>
  <c r="K34" i="86"/>
  <c r="N34" i="86"/>
  <c r="P34" i="86" s="1"/>
  <c r="H35" i="86"/>
  <c r="N35" i="86"/>
  <c r="P35" i="86" s="1"/>
  <c r="T35" i="86"/>
  <c r="N36" i="86"/>
  <c r="T36" i="86" s="1"/>
  <c r="P36" i="86"/>
  <c r="N37" i="86"/>
  <c r="N38" i="86"/>
  <c r="T38" i="86" s="1"/>
  <c r="N39" i="86"/>
  <c r="N40" i="86"/>
  <c r="T40" i="86" s="1"/>
  <c r="N41" i="86"/>
  <c r="N42" i="86"/>
  <c r="T42" i="86" s="1"/>
  <c r="N43" i="86"/>
  <c r="P43" i="86" s="1"/>
  <c r="N44" i="86"/>
  <c r="P44" i="86" s="1"/>
  <c r="N45" i="86"/>
  <c r="P45" i="86" s="1"/>
  <c r="T45" i="86"/>
  <c r="N46" i="86"/>
  <c r="T46" i="86" s="1"/>
  <c r="N47" i="86"/>
  <c r="N48" i="86"/>
  <c r="N49" i="86"/>
  <c r="P49" i="86" s="1"/>
  <c r="N50" i="86"/>
  <c r="P50" i="86" s="1"/>
  <c r="N51" i="86"/>
  <c r="P51" i="86" s="1"/>
  <c r="N52" i="86"/>
  <c r="N53" i="86"/>
  <c r="N54" i="86"/>
  <c r="P54" i="86" s="1"/>
  <c r="N55" i="86"/>
  <c r="P55" i="86" s="1"/>
  <c r="N56" i="86"/>
  <c r="T56" i="86" s="1"/>
  <c r="P56" i="86"/>
  <c r="N57" i="86"/>
  <c r="P57" i="86" s="1"/>
  <c r="N58" i="86"/>
  <c r="P58" i="86" s="1"/>
  <c r="N59" i="86"/>
  <c r="N60" i="86"/>
  <c r="T60" i="86" s="1"/>
  <c r="N61" i="86"/>
  <c r="P61" i="86" s="1"/>
  <c r="N62" i="86"/>
  <c r="T62" i="86" s="1"/>
  <c r="N63" i="86"/>
  <c r="N64" i="86"/>
  <c r="T64" i="86" s="1"/>
  <c r="N65" i="86"/>
  <c r="N66" i="86"/>
  <c r="T66" i="86" s="1"/>
  <c r="N67" i="86"/>
  <c r="N68" i="86"/>
  <c r="T68" i="86" s="1"/>
  <c r="P68" i="86"/>
  <c r="N69" i="86"/>
  <c r="N70" i="86"/>
  <c r="T70" i="86" s="1"/>
  <c r="N71" i="86"/>
  <c r="N72" i="86"/>
  <c r="T72" i="86" s="1"/>
  <c r="N73" i="86"/>
  <c r="N74" i="86"/>
  <c r="T74" i="86" s="1"/>
  <c r="N75" i="86"/>
  <c r="P75" i="86" s="1"/>
  <c r="N76" i="86"/>
  <c r="P76" i="86" s="1"/>
  <c r="N77" i="86"/>
  <c r="N78" i="86"/>
  <c r="T78" i="86" s="1"/>
  <c r="N79" i="86"/>
  <c r="P79" i="86" s="1"/>
  <c r="N80" i="86"/>
  <c r="N81" i="86"/>
  <c r="P81" i="86" s="1"/>
  <c r="N82" i="86"/>
  <c r="T82" i="86" s="1"/>
  <c r="N83" i="86"/>
  <c r="N84" i="86"/>
  <c r="P84" i="86"/>
  <c r="T84" i="86"/>
  <c r="N85" i="86"/>
  <c r="P85" i="86" s="1"/>
  <c r="N86" i="86"/>
  <c r="T86" i="86" s="1"/>
  <c r="N87" i="86"/>
  <c r="N88" i="86"/>
  <c r="P88" i="86" s="1"/>
  <c r="T88" i="86"/>
  <c r="N89" i="86"/>
  <c r="P89" i="86" s="1"/>
  <c r="K90" i="86"/>
  <c r="N90" i="86"/>
  <c r="T90" i="86" s="1"/>
  <c r="P90" i="86"/>
  <c r="N91" i="86"/>
  <c r="P91" i="86" s="1"/>
  <c r="T91" i="86"/>
  <c r="N92" i="86"/>
  <c r="T92" i="86" s="1"/>
  <c r="P92" i="86"/>
  <c r="N93" i="86"/>
  <c r="P93" i="86" s="1"/>
  <c r="T93" i="86"/>
  <c r="N94" i="86"/>
  <c r="T94" i="86" s="1"/>
  <c r="N95" i="86"/>
  <c r="P95" i="86" s="1"/>
  <c r="N96" i="86"/>
  <c r="P96" i="86" s="1"/>
  <c r="N97" i="86"/>
  <c r="K98" i="86"/>
  <c r="N98" i="86"/>
  <c r="N99" i="86"/>
  <c r="P99" i="86" s="1"/>
  <c r="N100" i="86"/>
  <c r="P100" i="86" s="1"/>
  <c r="T100" i="86"/>
  <c r="N101" i="86"/>
  <c r="P101" i="86" s="1"/>
  <c r="N102" i="86"/>
  <c r="T102" i="86" s="1"/>
  <c r="H103" i="86"/>
  <c r="N103" i="86"/>
  <c r="N104" i="86"/>
  <c r="P104" i="86" s="1"/>
  <c r="N105" i="86"/>
  <c r="P105" i="86" s="1"/>
  <c r="T105" i="86"/>
  <c r="N106" i="86"/>
  <c r="N107" i="86"/>
  <c r="N108" i="86"/>
  <c r="P108" i="86" s="1"/>
  <c r="N109" i="86"/>
  <c r="P109" i="86" s="1"/>
  <c r="N110" i="86"/>
  <c r="T110" i="86" s="1"/>
  <c r="P110" i="86"/>
  <c r="N111" i="86"/>
  <c r="N112" i="86"/>
  <c r="P112" i="86" s="1"/>
  <c r="N113" i="86"/>
  <c r="N114" i="86"/>
  <c r="T114" i="86" s="1"/>
  <c r="P114" i="86"/>
  <c r="N115" i="86"/>
  <c r="N116" i="86"/>
  <c r="P116" i="86" s="1"/>
  <c r="N117" i="86"/>
  <c r="P117" i="86" s="1"/>
  <c r="N118" i="86"/>
  <c r="T118" i="86" s="1"/>
  <c r="N119" i="86"/>
  <c r="N120" i="86"/>
  <c r="N121" i="86"/>
  <c r="P121" i="86" s="1"/>
  <c r="N122" i="86"/>
  <c r="T122" i="86" s="1"/>
  <c r="N123" i="86"/>
  <c r="K124" i="86"/>
  <c r="N124" i="86"/>
  <c r="P124" i="86" s="1"/>
  <c r="T124" i="86"/>
  <c r="H125" i="86"/>
  <c r="N125" i="86"/>
  <c r="P125" i="86" s="1"/>
  <c r="N126" i="86"/>
  <c r="T126" i="86" s="1"/>
  <c r="N127" i="86"/>
  <c r="P127" i="86" s="1"/>
  <c r="K128" i="86"/>
  <c r="N128" i="86"/>
  <c r="P128" i="86"/>
  <c r="T128" i="86"/>
  <c r="H129" i="86"/>
  <c r="N129" i="86"/>
  <c r="N130" i="86"/>
  <c r="T130" i="86" s="1"/>
  <c r="N131" i="86"/>
  <c r="P131" i="86" s="1"/>
  <c r="N132" i="86"/>
  <c r="P132" i="86" s="1"/>
  <c r="T132" i="86"/>
  <c r="N133" i="86"/>
  <c r="P133" i="86" s="1"/>
  <c r="T133" i="86"/>
  <c r="K134" i="86"/>
  <c r="N134" i="86"/>
  <c r="T134" i="86" s="1"/>
  <c r="N135" i="86"/>
  <c r="K136" i="86"/>
  <c r="N136" i="86"/>
  <c r="P136" i="86" s="1"/>
  <c r="T136" i="86"/>
  <c r="H137" i="86"/>
  <c r="N137" i="86"/>
  <c r="P137" i="86" s="1"/>
  <c r="K138" i="86"/>
  <c r="N138" i="86"/>
  <c r="T138" i="86" s="1"/>
  <c r="N139" i="86"/>
  <c r="K140" i="86"/>
  <c r="N140" i="86"/>
  <c r="P140" i="86"/>
  <c r="T140" i="86"/>
  <c r="H141" i="86"/>
  <c r="N141" i="86"/>
  <c r="P141" i="86" s="1"/>
  <c r="N142" i="86"/>
  <c r="T142" i="86" s="1"/>
  <c r="P142" i="86"/>
  <c r="N143" i="86"/>
  <c r="P143" i="86" s="1"/>
  <c r="T143" i="86"/>
  <c r="N144" i="86"/>
  <c r="N145" i="86"/>
  <c r="K146" i="86"/>
  <c r="N146" i="86"/>
  <c r="T146" i="86" s="1"/>
  <c r="N147" i="86"/>
  <c r="P147" i="86" s="1"/>
  <c r="N148" i="86"/>
  <c r="P148" i="86" s="1"/>
  <c r="T148" i="86"/>
  <c r="N149" i="86"/>
  <c r="P149" i="86" s="1"/>
  <c r="T149" i="86"/>
  <c r="N150" i="86"/>
  <c r="T150" i="86" s="1"/>
  <c r="P150" i="86"/>
  <c r="H151" i="86"/>
  <c r="N151" i="86"/>
  <c r="N152" i="86"/>
  <c r="T152" i="86" s="1"/>
  <c r="P152" i="86"/>
  <c r="N153" i="86"/>
  <c r="P153" i="86" s="1"/>
  <c r="K154" i="86"/>
  <c r="N154" i="86"/>
  <c r="T154" i="86" s="1"/>
  <c r="P154" i="86"/>
  <c r="N155" i="86"/>
  <c r="N156" i="86"/>
  <c r="P156" i="86" s="1"/>
  <c r="T156" i="86"/>
  <c r="N157" i="86"/>
  <c r="P157" i="86" s="1"/>
  <c r="T157" i="86"/>
  <c r="N158" i="86"/>
  <c r="T158" i="86" s="1"/>
  <c r="H159" i="86"/>
  <c r="N159" i="86"/>
  <c r="P159" i="86" s="1"/>
  <c r="N160" i="86"/>
  <c r="N161" i="86"/>
  <c r="K162" i="86"/>
  <c r="N162" i="86"/>
  <c r="T162" i="86" s="1"/>
  <c r="N163" i="86"/>
  <c r="P163" i="86" s="1"/>
  <c r="T163" i="86"/>
  <c r="N164" i="86"/>
  <c r="T164" i="86" s="1"/>
  <c r="P164" i="86"/>
  <c r="N165" i="86"/>
  <c r="K166" i="86"/>
  <c r="N166" i="86"/>
  <c r="T166" i="86" s="1"/>
  <c r="N167" i="86"/>
  <c r="K168" i="86"/>
  <c r="N168" i="86"/>
  <c r="T168" i="86" s="1"/>
  <c r="P168" i="86"/>
  <c r="H169" i="86"/>
  <c r="N169" i="86"/>
  <c r="P169" i="86" s="1"/>
  <c r="K170" i="86"/>
  <c r="N170" i="86"/>
  <c r="T170" i="86" s="1"/>
  <c r="N171" i="86"/>
  <c r="P171" i="86" s="1"/>
  <c r="N172" i="86"/>
  <c r="N173" i="86"/>
  <c r="K174" i="86"/>
  <c r="N174" i="86"/>
  <c r="P174" i="86"/>
  <c r="T174" i="86"/>
  <c r="H175" i="86"/>
  <c r="N175" i="86"/>
  <c r="N176" i="86"/>
  <c r="T176" i="86" s="1"/>
  <c r="P176" i="86"/>
  <c r="N177" i="86"/>
  <c r="K178" i="86"/>
  <c r="N178" i="86"/>
  <c r="T178" i="86" s="1"/>
  <c r="N179" i="86"/>
  <c r="P179" i="86" s="1"/>
  <c r="N180" i="86"/>
  <c r="P180" i="86" s="1"/>
  <c r="T180" i="86"/>
  <c r="N181" i="86"/>
  <c r="P181" i="86" s="1"/>
  <c r="N182" i="86"/>
  <c r="T182" i="86" s="1"/>
  <c r="P182" i="86"/>
  <c r="H183" i="86"/>
  <c r="N183" i="86"/>
  <c r="N184" i="86"/>
  <c r="P184" i="86"/>
  <c r="T184" i="86"/>
  <c r="N185" i="86"/>
  <c r="P185" i="86" s="1"/>
  <c r="N186" i="86"/>
  <c r="T186" i="86" s="1"/>
  <c r="N187" i="86"/>
  <c r="N188" i="86"/>
  <c r="N189" i="86"/>
  <c r="P189" i="86" s="1"/>
  <c r="N190" i="86"/>
  <c r="T190" i="86" s="1"/>
  <c r="N191" i="86"/>
  <c r="P191" i="86" s="1"/>
  <c r="N192" i="86"/>
  <c r="P192" i="86" s="1"/>
  <c r="T192" i="86"/>
  <c r="N193" i="86"/>
  <c r="N194" i="86"/>
  <c r="T194" i="86" s="1"/>
  <c r="N195" i="86"/>
  <c r="P195" i="86" s="1"/>
  <c r="K196" i="86"/>
  <c r="N196" i="86"/>
  <c r="P196" i="86" s="1"/>
  <c r="H197" i="86"/>
  <c r="N197" i="86"/>
  <c r="P197" i="86" s="1"/>
  <c r="N198" i="86"/>
  <c r="T198" i="86" s="1"/>
  <c r="P198" i="86"/>
  <c r="N199" i="86"/>
  <c r="N200" i="86"/>
  <c r="P200" i="86" s="1"/>
  <c r="N201" i="86"/>
  <c r="P201" i="86" s="1"/>
  <c r="T201" i="86"/>
  <c r="N202" i="86"/>
  <c r="N203" i="86"/>
  <c r="P203" i="86" s="1"/>
  <c r="N204" i="86"/>
  <c r="T204" i="86" s="1"/>
  <c r="F205" i="86"/>
  <c r="I205" i="86"/>
  <c r="L205" i="86"/>
  <c r="M205" i="86"/>
  <c r="O205" i="86"/>
  <c r="Q205" i="86"/>
  <c r="R205" i="86"/>
  <c r="S205" i="86"/>
  <c r="H1" i="85"/>
  <c r="D2" i="85"/>
  <c r="C5" i="85"/>
  <c r="N5" i="85"/>
  <c r="N6" i="85"/>
  <c r="T6" i="85" s="1"/>
  <c r="N7" i="85"/>
  <c r="P7" i="85" s="1"/>
  <c r="T7" i="85"/>
  <c r="N8" i="85"/>
  <c r="T8" i="85" s="1"/>
  <c r="N9" i="85"/>
  <c r="P9" i="85" s="1"/>
  <c r="N10" i="85"/>
  <c r="N11" i="85"/>
  <c r="N12" i="85"/>
  <c r="P12" i="85" s="1"/>
  <c r="N13" i="85"/>
  <c r="N14" i="85"/>
  <c r="N15" i="85"/>
  <c r="P15" i="85" s="1"/>
  <c r="T15" i="85"/>
  <c r="N16" i="85"/>
  <c r="N17" i="85"/>
  <c r="T17" i="85" s="1"/>
  <c r="N18" i="85"/>
  <c r="N19" i="85"/>
  <c r="T19" i="85" s="1"/>
  <c r="N20" i="85"/>
  <c r="P20" i="85" s="1"/>
  <c r="N21" i="85"/>
  <c r="P21" i="85" s="1"/>
  <c r="N22" i="85"/>
  <c r="P22" i="85" s="1"/>
  <c r="T22" i="85"/>
  <c r="N23" i="85"/>
  <c r="T23" i="85" s="1"/>
  <c r="N24" i="85"/>
  <c r="N25" i="85"/>
  <c r="P25" i="85" s="1"/>
  <c r="T25" i="85"/>
  <c r="N26" i="85"/>
  <c r="N27" i="85"/>
  <c r="T27" i="85" s="1"/>
  <c r="P27" i="85"/>
  <c r="N28" i="85"/>
  <c r="N29" i="85"/>
  <c r="P29" i="85" s="1"/>
  <c r="T29" i="85"/>
  <c r="N30" i="85"/>
  <c r="P30" i="85" s="1"/>
  <c r="N31" i="85"/>
  <c r="T31" i="85" s="1"/>
  <c r="N32" i="85"/>
  <c r="P32" i="85" s="1"/>
  <c r="N33" i="85"/>
  <c r="P33" i="85"/>
  <c r="T33" i="85"/>
  <c r="N34" i="85"/>
  <c r="N35" i="85"/>
  <c r="T35" i="85" s="1"/>
  <c r="N36" i="85"/>
  <c r="P36" i="85" s="1"/>
  <c r="T36" i="85"/>
  <c r="N37" i="85"/>
  <c r="T37" i="85" s="1"/>
  <c r="P37" i="85"/>
  <c r="N38" i="85"/>
  <c r="N39" i="85"/>
  <c r="T39" i="85" s="1"/>
  <c r="N40" i="85"/>
  <c r="P40" i="85" s="1"/>
  <c r="N41" i="85"/>
  <c r="T41" i="85" s="1"/>
  <c r="N42" i="85"/>
  <c r="N43" i="85"/>
  <c r="T43" i="85" s="1"/>
  <c r="P43" i="85"/>
  <c r="N44" i="85"/>
  <c r="P44" i="85" s="1"/>
  <c r="T44" i="85"/>
  <c r="N45" i="85"/>
  <c r="N46" i="85"/>
  <c r="N47" i="85"/>
  <c r="P47" i="85" s="1"/>
  <c r="T47" i="85"/>
  <c r="N48" i="85"/>
  <c r="P48" i="85" s="1"/>
  <c r="T48" i="85"/>
  <c r="N49" i="85"/>
  <c r="T49" i="85" s="1"/>
  <c r="P49" i="85"/>
  <c r="N50" i="85"/>
  <c r="P50" i="85" s="1"/>
  <c r="N51" i="85"/>
  <c r="P51" i="85" s="1"/>
  <c r="N52" i="85"/>
  <c r="P52" i="85" s="1"/>
  <c r="T52" i="85"/>
  <c r="N53" i="85"/>
  <c r="N54" i="85"/>
  <c r="N55" i="85"/>
  <c r="N56" i="85"/>
  <c r="P56" i="85" s="1"/>
  <c r="N57" i="85"/>
  <c r="P57" i="85" s="1"/>
  <c r="T57" i="85"/>
  <c r="N58" i="85"/>
  <c r="N59" i="85"/>
  <c r="N60" i="85"/>
  <c r="P60" i="85" s="1"/>
  <c r="N61" i="85"/>
  <c r="N62" i="85"/>
  <c r="N63" i="85"/>
  <c r="N64" i="85"/>
  <c r="T64" i="85" s="1"/>
  <c r="P64" i="85"/>
  <c r="N65" i="85"/>
  <c r="P65" i="85" s="1"/>
  <c r="N66" i="85"/>
  <c r="N67" i="85"/>
  <c r="N68" i="85"/>
  <c r="P68" i="85" s="1"/>
  <c r="T68" i="85"/>
  <c r="N69" i="85"/>
  <c r="N70" i="85"/>
  <c r="N71" i="85"/>
  <c r="N72" i="85"/>
  <c r="P72" i="85" s="1"/>
  <c r="T72" i="85"/>
  <c r="N73" i="85"/>
  <c r="P73" i="85" s="1"/>
  <c r="T73" i="85"/>
  <c r="N74" i="85"/>
  <c r="N75" i="85"/>
  <c r="N76" i="85"/>
  <c r="N77" i="85"/>
  <c r="N78" i="85"/>
  <c r="N79" i="85"/>
  <c r="N80" i="85"/>
  <c r="P80" i="85"/>
  <c r="T80" i="85"/>
  <c r="N81" i="85"/>
  <c r="P81" i="85" s="1"/>
  <c r="N82" i="85"/>
  <c r="N83" i="85"/>
  <c r="N84" i="85"/>
  <c r="P84" i="85" s="1"/>
  <c r="T84" i="85"/>
  <c r="N85" i="85"/>
  <c r="N86" i="85"/>
  <c r="N87" i="85"/>
  <c r="N88" i="85"/>
  <c r="P88" i="85" s="1"/>
  <c r="N89" i="85"/>
  <c r="P89" i="85" s="1"/>
  <c r="T89" i="85"/>
  <c r="N90" i="85"/>
  <c r="N91" i="85"/>
  <c r="N92" i="85"/>
  <c r="T92" i="85" s="1"/>
  <c r="N93" i="85"/>
  <c r="N94" i="85"/>
  <c r="N95" i="85"/>
  <c r="N96" i="85"/>
  <c r="P96" i="85" s="1"/>
  <c r="T96" i="85"/>
  <c r="N97" i="85"/>
  <c r="P97" i="85" s="1"/>
  <c r="N98" i="85"/>
  <c r="N99" i="85"/>
  <c r="N100" i="85"/>
  <c r="P100" i="85" s="1"/>
  <c r="T100" i="85"/>
  <c r="N101" i="85"/>
  <c r="N102" i="85"/>
  <c r="N103" i="85"/>
  <c r="N104" i="85"/>
  <c r="N105" i="85"/>
  <c r="P105" i="85" s="1"/>
  <c r="T105" i="85"/>
  <c r="N106" i="85"/>
  <c r="N107" i="85"/>
  <c r="N108" i="85"/>
  <c r="P108" i="85"/>
  <c r="T108" i="85"/>
  <c r="N109" i="85"/>
  <c r="N110" i="85"/>
  <c r="N111" i="85"/>
  <c r="N112" i="85"/>
  <c r="P112" i="85"/>
  <c r="T112" i="85"/>
  <c r="N113" i="85"/>
  <c r="P113" i="85" s="1"/>
  <c r="N114" i="85"/>
  <c r="N115" i="85"/>
  <c r="N116" i="85"/>
  <c r="P116" i="85" s="1"/>
  <c r="N117" i="85"/>
  <c r="N118" i="85"/>
  <c r="N119" i="85"/>
  <c r="N120" i="85"/>
  <c r="P120" i="85" s="1"/>
  <c r="T120" i="85"/>
  <c r="N121" i="85"/>
  <c r="P121" i="85" s="1"/>
  <c r="T121" i="85"/>
  <c r="N122" i="85"/>
  <c r="N123" i="85"/>
  <c r="N124" i="85"/>
  <c r="P124" i="85" s="1"/>
  <c r="T124" i="85"/>
  <c r="N125" i="85"/>
  <c r="N126" i="85"/>
  <c r="N127" i="85"/>
  <c r="N128" i="85"/>
  <c r="P128" i="85"/>
  <c r="T128" i="85"/>
  <c r="N129" i="85"/>
  <c r="P129" i="85" s="1"/>
  <c r="N130" i="85"/>
  <c r="N131" i="85"/>
  <c r="N132" i="85"/>
  <c r="P132" i="85" s="1"/>
  <c r="T132" i="85"/>
  <c r="N133" i="85"/>
  <c r="N134" i="85"/>
  <c r="N135" i="85"/>
  <c r="N136" i="85"/>
  <c r="P136" i="85" s="1"/>
  <c r="T136" i="85"/>
  <c r="N137" i="85"/>
  <c r="N138" i="85"/>
  <c r="N139" i="85"/>
  <c r="N140" i="85"/>
  <c r="P140" i="85"/>
  <c r="T140" i="85"/>
  <c r="N141" i="85"/>
  <c r="N142" i="85"/>
  <c r="N143" i="85"/>
  <c r="N144" i="85"/>
  <c r="P144" i="85"/>
  <c r="T144" i="85"/>
  <c r="N145" i="85"/>
  <c r="P145" i="85" s="1"/>
  <c r="N146" i="85"/>
  <c r="N147" i="85"/>
  <c r="N148" i="85"/>
  <c r="N149" i="85"/>
  <c r="N150" i="85"/>
  <c r="N151" i="85"/>
  <c r="N152" i="85"/>
  <c r="P152" i="85" s="1"/>
  <c r="T152" i="85"/>
  <c r="N153" i="85"/>
  <c r="P153" i="85" s="1"/>
  <c r="T153" i="85"/>
  <c r="N154" i="85"/>
  <c r="N155" i="85"/>
  <c r="N156" i="85"/>
  <c r="P156" i="85" s="1"/>
  <c r="N157" i="85"/>
  <c r="N158" i="85"/>
  <c r="N159" i="85"/>
  <c r="N160" i="85"/>
  <c r="P160" i="85" s="1"/>
  <c r="N161" i="85"/>
  <c r="P161" i="85" s="1"/>
  <c r="N162" i="85"/>
  <c r="N163" i="85"/>
  <c r="N164" i="85"/>
  <c r="P164" i="85" s="1"/>
  <c r="N165" i="85"/>
  <c r="N166" i="85"/>
  <c r="N167" i="85"/>
  <c r="N168" i="85"/>
  <c r="P168" i="85" s="1"/>
  <c r="N169" i="85"/>
  <c r="P169" i="85" s="1"/>
  <c r="T169" i="85"/>
  <c r="N170" i="85"/>
  <c r="N171" i="85"/>
  <c r="N172" i="85"/>
  <c r="P172" i="85"/>
  <c r="T172" i="85"/>
  <c r="N173" i="85"/>
  <c r="N174" i="85"/>
  <c r="N175" i="85"/>
  <c r="N176" i="85"/>
  <c r="N177" i="85"/>
  <c r="P177" i="85" s="1"/>
  <c r="N178" i="85"/>
  <c r="N179" i="85"/>
  <c r="N180" i="85"/>
  <c r="P180" i="85" s="1"/>
  <c r="T180" i="85"/>
  <c r="N181" i="85"/>
  <c r="N182" i="85"/>
  <c r="N183" i="85"/>
  <c r="N184" i="85"/>
  <c r="P184" i="85" s="1"/>
  <c r="N185" i="85"/>
  <c r="P185" i="85" s="1"/>
  <c r="T185" i="85"/>
  <c r="N186" i="85"/>
  <c r="N187" i="85"/>
  <c r="N188" i="85"/>
  <c r="P188" i="85" s="1"/>
  <c r="N189" i="85"/>
  <c r="N190" i="85"/>
  <c r="N191" i="85"/>
  <c r="N192" i="85"/>
  <c r="T192" i="85" s="1"/>
  <c r="P192" i="85"/>
  <c r="N193" i="85"/>
  <c r="P193" i="85" s="1"/>
  <c r="N194" i="85"/>
  <c r="N195" i="85"/>
  <c r="N196" i="85"/>
  <c r="P196" i="85" s="1"/>
  <c r="T196" i="85"/>
  <c r="N197" i="85"/>
  <c r="N198" i="85"/>
  <c r="N199" i="85"/>
  <c r="N200" i="85"/>
  <c r="P200" i="85" s="1"/>
  <c r="T200" i="85"/>
  <c r="N201" i="85"/>
  <c r="P201" i="85" s="1"/>
  <c r="T201" i="85"/>
  <c r="N202" i="85"/>
  <c r="N203" i="85"/>
  <c r="N204" i="85"/>
  <c r="F205" i="85"/>
  <c r="Y7" i="85" s="1"/>
  <c r="I205" i="85"/>
  <c r="L205" i="85"/>
  <c r="M205" i="85"/>
  <c r="O205" i="85"/>
  <c r="Q205" i="85"/>
  <c r="R205" i="85"/>
  <c r="S205" i="85"/>
  <c r="H1" i="84"/>
  <c r="H16" i="84" s="1"/>
  <c r="D2" i="84"/>
  <c r="C5" i="84"/>
  <c r="N5" i="84"/>
  <c r="N6" i="84"/>
  <c r="P6" i="84" s="1"/>
  <c r="T6" i="84"/>
  <c r="N7" i="84"/>
  <c r="N8" i="84"/>
  <c r="P8" i="84" s="1"/>
  <c r="T8" i="84"/>
  <c r="N9" i="84"/>
  <c r="T9" i="84" s="1"/>
  <c r="N10" i="84"/>
  <c r="T10" i="84" s="1"/>
  <c r="P10" i="84"/>
  <c r="N11" i="84"/>
  <c r="N12" i="84"/>
  <c r="T12" i="84" s="1"/>
  <c r="P12" i="84"/>
  <c r="N13" i="84"/>
  <c r="N14" i="84"/>
  <c r="N15" i="84"/>
  <c r="N16" i="84"/>
  <c r="N17" i="84"/>
  <c r="N18" i="84"/>
  <c r="P18" i="84" s="1"/>
  <c r="T18" i="84"/>
  <c r="N19" i="84"/>
  <c r="H20" i="84"/>
  <c r="N20" i="84"/>
  <c r="N21" i="84"/>
  <c r="P21" i="84" s="1"/>
  <c r="T21" i="84"/>
  <c r="N22" i="84"/>
  <c r="N23" i="84"/>
  <c r="N24" i="84"/>
  <c r="N25" i="84"/>
  <c r="P25" i="84" s="1"/>
  <c r="N26" i="84"/>
  <c r="P26" i="84" s="1"/>
  <c r="N27" i="84"/>
  <c r="N28" i="84"/>
  <c r="H29" i="84"/>
  <c r="N29" i="84"/>
  <c r="P29" i="84"/>
  <c r="T29" i="84"/>
  <c r="N30" i="84"/>
  <c r="N31" i="84"/>
  <c r="N32" i="84"/>
  <c r="N33" i="84"/>
  <c r="P33" i="84" s="1"/>
  <c r="T33" i="84"/>
  <c r="N34" i="84"/>
  <c r="P34" i="84" s="1"/>
  <c r="T34" i="84"/>
  <c r="N35" i="84"/>
  <c r="N36" i="84"/>
  <c r="N37" i="84"/>
  <c r="P37" i="84" s="1"/>
  <c r="T37" i="84"/>
  <c r="N38" i="84"/>
  <c r="N39" i="84"/>
  <c r="N40" i="84"/>
  <c r="N41" i="84"/>
  <c r="P41" i="84" s="1"/>
  <c r="T41" i="84"/>
  <c r="N42" i="84"/>
  <c r="P42" i="84" s="1"/>
  <c r="T42" i="84"/>
  <c r="N43" i="84"/>
  <c r="H44" i="84"/>
  <c r="N44" i="84"/>
  <c r="N45" i="84"/>
  <c r="P45" i="84" s="1"/>
  <c r="T45" i="84"/>
  <c r="N46" i="84"/>
  <c r="N47" i="84"/>
  <c r="N48" i="84"/>
  <c r="N49" i="84"/>
  <c r="N50" i="84"/>
  <c r="P50" i="84" s="1"/>
  <c r="N51" i="84"/>
  <c r="N52" i="84"/>
  <c r="N53" i="84"/>
  <c r="P53" i="84"/>
  <c r="T53" i="84"/>
  <c r="N54" i="84"/>
  <c r="N55" i="84"/>
  <c r="N56" i="84"/>
  <c r="N57" i="84"/>
  <c r="P57" i="84"/>
  <c r="T57" i="84"/>
  <c r="N58" i="84"/>
  <c r="P58" i="84" s="1"/>
  <c r="N59" i="84"/>
  <c r="N60" i="84"/>
  <c r="H61" i="84"/>
  <c r="N61" i="84"/>
  <c r="P61" i="84" s="1"/>
  <c r="N62" i="84"/>
  <c r="N63" i="84"/>
  <c r="N64" i="84"/>
  <c r="N65" i="84"/>
  <c r="P65" i="84" s="1"/>
  <c r="N66" i="84"/>
  <c r="P66" i="84" s="1"/>
  <c r="N67" i="84"/>
  <c r="N68" i="84"/>
  <c r="N69" i="84"/>
  <c r="P69" i="84" s="1"/>
  <c r="T69" i="84"/>
  <c r="N70" i="84"/>
  <c r="N71" i="84"/>
  <c r="N72" i="84"/>
  <c r="N73" i="84"/>
  <c r="P73" i="84" s="1"/>
  <c r="T73" i="84"/>
  <c r="N74" i="84"/>
  <c r="P74" i="84" s="1"/>
  <c r="T74" i="84"/>
  <c r="N75" i="84"/>
  <c r="H76" i="84"/>
  <c r="N76" i="84"/>
  <c r="N77" i="84"/>
  <c r="P77" i="84" s="1"/>
  <c r="T77" i="84"/>
  <c r="N78" i="84"/>
  <c r="N79" i="84"/>
  <c r="N80" i="84"/>
  <c r="N81" i="84"/>
  <c r="N82" i="84"/>
  <c r="P82" i="84" s="1"/>
  <c r="T82" i="84"/>
  <c r="N83" i="84"/>
  <c r="N84" i="84"/>
  <c r="N85" i="84"/>
  <c r="P85" i="84"/>
  <c r="T85" i="84"/>
  <c r="N86" i="84"/>
  <c r="N87" i="84"/>
  <c r="N88" i="84"/>
  <c r="N89" i="84"/>
  <c r="P89" i="84" s="1"/>
  <c r="N90" i="84"/>
  <c r="P90" i="84" s="1"/>
  <c r="N91" i="84"/>
  <c r="N92" i="84"/>
  <c r="N93" i="84"/>
  <c r="P93" i="84" s="1"/>
  <c r="T93" i="84"/>
  <c r="N94" i="84"/>
  <c r="N95" i="84"/>
  <c r="N96" i="84"/>
  <c r="N97" i="84"/>
  <c r="P97" i="84" s="1"/>
  <c r="N98" i="84"/>
  <c r="P98" i="84" s="1"/>
  <c r="N99" i="84"/>
  <c r="N100" i="84"/>
  <c r="N101" i="84"/>
  <c r="P101" i="84"/>
  <c r="T101" i="84"/>
  <c r="N102" i="84"/>
  <c r="N103" i="84"/>
  <c r="N104" i="84"/>
  <c r="N105" i="84"/>
  <c r="P105" i="84"/>
  <c r="T105" i="84"/>
  <c r="N106" i="84"/>
  <c r="P106" i="84" s="1"/>
  <c r="N107" i="84"/>
  <c r="N108" i="84"/>
  <c r="N109" i="84"/>
  <c r="P109" i="84" s="1"/>
  <c r="T109" i="84"/>
  <c r="N110" i="84"/>
  <c r="N111" i="84"/>
  <c r="N112" i="84"/>
  <c r="N113" i="84"/>
  <c r="P113" i="84" s="1"/>
  <c r="T113" i="84"/>
  <c r="N114" i="84"/>
  <c r="N115" i="84"/>
  <c r="N116" i="84"/>
  <c r="N117" i="84"/>
  <c r="P117" i="84"/>
  <c r="T117" i="84"/>
  <c r="N118" i="84"/>
  <c r="N119" i="84"/>
  <c r="H120" i="84"/>
  <c r="N120" i="84"/>
  <c r="N121" i="84"/>
  <c r="P121" i="84" s="1"/>
  <c r="T121" i="84"/>
  <c r="N122" i="84"/>
  <c r="P122" i="84" s="1"/>
  <c r="N123" i="84"/>
  <c r="N124" i="84"/>
  <c r="N125" i="84"/>
  <c r="T125" i="84" s="1"/>
  <c r="P125" i="84"/>
  <c r="N126" i="84"/>
  <c r="N127" i="84"/>
  <c r="N128" i="84"/>
  <c r="N129" i="84"/>
  <c r="P129" i="84" s="1"/>
  <c r="N130" i="84"/>
  <c r="P130" i="84" s="1"/>
  <c r="N131" i="84"/>
  <c r="N132" i="84"/>
  <c r="N133" i="84"/>
  <c r="P133" i="84" s="1"/>
  <c r="N134" i="84"/>
  <c r="N135" i="84"/>
  <c r="N136" i="84"/>
  <c r="N137" i="84"/>
  <c r="P137" i="84" s="1"/>
  <c r="N138" i="84"/>
  <c r="P138" i="84" s="1"/>
  <c r="N139" i="84"/>
  <c r="N140" i="84"/>
  <c r="N141" i="84"/>
  <c r="N142" i="84"/>
  <c r="N143" i="84"/>
  <c r="H144" i="84"/>
  <c r="N144" i="84"/>
  <c r="N145" i="84"/>
  <c r="P145" i="84" s="1"/>
  <c r="T145" i="84"/>
  <c r="N146" i="84"/>
  <c r="P146" i="84" s="1"/>
  <c r="T146" i="84"/>
  <c r="N147" i="84"/>
  <c r="H148" i="84"/>
  <c r="N148" i="84"/>
  <c r="N149" i="84"/>
  <c r="P149" i="84" s="1"/>
  <c r="T149" i="84"/>
  <c r="N150" i="84"/>
  <c r="N151" i="84"/>
  <c r="H152" i="84"/>
  <c r="N152" i="84"/>
  <c r="N153" i="84"/>
  <c r="P153" i="84" s="1"/>
  <c r="T153" i="84"/>
  <c r="N154" i="84"/>
  <c r="P154" i="84" s="1"/>
  <c r="N155" i="84"/>
  <c r="N156" i="84"/>
  <c r="H157" i="84"/>
  <c r="N157" i="84"/>
  <c r="P157" i="84" s="1"/>
  <c r="N158" i="84"/>
  <c r="N159" i="84"/>
  <c r="N160" i="84"/>
  <c r="H161" i="84"/>
  <c r="N161" i="84"/>
  <c r="P161" i="84" s="1"/>
  <c r="N162" i="84"/>
  <c r="P162" i="84" s="1"/>
  <c r="N163" i="84"/>
  <c r="N164" i="84"/>
  <c r="H165" i="84"/>
  <c r="N165" i="84"/>
  <c r="P165" i="84" s="1"/>
  <c r="N166" i="84"/>
  <c r="N167" i="84"/>
  <c r="N168" i="84"/>
  <c r="N169" i="84"/>
  <c r="P169" i="84" s="1"/>
  <c r="T169" i="84"/>
  <c r="N170" i="84"/>
  <c r="N171" i="84"/>
  <c r="H172" i="84"/>
  <c r="N172" i="84"/>
  <c r="N173" i="84"/>
  <c r="P173" i="84" s="1"/>
  <c r="N174" i="84"/>
  <c r="N175" i="84"/>
  <c r="H176" i="84"/>
  <c r="N176" i="84"/>
  <c r="N177" i="84"/>
  <c r="P177" i="84" s="1"/>
  <c r="N178" i="84"/>
  <c r="P178" i="84" s="1"/>
  <c r="N179" i="84"/>
  <c r="H180" i="84"/>
  <c r="N180" i="84"/>
  <c r="N181" i="84"/>
  <c r="P181" i="84"/>
  <c r="T181" i="84"/>
  <c r="N182" i="84"/>
  <c r="N183" i="84"/>
  <c r="N184" i="84"/>
  <c r="N185" i="84"/>
  <c r="N186" i="84"/>
  <c r="P186" i="84" s="1"/>
  <c r="N187" i="84"/>
  <c r="N188" i="84"/>
  <c r="H189" i="84"/>
  <c r="N189" i="84"/>
  <c r="T189" i="84" s="1"/>
  <c r="N190" i="84"/>
  <c r="N191" i="84"/>
  <c r="N192" i="84"/>
  <c r="N193" i="84"/>
  <c r="P193" i="84"/>
  <c r="T193" i="84"/>
  <c r="N194" i="84"/>
  <c r="P194" i="84" s="1"/>
  <c r="N195" i="84"/>
  <c r="N196" i="84"/>
  <c r="N197" i="84"/>
  <c r="P197" i="84" s="1"/>
  <c r="T197" i="84"/>
  <c r="N198" i="84"/>
  <c r="N199" i="84"/>
  <c r="N200" i="84"/>
  <c r="N201" i="84"/>
  <c r="N202" i="84"/>
  <c r="P202" i="84" s="1"/>
  <c r="T202" i="84"/>
  <c r="N203" i="84"/>
  <c r="H204" i="84"/>
  <c r="N204" i="84"/>
  <c r="F205" i="84"/>
  <c r="I205" i="84"/>
  <c r="Y13" i="84" s="1"/>
  <c r="L205" i="84"/>
  <c r="M205" i="84"/>
  <c r="O205" i="84"/>
  <c r="M57" i="32" s="1"/>
  <c r="Q205" i="84"/>
  <c r="R205" i="84"/>
  <c r="S205" i="84"/>
  <c r="H1" i="83"/>
  <c r="K68" i="83" s="1"/>
  <c r="D2" i="83"/>
  <c r="C5" i="83"/>
  <c r="N5" i="83"/>
  <c r="P5" i="83" s="1"/>
  <c r="T5" i="83"/>
  <c r="N6" i="83"/>
  <c r="P6" i="83" s="1"/>
  <c r="N7" i="83"/>
  <c r="T7" i="83" s="1"/>
  <c r="P7" i="83"/>
  <c r="N8" i="83"/>
  <c r="N9" i="83"/>
  <c r="P9" i="83" s="1"/>
  <c r="T9" i="83"/>
  <c r="N10" i="83"/>
  <c r="P10" i="83" s="1"/>
  <c r="N11" i="83"/>
  <c r="N12" i="83"/>
  <c r="P12" i="83" s="1"/>
  <c r="T12" i="83"/>
  <c r="N13" i="83"/>
  <c r="N14" i="83"/>
  <c r="P14" i="83"/>
  <c r="T14" i="83"/>
  <c r="N15" i="83"/>
  <c r="T15" i="83" s="1"/>
  <c r="N16" i="83"/>
  <c r="T16" i="83" s="1"/>
  <c r="N17" i="83"/>
  <c r="N18" i="83"/>
  <c r="P18" i="83" s="1"/>
  <c r="N19" i="83"/>
  <c r="T19" i="83" s="1"/>
  <c r="N20" i="83"/>
  <c r="T20" i="83" s="1"/>
  <c r="P20" i="83"/>
  <c r="N21" i="83"/>
  <c r="N22" i="83"/>
  <c r="P22" i="83" s="1"/>
  <c r="T22" i="83"/>
  <c r="N23" i="83"/>
  <c r="T23" i="83" s="1"/>
  <c r="N24" i="83"/>
  <c r="T24" i="83" s="1"/>
  <c r="K25" i="83"/>
  <c r="N25" i="83"/>
  <c r="N26" i="83"/>
  <c r="P26" i="83" s="1"/>
  <c r="T26" i="83"/>
  <c r="N27" i="83"/>
  <c r="T27" i="83" s="1"/>
  <c r="N28" i="83"/>
  <c r="N29" i="83"/>
  <c r="P29" i="83" s="1"/>
  <c r="N30" i="83"/>
  <c r="P30" i="83"/>
  <c r="T30" i="83"/>
  <c r="N31" i="83"/>
  <c r="T31" i="83" s="1"/>
  <c r="N32" i="83"/>
  <c r="T32" i="83" s="1"/>
  <c r="K33" i="83"/>
  <c r="N33" i="83"/>
  <c r="P33" i="83" s="1"/>
  <c r="N34" i="83"/>
  <c r="P34" i="83"/>
  <c r="T34" i="83"/>
  <c r="N35" i="83"/>
  <c r="T35" i="83" s="1"/>
  <c r="K36" i="83"/>
  <c r="N36" i="83"/>
  <c r="N37" i="83"/>
  <c r="P37" i="83" s="1"/>
  <c r="N38" i="83"/>
  <c r="P38" i="83"/>
  <c r="T38" i="83"/>
  <c r="N39" i="83"/>
  <c r="T39" i="83" s="1"/>
  <c r="N40" i="83"/>
  <c r="T40" i="83" s="1"/>
  <c r="N41" i="83"/>
  <c r="P41" i="83" s="1"/>
  <c r="N42" i="83"/>
  <c r="P42" i="83"/>
  <c r="T42" i="83"/>
  <c r="N43" i="83"/>
  <c r="T43" i="83" s="1"/>
  <c r="K44" i="83"/>
  <c r="N44" i="83"/>
  <c r="T44" i="83" s="1"/>
  <c r="P44" i="83"/>
  <c r="N45" i="83"/>
  <c r="P45" i="83" s="1"/>
  <c r="N46" i="83"/>
  <c r="P46" i="83"/>
  <c r="T46" i="83"/>
  <c r="N47" i="83"/>
  <c r="T47" i="83" s="1"/>
  <c r="N48" i="83"/>
  <c r="T48" i="83" s="1"/>
  <c r="N49" i="83"/>
  <c r="P49" i="83" s="1"/>
  <c r="N50" i="83"/>
  <c r="P50" i="83"/>
  <c r="T50" i="83"/>
  <c r="N51" i="83"/>
  <c r="T51" i="83" s="1"/>
  <c r="N52" i="83"/>
  <c r="T52" i="83" s="1"/>
  <c r="P52" i="83"/>
  <c r="N53" i="83"/>
  <c r="P53" i="83" s="1"/>
  <c r="N54" i="83"/>
  <c r="P54" i="83"/>
  <c r="T54" i="83"/>
  <c r="N55" i="83"/>
  <c r="T55" i="83" s="1"/>
  <c r="N56" i="83"/>
  <c r="T56" i="83" s="1"/>
  <c r="N57" i="83"/>
  <c r="P57" i="83" s="1"/>
  <c r="N58" i="83"/>
  <c r="P58" i="83" s="1"/>
  <c r="N59" i="83"/>
  <c r="T59" i="83" s="1"/>
  <c r="N60" i="83"/>
  <c r="T60" i="83" s="1"/>
  <c r="N61" i="83"/>
  <c r="P61" i="83" s="1"/>
  <c r="T61" i="83"/>
  <c r="N62" i="83"/>
  <c r="P62" i="83"/>
  <c r="T62" i="83"/>
  <c r="N63" i="83"/>
  <c r="T63" i="83" s="1"/>
  <c r="N64" i="83"/>
  <c r="T64" i="83" s="1"/>
  <c r="N65" i="83"/>
  <c r="P65" i="83" s="1"/>
  <c r="T65" i="83"/>
  <c r="N66" i="83"/>
  <c r="N67" i="83"/>
  <c r="T67" i="83" s="1"/>
  <c r="N68" i="83"/>
  <c r="T68" i="83" s="1"/>
  <c r="N69" i="83"/>
  <c r="P69" i="83" s="1"/>
  <c r="T69" i="83"/>
  <c r="N70" i="83"/>
  <c r="N71" i="83"/>
  <c r="T71" i="83" s="1"/>
  <c r="N72" i="83"/>
  <c r="T72" i="83" s="1"/>
  <c r="K73" i="83"/>
  <c r="N73" i="83"/>
  <c r="P73" i="83" s="1"/>
  <c r="T73" i="83"/>
  <c r="N74" i="83"/>
  <c r="N75" i="83"/>
  <c r="T75" i="83" s="1"/>
  <c r="K76" i="83"/>
  <c r="N76" i="83"/>
  <c r="T76" i="83" s="1"/>
  <c r="N77" i="83"/>
  <c r="P77" i="83" s="1"/>
  <c r="T77" i="83"/>
  <c r="N78" i="83"/>
  <c r="P78" i="83"/>
  <c r="T78" i="83"/>
  <c r="N79" i="83"/>
  <c r="T79" i="83" s="1"/>
  <c r="N80" i="83"/>
  <c r="T80" i="83" s="1"/>
  <c r="K81" i="83"/>
  <c r="N81" i="83"/>
  <c r="P81" i="83" s="1"/>
  <c r="T81" i="83"/>
  <c r="N82" i="83"/>
  <c r="P82" i="83"/>
  <c r="T82" i="83"/>
  <c r="N83" i="83"/>
  <c r="T83" i="83" s="1"/>
  <c r="K84" i="83"/>
  <c r="N84" i="83"/>
  <c r="T84" i="83" s="1"/>
  <c r="P84" i="83"/>
  <c r="N85" i="83"/>
  <c r="N86" i="83"/>
  <c r="P86" i="83" s="1"/>
  <c r="N87" i="83"/>
  <c r="T87" i="83" s="1"/>
  <c r="N88" i="83"/>
  <c r="T88" i="83" s="1"/>
  <c r="K89" i="83"/>
  <c r="N89" i="83"/>
  <c r="N90" i="83"/>
  <c r="P90" i="83" s="1"/>
  <c r="N91" i="83"/>
  <c r="T91" i="83" s="1"/>
  <c r="K92" i="83"/>
  <c r="N92" i="83"/>
  <c r="N93" i="83"/>
  <c r="P93" i="83" s="1"/>
  <c r="T93" i="83"/>
  <c r="N94" i="83"/>
  <c r="P94" i="83" s="1"/>
  <c r="T94" i="83"/>
  <c r="N95" i="83"/>
  <c r="T95" i="83" s="1"/>
  <c r="N96" i="83"/>
  <c r="T96" i="83" s="1"/>
  <c r="K97" i="83"/>
  <c r="N97" i="83"/>
  <c r="P97" i="83" s="1"/>
  <c r="T97" i="83"/>
  <c r="N98" i="83"/>
  <c r="P98" i="83" s="1"/>
  <c r="T98" i="83"/>
  <c r="N99" i="83"/>
  <c r="T99" i="83" s="1"/>
  <c r="K100" i="83"/>
  <c r="N100" i="83"/>
  <c r="N101" i="83"/>
  <c r="P101" i="83" s="1"/>
  <c r="N102" i="83"/>
  <c r="P102" i="83"/>
  <c r="T102" i="83"/>
  <c r="N103" i="83"/>
  <c r="T103" i="83" s="1"/>
  <c r="N104" i="83"/>
  <c r="T104" i="83" s="1"/>
  <c r="K105" i="83"/>
  <c r="N105" i="83"/>
  <c r="P105" i="83" s="1"/>
  <c r="N106" i="83"/>
  <c r="P106" i="83"/>
  <c r="T106" i="83"/>
  <c r="N107" i="83"/>
  <c r="T107" i="83" s="1"/>
  <c r="K108" i="83"/>
  <c r="N108" i="83"/>
  <c r="T108" i="83" s="1"/>
  <c r="P108" i="83"/>
  <c r="N109" i="83"/>
  <c r="P109" i="83" s="1"/>
  <c r="N110" i="83"/>
  <c r="P110" i="83" s="1"/>
  <c r="T110" i="83"/>
  <c r="N111" i="83"/>
  <c r="T111" i="83" s="1"/>
  <c r="N112" i="83"/>
  <c r="T112" i="83" s="1"/>
  <c r="K113" i="83"/>
  <c r="N113" i="83"/>
  <c r="P113" i="83" s="1"/>
  <c r="N114" i="83"/>
  <c r="P114" i="83" s="1"/>
  <c r="T114" i="83"/>
  <c r="N115" i="83"/>
  <c r="T115" i="83" s="1"/>
  <c r="K116" i="83"/>
  <c r="N116" i="83"/>
  <c r="T116" i="83" s="1"/>
  <c r="N117" i="83"/>
  <c r="P117" i="83" s="1"/>
  <c r="T117" i="83"/>
  <c r="N118" i="83"/>
  <c r="P118" i="83"/>
  <c r="T118" i="83"/>
  <c r="N119" i="83"/>
  <c r="T119" i="83" s="1"/>
  <c r="N120" i="83"/>
  <c r="T120" i="83" s="1"/>
  <c r="K121" i="83"/>
  <c r="N121" i="83"/>
  <c r="P121" i="83" s="1"/>
  <c r="T121" i="83"/>
  <c r="N122" i="83"/>
  <c r="P122" i="83"/>
  <c r="T122" i="83"/>
  <c r="N123" i="83"/>
  <c r="T123" i="83" s="1"/>
  <c r="K124" i="83"/>
  <c r="N124" i="83"/>
  <c r="T124" i="83" s="1"/>
  <c r="N125" i="83"/>
  <c r="P125" i="83" s="1"/>
  <c r="N126" i="83"/>
  <c r="T126" i="83" s="1"/>
  <c r="N127" i="83"/>
  <c r="T127" i="83" s="1"/>
  <c r="N128" i="83"/>
  <c r="T128" i="83" s="1"/>
  <c r="K129" i="83"/>
  <c r="N129" i="83"/>
  <c r="P129" i="83" s="1"/>
  <c r="N130" i="83"/>
  <c r="T130" i="83" s="1"/>
  <c r="P130" i="83"/>
  <c r="N131" i="83"/>
  <c r="T131" i="83" s="1"/>
  <c r="K132" i="83"/>
  <c r="N132" i="83"/>
  <c r="T132" i="83" s="1"/>
  <c r="P132" i="83"/>
  <c r="N133" i="83"/>
  <c r="P133" i="83" s="1"/>
  <c r="T133" i="83"/>
  <c r="N134" i="83"/>
  <c r="N135" i="83"/>
  <c r="T135" i="83" s="1"/>
  <c r="N136" i="83"/>
  <c r="T136" i="83" s="1"/>
  <c r="K137" i="83"/>
  <c r="N137" i="83"/>
  <c r="P137" i="83" s="1"/>
  <c r="T137" i="83"/>
  <c r="N138" i="83"/>
  <c r="N139" i="83"/>
  <c r="T139" i="83" s="1"/>
  <c r="K140" i="83"/>
  <c r="N140" i="83"/>
  <c r="T140" i="83" s="1"/>
  <c r="N141" i="83"/>
  <c r="P141" i="83" s="1"/>
  <c r="N142" i="83"/>
  <c r="P142" i="83"/>
  <c r="T142" i="83"/>
  <c r="N143" i="83"/>
  <c r="T143" i="83" s="1"/>
  <c r="N144" i="83"/>
  <c r="T144" i="83" s="1"/>
  <c r="K145" i="83"/>
  <c r="N145" i="83"/>
  <c r="P145" i="83" s="1"/>
  <c r="N146" i="83"/>
  <c r="P146" i="83"/>
  <c r="T146" i="83"/>
  <c r="N147" i="83"/>
  <c r="T147" i="83" s="1"/>
  <c r="K148" i="83"/>
  <c r="N148" i="83"/>
  <c r="T148" i="83" s="1"/>
  <c r="P148" i="83"/>
  <c r="N149" i="83"/>
  <c r="N150" i="83"/>
  <c r="P150" i="83" s="1"/>
  <c r="N151" i="83"/>
  <c r="T151" i="83" s="1"/>
  <c r="N152" i="83"/>
  <c r="T152" i="83" s="1"/>
  <c r="K153" i="83"/>
  <c r="N153" i="83"/>
  <c r="N154" i="83"/>
  <c r="P154" i="83" s="1"/>
  <c r="N155" i="83"/>
  <c r="T155" i="83" s="1"/>
  <c r="K156" i="83"/>
  <c r="N156" i="83"/>
  <c r="T156" i="83" s="1"/>
  <c r="P156" i="83"/>
  <c r="N157" i="83"/>
  <c r="P157" i="83" s="1"/>
  <c r="T157" i="83"/>
  <c r="N158" i="83"/>
  <c r="P158" i="83" s="1"/>
  <c r="T158" i="83"/>
  <c r="N159" i="83"/>
  <c r="T159" i="83" s="1"/>
  <c r="N160" i="83"/>
  <c r="T160" i="83" s="1"/>
  <c r="K161" i="83"/>
  <c r="N161" i="83"/>
  <c r="P161" i="83" s="1"/>
  <c r="T161" i="83"/>
  <c r="N162" i="83"/>
  <c r="P162" i="83" s="1"/>
  <c r="T162" i="83"/>
  <c r="N163" i="83"/>
  <c r="T163" i="83" s="1"/>
  <c r="K164" i="83"/>
  <c r="N164" i="83"/>
  <c r="N165" i="83"/>
  <c r="P165" i="83" s="1"/>
  <c r="N166" i="83"/>
  <c r="P166" i="83"/>
  <c r="T166" i="83"/>
  <c r="N167" i="83"/>
  <c r="T167" i="83" s="1"/>
  <c r="N168" i="83"/>
  <c r="T168" i="83" s="1"/>
  <c r="K169" i="83"/>
  <c r="N169" i="83"/>
  <c r="P169" i="83" s="1"/>
  <c r="N170" i="83"/>
  <c r="P170" i="83"/>
  <c r="T170" i="83"/>
  <c r="N171" i="83"/>
  <c r="T171" i="83" s="1"/>
  <c r="K172" i="83"/>
  <c r="N172" i="83"/>
  <c r="T172" i="83" s="1"/>
  <c r="P172" i="83"/>
  <c r="N173" i="83"/>
  <c r="P173" i="83" s="1"/>
  <c r="N174" i="83"/>
  <c r="P174" i="83" s="1"/>
  <c r="T174" i="83"/>
  <c r="N175" i="83"/>
  <c r="T175" i="83" s="1"/>
  <c r="N176" i="83"/>
  <c r="T176" i="83" s="1"/>
  <c r="K177" i="83"/>
  <c r="N177" i="83"/>
  <c r="P177" i="83" s="1"/>
  <c r="N178" i="83"/>
  <c r="P178" i="83" s="1"/>
  <c r="T178" i="83"/>
  <c r="N179" i="83"/>
  <c r="T179" i="83" s="1"/>
  <c r="K180" i="83"/>
  <c r="N180" i="83"/>
  <c r="T180" i="83" s="1"/>
  <c r="N181" i="83"/>
  <c r="P181" i="83" s="1"/>
  <c r="T181" i="83"/>
  <c r="N182" i="83"/>
  <c r="P182" i="83"/>
  <c r="T182" i="83"/>
  <c r="N183" i="83"/>
  <c r="T183" i="83" s="1"/>
  <c r="N184" i="83"/>
  <c r="T184" i="83" s="1"/>
  <c r="K185" i="83"/>
  <c r="N185" i="83"/>
  <c r="P185" i="83" s="1"/>
  <c r="T185" i="83"/>
  <c r="N186" i="83"/>
  <c r="P186" i="83"/>
  <c r="T186" i="83"/>
  <c r="N187" i="83"/>
  <c r="T187" i="83" s="1"/>
  <c r="K188" i="83"/>
  <c r="N188" i="83"/>
  <c r="T188" i="83" s="1"/>
  <c r="N189" i="83"/>
  <c r="P189" i="83" s="1"/>
  <c r="N190" i="83"/>
  <c r="T190" i="83" s="1"/>
  <c r="P190" i="83"/>
  <c r="N191" i="83"/>
  <c r="T191" i="83" s="1"/>
  <c r="N192" i="83"/>
  <c r="T192" i="83" s="1"/>
  <c r="K193" i="83"/>
  <c r="N193" i="83"/>
  <c r="P193" i="83" s="1"/>
  <c r="N194" i="83"/>
  <c r="N195" i="83"/>
  <c r="T195" i="83" s="1"/>
  <c r="K196" i="83"/>
  <c r="N196" i="83"/>
  <c r="T196" i="83" s="1"/>
  <c r="P196" i="83"/>
  <c r="N197" i="83"/>
  <c r="P197" i="83" s="1"/>
  <c r="T197" i="83"/>
  <c r="N198" i="83"/>
  <c r="N199" i="83"/>
  <c r="T199" i="83" s="1"/>
  <c r="N200" i="83"/>
  <c r="T200" i="83" s="1"/>
  <c r="K201" i="83"/>
  <c r="N201" i="83"/>
  <c r="P201" i="83" s="1"/>
  <c r="T201" i="83"/>
  <c r="N202" i="83"/>
  <c r="N203" i="83"/>
  <c r="T203" i="83" s="1"/>
  <c r="K204" i="83"/>
  <c r="N204" i="83"/>
  <c r="T204" i="83" s="1"/>
  <c r="F205" i="83"/>
  <c r="I205" i="83"/>
  <c r="Y13" i="83" s="1"/>
  <c r="L205" i="83"/>
  <c r="M205" i="83"/>
  <c r="O205" i="83"/>
  <c r="Q205" i="83"/>
  <c r="R205" i="83"/>
  <c r="Q56" i="32" s="1"/>
  <c r="S205" i="83"/>
  <c r="H1" i="82"/>
  <c r="H135" i="82" s="1"/>
  <c r="D2" i="82"/>
  <c r="C5" i="82"/>
  <c r="N5" i="82"/>
  <c r="P5" i="82" s="1"/>
  <c r="N6" i="82"/>
  <c r="N7" i="82"/>
  <c r="P7" i="82"/>
  <c r="T7" i="82"/>
  <c r="N8" i="82"/>
  <c r="N9" i="82"/>
  <c r="N10" i="82"/>
  <c r="P10" i="82" s="1"/>
  <c r="N11" i="82"/>
  <c r="N12" i="82"/>
  <c r="P12" i="82" s="1"/>
  <c r="N13" i="82"/>
  <c r="T13" i="82" s="1"/>
  <c r="N14" i="82"/>
  <c r="N15" i="82"/>
  <c r="P15" i="82"/>
  <c r="T15" i="82"/>
  <c r="N16" i="82"/>
  <c r="N17" i="82"/>
  <c r="N18" i="82"/>
  <c r="N19" i="82"/>
  <c r="N20" i="82"/>
  <c r="P20" i="82" s="1"/>
  <c r="N21" i="82"/>
  <c r="N22" i="82"/>
  <c r="N23" i="82"/>
  <c r="P23" i="82" s="1"/>
  <c r="N24" i="82"/>
  <c r="N25" i="82"/>
  <c r="N26" i="82"/>
  <c r="N27" i="82"/>
  <c r="P27" i="82" s="1"/>
  <c r="N28" i="82"/>
  <c r="P28" i="82" s="1"/>
  <c r="T28" i="82"/>
  <c r="N29" i="82"/>
  <c r="N30" i="82"/>
  <c r="N31" i="82"/>
  <c r="N32" i="82"/>
  <c r="N33" i="82"/>
  <c r="N34" i="82"/>
  <c r="N35" i="82"/>
  <c r="P35" i="82"/>
  <c r="T35" i="82"/>
  <c r="N36" i="82"/>
  <c r="P36" i="82" s="1"/>
  <c r="N37" i="82"/>
  <c r="N38" i="82"/>
  <c r="N39" i="82"/>
  <c r="P39" i="82" s="1"/>
  <c r="T39" i="82"/>
  <c r="N40" i="82"/>
  <c r="N41" i="82"/>
  <c r="N42" i="82"/>
  <c r="N43" i="82"/>
  <c r="P43" i="82" s="1"/>
  <c r="T43" i="82"/>
  <c r="N44" i="82"/>
  <c r="P44" i="82" s="1"/>
  <c r="T44" i="82"/>
  <c r="N45" i="82"/>
  <c r="N46" i="82"/>
  <c r="N47" i="82"/>
  <c r="T47" i="82" s="1"/>
  <c r="P47" i="82"/>
  <c r="N48" i="82"/>
  <c r="N49" i="82"/>
  <c r="N50" i="82"/>
  <c r="N51" i="82"/>
  <c r="P51" i="82" s="1"/>
  <c r="T51" i="82"/>
  <c r="N52" i="82"/>
  <c r="P52" i="82" s="1"/>
  <c r="N53" i="82"/>
  <c r="N54" i="82"/>
  <c r="N55" i="82"/>
  <c r="P55" i="82" s="1"/>
  <c r="N56" i="82"/>
  <c r="P56" i="82" s="1"/>
  <c r="T56" i="82"/>
  <c r="N57" i="82"/>
  <c r="N58" i="82"/>
  <c r="T58" i="82" s="1"/>
  <c r="N59" i="82"/>
  <c r="N60" i="82"/>
  <c r="T60" i="82" s="1"/>
  <c r="P60" i="82"/>
  <c r="N61" i="82"/>
  <c r="P61" i="82" s="1"/>
  <c r="N62" i="82"/>
  <c r="T62" i="82" s="1"/>
  <c r="N63" i="82"/>
  <c r="P63" i="82" s="1"/>
  <c r="N64" i="82"/>
  <c r="N65" i="82"/>
  <c r="N66" i="82"/>
  <c r="T66" i="82" s="1"/>
  <c r="N67" i="82"/>
  <c r="N68" i="82"/>
  <c r="T68" i="82" s="1"/>
  <c r="P68" i="82"/>
  <c r="N69" i="82"/>
  <c r="P69" i="82" s="1"/>
  <c r="N70" i="82"/>
  <c r="T70" i="82" s="1"/>
  <c r="N71" i="82"/>
  <c r="P71" i="82" s="1"/>
  <c r="N72" i="82"/>
  <c r="P72" i="82" s="1"/>
  <c r="N73" i="82"/>
  <c r="N74" i="82"/>
  <c r="T74" i="82" s="1"/>
  <c r="N75" i="82"/>
  <c r="N76" i="82"/>
  <c r="T76" i="82" s="1"/>
  <c r="P76" i="82"/>
  <c r="N77" i="82"/>
  <c r="P77" i="82" s="1"/>
  <c r="N78" i="82"/>
  <c r="T78" i="82" s="1"/>
  <c r="N79" i="82"/>
  <c r="P79" i="82" s="1"/>
  <c r="N80" i="82"/>
  <c r="P80" i="82" s="1"/>
  <c r="N81" i="82"/>
  <c r="N82" i="82"/>
  <c r="T82" i="82" s="1"/>
  <c r="N83" i="82"/>
  <c r="N84" i="82"/>
  <c r="P84" i="82" s="1"/>
  <c r="N85" i="82"/>
  <c r="P85" i="82" s="1"/>
  <c r="N86" i="82"/>
  <c r="T86" i="82" s="1"/>
  <c r="N87" i="82"/>
  <c r="P87" i="82" s="1"/>
  <c r="N88" i="82"/>
  <c r="N89" i="82"/>
  <c r="N90" i="82"/>
  <c r="T90" i="82" s="1"/>
  <c r="N91" i="82"/>
  <c r="N92" i="82"/>
  <c r="P92" i="82" s="1"/>
  <c r="T92" i="82"/>
  <c r="N93" i="82"/>
  <c r="P93" i="82" s="1"/>
  <c r="N94" i="82"/>
  <c r="T94" i="82" s="1"/>
  <c r="N95" i="82"/>
  <c r="P95" i="82" s="1"/>
  <c r="N96" i="82"/>
  <c r="P96" i="82" s="1"/>
  <c r="N97" i="82"/>
  <c r="N98" i="82"/>
  <c r="T98" i="82" s="1"/>
  <c r="N99" i="82"/>
  <c r="N100" i="82"/>
  <c r="N101" i="82"/>
  <c r="P101" i="82" s="1"/>
  <c r="N102" i="82"/>
  <c r="T102" i="82" s="1"/>
  <c r="N103" i="82"/>
  <c r="P103" i="82" s="1"/>
  <c r="N104" i="82"/>
  <c r="P104" i="82" s="1"/>
  <c r="T104" i="82"/>
  <c r="N105" i="82"/>
  <c r="N106" i="82"/>
  <c r="T106" i="82" s="1"/>
  <c r="N107" i="82"/>
  <c r="N108" i="82"/>
  <c r="P108" i="82" s="1"/>
  <c r="T108" i="82"/>
  <c r="N109" i="82"/>
  <c r="P109" i="82" s="1"/>
  <c r="N110" i="82"/>
  <c r="T110" i="82" s="1"/>
  <c r="N111" i="82"/>
  <c r="P111" i="82" s="1"/>
  <c r="N112" i="82"/>
  <c r="P112" i="82" s="1"/>
  <c r="T112" i="82"/>
  <c r="N113" i="82"/>
  <c r="N114" i="82"/>
  <c r="T114" i="82" s="1"/>
  <c r="N115" i="82"/>
  <c r="N116" i="82"/>
  <c r="P116" i="82"/>
  <c r="T116" i="82"/>
  <c r="N117" i="82"/>
  <c r="P117" i="82" s="1"/>
  <c r="N118" i="82"/>
  <c r="T118" i="82" s="1"/>
  <c r="N119" i="82"/>
  <c r="P119" i="82" s="1"/>
  <c r="N120" i="82"/>
  <c r="P120" i="82" s="1"/>
  <c r="T120" i="82"/>
  <c r="N121" i="82"/>
  <c r="N122" i="82"/>
  <c r="T122" i="82" s="1"/>
  <c r="N123" i="82"/>
  <c r="N124" i="82"/>
  <c r="T124" i="82" s="1"/>
  <c r="P124" i="82"/>
  <c r="N125" i="82"/>
  <c r="P125" i="82" s="1"/>
  <c r="N126" i="82"/>
  <c r="T126" i="82" s="1"/>
  <c r="N127" i="82"/>
  <c r="P127" i="82" s="1"/>
  <c r="N128" i="82"/>
  <c r="P128" i="82" s="1"/>
  <c r="T128" i="82"/>
  <c r="N129" i="82"/>
  <c r="N130" i="82"/>
  <c r="T130" i="82" s="1"/>
  <c r="N131" i="82"/>
  <c r="N132" i="82"/>
  <c r="T132" i="82" s="1"/>
  <c r="P132" i="82"/>
  <c r="N133" i="82"/>
  <c r="P133" i="82" s="1"/>
  <c r="N134" i="82"/>
  <c r="T134" i="82" s="1"/>
  <c r="N135" i="82"/>
  <c r="P135" i="82" s="1"/>
  <c r="N136" i="82"/>
  <c r="T136" i="82" s="1"/>
  <c r="P136" i="82"/>
  <c r="N137" i="82"/>
  <c r="N138" i="82"/>
  <c r="N139" i="82"/>
  <c r="N140" i="82"/>
  <c r="P140" i="82" s="1"/>
  <c r="N141" i="82"/>
  <c r="P141" i="82" s="1"/>
  <c r="N142" i="82"/>
  <c r="T142" i="82" s="1"/>
  <c r="N143" i="82"/>
  <c r="P143" i="82" s="1"/>
  <c r="T143" i="82"/>
  <c r="N144" i="82"/>
  <c r="P144" i="82" s="1"/>
  <c r="T144" i="82"/>
  <c r="N145" i="82"/>
  <c r="N146" i="82"/>
  <c r="T146" i="82" s="1"/>
  <c r="P146" i="82"/>
  <c r="N147" i="82"/>
  <c r="N148" i="82"/>
  <c r="P148" i="82" s="1"/>
  <c r="N149" i="82"/>
  <c r="P149" i="82" s="1"/>
  <c r="T149" i="82"/>
  <c r="N150" i="82"/>
  <c r="T150" i="82" s="1"/>
  <c r="P150" i="82"/>
  <c r="N151" i="82"/>
  <c r="N152" i="82"/>
  <c r="P152" i="82" s="1"/>
  <c r="N153" i="82"/>
  <c r="N154" i="82"/>
  <c r="T154" i="82" s="1"/>
  <c r="P154" i="82"/>
  <c r="N155" i="82"/>
  <c r="N156" i="82"/>
  <c r="P156" i="82" s="1"/>
  <c r="T156" i="82"/>
  <c r="N157" i="82"/>
  <c r="P157" i="82" s="1"/>
  <c r="N158" i="82"/>
  <c r="T158" i="82" s="1"/>
  <c r="N159" i="82"/>
  <c r="P159" i="82" s="1"/>
  <c r="N160" i="82"/>
  <c r="T160" i="82" s="1"/>
  <c r="P160" i="82"/>
  <c r="N161" i="82"/>
  <c r="N162" i="82"/>
  <c r="T162" i="82" s="1"/>
  <c r="N163" i="82"/>
  <c r="N164" i="82"/>
  <c r="N165" i="82"/>
  <c r="P165" i="82" s="1"/>
  <c r="N166" i="82"/>
  <c r="T166" i="82" s="1"/>
  <c r="P166" i="82"/>
  <c r="N167" i="82"/>
  <c r="P167" i="82" s="1"/>
  <c r="T167" i="82"/>
  <c r="N168" i="82"/>
  <c r="N169" i="82"/>
  <c r="N170" i="82"/>
  <c r="T170" i="82" s="1"/>
  <c r="P170" i="82"/>
  <c r="N171" i="82"/>
  <c r="N172" i="82"/>
  <c r="P172" i="82" s="1"/>
  <c r="T172" i="82"/>
  <c r="N173" i="82"/>
  <c r="P173" i="82" s="1"/>
  <c r="T173" i="82"/>
  <c r="N174" i="82"/>
  <c r="T174" i="82" s="1"/>
  <c r="P174" i="82"/>
  <c r="N175" i="82"/>
  <c r="P175" i="82" s="1"/>
  <c r="N176" i="82"/>
  <c r="T176" i="82" s="1"/>
  <c r="P176" i="82"/>
  <c r="N177" i="82"/>
  <c r="N178" i="82"/>
  <c r="T178" i="82" s="1"/>
  <c r="N179" i="82"/>
  <c r="N180" i="82"/>
  <c r="P180" i="82" s="1"/>
  <c r="T180" i="82"/>
  <c r="N181" i="82"/>
  <c r="N182" i="82"/>
  <c r="T182" i="82" s="1"/>
  <c r="N183" i="82"/>
  <c r="P183" i="82" s="1"/>
  <c r="T183" i="82"/>
  <c r="N184" i="82"/>
  <c r="P184" i="82"/>
  <c r="T184" i="82"/>
  <c r="N185" i="82"/>
  <c r="N186" i="82"/>
  <c r="T186" i="82" s="1"/>
  <c r="N187" i="82"/>
  <c r="N188" i="82"/>
  <c r="P188" i="82" s="1"/>
  <c r="N189" i="82"/>
  <c r="P189" i="82" s="1"/>
  <c r="T189" i="82"/>
  <c r="N190" i="82"/>
  <c r="T190" i="82" s="1"/>
  <c r="P190" i="82"/>
  <c r="N191" i="82"/>
  <c r="P191" i="82" s="1"/>
  <c r="N192" i="82"/>
  <c r="P192" i="82" s="1"/>
  <c r="T192" i="82"/>
  <c r="N193" i="82"/>
  <c r="N194" i="82"/>
  <c r="T194" i="82" s="1"/>
  <c r="P194" i="82"/>
  <c r="N195" i="82"/>
  <c r="N196" i="82"/>
  <c r="P196" i="82" s="1"/>
  <c r="T196" i="82"/>
  <c r="N197" i="82"/>
  <c r="P197" i="82" s="1"/>
  <c r="T197" i="82"/>
  <c r="N198" i="82"/>
  <c r="N199" i="82"/>
  <c r="P199" i="82" s="1"/>
  <c r="N200" i="82"/>
  <c r="P200" i="82"/>
  <c r="T200" i="82"/>
  <c r="N201" i="82"/>
  <c r="N202" i="82"/>
  <c r="N203" i="82"/>
  <c r="N204" i="82"/>
  <c r="P204" i="82" s="1"/>
  <c r="F205" i="82"/>
  <c r="Y7" i="82" s="1"/>
  <c r="I205" i="82"/>
  <c r="L205" i="82"/>
  <c r="M205" i="82"/>
  <c r="O205" i="82"/>
  <c r="Q205" i="82"/>
  <c r="R205" i="82"/>
  <c r="S205" i="82"/>
  <c r="H1" i="81"/>
  <c r="K7" i="81" s="1"/>
  <c r="D2" i="81"/>
  <c r="C5" i="81"/>
  <c r="N5" i="81"/>
  <c r="T5" i="81" s="1"/>
  <c r="N6" i="81"/>
  <c r="P6" i="81" s="1"/>
  <c r="T6" i="81"/>
  <c r="N7" i="81"/>
  <c r="T7" i="81" s="1"/>
  <c r="K8" i="81"/>
  <c r="N8" i="81"/>
  <c r="P8" i="81" s="1"/>
  <c r="T8" i="81"/>
  <c r="H9" i="81"/>
  <c r="N9" i="81"/>
  <c r="T9" i="81" s="1"/>
  <c r="N10" i="81"/>
  <c r="T10" i="81" s="1"/>
  <c r="N11" i="81"/>
  <c r="P11" i="81" s="1"/>
  <c r="N12" i="81"/>
  <c r="N13" i="81"/>
  <c r="P13" i="81" s="1"/>
  <c r="N14" i="81"/>
  <c r="N15" i="81"/>
  <c r="T15" i="81" s="1"/>
  <c r="N16" i="81"/>
  <c r="N17" i="81"/>
  <c r="P17" i="81" s="1"/>
  <c r="N18" i="81"/>
  <c r="P18" i="81" s="1"/>
  <c r="N19" i="81"/>
  <c r="T19" i="81" s="1"/>
  <c r="N20" i="81"/>
  <c r="P20" i="81" s="1"/>
  <c r="N21" i="81"/>
  <c r="N22" i="81"/>
  <c r="N23" i="81"/>
  <c r="T23" i="81" s="1"/>
  <c r="N24" i="81"/>
  <c r="N25" i="81"/>
  <c r="P25" i="81" s="1"/>
  <c r="T25" i="81"/>
  <c r="N26" i="81"/>
  <c r="P26" i="81" s="1"/>
  <c r="N27" i="81"/>
  <c r="T27" i="81" s="1"/>
  <c r="N28" i="81"/>
  <c r="P28" i="81" s="1"/>
  <c r="N29" i="81"/>
  <c r="P29" i="81" s="1"/>
  <c r="N30" i="81"/>
  <c r="N31" i="81"/>
  <c r="T31" i="81" s="1"/>
  <c r="N32" i="81"/>
  <c r="N33" i="81"/>
  <c r="N34" i="81"/>
  <c r="P34" i="81" s="1"/>
  <c r="N35" i="81"/>
  <c r="T35" i="81" s="1"/>
  <c r="N36" i="81"/>
  <c r="P36" i="81" s="1"/>
  <c r="N37" i="81"/>
  <c r="P37" i="81" s="1"/>
  <c r="T37" i="81"/>
  <c r="N38" i="81"/>
  <c r="N39" i="81"/>
  <c r="T39" i="81" s="1"/>
  <c r="N40" i="81"/>
  <c r="N41" i="81"/>
  <c r="P41" i="81" s="1"/>
  <c r="T41" i="81"/>
  <c r="N42" i="81"/>
  <c r="P42" i="81" s="1"/>
  <c r="N43" i="81"/>
  <c r="T43" i="81" s="1"/>
  <c r="N44" i="81"/>
  <c r="P44" i="81" s="1"/>
  <c r="N45" i="81"/>
  <c r="P45" i="81" s="1"/>
  <c r="T45" i="81"/>
  <c r="N46" i="81"/>
  <c r="N47" i="81"/>
  <c r="T47" i="81" s="1"/>
  <c r="N48" i="81"/>
  <c r="N49" i="81"/>
  <c r="P49" i="81"/>
  <c r="T49" i="81"/>
  <c r="N50" i="81"/>
  <c r="P50" i="81" s="1"/>
  <c r="N51" i="81"/>
  <c r="T51" i="81" s="1"/>
  <c r="N52" i="81"/>
  <c r="P52" i="81" s="1"/>
  <c r="N53" i="81"/>
  <c r="P53" i="81" s="1"/>
  <c r="T53" i="81"/>
  <c r="N54" i="81"/>
  <c r="N55" i="81"/>
  <c r="T55" i="81" s="1"/>
  <c r="N56" i="81"/>
  <c r="N57" i="81"/>
  <c r="T57" i="81" s="1"/>
  <c r="P57" i="81"/>
  <c r="N58" i="81"/>
  <c r="P58" i="81" s="1"/>
  <c r="N59" i="81"/>
  <c r="T59" i="81" s="1"/>
  <c r="N60" i="81"/>
  <c r="P60" i="81" s="1"/>
  <c r="N61" i="81"/>
  <c r="P61" i="81" s="1"/>
  <c r="T61" i="81"/>
  <c r="N62" i="81"/>
  <c r="N63" i="81"/>
  <c r="T63" i="81" s="1"/>
  <c r="N64" i="81"/>
  <c r="N65" i="81"/>
  <c r="T65" i="81" s="1"/>
  <c r="P65" i="81"/>
  <c r="N66" i="81"/>
  <c r="P66" i="81" s="1"/>
  <c r="N67" i="81"/>
  <c r="T67" i="81" s="1"/>
  <c r="N68" i="81"/>
  <c r="P68" i="81" s="1"/>
  <c r="N69" i="81"/>
  <c r="P69" i="81" s="1"/>
  <c r="N70" i="81"/>
  <c r="N71" i="81"/>
  <c r="T71" i="81" s="1"/>
  <c r="N72" i="81"/>
  <c r="N73" i="81"/>
  <c r="T73" i="81" s="1"/>
  <c r="P73" i="81"/>
  <c r="N74" i="81"/>
  <c r="P74" i="81" s="1"/>
  <c r="N75" i="81"/>
  <c r="T75" i="81" s="1"/>
  <c r="N76" i="81"/>
  <c r="P76" i="81" s="1"/>
  <c r="N77" i="81"/>
  <c r="P77" i="81" s="1"/>
  <c r="N78" i="81"/>
  <c r="N79" i="81"/>
  <c r="T79" i="81" s="1"/>
  <c r="N80" i="81"/>
  <c r="N81" i="81"/>
  <c r="P81" i="81" s="1"/>
  <c r="N82" i="81"/>
  <c r="P82" i="81" s="1"/>
  <c r="N83" i="81"/>
  <c r="T83" i="81" s="1"/>
  <c r="N84" i="81"/>
  <c r="P84" i="81" s="1"/>
  <c r="N85" i="81"/>
  <c r="N86" i="81"/>
  <c r="N87" i="81"/>
  <c r="T87" i="81" s="1"/>
  <c r="N88" i="81"/>
  <c r="N89" i="81"/>
  <c r="P89" i="81" s="1"/>
  <c r="T89" i="81"/>
  <c r="N90" i="81"/>
  <c r="P90" i="81" s="1"/>
  <c r="N91" i="81"/>
  <c r="T91" i="81" s="1"/>
  <c r="N92" i="81"/>
  <c r="P92" i="81" s="1"/>
  <c r="N93" i="81"/>
  <c r="P93" i="81" s="1"/>
  <c r="N94" i="81"/>
  <c r="N95" i="81"/>
  <c r="T95" i="81" s="1"/>
  <c r="N96" i="81"/>
  <c r="N97" i="81"/>
  <c r="N98" i="81"/>
  <c r="P98" i="81" s="1"/>
  <c r="N99" i="81"/>
  <c r="T99" i="81" s="1"/>
  <c r="N100" i="81"/>
  <c r="P100" i="81" s="1"/>
  <c r="N101" i="81"/>
  <c r="P101" i="81" s="1"/>
  <c r="T101" i="81"/>
  <c r="N102" i="81"/>
  <c r="N103" i="81"/>
  <c r="T103" i="81" s="1"/>
  <c r="N104" i="81"/>
  <c r="N105" i="81"/>
  <c r="P105" i="81" s="1"/>
  <c r="T105" i="81"/>
  <c r="N106" i="81"/>
  <c r="P106" i="81" s="1"/>
  <c r="N107" i="81"/>
  <c r="T107" i="81" s="1"/>
  <c r="N108" i="81"/>
  <c r="P108" i="81" s="1"/>
  <c r="N109" i="81"/>
  <c r="P109" i="81" s="1"/>
  <c r="T109" i="81"/>
  <c r="N110" i="81"/>
  <c r="N111" i="81"/>
  <c r="T111" i="81" s="1"/>
  <c r="N112" i="81"/>
  <c r="N113" i="81"/>
  <c r="P113" i="81"/>
  <c r="T113" i="81"/>
  <c r="N114" i="81"/>
  <c r="P114" i="81" s="1"/>
  <c r="N115" i="81"/>
  <c r="T115" i="81" s="1"/>
  <c r="N116" i="81"/>
  <c r="P116" i="81" s="1"/>
  <c r="N117" i="81"/>
  <c r="P117" i="81" s="1"/>
  <c r="T117" i="81"/>
  <c r="N118" i="81"/>
  <c r="N119" i="81"/>
  <c r="T119" i="81" s="1"/>
  <c r="N120" i="81"/>
  <c r="N121" i="81"/>
  <c r="T121" i="81" s="1"/>
  <c r="P121" i="81"/>
  <c r="N122" i="81"/>
  <c r="P122" i="81" s="1"/>
  <c r="N123" i="81"/>
  <c r="T123" i="81" s="1"/>
  <c r="N124" i="81"/>
  <c r="P124" i="81" s="1"/>
  <c r="N125" i="81"/>
  <c r="P125" i="81" s="1"/>
  <c r="T125" i="81"/>
  <c r="N126" i="81"/>
  <c r="N127" i="81"/>
  <c r="T127" i="81" s="1"/>
  <c r="N128" i="81"/>
  <c r="N129" i="81"/>
  <c r="P129" i="81"/>
  <c r="T129" i="81"/>
  <c r="N130" i="81"/>
  <c r="P130" i="81" s="1"/>
  <c r="N131" i="81"/>
  <c r="T131" i="81" s="1"/>
  <c r="N132" i="81"/>
  <c r="P132" i="81" s="1"/>
  <c r="N133" i="81"/>
  <c r="P133" i="81" s="1"/>
  <c r="N134" i="81"/>
  <c r="N135" i="81"/>
  <c r="T135" i="81" s="1"/>
  <c r="N136" i="81"/>
  <c r="N137" i="81"/>
  <c r="N138" i="81"/>
  <c r="P138" i="81" s="1"/>
  <c r="N139" i="81"/>
  <c r="T139" i="81" s="1"/>
  <c r="N140" i="81"/>
  <c r="P140" i="81" s="1"/>
  <c r="N141" i="81"/>
  <c r="P141" i="81" s="1"/>
  <c r="N142" i="81"/>
  <c r="N143" i="81"/>
  <c r="T143" i="81" s="1"/>
  <c r="N144" i="81"/>
  <c r="N145" i="81"/>
  <c r="P145" i="81" s="1"/>
  <c r="N146" i="81"/>
  <c r="P146" i="81" s="1"/>
  <c r="N147" i="81"/>
  <c r="T147" i="81" s="1"/>
  <c r="N148" i="81"/>
  <c r="P148" i="81" s="1"/>
  <c r="N149" i="81"/>
  <c r="N150" i="81"/>
  <c r="N151" i="81"/>
  <c r="T151" i="81" s="1"/>
  <c r="N152" i="81"/>
  <c r="N153" i="81"/>
  <c r="P153" i="81" s="1"/>
  <c r="T153" i="81"/>
  <c r="N154" i="81"/>
  <c r="P154" i="81" s="1"/>
  <c r="N155" i="81"/>
  <c r="T155" i="81" s="1"/>
  <c r="N156" i="81"/>
  <c r="P156" i="81" s="1"/>
  <c r="N157" i="81"/>
  <c r="P157" i="81" s="1"/>
  <c r="N158" i="81"/>
  <c r="N159" i="81"/>
  <c r="T159" i="81" s="1"/>
  <c r="N160" i="81"/>
  <c r="N161" i="81"/>
  <c r="N162" i="81"/>
  <c r="P162" i="81" s="1"/>
  <c r="N163" i="81"/>
  <c r="T163" i="81" s="1"/>
  <c r="N164" i="81"/>
  <c r="P164" i="81" s="1"/>
  <c r="N165" i="81"/>
  <c r="P165" i="81" s="1"/>
  <c r="T165" i="81"/>
  <c r="N166" i="81"/>
  <c r="N167" i="81"/>
  <c r="T167" i="81" s="1"/>
  <c r="N168" i="81"/>
  <c r="N169" i="81"/>
  <c r="P169" i="81" s="1"/>
  <c r="T169" i="81"/>
  <c r="N170" i="81"/>
  <c r="P170" i="81" s="1"/>
  <c r="N171" i="81"/>
  <c r="T171" i="81" s="1"/>
  <c r="N172" i="81"/>
  <c r="P172" i="81" s="1"/>
  <c r="N173" i="81"/>
  <c r="P173" i="81" s="1"/>
  <c r="T173" i="81"/>
  <c r="N174" i="81"/>
  <c r="N175" i="81"/>
  <c r="T175" i="81" s="1"/>
  <c r="N176" i="81"/>
  <c r="N177" i="81"/>
  <c r="P177" i="81"/>
  <c r="T177" i="81"/>
  <c r="N178" i="81"/>
  <c r="P178" i="81" s="1"/>
  <c r="N179" i="81"/>
  <c r="T179" i="81" s="1"/>
  <c r="N180" i="81"/>
  <c r="P180" i="81" s="1"/>
  <c r="N181" i="81"/>
  <c r="P181" i="81" s="1"/>
  <c r="T181" i="81"/>
  <c r="N182" i="81"/>
  <c r="N183" i="81"/>
  <c r="T183" i="81" s="1"/>
  <c r="N184" i="81"/>
  <c r="N185" i="81"/>
  <c r="T185" i="81" s="1"/>
  <c r="P185" i="81"/>
  <c r="N186" i="81"/>
  <c r="P186" i="81" s="1"/>
  <c r="N187" i="81"/>
  <c r="T187" i="81" s="1"/>
  <c r="N188" i="81"/>
  <c r="P188" i="81" s="1"/>
  <c r="N189" i="81"/>
  <c r="P189" i="81" s="1"/>
  <c r="T189" i="81"/>
  <c r="N190" i="81"/>
  <c r="N191" i="81"/>
  <c r="T191" i="81" s="1"/>
  <c r="N192" i="81"/>
  <c r="N193" i="81"/>
  <c r="P193" i="81"/>
  <c r="T193" i="81"/>
  <c r="N194" i="81"/>
  <c r="P194" i="81" s="1"/>
  <c r="N195" i="81"/>
  <c r="T195" i="81" s="1"/>
  <c r="N196" i="81"/>
  <c r="P196" i="81" s="1"/>
  <c r="N197" i="81"/>
  <c r="P197" i="81" s="1"/>
  <c r="N198" i="81"/>
  <c r="N199" i="81"/>
  <c r="T199" i="81" s="1"/>
  <c r="N200" i="81"/>
  <c r="N201" i="81"/>
  <c r="T201" i="81" s="1"/>
  <c r="P201" i="81"/>
  <c r="N202" i="81"/>
  <c r="N203" i="81"/>
  <c r="N204" i="81"/>
  <c r="F205" i="81"/>
  <c r="Y7" i="81" s="1"/>
  <c r="I205" i="81"/>
  <c r="L205" i="81"/>
  <c r="M205" i="81"/>
  <c r="O205" i="81"/>
  <c r="Q205" i="81"/>
  <c r="R205" i="81"/>
  <c r="S205" i="81"/>
  <c r="H1" i="80"/>
  <c r="H7" i="80" s="1"/>
  <c r="D2" i="80"/>
  <c r="C5" i="80"/>
  <c r="N5" i="80"/>
  <c r="N6" i="80"/>
  <c r="N7" i="80"/>
  <c r="P7" i="80" s="1"/>
  <c r="T7" i="80"/>
  <c r="N8" i="80"/>
  <c r="K9" i="80"/>
  <c r="N9" i="80"/>
  <c r="N10" i="80"/>
  <c r="P10" i="80" s="1"/>
  <c r="T10" i="80"/>
  <c r="N11" i="80"/>
  <c r="T11" i="80" s="1"/>
  <c r="P11" i="80"/>
  <c r="N12" i="80"/>
  <c r="N13" i="80"/>
  <c r="N14" i="80"/>
  <c r="P14" i="80" s="1"/>
  <c r="N15" i="80"/>
  <c r="P15" i="80" s="1"/>
  <c r="N16" i="80"/>
  <c r="H17" i="80"/>
  <c r="N17" i="80"/>
  <c r="P17" i="80" s="1"/>
  <c r="N18" i="80"/>
  <c r="P18" i="80"/>
  <c r="T18" i="80"/>
  <c r="N19" i="80"/>
  <c r="N20" i="80"/>
  <c r="H21" i="80"/>
  <c r="N21" i="80"/>
  <c r="N22" i="80"/>
  <c r="P22" i="80" s="1"/>
  <c r="N23" i="80"/>
  <c r="P23" i="80" s="1"/>
  <c r="T23" i="80"/>
  <c r="N24" i="80"/>
  <c r="H25" i="80"/>
  <c r="N25" i="80"/>
  <c r="N26" i="80"/>
  <c r="P26" i="80" s="1"/>
  <c r="T26" i="80"/>
  <c r="N27" i="80"/>
  <c r="N28" i="80"/>
  <c r="H29" i="80"/>
  <c r="N29" i="80"/>
  <c r="N30" i="80"/>
  <c r="P30" i="80" s="1"/>
  <c r="N31" i="80"/>
  <c r="P31" i="80" s="1"/>
  <c r="N32" i="80"/>
  <c r="H33" i="80"/>
  <c r="N33" i="80"/>
  <c r="P33" i="80" s="1"/>
  <c r="T33" i="80"/>
  <c r="N34" i="80"/>
  <c r="N35" i="80"/>
  <c r="N36" i="80"/>
  <c r="H37" i="80"/>
  <c r="N37" i="80"/>
  <c r="N38" i="80"/>
  <c r="P38" i="80" s="1"/>
  <c r="N39" i="80"/>
  <c r="K40" i="80"/>
  <c r="N40" i="80"/>
  <c r="T40" i="80" s="1"/>
  <c r="P40" i="80"/>
  <c r="N41" i="80"/>
  <c r="K42" i="80"/>
  <c r="N42" i="80"/>
  <c r="T42" i="80" s="1"/>
  <c r="H43" i="80"/>
  <c r="N43" i="80"/>
  <c r="K44" i="80"/>
  <c r="N44" i="80"/>
  <c r="T44" i="80" s="1"/>
  <c r="N45" i="80"/>
  <c r="N46" i="80"/>
  <c r="P46" i="80" s="1"/>
  <c r="N47" i="80"/>
  <c r="K48" i="80"/>
  <c r="N48" i="80"/>
  <c r="T48" i="80" s="1"/>
  <c r="P48" i="80"/>
  <c r="N49" i="80"/>
  <c r="K50" i="80"/>
  <c r="N50" i="80"/>
  <c r="T50" i="80" s="1"/>
  <c r="P50" i="80"/>
  <c r="H51" i="80"/>
  <c r="N51" i="80"/>
  <c r="K52" i="80"/>
  <c r="N52" i="80"/>
  <c r="T52" i="80" s="1"/>
  <c r="N53" i="80"/>
  <c r="N54" i="80"/>
  <c r="N55" i="80"/>
  <c r="K56" i="80"/>
  <c r="N56" i="80"/>
  <c r="T56" i="80" s="1"/>
  <c r="P56" i="80"/>
  <c r="N57" i="80"/>
  <c r="K58" i="80"/>
  <c r="N58" i="80"/>
  <c r="H59" i="80"/>
  <c r="N59" i="80"/>
  <c r="K60" i="80"/>
  <c r="N60" i="80"/>
  <c r="T60" i="80" s="1"/>
  <c r="P60" i="80"/>
  <c r="N61" i="80"/>
  <c r="N62" i="80"/>
  <c r="P62" i="80" s="1"/>
  <c r="N63" i="80"/>
  <c r="K64" i="80"/>
  <c r="N64" i="80"/>
  <c r="T64" i="80" s="1"/>
  <c r="P64" i="80"/>
  <c r="N65" i="80"/>
  <c r="K66" i="80"/>
  <c r="N66" i="80"/>
  <c r="H67" i="80"/>
  <c r="N67" i="80"/>
  <c r="K68" i="80"/>
  <c r="N68" i="80"/>
  <c r="T68" i="80" s="1"/>
  <c r="P68" i="80"/>
  <c r="N69" i="80"/>
  <c r="N70" i="80"/>
  <c r="P70" i="80" s="1"/>
  <c r="T70" i="80"/>
  <c r="N71" i="80"/>
  <c r="K72" i="80"/>
  <c r="N72" i="80"/>
  <c r="T72" i="80" s="1"/>
  <c r="N73" i="80"/>
  <c r="K74" i="80"/>
  <c r="N74" i="80"/>
  <c r="P74" i="80"/>
  <c r="T74" i="80"/>
  <c r="H75" i="80"/>
  <c r="N75" i="80"/>
  <c r="K76" i="80"/>
  <c r="N76" i="80"/>
  <c r="T76" i="80" s="1"/>
  <c r="P76" i="80"/>
  <c r="N77" i="80"/>
  <c r="N78" i="80"/>
  <c r="P78" i="80" s="1"/>
  <c r="N79" i="80"/>
  <c r="K80" i="80"/>
  <c r="N80" i="80"/>
  <c r="T80" i="80" s="1"/>
  <c r="N81" i="80"/>
  <c r="K82" i="80"/>
  <c r="N82" i="80"/>
  <c r="P82" i="80"/>
  <c r="T82" i="80"/>
  <c r="H83" i="80"/>
  <c r="N83" i="80"/>
  <c r="K84" i="80"/>
  <c r="N84" i="80"/>
  <c r="T84" i="80" s="1"/>
  <c r="P84" i="80"/>
  <c r="N85" i="80"/>
  <c r="N86" i="80"/>
  <c r="P86" i="80" s="1"/>
  <c r="T86" i="80"/>
  <c r="N87" i="80"/>
  <c r="K88" i="80"/>
  <c r="N88" i="80"/>
  <c r="T88" i="80" s="1"/>
  <c r="P88" i="80"/>
  <c r="N89" i="80"/>
  <c r="K90" i="80"/>
  <c r="N90" i="80"/>
  <c r="T90" i="80" s="1"/>
  <c r="P90" i="80"/>
  <c r="H91" i="80"/>
  <c r="N91" i="80"/>
  <c r="K92" i="80"/>
  <c r="N92" i="80"/>
  <c r="N93" i="80"/>
  <c r="N94" i="80"/>
  <c r="P94" i="80" s="1"/>
  <c r="N95" i="80"/>
  <c r="K96" i="80"/>
  <c r="N96" i="80"/>
  <c r="T96" i="80" s="1"/>
  <c r="P96" i="80"/>
  <c r="N97" i="80"/>
  <c r="K98" i="80"/>
  <c r="N98" i="80"/>
  <c r="T98" i="80" s="1"/>
  <c r="P98" i="80"/>
  <c r="H99" i="80"/>
  <c r="N99" i="80"/>
  <c r="K100" i="80"/>
  <c r="N100" i="80"/>
  <c r="N101" i="80"/>
  <c r="N102" i="80"/>
  <c r="P102" i="80" s="1"/>
  <c r="N103" i="80"/>
  <c r="K104" i="80"/>
  <c r="N104" i="80"/>
  <c r="T104" i="80" s="1"/>
  <c r="P104" i="80"/>
  <c r="N105" i="80"/>
  <c r="K106" i="80"/>
  <c r="N106" i="80"/>
  <c r="P106" i="80" s="1"/>
  <c r="T106" i="80"/>
  <c r="H107" i="80"/>
  <c r="N107" i="80"/>
  <c r="K108" i="80"/>
  <c r="N108" i="80"/>
  <c r="T108" i="80" s="1"/>
  <c r="N109" i="80"/>
  <c r="N110" i="80"/>
  <c r="P110" i="80" s="1"/>
  <c r="N111" i="80"/>
  <c r="K112" i="80"/>
  <c r="N112" i="80"/>
  <c r="T112" i="80" s="1"/>
  <c r="N113" i="80"/>
  <c r="K114" i="80"/>
  <c r="N114" i="80"/>
  <c r="P114" i="80" s="1"/>
  <c r="T114" i="80"/>
  <c r="H115" i="80"/>
  <c r="N115" i="80"/>
  <c r="K116" i="80"/>
  <c r="N116" i="80"/>
  <c r="T116" i="80" s="1"/>
  <c r="N117" i="80"/>
  <c r="N118" i="80"/>
  <c r="P118" i="80" s="1"/>
  <c r="T118" i="80"/>
  <c r="N119" i="80"/>
  <c r="K120" i="80"/>
  <c r="N120" i="80"/>
  <c r="N121" i="80"/>
  <c r="K122" i="80"/>
  <c r="N122" i="80"/>
  <c r="P122" i="80"/>
  <c r="T122" i="80"/>
  <c r="H123" i="80"/>
  <c r="N123" i="80"/>
  <c r="K124" i="80"/>
  <c r="N124" i="80"/>
  <c r="T124" i="80" s="1"/>
  <c r="P124" i="80"/>
  <c r="N125" i="80"/>
  <c r="N126" i="80"/>
  <c r="P126" i="80" s="1"/>
  <c r="N127" i="80"/>
  <c r="K128" i="80"/>
  <c r="N128" i="80"/>
  <c r="N129" i="80"/>
  <c r="K130" i="80"/>
  <c r="N130" i="80"/>
  <c r="P130" i="80"/>
  <c r="T130" i="80"/>
  <c r="H131" i="80"/>
  <c r="N131" i="80"/>
  <c r="K132" i="80"/>
  <c r="N132" i="80"/>
  <c r="T132" i="80" s="1"/>
  <c r="P132" i="80"/>
  <c r="N133" i="80"/>
  <c r="N134" i="80"/>
  <c r="P134" i="80" s="1"/>
  <c r="T134" i="80"/>
  <c r="N135" i="80"/>
  <c r="K136" i="80"/>
  <c r="N136" i="80"/>
  <c r="T136" i="80" s="1"/>
  <c r="N137" i="80"/>
  <c r="K138" i="80"/>
  <c r="N138" i="80"/>
  <c r="P138" i="80"/>
  <c r="T138" i="80"/>
  <c r="H139" i="80"/>
  <c r="N139" i="80"/>
  <c r="K140" i="80"/>
  <c r="N140" i="80"/>
  <c r="T140" i="80" s="1"/>
  <c r="P140" i="80"/>
  <c r="N141" i="80"/>
  <c r="N142" i="80"/>
  <c r="P142" i="80" s="1"/>
  <c r="N143" i="80"/>
  <c r="K144" i="80"/>
  <c r="N144" i="80"/>
  <c r="T144" i="80" s="1"/>
  <c r="N145" i="80"/>
  <c r="K146" i="80"/>
  <c r="N146" i="80"/>
  <c r="P146" i="80"/>
  <c r="T146" i="80"/>
  <c r="H147" i="80"/>
  <c r="N147" i="80"/>
  <c r="K148" i="80"/>
  <c r="N148" i="80"/>
  <c r="T148" i="80" s="1"/>
  <c r="N149" i="80"/>
  <c r="N150" i="80"/>
  <c r="P150" i="80" s="1"/>
  <c r="T150" i="80"/>
  <c r="N151" i="80"/>
  <c r="K152" i="80"/>
  <c r="N152" i="80"/>
  <c r="T152" i="80" s="1"/>
  <c r="N153" i="80"/>
  <c r="K154" i="80"/>
  <c r="N154" i="80"/>
  <c r="P154" i="80"/>
  <c r="T154" i="80"/>
  <c r="H155" i="80"/>
  <c r="N155" i="80"/>
  <c r="K156" i="80"/>
  <c r="N156" i="80"/>
  <c r="T156" i="80" s="1"/>
  <c r="N157" i="80"/>
  <c r="N158" i="80"/>
  <c r="P158" i="80" s="1"/>
  <c r="N159" i="80"/>
  <c r="K160" i="80"/>
  <c r="N160" i="80"/>
  <c r="T160" i="80" s="1"/>
  <c r="N161" i="80"/>
  <c r="K162" i="80"/>
  <c r="N162" i="80"/>
  <c r="P162" i="80"/>
  <c r="T162" i="80"/>
  <c r="H163" i="80"/>
  <c r="N163" i="80"/>
  <c r="K164" i="80"/>
  <c r="N164" i="80"/>
  <c r="T164" i="80" s="1"/>
  <c r="N165" i="80"/>
  <c r="N166" i="80"/>
  <c r="P166" i="80" s="1"/>
  <c r="N167" i="80"/>
  <c r="K168" i="80"/>
  <c r="N168" i="80"/>
  <c r="T168" i="80" s="1"/>
  <c r="N169" i="80"/>
  <c r="K170" i="80"/>
  <c r="N170" i="80"/>
  <c r="T170" i="80" s="1"/>
  <c r="P170" i="80"/>
  <c r="H171" i="80"/>
  <c r="N171" i="80"/>
  <c r="K172" i="80"/>
  <c r="N172" i="80"/>
  <c r="T172" i="80" s="1"/>
  <c r="P172" i="80"/>
  <c r="N173" i="80"/>
  <c r="N174" i="80"/>
  <c r="P174" i="80" s="1"/>
  <c r="N175" i="80"/>
  <c r="K176" i="80"/>
  <c r="N176" i="80"/>
  <c r="T176" i="80" s="1"/>
  <c r="N177" i="80"/>
  <c r="K178" i="80"/>
  <c r="N178" i="80"/>
  <c r="T178" i="80" s="1"/>
  <c r="P178" i="80"/>
  <c r="H179" i="80"/>
  <c r="N179" i="80"/>
  <c r="K180" i="80"/>
  <c r="N180" i="80"/>
  <c r="T180" i="80" s="1"/>
  <c r="P180" i="80"/>
  <c r="N181" i="80"/>
  <c r="N182" i="80"/>
  <c r="N183" i="80"/>
  <c r="K184" i="80"/>
  <c r="N184" i="80"/>
  <c r="T184" i="80" s="1"/>
  <c r="N185" i="80"/>
  <c r="K186" i="80"/>
  <c r="N186" i="80"/>
  <c r="H187" i="80"/>
  <c r="N187" i="80"/>
  <c r="K188" i="80"/>
  <c r="N188" i="80"/>
  <c r="P188" i="80"/>
  <c r="T188" i="80"/>
  <c r="H189" i="80"/>
  <c r="N189" i="80"/>
  <c r="P189" i="80" s="1"/>
  <c r="T189" i="80"/>
  <c r="N190" i="80"/>
  <c r="H191" i="80"/>
  <c r="N191" i="80"/>
  <c r="P191" i="80" s="1"/>
  <c r="T191" i="80"/>
  <c r="K192" i="80"/>
  <c r="N192" i="80"/>
  <c r="T192" i="80" s="1"/>
  <c r="H193" i="80"/>
  <c r="N193" i="80"/>
  <c r="P193" i="80" s="1"/>
  <c r="K194" i="80"/>
  <c r="N194" i="80"/>
  <c r="P194" i="80" s="1"/>
  <c r="T194" i="80"/>
  <c r="H195" i="80"/>
  <c r="N195" i="80"/>
  <c r="K196" i="80"/>
  <c r="N196" i="80"/>
  <c r="T196" i="80" s="1"/>
  <c r="H197" i="80"/>
  <c r="N197" i="80"/>
  <c r="K198" i="80"/>
  <c r="N198" i="80"/>
  <c r="T198" i="80" s="1"/>
  <c r="P198" i="80"/>
  <c r="H199" i="80"/>
  <c r="N199" i="80"/>
  <c r="P199" i="80" s="1"/>
  <c r="K200" i="80"/>
  <c r="N200" i="80"/>
  <c r="T200" i="80" s="1"/>
  <c r="H201" i="80"/>
  <c r="N201" i="80"/>
  <c r="K202" i="80"/>
  <c r="N202" i="80"/>
  <c r="P202" i="80" s="1"/>
  <c r="H203" i="80"/>
  <c r="N203" i="80"/>
  <c r="K204" i="80"/>
  <c r="N204" i="80"/>
  <c r="T204" i="80" s="1"/>
  <c r="F205" i="80"/>
  <c r="I205" i="80"/>
  <c r="Y13" i="80" s="1"/>
  <c r="L205" i="80"/>
  <c r="M205" i="80"/>
  <c r="O205" i="80"/>
  <c r="Q205" i="80"/>
  <c r="R205" i="80"/>
  <c r="S205" i="80"/>
  <c r="H1" i="79"/>
  <c r="D2" i="79"/>
  <c r="C5" i="79"/>
  <c r="N5" i="79"/>
  <c r="P5" i="79" s="1"/>
  <c r="T5" i="79"/>
  <c r="N6" i="79"/>
  <c r="T6" i="79" s="1"/>
  <c r="N7" i="79"/>
  <c r="N8" i="79"/>
  <c r="T8" i="79" s="1"/>
  <c r="N9" i="79"/>
  <c r="N10" i="79"/>
  <c r="P10" i="79"/>
  <c r="T10" i="79"/>
  <c r="N11" i="79"/>
  <c r="P11" i="79" s="1"/>
  <c r="N12" i="79"/>
  <c r="N13" i="79"/>
  <c r="P13" i="79" s="1"/>
  <c r="T13" i="79"/>
  <c r="N14" i="79"/>
  <c r="N15" i="79"/>
  <c r="P15" i="79" s="1"/>
  <c r="N16" i="79"/>
  <c r="P16" i="79" s="1"/>
  <c r="T16" i="79"/>
  <c r="N17" i="79"/>
  <c r="N18" i="79"/>
  <c r="P18" i="79" s="1"/>
  <c r="N19" i="79"/>
  <c r="T19" i="79" s="1"/>
  <c r="N20" i="79"/>
  <c r="P20" i="79" s="1"/>
  <c r="T20" i="79"/>
  <c r="N21" i="79"/>
  <c r="N22" i="79"/>
  <c r="P22" i="79" s="1"/>
  <c r="N23" i="79"/>
  <c r="P23" i="79" s="1"/>
  <c r="T23" i="79"/>
  <c r="N24" i="79"/>
  <c r="N25" i="79"/>
  <c r="N26" i="79"/>
  <c r="N27" i="79"/>
  <c r="P27" i="79" s="1"/>
  <c r="N28" i="79"/>
  <c r="P28" i="79" s="1"/>
  <c r="T28" i="79"/>
  <c r="N29" i="79"/>
  <c r="T29" i="79" s="1"/>
  <c r="N30" i="79"/>
  <c r="N31" i="79"/>
  <c r="T31" i="79" s="1"/>
  <c r="N32" i="79"/>
  <c r="N33" i="79"/>
  <c r="P33" i="79" s="1"/>
  <c r="T33" i="79"/>
  <c r="N34" i="79"/>
  <c r="N35" i="79"/>
  <c r="T35" i="79" s="1"/>
  <c r="N36" i="79"/>
  <c r="P36" i="79" s="1"/>
  <c r="N37" i="79"/>
  <c r="T37" i="79" s="1"/>
  <c r="P37" i="79"/>
  <c r="N38" i="79"/>
  <c r="N39" i="79"/>
  <c r="P39" i="79" s="1"/>
  <c r="N40" i="79"/>
  <c r="N41" i="79"/>
  <c r="T41" i="79" s="1"/>
  <c r="P41" i="79"/>
  <c r="N42" i="79"/>
  <c r="N43" i="79"/>
  <c r="T43" i="79" s="1"/>
  <c r="N44" i="79"/>
  <c r="N45" i="79"/>
  <c r="T45" i="79" s="1"/>
  <c r="N46" i="79"/>
  <c r="N47" i="79"/>
  <c r="T47" i="79" s="1"/>
  <c r="N48" i="79"/>
  <c r="N49" i="79"/>
  <c r="N50" i="79"/>
  <c r="N51" i="79"/>
  <c r="P51" i="79" s="1"/>
  <c r="N52" i="79"/>
  <c r="P52" i="79" s="1"/>
  <c r="T52" i="79"/>
  <c r="N53" i="79"/>
  <c r="T53" i="79" s="1"/>
  <c r="P53" i="79"/>
  <c r="N54" i="79"/>
  <c r="P54" i="79" s="1"/>
  <c r="T54" i="79"/>
  <c r="N55" i="79"/>
  <c r="P55" i="79" s="1"/>
  <c r="N56" i="79"/>
  <c r="N57" i="79"/>
  <c r="T57" i="79" s="1"/>
  <c r="N58" i="79"/>
  <c r="N59" i="79"/>
  <c r="T59" i="79" s="1"/>
  <c r="N60" i="79"/>
  <c r="N61" i="79"/>
  <c r="T61" i="79" s="1"/>
  <c r="N62" i="79"/>
  <c r="N63" i="79"/>
  <c r="T63" i="79" s="1"/>
  <c r="N64" i="79"/>
  <c r="N65" i="79"/>
  <c r="P65" i="79"/>
  <c r="T65" i="79"/>
  <c r="N66" i="79"/>
  <c r="P66" i="79" s="1"/>
  <c r="N67" i="79"/>
  <c r="T67" i="79" s="1"/>
  <c r="N68" i="79"/>
  <c r="P68" i="79" s="1"/>
  <c r="N69" i="79"/>
  <c r="P69" i="79" s="1"/>
  <c r="T69" i="79"/>
  <c r="N70" i="79"/>
  <c r="N71" i="79"/>
  <c r="T71" i="79" s="1"/>
  <c r="N72" i="79"/>
  <c r="N73" i="79"/>
  <c r="P73" i="79" s="1"/>
  <c r="T73" i="79"/>
  <c r="N74" i="79"/>
  <c r="P74" i="79" s="1"/>
  <c r="N75" i="79"/>
  <c r="T75" i="79" s="1"/>
  <c r="N76" i="79"/>
  <c r="P76" i="79" s="1"/>
  <c r="N77" i="79"/>
  <c r="T77" i="79" s="1"/>
  <c r="N78" i="79"/>
  <c r="P78" i="79" s="1"/>
  <c r="N79" i="79"/>
  <c r="P79" i="79" s="1"/>
  <c r="N80" i="79"/>
  <c r="N81" i="79"/>
  <c r="P81" i="79" s="1"/>
  <c r="T81" i="79"/>
  <c r="N82" i="79"/>
  <c r="P82" i="79" s="1"/>
  <c r="T82" i="79"/>
  <c r="N83" i="79"/>
  <c r="N84" i="79"/>
  <c r="P84" i="79" s="1"/>
  <c r="T84" i="79"/>
  <c r="N85" i="79"/>
  <c r="T85" i="79" s="1"/>
  <c r="P85" i="79"/>
  <c r="N86" i="79"/>
  <c r="N87" i="79"/>
  <c r="N88" i="79"/>
  <c r="N89" i="79"/>
  <c r="P89" i="79" s="1"/>
  <c r="N90" i="79"/>
  <c r="N91" i="79"/>
  <c r="T91" i="79" s="1"/>
  <c r="P91" i="79"/>
  <c r="N92" i="79"/>
  <c r="P92" i="79" s="1"/>
  <c r="N93" i="79"/>
  <c r="P93" i="79"/>
  <c r="T93" i="79"/>
  <c r="N94" i="79"/>
  <c r="N95" i="79"/>
  <c r="T95" i="79" s="1"/>
  <c r="P95" i="79"/>
  <c r="N96" i="79"/>
  <c r="N97" i="79"/>
  <c r="P97" i="79" s="1"/>
  <c r="T97" i="79"/>
  <c r="N98" i="79"/>
  <c r="P98" i="79" s="1"/>
  <c r="N99" i="79"/>
  <c r="T99" i="79" s="1"/>
  <c r="P99" i="79"/>
  <c r="N100" i="79"/>
  <c r="P100" i="79" s="1"/>
  <c r="T100" i="79"/>
  <c r="N101" i="79"/>
  <c r="N102" i="79"/>
  <c r="N103" i="79"/>
  <c r="T103" i="79" s="1"/>
  <c r="P103" i="79"/>
  <c r="N104" i="79"/>
  <c r="N105" i="79"/>
  <c r="P105" i="79" s="1"/>
  <c r="T105" i="79"/>
  <c r="N106" i="79"/>
  <c r="P106" i="79" s="1"/>
  <c r="T106" i="79"/>
  <c r="N107" i="79"/>
  <c r="T107" i="79" s="1"/>
  <c r="N108" i="79"/>
  <c r="P108" i="79" s="1"/>
  <c r="T108" i="79"/>
  <c r="N109" i="79"/>
  <c r="T109" i="79" s="1"/>
  <c r="P109" i="79"/>
  <c r="N110" i="79"/>
  <c r="N111" i="79"/>
  <c r="T111" i="79" s="1"/>
  <c r="N112" i="79"/>
  <c r="N113" i="79"/>
  <c r="P113" i="79" s="1"/>
  <c r="T113" i="79"/>
  <c r="N114" i="79"/>
  <c r="N115" i="79"/>
  <c r="T115" i="79" s="1"/>
  <c r="N116" i="79"/>
  <c r="P116" i="79" s="1"/>
  <c r="T116" i="79"/>
  <c r="N117" i="79"/>
  <c r="P117" i="79"/>
  <c r="T117" i="79"/>
  <c r="N118" i="79"/>
  <c r="N119" i="79"/>
  <c r="T119" i="79" s="1"/>
  <c r="N120" i="79"/>
  <c r="N121" i="79"/>
  <c r="P121" i="79" s="1"/>
  <c r="T121" i="79"/>
  <c r="N122" i="79"/>
  <c r="P122" i="79" s="1"/>
  <c r="T122" i="79"/>
  <c r="N123" i="79"/>
  <c r="T123" i="79" s="1"/>
  <c r="P123" i="79"/>
  <c r="N124" i="79"/>
  <c r="P124" i="79" s="1"/>
  <c r="N125" i="79"/>
  <c r="P125" i="79"/>
  <c r="T125" i="79"/>
  <c r="N126" i="79"/>
  <c r="N127" i="79"/>
  <c r="T127" i="79" s="1"/>
  <c r="P127" i="79"/>
  <c r="N128" i="79"/>
  <c r="N129" i="79"/>
  <c r="P129" i="79" s="1"/>
  <c r="T129" i="79"/>
  <c r="N130" i="79"/>
  <c r="P130" i="79" s="1"/>
  <c r="T130" i="79"/>
  <c r="N131" i="79"/>
  <c r="N132" i="79"/>
  <c r="P132" i="79" s="1"/>
  <c r="N133" i="79"/>
  <c r="P133" i="79" s="1"/>
  <c r="N134" i="79"/>
  <c r="N135" i="79"/>
  <c r="N136" i="79"/>
  <c r="N137" i="79"/>
  <c r="P137" i="79" s="1"/>
  <c r="N138" i="79"/>
  <c r="P138" i="79" s="1"/>
  <c r="N139" i="79"/>
  <c r="T139" i="79" s="1"/>
  <c r="P139" i="79"/>
  <c r="N140" i="79"/>
  <c r="N141" i="79"/>
  <c r="T141" i="79" s="1"/>
  <c r="N142" i="79"/>
  <c r="N143" i="79"/>
  <c r="P143" i="79" s="1"/>
  <c r="T143" i="79"/>
  <c r="N144" i="79"/>
  <c r="N145" i="79"/>
  <c r="T145" i="79" s="1"/>
  <c r="N146" i="79"/>
  <c r="P146" i="79" s="1"/>
  <c r="T146" i="79"/>
  <c r="N147" i="79"/>
  <c r="P147" i="79"/>
  <c r="T147" i="79"/>
  <c r="N148" i="79"/>
  <c r="N149" i="79"/>
  <c r="T149" i="79" s="1"/>
  <c r="N150" i="79"/>
  <c r="N151" i="79"/>
  <c r="P151" i="79" s="1"/>
  <c r="N152" i="79"/>
  <c r="P152" i="79" s="1"/>
  <c r="T152" i="79"/>
  <c r="N153" i="79"/>
  <c r="T153" i="79" s="1"/>
  <c r="P153" i="79"/>
  <c r="N154" i="79"/>
  <c r="P154" i="79" s="1"/>
  <c r="N155" i="79"/>
  <c r="P155" i="79" s="1"/>
  <c r="T155" i="79"/>
  <c r="N156" i="79"/>
  <c r="N157" i="79"/>
  <c r="T157" i="79" s="1"/>
  <c r="P157" i="79"/>
  <c r="N158" i="79"/>
  <c r="N159" i="79"/>
  <c r="P159" i="79" s="1"/>
  <c r="N160" i="79"/>
  <c r="P160" i="79" s="1"/>
  <c r="T160" i="79"/>
  <c r="N161" i="79"/>
  <c r="N162" i="79"/>
  <c r="P162" i="79" s="1"/>
  <c r="N163" i="79"/>
  <c r="P163" i="79" s="1"/>
  <c r="N164" i="79"/>
  <c r="N165" i="79"/>
  <c r="N166" i="79"/>
  <c r="N167" i="79"/>
  <c r="P167" i="79" s="1"/>
  <c r="N168" i="79"/>
  <c r="P168" i="79" s="1"/>
  <c r="N169" i="79"/>
  <c r="T169" i="79" s="1"/>
  <c r="P169" i="79"/>
  <c r="N170" i="79"/>
  <c r="N171" i="79"/>
  <c r="P171" i="79" s="1"/>
  <c r="N172" i="79"/>
  <c r="P172" i="79" s="1"/>
  <c r="N173" i="79"/>
  <c r="T173" i="79" s="1"/>
  <c r="N174" i="79"/>
  <c r="P174" i="79" s="1"/>
  <c r="N175" i="79"/>
  <c r="P175" i="79" s="1"/>
  <c r="T175" i="79"/>
  <c r="N176" i="79"/>
  <c r="N177" i="79"/>
  <c r="T177" i="79" s="1"/>
  <c r="N178" i="79"/>
  <c r="N179" i="79"/>
  <c r="T179" i="79" s="1"/>
  <c r="P179" i="79"/>
  <c r="N180" i="79"/>
  <c r="N181" i="79"/>
  <c r="T181" i="79" s="1"/>
  <c r="N182" i="79"/>
  <c r="N183" i="79"/>
  <c r="P183" i="79" s="1"/>
  <c r="N184" i="79"/>
  <c r="P184" i="79" s="1"/>
  <c r="N185" i="79"/>
  <c r="T185" i="79" s="1"/>
  <c r="N186" i="79"/>
  <c r="P186" i="79" s="1"/>
  <c r="N187" i="79"/>
  <c r="P187" i="79" s="1"/>
  <c r="T187" i="79"/>
  <c r="N188" i="79"/>
  <c r="N189" i="79"/>
  <c r="T189" i="79" s="1"/>
  <c r="N190" i="79"/>
  <c r="N191" i="79"/>
  <c r="P191" i="79"/>
  <c r="T191" i="79"/>
  <c r="N192" i="79"/>
  <c r="P192" i="79" s="1"/>
  <c r="N193" i="79"/>
  <c r="T193" i="79" s="1"/>
  <c r="N194" i="79"/>
  <c r="P194" i="79" s="1"/>
  <c r="N195" i="79"/>
  <c r="P195" i="79" s="1"/>
  <c r="N196" i="79"/>
  <c r="N197" i="79"/>
  <c r="T197" i="79" s="1"/>
  <c r="N198" i="79"/>
  <c r="N199" i="79"/>
  <c r="P199" i="79"/>
  <c r="T199" i="79"/>
  <c r="N200" i="79"/>
  <c r="P200" i="79" s="1"/>
  <c r="N201" i="79"/>
  <c r="T201" i="79" s="1"/>
  <c r="N202" i="79"/>
  <c r="P202" i="79" s="1"/>
  <c r="N203" i="79"/>
  <c r="P203" i="79" s="1"/>
  <c r="T203" i="79"/>
  <c r="N204" i="79"/>
  <c r="F205" i="79"/>
  <c r="Y7" i="79" s="1"/>
  <c r="I205" i="79"/>
  <c r="L205" i="79"/>
  <c r="M205" i="79"/>
  <c r="O205" i="79"/>
  <c r="Q205" i="79"/>
  <c r="R205" i="79"/>
  <c r="S205" i="79"/>
  <c r="H1" i="78"/>
  <c r="H6" i="78" s="1"/>
  <c r="D2" i="78"/>
  <c r="C5" i="78"/>
  <c r="N5" i="78"/>
  <c r="N6" i="78"/>
  <c r="P6" i="78" s="1"/>
  <c r="N7" i="78"/>
  <c r="N8" i="78"/>
  <c r="N9" i="78"/>
  <c r="P9" i="78" s="1"/>
  <c r="N10" i="78"/>
  <c r="N11" i="78"/>
  <c r="T11" i="78" s="1"/>
  <c r="P11" i="78"/>
  <c r="N12" i="78"/>
  <c r="N13" i="78"/>
  <c r="T13" i="78" s="1"/>
  <c r="N14" i="78"/>
  <c r="P14" i="78" s="1"/>
  <c r="N15" i="78"/>
  <c r="N16" i="78"/>
  <c r="T16" i="78" s="1"/>
  <c r="N17" i="78"/>
  <c r="N18" i="78"/>
  <c r="P18" i="78"/>
  <c r="T18" i="78"/>
  <c r="N19" i="78"/>
  <c r="P19" i="78" s="1"/>
  <c r="N20" i="78"/>
  <c r="T20" i="78" s="1"/>
  <c r="N21" i="78"/>
  <c r="P21" i="78" s="1"/>
  <c r="N22" i="78"/>
  <c r="P22" i="78" s="1"/>
  <c r="N23" i="78"/>
  <c r="N24" i="78"/>
  <c r="P24" i="78" s="1"/>
  <c r="N25" i="78"/>
  <c r="P25" i="78" s="1"/>
  <c r="N26" i="78"/>
  <c r="T26" i="78" s="1"/>
  <c r="P26" i="78"/>
  <c r="N27" i="78"/>
  <c r="N28" i="78"/>
  <c r="P28" i="78" s="1"/>
  <c r="N29" i="78"/>
  <c r="N30" i="78"/>
  <c r="T30" i="78" s="1"/>
  <c r="P30" i="78"/>
  <c r="N31" i="78"/>
  <c r="N32" i="78"/>
  <c r="P32" i="78" s="1"/>
  <c r="T32" i="78"/>
  <c r="N33" i="78"/>
  <c r="P33" i="78" s="1"/>
  <c r="N34" i="78"/>
  <c r="P34" i="78"/>
  <c r="T34" i="78"/>
  <c r="N35" i="78"/>
  <c r="N36" i="78"/>
  <c r="T36" i="78" s="1"/>
  <c r="P36" i="78"/>
  <c r="N37" i="78"/>
  <c r="N38" i="78"/>
  <c r="P38" i="78" s="1"/>
  <c r="N39" i="78"/>
  <c r="P39" i="78" s="1"/>
  <c r="T39" i="78"/>
  <c r="N40" i="78"/>
  <c r="N41" i="78"/>
  <c r="P41" i="78" s="1"/>
  <c r="N42" i="78"/>
  <c r="P42" i="78" s="1"/>
  <c r="N43" i="78"/>
  <c r="N44" i="78"/>
  <c r="T44" i="78" s="1"/>
  <c r="N45" i="78"/>
  <c r="N46" i="78"/>
  <c r="N47" i="78"/>
  <c r="P47" i="78" s="1"/>
  <c r="N48" i="78"/>
  <c r="T48" i="78" s="1"/>
  <c r="N49" i="78"/>
  <c r="P49" i="78" s="1"/>
  <c r="N50" i="78"/>
  <c r="T50" i="78" s="1"/>
  <c r="N51" i="78"/>
  <c r="P51" i="78" s="1"/>
  <c r="N52" i="78"/>
  <c r="N53" i="78"/>
  <c r="N54" i="78"/>
  <c r="T54" i="78" s="1"/>
  <c r="N55" i="78"/>
  <c r="N56" i="78"/>
  <c r="P56" i="78"/>
  <c r="T56" i="78"/>
  <c r="N57" i="78"/>
  <c r="P57" i="78" s="1"/>
  <c r="N58" i="78"/>
  <c r="P58" i="78" s="1"/>
  <c r="T58" i="78"/>
  <c r="N59" i="78"/>
  <c r="N60" i="78"/>
  <c r="T60" i="78" s="1"/>
  <c r="N61" i="78"/>
  <c r="N62" i="78"/>
  <c r="P62" i="78"/>
  <c r="T62" i="78"/>
  <c r="N63" i="78"/>
  <c r="P63" i="78" s="1"/>
  <c r="N64" i="78"/>
  <c r="T64" i="78" s="1"/>
  <c r="N65" i="78"/>
  <c r="P65" i="78" s="1"/>
  <c r="N66" i="78"/>
  <c r="P66" i="78" s="1"/>
  <c r="N67" i="78"/>
  <c r="N68" i="78"/>
  <c r="T68" i="78" s="1"/>
  <c r="N69" i="78"/>
  <c r="N70" i="78"/>
  <c r="T70" i="78" s="1"/>
  <c r="P70" i="78"/>
  <c r="N71" i="78"/>
  <c r="N72" i="78"/>
  <c r="T72" i="78" s="1"/>
  <c r="N73" i="78"/>
  <c r="N74" i="78"/>
  <c r="P74" i="78"/>
  <c r="T74" i="78"/>
  <c r="N75" i="78"/>
  <c r="P75" i="78" s="1"/>
  <c r="N76" i="78"/>
  <c r="T76" i="78" s="1"/>
  <c r="N77" i="78"/>
  <c r="P77" i="78" s="1"/>
  <c r="N78" i="78"/>
  <c r="T78" i="78" s="1"/>
  <c r="N79" i="78"/>
  <c r="P79" i="78" s="1"/>
  <c r="N80" i="78"/>
  <c r="P80" i="78" s="1"/>
  <c r="T80" i="78"/>
  <c r="N81" i="78"/>
  <c r="N82" i="78"/>
  <c r="T82" i="78" s="1"/>
  <c r="N83" i="78"/>
  <c r="N84" i="78"/>
  <c r="T84" i="78" s="1"/>
  <c r="N85" i="78"/>
  <c r="N86" i="78"/>
  <c r="P86" i="78" s="1"/>
  <c r="T86" i="78"/>
  <c r="N87" i="78"/>
  <c r="N88" i="78"/>
  <c r="T88" i="78" s="1"/>
  <c r="N89" i="78"/>
  <c r="P89" i="78" s="1"/>
  <c r="N90" i="78"/>
  <c r="P90" i="78"/>
  <c r="T90" i="78"/>
  <c r="N91" i="78"/>
  <c r="N92" i="78"/>
  <c r="T92" i="78" s="1"/>
  <c r="N93" i="78"/>
  <c r="N94" i="78"/>
  <c r="T94" i="78" s="1"/>
  <c r="N95" i="78"/>
  <c r="N96" i="78"/>
  <c r="T96" i="78" s="1"/>
  <c r="P96" i="78"/>
  <c r="N97" i="78"/>
  <c r="N98" i="78"/>
  <c r="T98" i="78" s="1"/>
  <c r="N99" i="78"/>
  <c r="N100" i="78"/>
  <c r="T100" i="78" s="1"/>
  <c r="N101" i="78"/>
  <c r="N102" i="78"/>
  <c r="N103" i="78"/>
  <c r="P103" i="78" s="1"/>
  <c r="T103" i="78"/>
  <c r="N104" i="78"/>
  <c r="T104" i="78" s="1"/>
  <c r="N105" i="78"/>
  <c r="P105" i="78" s="1"/>
  <c r="N106" i="78"/>
  <c r="T106" i="78" s="1"/>
  <c r="P106" i="78"/>
  <c r="N107" i="78"/>
  <c r="N108" i="78"/>
  <c r="T108" i="78" s="1"/>
  <c r="N109" i="78"/>
  <c r="N110" i="78"/>
  <c r="P110" i="78" s="1"/>
  <c r="N111" i="78"/>
  <c r="P111" i="78" s="1"/>
  <c r="N112" i="78"/>
  <c r="T112" i="78" s="1"/>
  <c r="N113" i="78"/>
  <c r="P113" i="78" s="1"/>
  <c r="N114" i="78"/>
  <c r="P114" i="78" s="1"/>
  <c r="N115" i="78"/>
  <c r="N116" i="78"/>
  <c r="T116" i="78" s="1"/>
  <c r="N117" i="78"/>
  <c r="N118" i="78"/>
  <c r="T118" i="78" s="1"/>
  <c r="N119" i="78"/>
  <c r="P119" i="78" s="1"/>
  <c r="N120" i="78"/>
  <c r="T120" i="78" s="1"/>
  <c r="N121" i="78"/>
  <c r="P121" i="78" s="1"/>
  <c r="N122" i="78"/>
  <c r="T122" i="78" s="1"/>
  <c r="N123" i="78"/>
  <c r="P123" i="78" s="1"/>
  <c r="N124" i="78"/>
  <c r="P124" i="78" s="1"/>
  <c r="N125" i="78"/>
  <c r="N126" i="78"/>
  <c r="T126" i="78" s="1"/>
  <c r="N127" i="78"/>
  <c r="N128" i="78"/>
  <c r="T128" i="78" s="1"/>
  <c r="P128" i="78"/>
  <c r="N129" i="78"/>
  <c r="P129" i="78" s="1"/>
  <c r="N130" i="78"/>
  <c r="N131" i="78"/>
  <c r="N132" i="78"/>
  <c r="T132" i="78" s="1"/>
  <c r="N133" i="78"/>
  <c r="N134" i="78"/>
  <c r="P134" i="78" s="1"/>
  <c r="T134" i="78"/>
  <c r="N135" i="78"/>
  <c r="P135" i="78" s="1"/>
  <c r="N136" i="78"/>
  <c r="T136" i="78" s="1"/>
  <c r="N137" i="78"/>
  <c r="P137" i="78" s="1"/>
  <c r="N138" i="78"/>
  <c r="P138" i="78" s="1"/>
  <c r="N139" i="78"/>
  <c r="N140" i="78"/>
  <c r="T140" i="78" s="1"/>
  <c r="N141" i="78"/>
  <c r="N142" i="78"/>
  <c r="N143" i="78"/>
  <c r="P143" i="78" s="1"/>
  <c r="N144" i="78"/>
  <c r="T144" i="78" s="1"/>
  <c r="N145" i="78"/>
  <c r="P145" i="78" s="1"/>
  <c r="N146" i="78"/>
  <c r="P146" i="78" s="1"/>
  <c r="T146" i="78"/>
  <c r="N147" i="78"/>
  <c r="N148" i="78"/>
  <c r="T148" i="78" s="1"/>
  <c r="N149" i="78"/>
  <c r="N150" i="78"/>
  <c r="P150" i="78" s="1"/>
  <c r="N151" i="78"/>
  <c r="P151" i="78" s="1"/>
  <c r="N152" i="78"/>
  <c r="T152" i="78" s="1"/>
  <c r="N153" i="78"/>
  <c r="P153" i="78" s="1"/>
  <c r="N154" i="78"/>
  <c r="P154" i="78" s="1"/>
  <c r="T154" i="78"/>
  <c r="N155" i="78"/>
  <c r="N156" i="78"/>
  <c r="T156" i="78" s="1"/>
  <c r="P156" i="78"/>
  <c r="N157" i="78"/>
  <c r="K158" i="78"/>
  <c r="N158" i="78"/>
  <c r="T158" i="78" s="1"/>
  <c r="P158" i="78"/>
  <c r="N159" i="78"/>
  <c r="N160" i="78"/>
  <c r="P160" i="78" s="1"/>
  <c r="T160" i="78"/>
  <c r="H161" i="78"/>
  <c r="N161" i="78"/>
  <c r="P161" i="78" s="1"/>
  <c r="T161" i="78"/>
  <c r="N162" i="78"/>
  <c r="T162" i="78" s="1"/>
  <c r="N163" i="78"/>
  <c r="P163" i="78" s="1"/>
  <c r="N164" i="78"/>
  <c r="T164" i="78" s="1"/>
  <c r="P164" i="78"/>
  <c r="N165" i="78"/>
  <c r="N166" i="78"/>
  <c r="T166" i="78" s="1"/>
  <c r="N167" i="78"/>
  <c r="N168" i="78"/>
  <c r="P168" i="78" s="1"/>
  <c r="T168" i="78"/>
  <c r="N169" i="78"/>
  <c r="N170" i="78"/>
  <c r="T170" i="78" s="1"/>
  <c r="N171" i="78"/>
  <c r="P171" i="78" s="1"/>
  <c r="N172" i="78"/>
  <c r="T172" i="78" s="1"/>
  <c r="P172" i="78"/>
  <c r="N173" i="78"/>
  <c r="N174" i="78"/>
  <c r="P174" i="78" s="1"/>
  <c r="T174" i="78"/>
  <c r="N175" i="78"/>
  <c r="P175" i="78" s="1"/>
  <c r="N176" i="78"/>
  <c r="T176" i="78" s="1"/>
  <c r="P176" i="78"/>
  <c r="N177" i="78"/>
  <c r="P177" i="78" s="1"/>
  <c r="T177" i="78"/>
  <c r="N178" i="78"/>
  <c r="P178" i="78"/>
  <c r="T178" i="78"/>
  <c r="N179" i="78"/>
  <c r="N180" i="78"/>
  <c r="T180" i="78" s="1"/>
  <c r="N181" i="78"/>
  <c r="N182" i="78"/>
  <c r="N183" i="78"/>
  <c r="P183" i="78" s="1"/>
  <c r="N184" i="78"/>
  <c r="T184" i="78" s="1"/>
  <c r="P184" i="78"/>
  <c r="N185" i="78"/>
  <c r="P185" i="78" s="1"/>
  <c r="T185" i="78"/>
  <c r="N186" i="78"/>
  <c r="N187" i="78"/>
  <c r="N188" i="78"/>
  <c r="T188" i="78" s="1"/>
  <c r="N189" i="78"/>
  <c r="N190" i="78"/>
  <c r="P190" i="78" s="1"/>
  <c r="T190" i="78"/>
  <c r="N191" i="78"/>
  <c r="P191" i="78" s="1"/>
  <c r="T191" i="78"/>
  <c r="N192" i="78"/>
  <c r="T192" i="78" s="1"/>
  <c r="N193" i="78"/>
  <c r="P193" i="78" s="1"/>
  <c r="N194" i="78"/>
  <c r="T194" i="78" s="1"/>
  <c r="P194" i="78"/>
  <c r="N195" i="78"/>
  <c r="N196" i="78"/>
  <c r="T196" i="78" s="1"/>
  <c r="N197" i="78"/>
  <c r="N198" i="78"/>
  <c r="P198" i="78" s="1"/>
  <c r="T198" i="78"/>
  <c r="N199" i="78"/>
  <c r="N200" i="78"/>
  <c r="T200" i="78" s="1"/>
  <c r="N201" i="78"/>
  <c r="P201" i="78" s="1"/>
  <c r="N202" i="78"/>
  <c r="P202" i="78"/>
  <c r="T202" i="78"/>
  <c r="N203" i="78"/>
  <c r="N204" i="78"/>
  <c r="T204" i="78" s="1"/>
  <c r="F205" i="78"/>
  <c r="I205" i="78"/>
  <c r="L205" i="78"/>
  <c r="M205" i="78"/>
  <c r="O205" i="78"/>
  <c r="Q205" i="78"/>
  <c r="R205" i="78"/>
  <c r="S205" i="78"/>
  <c r="H1" i="77"/>
  <c r="K43" i="77" s="1"/>
  <c r="D2" i="77"/>
  <c r="C5" i="77"/>
  <c r="N5" i="77"/>
  <c r="P5" i="77" s="1"/>
  <c r="T5" i="77"/>
  <c r="N6" i="77"/>
  <c r="T6" i="77" s="1"/>
  <c r="P6" i="77"/>
  <c r="N7" i="77"/>
  <c r="P7" i="77" s="1"/>
  <c r="N8" i="77"/>
  <c r="T8" i="77" s="1"/>
  <c r="P8" i="77"/>
  <c r="N9" i="77"/>
  <c r="N10" i="77"/>
  <c r="P10" i="77" s="1"/>
  <c r="T10" i="77"/>
  <c r="N11" i="77"/>
  <c r="P11" i="77" s="1"/>
  <c r="N12" i="77"/>
  <c r="N13" i="77"/>
  <c r="P13" i="77" s="1"/>
  <c r="N14" i="77"/>
  <c r="N15" i="77"/>
  <c r="N16" i="77"/>
  <c r="P16" i="77" s="1"/>
  <c r="N17" i="77"/>
  <c r="T17" i="77" s="1"/>
  <c r="N18" i="77"/>
  <c r="P18" i="77" s="1"/>
  <c r="N19" i="77"/>
  <c r="P19" i="77" s="1"/>
  <c r="T19" i="77"/>
  <c r="N20" i="77"/>
  <c r="N21" i="77"/>
  <c r="T21" i="77" s="1"/>
  <c r="N22" i="77"/>
  <c r="N23" i="77"/>
  <c r="P23" i="77" s="1"/>
  <c r="N24" i="77"/>
  <c r="P24" i="77" s="1"/>
  <c r="N25" i="77"/>
  <c r="T25" i="77" s="1"/>
  <c r="N26" i="77"/>
  <c r="P26" i="77" s="1"/>
  <c r="K27" i="77"/>
  <c r="N27" i="77"/>
  <c r="P27" i="77" s="1"/>
  <c r="H28" i="77"/>
  <c r="N28" i="77"/>
  <c r="N29" i="77"/>
  <c r="T29" i="77" s="1"/>
  <c r="H30" i="77"/>
  <c r="N30" i="77"/>
  <c r="N31" i="77"/>
  <c r="P31" i="77" s="1"/>
  <c r="N32" i="77"/>
  <c r="P32" i="77" s="1"/>
  <c r="T32" i="77"/>
  <c r="N33" i="77"/>
  <c r="T33" i="77" s="1"/>
  <c r="P33" i="77"/>
  <c r="N34" i="77"/>
  <c r="K35" i="77"/>
  <c r="N35" i="77"/>
  <c r="P35" i="77" s="1"/>
  <c r="H36" i="77"/>
  <c r="N36" i="77"/>
  <c r="N37" i="77"/>
  <c r="T37" i="77" s="1"/>
  <c r="P37" i="77"/>
  <c r="H38" i="77"/>
  <c r="N38" i="77"/>
  <c r="N39" i="77"/>
  <c r="P39" i="77" s="1"/>
  <c r="N40" i="77"/>
  <c r="P40" i="77" s="1"/>
  <c r="N41" i="77"/>
  <c r="T41" i="77" s="1"/>
  <c r="N42" i="77"/>
  <c r="P42" i="77" s="1"/>
  <c r="N43" i="77"/>
  <c r="P43" i="77" s="1"/>
  <c r="T43" i="77"/>
  <c r="N44" i="77"/>
  <c r="N45" i="77"/>
  <c r="T45" i="77" s="1"/>
  <c r="N46" i="77"/>
  <c r="N47" i="77"/>
  <c r="P47" i="77"/>
  <c r="T47" i="77"/>
  <c r="N48" i="77"/>
  <c r="P48" i="77" s="1"/>
  <c r="N49" i="77"/>
  <c r="T49" i="77" s="1"/>
  <c r="N50" i="77"/>
  <c r="P50" i="77" s="1"/>
  <c r="N51" i="77"/>
  <c r="P51" i="77" s="1"/>
  <c r="N52" i="77"/>
  <c r="N53" i="77"/>
  <c r="T53" i="77" s="1"/>
  <c r="N54" i="77"/>
  <c r="N55" i="77"/>
  <c r="P55" i="77"/>
  <c r="T55" i="77"/>
  <c r="N56" i="77"/>
  <c r="P56" i="77" s="1"/>
  <c r="N57" i="77"/>
  <c r="T57" i="77" s="1"/>
  <c r="N58" i="77"/>
  <c r="P58" i="77" s="1"/>
  <c r="K59" i="77"/>
  <c r="N59" i="77"/>
  <c r="H60" i="77"/>
  <c r="N60" i="77"/>
  <c r="N61" i="77"/>
  <c r="T61" i="77" s="1"/>
  <c r="H62" i="77"/>
  <c r="N62" i="77"/>
  <c r="N63" i="77"/>
  <c r="N64" i="77"/>
  <c r="P64" i="77" s="1"/>
  <c r="N65" i="77"/>
  <c r="T65" i="77" s="1"/>
  <c r="P65" i="77"/>
  <c r="N66" i="77"/>
  <c r="P66" i="77" s="1"/>
  <c r="T66" i="77"/>
  <c r="K67" i="77"/>
  <c r="N67" i="77"/>
  <c r="P67" i="77" s="1"/>
  <c r="T67" i="77"/>
  <c r="H68" i="77"/>
  <c r="N68" i="77"/>
  <c r="N69" i="77"/>
  <c r="T69" i="77" s="1"/>
  <c r="P69" i="77"/>
  <c r="H70" i="77"/>
  <c r="N70" i="77"/>
  <c r="N71" i="77"/>
  <c r="P71" i="77"/>
  <c r="T71" i="77"/>
  <c r="N72" i="77"/>
  <c r="P72" i="77" s="1"/>
  <c r="N73" i="77"/>
  <c r="T73" i="77" s="1"/>
  <c r="N74" i="77"/>
  <c r="P74" i="77" s="1"/>
  <c r="N75" i="77"/>
  <c r="P75" i="77" s="1"/>
  <c r="T75" i="77"/>
  <c r="N76" i="77"/>
  <c r="N77" i="77"/>
  <c r="T77" i="77" s="1"/>
  <c r="N78" i="77"/>
  <c r="N79" i="77"/>
  <c r="P79" i="77"/>
  <c r="T79" i="77"/>
  <c r="N80" i="77"/>
  <c r="P80" i="77" s="1"/>
  <c r="N81" i="77"/>
  <c r="T81" i="77" s="1"/>
  <c r="N82" i="77"/>
  <c r="P82" i="77" s="1"/>
  <c r="K83" i="77"/>
  <c r="N83" i="77"/>
  <c r="P83" i="77" s="1"/>
  <c r="H84" i="77"/>
  <c r="N84" i="77"/>
  <c r="N85" i="77"/>
  <c r="T85" i="77" s="1"/>
  <c r="H86" i="77"/>
  <c r="N86" i="77"/>
  <c r="N87" i="77"/>
  <c r="P87" i="77" s="1"/>
  <c r="N88" i="77"/>
  <c r="P88" i="77" s="1"/>
  <c r="T88" i="77"/>
  <c r="N89" i="77"/>
  <c r="T89" i="77" s="1"/>
  <c r="N90" i="77"/>
  <c r="P90" i="77" s="1"/>
  <c r="T90" i="77"/>
  <c r="N91" i="77"/>
  <c r="P91" i="77" s="1"/>
  <c r="N92" i="77"/>
  <c r="N93" i="77"/>
  <c r="T93" i="77" s="1"/>
  <c r="P93" i="77"/>
  <c r="N94" i="77"/>
  <c r="N95" i="77"/>
  <c r="P95" i="77" s="1"/>
  <c r="N96" i="77"/>
  <c r="P96" i="77" s="1"/>
  <c r="N97" i="77"/>
  <c r="T97" i="77" s="1"/>
  <c r="P97" i="77"/>
  <c r="N98" i="77"/>
  <c r="K99" i="77"/>
  <c r="N99" i="77"/>
  <c r="P99" i="77" s="1"/>
  <c r="H100" i="77"/>
  <c r="N100" i="77"/>
  <c r="N101" i="77"/>
  <c r="T101" i="77" s="1"/>
  <c r="P101" i="77"/>
  <c r="H102" i="77"/>
  <c r="N102" i="77"/>
  <c r="N103" i="77"/>
  <c r="P103" i="77" s="1"/>
  <c r="N104" i="77"/>
  <c r="P104" i="77" s="1"/>
  <c r="N105" i="77"/>
  <c r="T105" i="77" s="1"/>
  <c r="N106" i="77"/>
  <c r="P106" i="77" s="1"/>
  <c r="N107" i="77"/>
  <c r="P107" i="77" s="1"/>
  <c r="T107" i="77"/>
  <c r="N108" i="77"/>
  <c r="N109" i="77"/>
  <c r="T109" i="77" s="1"/>
  <c r="N110" i="77"/>
  <c r="N111" i="77"/>
  <c r="P111" i="77"/>
  <c r="T111" i="77"/>
  <c r="N112" i="77"/>
  <c r="P112" i="77" s="1"/>
  <c r="N113" i="77"/>
  <c r="T113" i="77" s="1"/>
  <c r="N114" i="77"/>
  <c r="P114" i="77" s="1"/>
  <c r="K115" i="77"/>
  <c r="N115" i="77"/>
  <c r="P115" i="77" s="1"/>
  <c r="T115" i="77"/>
  <c r="H116" i="77"/>
  <c r="N116" i="77"/>
  <c r="N117" i="77"/>
  <c r="T117" i="77" s="1"/>
  <c r="H118" i="77"/>
  <c r="N118" i="77"/>
  <c r="N119" i="77"/>
  <c r="P119" i="77" s="1"/>
  <c r="N120" i="77"/>
  <c r="P120" i="77" s="1"/>
  <c r="T120" i="77"/>
  <c r="N121" i="77"/>
  <c r="T121" i="77" s="1"/>
  <c r="P121" i="77"/>
  <c r="N122" i="77"/>
  <c r="P122" i="77" s="1"/>
  <c r="K123" i="77"/>
  <c r="N123" i="77"/>
  <c r="P123" i="77" s="1"/>
  <c r="T123" i="77"/>
  <c r="H124" i="77"/>
  <c r="N124" i="77"/>
  <c r="N125" i="77"/>
  <c r="T125" i="77" s="1"/>
  <c r="H126" i="77"/>
  <c r="N126" i="77"/>
  <c r="N127" i="77"/>
  <c r="P127" i="77"/>
  <c r="T127" i="77"/>
  <c r="N128" i="77"/>
  <c r="P128" i="77" s="1"/>
  <c r="N129" i="77"/>
  <c r="T129" i="77" s="1"/>
  <c r="N130" i="77"/>
  <c r="P130" i="77" s="1"/>
  <c r="K131" i="77"/>
  <c r="N131" i="77"/>
  <c r="P131" i="77" s="1"/>
  <c r="T131" i="77"/>
  <c r="H132" i="77"/>
  <c r="N132" i="77"/>
  <c r="N133" i="77"/>
  <c r="T133" i="77" s="1"/>
  <c r="H134" i="77"/>
  <c r="N134" i="77"/>
  <c r="N135" i="77"/>
  <c r="P135" i="77" s="1"/>
  <c r="N136" i="77"/>
  <c r="P136" i="77" s="1"/>
  <c r="T136" i="77"/>
  <c r="N137" i="77"/>
  <c r="T137" i="77" s="1"/>
  <c r="P137" i="77"/>
  <c r="H138" i="77"/>
  <c r="N138" i="77"/>
  <c r="P138" i="77" s="1"/>
  <c r="K139" i="77"/>
  <c r="N139" i="77"/>
  <c r="P139" i="77"/>
  <c r="T139" i="77"/>
  <c r="H140" i="77"/>
  <c r="N140" i="77"/>
  <c r="N141" i="77"/>
  <c r="T141" i="77" s="1"/>
  <c r="H142" i="77"/>
  <c r="N142" i="77"/>
  <c r="N143" i="77"/>
  <c r="P143" i="77" s="1"/>
  <c r="T143" i="77"/>
  <c r="N144" i="77"/>
  <c r="N145" i="77"/>
  <c r="T145" i="77" s="1"/>
  <c r="H146" i="77"/>
  <c r="N146" i="77"/>
  <c r="P146" i="77" s="1"/>
  <c r="K147" i="77"/>
  <c r="N147" i="77"/>
  <c r="T147" i="77" s="1"/>
  <c r="H148" i="77"/>
  <c r="N148" i="77"/>
  <c r="N149" i="77"/>
  <c r="T149" i="77" s="1"/>
  <c r="H150" i="77"/>
  <c r="N150" i="77"/>
  <c r="N151" i="77"/>
  <c r="P151" i="77" s="1"/>
  <c r="N152" i="77"/>
  <c r="P152" i="77" s="1"/>
  <c r="T152" i="77"/>
  <c r="N153" i="77"/>
  <c r="T153" i="77" s="1"/>
  <c r="H154" i="77"/>
  <c r="N154" i="77"/>
  <c r="P154" i="77" s="1"/>
  <c r="K155" i="77"/>
  <c r="N155" i="77"/>
  <c r="H156" i="77"/>
  <c r="N156" i="77"/>
  <c r="N157" i="77"/>
  <c r="T157" i="77" s="1"/>
  <c r="H158" i="77"/>
  <c r="N158" i="77"/>
  <c r="N159" i="77"/>
  <c r="N160" i="77"/>
  <c r="P160" i="77" s="1"/>
  <c r="N161" i="77"/>
  <c r="T161" i="77" s="1"/>
  <c r="P161" i="77"/>
  <c r="H162" i="77"/>
  <c r="N162" i="77"/>
  <c r="P162" i="77" s="1"/>
  <c r="K163" i="77"/>
  <c r="N163" i="77"/>
  <c r="P163" i="77"/>
  <c r="T163" i="77"/>
  <c r="H164" i="77"/>
  <c r="N164" i="77"/>
  <c r="N165" i="77"/>
  <c r="T165" i="77" s="1"/>
  <c r="H166" i="77"/>
  <c r="N166" i="77"/>
  <c r="N167" i="77"/>
  <c r="P167" i="77" s="1"/>
  <c r="T167" i="77"/>
  <c r="N168" i="77"/>
  <c r="P168" i="77" s="1"/>
  <c r="N169" i="77"/>
  <c r="T169" i="77" s="1"/>
  <c r="P169" i="77"/>
  <c r="H170" i="77"/>
  <c r="N170" i="77"/>
  <c r="P170" i="77" s="1"/>
  <c r="K171" i="77"/>
  <c r="N171" i="77"/>
  <c r="P171" i="77" s="1"/>
  <c r="H172" i="77"/>
  <c r="N172" i="77"/>
  <c r="N173" i="77"/>
  <c r="T173" i="77" s="1"/>
  <c r="H174" i="77"/>
  <c r="N174" i="77"/>
  <c r="N175" i="77"/>
  <c r="P175" i="77" s="1"/>
  <c r="N176" i="77"/>
  <c r="P176" i="77" s="1"/>
  <c r="T176" i="77"/>
  <c r="N177" i="77"/>
  <c r="T177" i="77" s="1"/>
  <c r="P177" i="77"/>
  <c r="H178" i="77"/>
  <c r="N178" i="77"/>
  <c r="P178" i="77" s="1"/>
  <c r="K179" i="77"/>
  <c r="N179" i="77"/>
  <c r="P179" i="77" s="1"/>
  <c r="H180" i="77"/>
  <c r="N180" i="77"/>
  <c r="N181" i="77"/>
  <c r="T181" i="77" s="1"/>
  <c r="H182" i="77"/>
  <c r="N182" i="77"/>
  <c r="N183" i="77"/>
  <c r="P183" i="77" s="1"/>
  <c r="N184" i="77"/>
  <c r="P184" i="77" s="1"/>
  <c r="T184" i="77"/>
  <c r="N185" i="77"/>
  <c r="T185" i="77" s="1"/>
  <c r="P185" i="77"/>
  <c r="H186" i="77"/>
  <c r="N186" i="77"/>
  <c r="P186" i="77" s="1"/>
  <c r="K187" i="77"/>
  <c r="N187" i="77"/>
  <c r="P187" i="77"/>
  <c r="T187" i="77"/>
  <c r="H188" i="77"/>
  <c r="N188" i="77"/>
  <c r="N189" i="77"/>
  <c r="T189" i="77" s="1"/>
  <c r="H190" i="77"/>
  <c r="N190" i="77"/>
  <c r="N191" i="77"/>
  <c r="P191" i="77" s="1"/>
  <c r="T191" i="77"/>
  <c r="N192" i="77"/>
  <c r="P192" i="77" s="1"/>
  <c r="T192" i="77"/>
  <c r="N193" i="77"/>
  <c r="H194" i="77"/>
  <c r="N194" i="77"/>
  <c r="P194" i="77" s="1"/>
  <c r="K195" i="77"/>
  <c r="N195" i="77"/>
  <c r="P195" i="77" s="1"/>
  <c r="T195" i="77"/>
  <c r="H196" i="77"/>
  <c r="N196" i="77"/>
  <c r="N197" i="77"/>
  <c r="T197" i="77" s="1"/>
  <c r="H198" i="77"/>
  <c r="N198" i="77"/>
  <c r="N199" i="77"/>
  <c r="P199" i="77" s="1"/>
  <c r="N200" i="77"/>
  <c r="P200" i="77" s="1"/>
  <c r="N201" i="77"/>
  <c r="T201" i="77" s="1"/>
  <c r="P201" i="77"/>
  <c r="H202" i="77"/>
  <c r="N202" i="77"/>
  <c r="P202" i="77" s="1"/>
  <c r="K203" i="77"/>
  <c r="N203" i="77"/>
  <c r="P203" i="77"/>
  <c r="T203" i="77"/>
  <c r="H204" i="77"/>
  <c r="N204" i="77"/>
  <c r="F205" i="77"/>
  <c r="Y7" i="77" s="1"/>
  <c r="I205" i="77"/>
  <c r="L205" i="77"/>
  <c r="M205" i="77"/>
  <c r="O205" i="77"/>
  <c r="Q205" i="77"/>
  <c r="R205" i="77"/>
  <c r="S205" i="77"/>
  <c r="H1" i="76"/>
  <c r="H189" i="76" s="1"/>
  <c r="D2" i="76"/>
  <c r="C5" i="76"/>
  <c r="N5" i="76"/>
  <c r="H6" i="76"/>
  <c r="N6" i="76"/>
  <c r="N7" i="76"/>
  <c r="H8" i="76"/>
  <c r="N8" i="76"/>
  <c r="P8" i="76" s="1"/>
  <c r="N9" i="76"/>
  <c r="T9" i="76" s="1"/>
  <c r="P9" i="76"/>
  <c r="N10" i="76"/>
  <c r="N11" i="76"/>
  <c r="P11" i="76" s="1"/>
  <c r="N12" i="76"/>
  <c r="T12" i="76" s="1"/>
  <c r="N13" i="76"/>
  <c r="P13" i="76" s="1"/>
  <c r="T13" i="76"/>
  <c r="N14" i="76"/>
  <c r="T14" i="76" s="1"/>
  <c r="N15" i="76"/>
  <c r="P15" i="76" s="1"/>
  <c r="N16" i="76"/>
  <c r="P16" i="76" s="1"/>
  <c r="N17" i="76"/>
  <c r="N18" i="76"/>
  <c r="T18" i="76" s="1"/>
  <c r="N19" i="76"/>
  <c r="N20" i="76"/>
  <c r="T20" i="76" s="1"/>
  <c r="P20" i="76"/>
  <c r="N21" i="76"/>
  <c r="P21" i="76" s="1"/>
  <c r="N22" i="76"/>
  <c r="T22" i="76" s="1"/>
  <c r="N23" i="76"/>
  <c r="P23" i="76" s="1"/>
  <c r="N24" i="76"/>
  <c r="P24" i="76" s="1"/>
  <c r="N25" i="76"/>
  <c r="N26" i="76"/>
  <c r="T26" i="76" s="1"/>
  <c r="N27" i="76"/>
  <c r="N28" i="76"/>
  <c r="P28" i="76" s="1"/>
  <c r="N29" i="76"/>
  <c r="P29" i="76" s="1"/>
  <c r="N30" i="76"/>
  <c r="T30" i="76" s="1"/>
  <c r="N31" i="76"/>
  <c r="P31" i="76" s="1"/>
  <c r="N32" i="76"/>
  <c r="N33" i="76"/>
  <c r="N34" i="76"/>
  <c r="T34" i="76" s="1"/>
  <c r="N35" i="76"/>
  <c r="N36" i="76"/>
  <c r="P36" i="76" s="1"/>
  <c r="T36" i="76"/>
  <c r="N37" i="76"/>
  <c r="P37" i="76" s="1"/>
  <c r="N38" i="76"/>
  <c r="T38" i="76" s="1"/>
  <c r="N39" i="76"/>
  <c r="P39" i="76" s="1"/>
  <c r="N40" i="76"/>
  <c r="P40" i="76" s="1"/>
  <c r="N41" i="76"/>
  <c r="N42" i="76"/>
  <c r="T42" i="76" s="1"/>
  <c r="N43" i="76"/>
  <c r="N44" i="76"/>
  <c r="N45" i="76"/>
  <c r="P45" i="76" s="1"/>
  <c r="N46" i="76"/>
  <c r="T46" i="76" s="1"/>
  <c r="N47" i="76"/>
  <c r="P47" i="76" s="1"/>
  <c r="N48" i="76"/>
  <c r="P48" i="76" s="1"/>
  <c r="T48" i="76"/>
  <c r="N49" i="76"/>
  <c r="N50" i="76"/>
  <c r="T50" i="76" s="1"/>
  <c r="N51" i="76"/>
  <c r="N52" i="76"/>
  <c r="P52" i="76" s="1"/>
  <c r="N53" i="76"/>
  <c r="P53" i="76" s="1"/>
  <c r="N54" i="76"/>
  <c r="T54" i="76" s="1"/>
  <c r="N55" i="76"/>
  <c r="P55" i="76" s="1"/>
  <c r="N56" i="76"/>
  <c r="P56" i="76" s="1"/>
  <c r="T56" i="76"/>
  <c r="N57" i="76"/>
  <c r="N58" i="76"/>
  <c r="T58" i="76" s="1"/>
  <c r="N59" i="76"/>
  <c r="N60" i="76"/>
  <c r="P60" i="76"/>
  <c r="T60" i="76"/>
  <c r="N61" i="76"/>
  <c r="P61" i="76" s="1"/>
  <c r="N62" i="76"/>
  <c r="T62" i="76" s="1"/>
  <c r="N63" i="76"/>
  <c r="P63" i="76" s="1"/>
  <c r="N64" i="76"/>
  <c r="P64" i="76" s="1"/>
  <c r="N65" i="76"/>
  <c r="N66" i="76"/>
  <c r="T66" i="76" s="1"/>
  <c r="N67" i="76"/>
  <c r="N68" i="76"/>
  <c r="P68" i="76"/>
  <c r="T68" i="76"/>
  <c r="N69" i="76"/>
  <c r="P69" i="76" s="1"/>
  <c r="N70" i="76"/>
  <c r="T70" i="76" s="1"/>
  <c r="N71" i="76"/>
  <c r="P71" i="76" s="1"/>
  <c r="N72" i="76"/>
  <c r="P72" i="76" s="1"/>
  <c r="T72" i="76"/>
  <c r="N73" i="76"/>
  <c r="N74" i="76"/>
  <c r="T74" i="76" s="1"/>
  <c r="N75" i="76"/>
  <c r="N76" i="76"/>
  <c r="P76" i="76" s="1"/>
  <c r="N77" i="76"/>
  <c r="P77" i="76" s="1"/>
  <c r="N78" i="76"/>
  <c r="T78" i="76" s="1"/>
  <c r="N79" i="76"/>
  <c r="P79" i="76" s="1"/>
  <c r="N80" i="76"/>
  <c r="P80" i="76" s="1"/>
  <c r="N81" i="76"/>
  <c r="N82" i="76"/>
  <c r="T82" i="76" s="1"/>
  <c r="N83" i="76"/>
  <c r="N84" i="76"/>
  <c r="T84" i="76" s="1"/>
  <c r="P84" i="76"/>
  <c r="N85" i="76"/>
  <c r="P85" i="76" s="1"/>
  <c r="N86" i="76"/>
  <c r="T86" i="76" s="1"/>
  <c r="N87" i="76"/>
  <c r="P87" i="76" s="1"/>
  <c r="N88" i="76"/>
  <c r="P88" i="76" s="1"/>
  <c r="N89" i="76"/>
  <c r="N90" i="76"/>
  <c r="T90" i="76" s="1"/>
  <c r="N91" i="76"/>
  <c r="N92" i="76"/>
  <c r="P92" i="76" s="1"/>
  <c r="N93" i="76"/>
  <c r="P93" i="76" s="1"/>
  <c r="N94" i="76"/>
  <c r="T94" i="76" s="1"/>
  <c r="N95" i="76"/>
  <c r="P95" i="76" s="1"/>
  <c r="N96" i="76"/>
  <c r="N97" i="76"/>
  <c r="N98" i="76"/>
  <c r="T98" i="76" s="1"/>
  <c r="N99" i="76"/>
  <c r="N100" i="76"/>
  <c r="P100" i="76" s="1"/>
  <c r="T100" i="76"/>
  <c r="N101" i="76"/>
  <c r="P101" i="76" s="1"/>
  <c r="N102" i="76"/>
  <c r="T102" i="76" s="1"/>
  <c r="N103" i="76"/>
  <c r="P103" i="76" s="1"/>
  <c r="N104" i="76"/>
  <c r="P104" i="76" s="1"/>
  <c r="N105" i="76"/>
  <c r="N106" i="76"/>
  <c r="T106" i="76" s="1"/>
  <c r="N107" i="76"/>
  <c r="N108" i="76"/>
  <c r="N109" i="76"/>
  <c r="P109" i="76" s="1"/>
  <c r="N110" i="76"/>
  <c r="T110" i="76" s="1"/>
  <c r="N111" i="76"/>
  <c r="P111" i="76" s="1"/>
  <c r="N112" i="76"/>
  <c r="P112" i="76" s="1"/>
  <c r="T112" i="76"/>
  <c r="N113" i="76"/>
  <c r="N114" i="76"/>
  <c r="T114" i="76" s="1"/>
  <c r="N115" i="76"/>
  <c r="N116" i="76"/>
  <c r="P116" i="76" s="1"/>
  <c r="N117" i="76"/>
  <c r="P117" i="76" s="1"/>
  <c r="N118" i="76"/>
  <c r="T118" i="76" s="1"/>
  <c r="N119" i="76"/>
  <c r="P119" i="76" s="1"/>
  <c r="N120" i="76"/>
  <c r="P120" i="76" s="1"/>
  <c r="T120" i="76"/>
  <c r="N121" i="76"/>
  <c r="N122" i="76"/>
  <c r="T122" i="76" s="1"/>
  <c r="N123" i="76"/>
  <c r="N124" i="76"/>
  <c r="P124" i="76"/>
  <c r="T124" i="76"/>
  <c r="N125" i="76"/>
  <c r="P125" i="76" s="1"/>
  <c r="N126" i="76"/>
  <c r="P126" i="76" s="1"/>
  <c r="N127" i="76"/>
  <c r="N128" i="76"/>
  <c r="T128" i="76" s="1"/>
  <c r="N129" i="76"/>
  <c r="N130" i="76"/>
  <c r="T130" i="76" s="1"/>
  <c r="N131" i="76"/>
  <c r="P131" i="76" s="1"/>
  <c r="N132" i="76"/>
  <c r="T132" i="76" s="1"/>
  <c r="N133" i="76"/>
  <c r="P133" i="76" s="1"/>
  <c r="N134" i="76"/>
  <c r="P134" i="76" s="1"/>
  <c r="N135" i="76"/>
  <c r="N136" i="76"/>
  <c r="T136" i="76" s="1"/>
  <c r="N137" i="76"/>
  <c r="N138" i="76"/>
  <c r="P138" i="76" s="1"/>
  <c r="N139" i="76"/>
  <c r="P139" i="76" s="1"/>
  <c r="N140" i="76"/>
  <c r="T140" i="76" s="1"/>
  <c r="H141" i="76"/>
  <c r="N141" i="76"/>
  <c r="N142" i="76"/>
  <c r="P142" i="76" s="1"/>
  <c r="N143" i="76"/>
  <c r="N144" i="76"/>
  <c r="T144" i="76" s="1"/>
  <c r="P144" i="76"/>
  <c r="N145" i="76"/>
  <c r="N146" i="76"/>
  <c r="P146" i="76" s="1"/>
  <c r="T146" i="76"/>
  <c r="N147" i="76"/>
  <c r="P147" i="76" s="1"/>
  <c r="N148" i="76"/>
  <c r="T148" i="76" s="1"/>
  <c r="P148" i="76"/>
  <c r="N149" i="76"/>
  <c r="P149" i="76" s="1"/>
  <c r="N150" i="76"/>
  <c r="P150" i="76"/>
  <c r="T150" i="76"/>
  <c r="N151" i="76"/>
  <c r="N152" i="76"/>
  <c r="T152" i="76" s="1"/>
  <c r="P152" i="76"/>
  <c r="N153" i="76"/>
  <c r="N154" i="76"/>
  <c r="N155" i="76"/>
  <c r="P155" i="76" s="1"/>
  <c r="N156" i="76"/>
  <c r="T156" i="76" s="1"/>
  <c r="P156" i="76"/>
  <c r="N157" i="76"/>
  <c r="P157" i="76" s="1"/>
  <c r="T157" i="76"/>
  <c r="N158" i="76"/>
  <c r="N159" i="76"/>
  <c r="N160" i="76"/>
  <c r="T160" i="76" s="1"/>
  <c r="N161" i="76"/>
  <c r="N162" i="76"/>
  <c r="P162" i="76" s="1"/>
  <c r="T162" i="76"/>
  <c r="N163" i="76"/>
  <c r="P163" i="76" s="1"/>
  <c r="T163" i="76"/>
  <c r="N164" i="76"/>
  <c r="T164" i="76" s="1"/>
  <c r="N165" i="76"/>
  <c r="P165" i="76" s="1"/>
  <c r="N166" i="76"/>
  <c r="T166" i="76" s="1"/>
  <c r="N167" i="76"/>
  <c r="N168" i="76"/>
  <c r="T168" i="76" s="1"/>
  <c r="N169" i="76"/>
  <c r="N170" i="76"/>
  <c r="P170" i="76" s="1"/>
  <c r="T170" i="76"/>
  <c r="N171" i="76"/>
  <c r="N172" i="76"/>
  <c r="T172" i="76" s="1"/>
  <c r="N173" i="76"/>
  <c r="P173" i="76" s="1"/>
  <c r="N174" i="76"/>
  <c r="P174" i="76"/>
  <c r="T174" i="76"/>
  <c r="N175" i="76"/>
  <c r="N176" i="76"/>
  <c r="T176" i="76" s="1"/>
  <c r="N177" i="76"/>
  <c r="N178" i="76"/>
  <c r="P178" i="76" s="1"/>
  <c r="N179" i="76"/>
  <c r="P179" i="76" s="1"/>
  <c r="N180" i="76"/>
  <c r="T180" i="76" s="1"/>
  <c r="P180" i="76"/>
  <c r="N181" i="76"/>
  <c r="P181" i="76" s="1"/>
  <c r="N182" i="76"/>
  <c r="P182" i="76" s="1"/>
  <c r="T182" i="76"/>
  <c r="N183" i="76"/>
  <c r="N184" i="76"/>
  <c r="T184" i="76" s="1"/>
  <c r="P184" i="76"/>
  <c r="N185" i="76"/>
  <c r="N186" i="76"/>
  <c r="P186" i="76" s="1"/>
  <c r="N187" i="76"/>
  <c r="P187" i="76" s="1"/>
  <c r="T187" i="76"/>
  <c r="N188" i="76"/>
  <c r="N189" i="76"/>
  <c r="P189" i="76" s="1"/>
  <c r="N190" i="76"/>
  <c r="P190" i="76" s="1"/>
  <c r="N191" i="76"/>
  <c r="N192" i="76"/>
  <c r="T192" i="76" s="1"/>
  <c r="N193" i="76"/>
  <c r="N194" i="76"/>
  <c r="N195" i="76"/>
  <c r="P195" i="76" s="1"/>
  <c r="N196" i="76"/>
  <c r="T196" i="76" s="1"/>
  <c r="N197" i="76"/>
  <c r="P197" i="76" s="1"/>
  <c r="N198" i="76"/>
  <c r="P198" i="76" s="1"/>
  <c r="T198" i="76"/>
  <c r="N199" i="76"/>
  <c r="N200" i="76"/>
  <c r="T200" i="76" s="1"/>
  <c r="N201" i="76"/>
  <c r="N202" i="76"/>
  <c r="P202" i="76" s="1"/>
  <c r="N203" i="76"/>
  <c r="P203" i="76" s="1"/>
  <c r="N204" i="76"/>
  <c r="T204" i="76" s="1"/>
  <c r="F205" i="76"/>
  <c r="I205" i="76"/>
  <c r="Y13" i="76" s="1"/>
  <c r="L205" i="76"/>
  <c r="M205" i="76"/>
  <c r="O205" i="76"/>
  <c r="Q205" i="76"/>
  <c r="R205" i="76"/>
  <c r="S205" i="76"/>
  <c r="H1" i="75"/>
  <c r="H52" i="75" s="1"/>
  <c r="D2" i="75"/>
  <c r="C5" i="75"/>
  <c r="N5" i="75"/>
  <c r="T5" i="75" s="1"/>
  <c r="N6" i="75"/>
  <c r="P6" i="75" s="1"/>
  <c r="T6" i="75"/>
  <c r="N7" i="75"/>
  <c r="T7" i="75" s="1"/>
  <c r="N8" i="75"/>
  <c r="P8" i="75" s="1"/>
  <c r="N9" i="75"/>
  <c r="T9" i="75" s="1"/>
  <c r="N10" i="75"/>
  <c r="T10" i="75" s="1"/>
  <c r="N11" i="75"/>
  <c r="P11" i="75" s="1"/>
  <c r="N12" i="75"/>
  <c r="N13" i="75"/>
  <c r="P13" i="75" s="1"/>
  <c r="T13" i="75"/>
  <c r="N14" i="75"/>
  <c r="N15" i="75"/>
  <c r="T15" i="75" s="1"/>
  <c r="N16" i="75"/>
  <c r="N17" i="75"/>
  <c r="P17" i="75"/>
  <c r="T17" i="75"/>
  <c r="N18" i="75"/>
  <c r="P18" i="75" s="1"/>
  <c r="N19" i="75"/>
  <c r="P19" i="75" s="1"/>
  <c r="N20" i="75"/>
  <c r="N21" i="75"/>
  <c r="T21" i="75" s="1"/>
  <c r="N22" i="75"/>
  <c r="N23" i="75"/>
  <c r="T23" i="75" s="1"/>
  <c r="P23" i="75"/>
  <c r="N24" i="75"/>
  <c r="P24" i="75" s="1"/>
  <c r="N25" i="75"/>
  <c r="T25" i="75" s="1"/>
  <c r="N26" i="75"/>
  <c r="P26" i="75" s="1"/>
  <c r="N27" i="75"/>
  <c r="T27" i="75" s="1"/>
  <c r="N28" i="75"/>
  <c r="P28" i="75" s="1"/>
  <c r="N29" i="75"/>
  <c r="T29" i="75" s="1"/>
  <c r="N30" i="75"/>
  <c r="P30" i="75" s="1"/>
  <c r="N31" i="75"/>
  <c r="T31" i="75" s="1"/>
  <c r="N32" i="75"/>
  <c r="P32" i="75" s="1"/>
  <c r="N33" i="75"/>
  <c r="T33" i="75" s="1"/>
  <c r="N34" i="75"/>
  <c r="P34" i="75" s="1"/>
  <c r="N35" i="75"/>
  <c r="T35" i="75" s="1"/>
  <c r="N36" i="75"/>
  <c r="P36" i="75" s="1"/>
  <c r="N37" i="75"/>
  <c r="T37" i="75" s="1"/>
  <c r="N38" i="75"/>
  <c r="P38" i="75" s="1"/>
  <c r="N39" i="75"/>
  <c r="T39" i="75" s="1"/>
  <c r="N40" i="75"/>
  <c r="P40" i="75" s="1"/>
  <c r="N41" i="75"/>
  <c r="T41" i="75" s="1"/>
  <c r="N42" i="75"/>
  <c r="P42" i="75" s="1"/>
  <c r="N43" i="75"/>
  <c r="T43" i="75" s="1"/>
  <c r="N44" i="75"/>
  <c r="P44" i="75" s="1"/>
  <c r="N45" i="75"/>
  <c r="T45" i="75" s="1"/>
  <c r="N46" i="75"/>
  <c r="P46" i="75" s="1"/>
  <c r="N47" i="75"/>
  <c r="P47" i="75" s="1"/>
  <c r="T47" i="75"/>
  <c r="N48" i="75"/>
  <c r="N49" i="75"/>
  <c r="P49" i="75" s="1"/>
  <c r="N50" i="75"/>
  <c r="P50" i="75" s="1"/>
  <c r="T50" i="75"/>
  <c r="N51" i="75"/>
  <c r="N52" i="75"/>
  <c r="P52" i="75" s="1"/>
  <c r="N53" i="75"/>
  <c r="P53" i="75" s="1"/>
  <c r="N54" i="75"/>
  <c r="N55" i="75"/>
  <c r="T55" i="75" s="1"/>
  <c r="N56" i="75"/>
  <c r="N57" i="75"/>
  <c r="N58" i="75"/>
  <c r="P58" i="75" s="1"/>
  <c r="N59" i="75"/>
  <c r="T59" i="75" s="1"/>
  <c r="N60" i="75"/>
  <c r="P60" i="75" s="1"/>
  <c r="N61" i="75"/>
  <c r="P61" i="75" s="1"/>
  <c r="T61" i="75"/>
  <c r="N62" i="75"/>
  <c r="N63" i="75"/>
  <c r="T63" i="75" s="1"/>
  <c r="N64" i="75"/>
  <c r="N65" i="75"/>
  <c r="T65" i="75" s="1"/>
  <c r="N66" i="75"/>
  <c r="N67" i="75"/>
  <c r="T67" i="75" s="1"/>
  <c r="N68" i="75"/>
  <c r="N69" i="75"/>
  <c r="N70" i="75"/>
  <c r="N71" i="75"/>
  <c r="P71" i="75" s="1"/>
  <c r="N72" i="75"/>
  <c r="P72" i="75" s="1"/>
  <c r="N73" i="75"/>
  <c r="T73" i="75" s="1"/>
  <c r="N74" i="75"/>
  <c r="P74" i="75" s="1"/>
  <c r="T74" i="75"/>
  <c r="N75" i="75"/>
  <c r="P75" i="75" s="1"/>
  <c r="N76" i="75"/>
  <c r="N77" i="75"/>
  <c r="T77" i="75" s="1"/>
  <c r="P77" i="75"/>
  <c r="N78" i="75"/>
  <c r="N79" i="75"/>
  <c r="P79" i="75" s="1"/>
  <c r="N80" i="75"/>
  <c r="P80" i="75" s="1"/>
  <c r="N81" i="75"/>
  <c r="T81" i="75" s="1"/>
  <c r="P81" i="75"/>
  <c r="N82" i="75"/>
  <c r="N83" i="75"/>
  <c r="P83" i="75" s="1"/>
  <c r="N84" i="75"/>
  <c r="N85" i="75"/>
  <c r="T85" i="75" s="1"/>
  <c r="P85" i="75"/>
  <c r="N86" i="75"/>
  <c r="N87" i="75"/>
  <c r="P87" i="75" s="1"/>
  <c r="T87" i="75"/>
  <c r="N88" i="75"/>
  <c r="P88" i="75" s="1"/>
  <c r="N89" i="75"/>
  <c r="T89" i="75" s="1"/>
  <c r="P89" i="75"/>
  <c r="N90" i="75"/>
  <c r="P90" i="75" s="1"/>
  <c r="N91" i="75"/>
  <c r="T91" i="75" s="1"/>
  <c r="P91" i="75"/>
  <c r="N92" i="75"/>
  <c r="P92" i="75" s="1"/>
  <c r="N93" i="75"/>
  <c r="P93" i="75"/>
  <c r="T93" i="75"/>
  <c r="N94" i="75"/>
  <c r="N95" i="75"/>
  <c r="T95" i="75" s="1"/>
  <c r="P95" i="75"/>
  <c r="N96" i="75"/>
  <c r="N97" i="75"/>
  <c r="T97" i="75" s="1"/>
  <c r="N98" i="75"/>
  <c r="N99" i="75"/>
  <c r="T99" i="75" s="1"/>
  <c r="P99" i="75"/>
  <c r="N100" i="75"/>
  <c r="N101" i="75"/>
  <c r="T101" i="75" s="1"/>
  <c r="N102" i="75"/>
  <c r="N103" i="75"/>
  <c r="P103" i="75" s="1"/>
  <c r="N104" i="75"/>
  <c r="P104" i="75" s="1"/>
  <c r="N105" i="75"/>
  <c r="T105" i="75" s="1"/>
  <c r="N106" i="75"/>
  <c r="P106" i="75" s="1"/>
  <c r="N107" i="75"/>
  <c r="P107" i="75" s="1"/>
  <c r="T107" i="75"/>
  <c r="N108" i="75"/>
  <c r="N109" i="75"/>
  <c r="T109" i="75" s="1"/>
  <c r="N110" i="75"/>
  <c r="N111" i="75"/>
  <c r="T111" i="75" s="1"/>
  <c r="P111" i="75"/>
  <c r="N112" i="75"/>
  <c r="N113" i="75"/>
  <c r="T113" i="75" s="1"/>
  <c r="N114" i="75"/>
  <c r="N115" i="75"/>
  <c r="T115" i="75" s="1"/>
  <c r="N116" i="75"/>
  <c r="N117" i="75"/>
  <c r="T117" i="75" s="1"/>
  <c r="N118" i="75"/>
  <c r="N119" i="75"/>
  <c r="N120" i="75"/>
  <c r="N121" i="75"/>
  <c r="T121" i="75" s="1"/>
  <c r="N122" i="75"/>
  <c r="N123" i="75"/>
  <c r="T123" i="75" s="1"/>
  <c r="N124" i="75"/>
  <c r="N125" i="75"/>
  <c r="T125" i="75" s="1"/>
  <c r="N126" i="75"/>
  <c r="N127" i="75"/>
  <c r="T127" i="75" s="1"/>
  <c r="N128" i="75"/>
  <c r="N129" i="75"/>
  <c r="P129" i="75" s="1"/>
  <c r="N130" i="75"/>
  <c r="P130" i="75" s="1"/>
  <c r="N131" i="75"/>
  <c r="T131" i="75" s="1"/>
  <c r="P131" i="75"/>
  <c r="N132" i="75"/>
  <c r="P132" i="75" s="1"/>
  <c r="N133" i="75"/>
  <c r="P133" i="75" s="1"/>
  <c r="T133" i="75"/>
  <c r="N134" i="75"/>
  <c r="N135" i="75"/>
  <c r="P135" i="75"/>
  <c r="T135" i="75"/>
  <c r="N136" i="75"/>
  <c r="P136" i="75" s="1"/>
  <c r="N137" i="75"/>
  <c r="T137" i="75" s="1"/>
  <c r="N138" i="75"/>
  <c r="P138" i="75" s="1"/>
  <c r="N139" i="75"/>
  <c r="P139" i="75" s="1"/>
  <c r="T139" i="75"/>
  <c r="N140" i="75"/>
  <c r="N141" i="75"/>
  <c r="T141" i="75" s="1"/>
  <c r="N142" i="75"/>
  <c r="N143" i="75"/>
  <c r="P143" i="75"/>
  <c r="T143" i="75"/>
  <c r="N144" i="75"/>
  <c r="P144" i="75" s="1"/>
  <c r="N145" i="75"/>
  <c r="T145" i="75" s="1"/>
  <c r="N146" i="75"/>
  <c r="P146" i="75" s="1"/>
  <c r="N147" i="75"/>
  <c r="P147" i="75" s="1"/>
  <c r="N148" i="75"/>
  <c r="N149" i="75"/>
  <c r="T149" i="75" s="1"/>
  <c r="N150" i="75"/>
  <c r="N151" i="75"/>
  <c r="N152" i="75"/>
  <c r="N153" i="75"/>
  <c r="T153" i="75" s="1"/>
  <c r="N154" i="75"/>
  <c r="N155" i="75"/>
  <c r="T155" i="75" s="1"/>
  <c r="P155" i="75"/>
  <c r="N156" i="75"/>
  <c r="N157" i="75"/>
  <c r="N158" i="75"/>
  <c r="P158" i="75" s="1"/>
  <c r="T158" i="75"/>
  <c r="N159" i="75"/>
  <c r="T159" i="75" s="1"/>
  <c r="N160" i="75"/>
  <c r="P160" i="75" s="1"/>
  <c r="N161" i="75"/>
  <c r="T161" i="75" s="1"/>
  <c r="P161" i="75"/>
  <c r="N162" i="75"/>
  <c r="N163" i="75"/>
  <c r="T163" i="75" s="1"/>
  <c r="N164" i="75"/>
  <c r="N165" i="75"/>
  <c r="P165" i="75" s="1"/>
  <c r="T165" i="75"/>
  <c r="N166" i="75"/>
  <c r="N167" i="75"/>
  <c r="T167" i="75" s="1"/>
  <c r="N168" i="75"/>
  <c r="P168" i="75" s="1"/>
  <c r="N169" i="75"/>
  <c r="P169" i="75"/>
  <c r="T169" i="75"/>
  <c r="N170" i="75"/>
  <c r="N171" i="75"/>
  <c r="T171" i="75" s="1"/>
  <c r="N172" i="75"/>
  <c r="N173" i="75"/>
  <c r="P173" i="75" s="1"/>
  <c r="N174" i="75"/>
  <c r="P174" i="75" s="1"/>
  <c r="T174" i="75"/>
  <c r="N175" i="75"/>
  <c r="T175" i="75" s="1"/>
  <c r="P175" i="75"/>
  <c r="N176" i="75"/>
  <c r="P176" i="75" s="1"/>
  <c r="N177" i="75"/>
  <c r="P177" i="75" s="1"/>
  <c r="T177" i="75"/>
  <c r="N178" i="75"/>
  <c r="N179" i="75"/>
  <c r="T179" i="75" s="1"/>
  <c r="N180" i="75"/>
  <c r="N181" i="75"/>
  <c r="P181" i="75" s="1"/>
  <c r="N182" i="75"/>
  <c r="P182" i="75" s="1"/>
  <c r="N183" i="75"/>
  <c r="T183" i="75" s="1"/>
  <c r="N184" i="75"/>
  <c r="P184" i="75" s="1"/>
  <c r="N185" i="75"/>
  <c r="N186" i="75"/>
  <c r="N187" i="75"/>
  <c r="T187" i="75" s="1"/>
  <c r="N188" i="75"/>
  <c r="N189" i="75"/>
  <c r="P189" i="75" s="1"/>
  <c r="T189" i="75"/>
  <c r="N190" i="75"/>
  <c r="P190" i="75" s="1"/>
  <c r="N191" i="75"/>
  <c r="T191" i="75" s="1"/>
  <c r="N192" i="75"/>
  <c r="P192" i="75" s="1"/>
  <c r="N193" i="75"/>
  <c r="P193" i="75" s="1"/>
  <c r="N194" i="75"/>
  <c r="N195" i="75"/>
  <c r="T195" i="75" s="1"/>
  <c r="N196" i="75"/>
  <c r="N197" i="75"/>
  <c r="P197" i="75" s="1"/>
  <c r="N198" i="75"/>
  <c r="P198" i="75" s="1"/>
  <c r="N199" i="75"/>
  <c r="T199" i="75" s="1"/>
  <c r="N200" i="75"/>
  <c r="P200" i="75" s="1"/>
  <c r="N201" i="75"/>
  <c r="P201" i="75" s="1"/>
  <c r="T201" i="75"/>
  <c r="N202" i="75"/>
  <c r="N203" i="75"/>
  <c r="T203" i="75" s="1"/>
  <c r="N204" i="75"/>
  <c r="F205" i="75"/>
  <c r="Y7" i="75" s="1"/>
  <c r="I205" i="75"/>
  <c r="L205" i="75"/>
  <c r="M205" i="75"/>
  <c r="O205" i="75"/>
  <c r="Q205" i="75"/>
  <c r="R205" i="75"/>
  <c r="S205" i="75"/>
  <c r="H1" i="74"/>
  <c r="D2" i="74"/>
  <c r="C5" i="74"/>
  <c r="N5" i="74"/>
  <c r="H6" i="74"/>
  <c r="N6" i="74"/>
  <c r="P6" i="74" s="1"/>
  <c r="N7" i="74"/>
  <c r="H8" i="74"/>
  <c r="N8" i="74"/>
  <c r="P8" i="74" s="1"/>
  <c r="N9" i="74"/>
  <c r="P9" i="74" s="1"/>
  <c r="T9" i="74"/>
  <c r="N10" i="74"/>
  <c r="N11" i="74"/>
  <c r="T11" i="74" s="1"/>
  <c r="N12" i="74"/>
  <c r="N13" i="74"/>
  <c r="N14" i="74"/>
  <c r="P14" i="74" s="1"/>
  <c r="T14" i="74"/>
  <c r="N15" i="74"/>
  <c r="N16" i="74"/>
  <c r="T16" i="74" s="1"/>
  <c r="N17" i="74"/>
  <c r="N18" i="74"/>
  <c r="T18" i="74" s="1"/>
  <c r="P18" i="74"/>
  <c r="N19" i="74"/>
  <c r="N20" i="74"/>
  <c r="P20" i="74" s="1"/>
  <c r="N21" i="74"/>
  <c r="P21" i="74" s="1"/>
  <c r="T21" i="74"/>
  <c r="N22" i="74"/>
  <c r="P22" i="74" s="1"/>
  <c r="T22" i="74"/>
  <c r="N23" i="74"/>
  <c r="N24" i="74"/>
  <c r="T24" i="74" s="1"/>
  <c r="N25" i="74"/>
  <c r="N26" i="74"/>
  <c r="P26" i="74" s="1"/>
  <c r="N27" i="74"/>
  <c r="P27" i="74" s="1"/>
  <c r="T27" i="74"/>
  <c r="N28" i="74"/>
  <c r="T28" i="74" s="1"/>
  <c r="N29" i="74"/>
  <c r="P29" i="74" s="1"/>
  <c r="T29" i="74"/>
  <c r="N30" i="74"/>
  <c r="T30" i="74" s="1"/>
  <c r="N31" i="74"/>
  <c r="N32" i="74"/>
  <c r="T32" i="74" s="1"/>
  <c r="N33" i="74"/>
  <c r="N34" i="74"/>
  <c r="P34" i="74" s="1"/>
  <c r="T34" i="74"/>
  <c r="N35" i="74"/>
  <c r="N36" i="74"/>
  <c r="N37" i="74"/>
  <c r="P37" i="74" s="1"/>
  <c r="N38" i="74"/>
  <c r="P38" i="74"/>
  <c r="T38" i="74"/>
  <c r="N39" i="74"/>
  <c r="N40" i="74"/>
  <c r="N41" i="74"/>
  <c r="N42" i="74"/>
  <c r="P42" i="74" s="1"/>
  <c r="N43" i="74"/>
  <c r="P43" i="74" s="1"/>
  <c r="N44" i="74"/>
  <c r="T44" i="74" s="1"/>
  <c r="P44" i="74"/>
  <c r="N45" i="74"/>
  <c r="P45" i="74" s="1"/>
  <c r="N46" i="74"/>
  <c r="T46" i="74" s="1"/>
  <c r="N47" i="74"/>
  <c r="P47" i="74" s="1"/>
  <c r="T47" i="74"/>
  <c r="N48" i="74"/>
  <c r="P48" i="74"/>
  <c r="T48" i="74"/>
  <c r="N49" i="74"/>
  <c r="N50" i="74"/>
  <c r="T50" i="74" s="1"/>
  <c r="N51" i="74"/>
  <c r="N52" i="74"/>
  <c r="N53" i="74"/>
  <c r="P53" i="74" s="1"/>
  <c r="N54" i="74"/>
  <c r="T54" i="74" s="1"/>
  <c r="P54" i="74"/>
  <c r="N55" i="74"/>
  <c r="P55" i="74" s="1"/>
  <c r="T55" i="74"/>
  <c r="N56" i="74"/>
  <c r="N57" i="74"/>
  <c r="N58" i="74"/>
  <c r="T58" i="74" s="1"/>
  <c r="N59" i="74"/>
  <c r="N60" i="74"/>
  <c r="T60" i="74" s="1"/>
  <c r="N61" i="74"/>
  <c r="N62" i="74"/>
  <c r="T62" i="74" s="1"/>
  <c r="P62" i="74"/>
  <c r="N63" i="74"/>
  <c r="N64" i="74"/>
  <c r="T64" i="74" s="1"/>
  <c r="N65" i="74"/>
  <c r="N66" i="74"/>
  <c r="P66" i="74"/>
  <c r="T66" i="74"/>
  <c r="N67" i="74"/>
  <c r="P67" i="74" s="1"/>
  <c r="N68" i="74"/>
  <c r="T68" i="74" s="1"/>
  <c r="N69" i="74"/>
  <c r="P69" i="74" s="1"/>
  <c r="N70" i="74"/>
  <c r="P70" i="74" s="1"/>
  <c r="N71" i="74"/>
  <c r="N72" i="74"/>
  <c r="T72" i="74" s="1"/>
  <c r="N73" i="74"/>
  <c r="N74" i="74"/>
  <c r="P74" i="74"/>
  <c r="T74" i="74"/>
  <c r="N75" i="74"/>
  <c r="P75" i="74" s="1"/>
  <c r="N76" i="74"/>
  <c r="T76" i="74" s="1"/>
  <c r="N77" i="74"/>
  <c r="P77" i="74" s="1"/>
  <c r="N78" i="74"/>
  <c r="P78" i="74" s="1"/>
  <c r="N79" i="74"/>
  <c r="N80" i="74"/>
  <c r="T80" i="74" s="1"/>
  <c r="N81" i="74"/>
  <c r="N82" i="74"/>
  <c r="P82" i="74" s="1"/>
  <c r="N83" i="74"/>
  <c r="P83" i="74" s="1"/>
  <c r="N84" i="74"/>
  <c r="N85" i="74"/>
  <c r="N86" i="74"/>
  <c r="T86" i="74" s="1"/>
  <c r="N87" i="74"/>
  <c r="N88" i="74"/>
  <c r="P88" i="74" s="1"/>
  <c r="T88" i="74"/>
  <c r="N89" i="74"/>
  <c r="P89" i="74" s="1"/>
  <c r="N90" i="74"/>
  <c r="T90" i="74" s="1"/>
  <c r="N91" i="74"/>
  <c r="P91" i="74" s="1"/>
  <c r="N92" i="74"/>
  <c r="N93" i="74"/>
  <c r="N94" i="74"/>
  <c r="T94" i="74" s="1"/>
  <c r="N95" i="74"/>
  <c r="N96" i="74"/>
  <c r="N97" i="74"/>
  <c r="P97" i="74" s="1"/>
  <c r="N98" i="74"/>
  <c r="T98" i="74" s="1"/>
  <c r="N99" i="74"/>
  <c r="P99" i="74" s="1"/>
  <c r="N100" i="74"/>
  <c r="P100" i="74" s="1"/>
  <c r="T100" i="74"/>
  <c r="N101" i="74"/>
  <c r="N102" i="74"/>
  <c r="T102" i="74" s="1"/>
  <c r="N103" i="74"/>
  <c r="N104" i="74"/>
  <c r="N105" i="74"/>
  <c r="P105" i="74" s="1"/>
  <c r="N106" i="74"/>
  <c r="T106" i="74" s="1"/>
  <c r="N107" i="74"/>
  <c r="P107" i="74" s="1"/>
  <c r="N108" i="74"/>
  <c r="P108" i="74" s="1"/>
  <c r="T108" i="74"/>
  <c r="N109" i="74"/>
  <c r="N110" i="74"/>
  <c r="T110" i="74" s="1"/>
  <c r="N111" i="74"/>
  <c r="N112" i="74"/>
  <c r="P112" i="74"/>
  <c r="T112" i="74"/>
  <c r="N113" i="74"/>
  <c r="P113" i="74" s="1"/>
  <c r="N114" i="74"/>
  <c r="T114" i="74" s="1"/>
  <c r="N115" i="74"/>
  <c r="P115" i="74" s="1"/>
  <c r="N116" i="74"/>
  <c r="P116" i="74" s="1"/>
  <c r="N117" i="74"/>
  <c r="N118" i="74"/>
  <c r="T118" i="74" s="1"/>
  <c r="N119" i="74"/>
  <c r="N120" i="74"/>
  <c r="P120" i="74"/>
  <c r="T120" i="74"/>
  <c r="N121" i="74"/>
  <c r="P121" i="74" s="1"/>
  <c r="N122" i="74"/>
  <c r="T122" i="74" s="1"/>
  <c r="N123" i="74"/>
  <c r="P123" i="74" s="1"/>
  <c r="N124" i="74"/>
  <c r="P124" i="74" s="1"/>
  <c r="N125" i="74"/>
  <c r="N126" i="74"/>
  <c r="T126" i="74" s="1"/>
  <c r="N127" i="74"/>
  <c r="N128" i="74"/>
  <c r="P128" i="74" s="1"/>
  <c r="N129" i="74"/>
  <c r="P129" i="74" s="1"/>
  <c r="N130" i="74"/>
  <c r="T130" i="74" s="1"/>
  <c r="N131" i="74"/>
  <c r="P131" i="74" s="1"/>
  <c r="N132" i="74"/>
  <c r="P132" i="74" s="1"/>
  <c r="N133" i="74"/>
  <c r="N134" i="74"/>
  <c r="T134" i="74" s="1"/>
  <c r="N135" i="74"/>
  <c r="N136" i="74"/>
  <c r="T136" i="74" s="1"/>
  <c r="P136" i="74"/>
  <c r="N137" i="74"/>
  <c r="P137" i="74" s="1"/>
  <c r="N138" i="74"/>
  <c r="T138" i="74" s="1"/>
  <c r="N139" i="74"/>
  <c r="P139" i="74" s="1"/>
  <c r="N140" i="74"/>
  <c r="P140" i="74" s="1"/>
  <c r="N141" i="74"/>
  <c r="N142" i="74"/>
  <c r="T142" i="74" s="1"/>
  <c r="N143" i="74"/>
  <c r="N144" i="74"/>
  <c r="T144" i="74" s="1"/>
  <c r="N145" i="74"/>
  <c r="P145" i="74" s="1"/>
  <c r="N146" i="74"/>
  <c r="T146" i="74" s="1"/>
  <c r="N147" i="74"/>
  <c r="P147" i="74" s="1"/>
  <c r="N148" i="74"/>
  <c r="N149" i="74"/>
  <c r="N150" i="74"/>
  <c r="T150" i="74" s="1"/>
  <c r="N151" i="74"/>
  <c r="N152" i="74"/>
  <c r="T152" i="74" s="1"/>
  <c r="N153" i="74"/>
  <c r="N154" i="74"/>
  <c r="P154" i="74" s="1"/>
  <c r="T154" i="74"/>
  <c r="N155" i="74"/>
  <c r="N156" i="74"/>
  <c r="T156" i="74" s="1"/>
  <c r="N157" i="74"/>
  <c r="P157" i="74" s="1"/>
  <c r="N158" i="74"/>
  <c r="P158" i="74"/>
  <c r="T158" i="74"/>
  <c r="N159" i="74"/>
  <c r="N160" i="74"/>
  <c r="T160" i="74" s="1"/>
  <c r="N161" i="74"/>
  <c r="N162" i="74"/>
  <c r="P162" i="74" s="1"/>
  <c r="T162" i="74"/>
  <c r="N163" i="74"/>
  <c r="P163" i="74" s="1"/>
  <c r="T163" i="74"/>
  <c r="N164" i="74"/>
  <c r="T164" i="74" s="1"/>
  <c r="P164" i="74"/>
  <c r="N165" i="74"/>
  <c r="P165" i="74" s="1"/>
  <c r="N166" i="74"/>
  <c r="T166" i="74" s="1"/>
  <c r="P166" i="74"/>
  <c r="N167" i="74"/>
  <c r="P167" i="74" s="1"/>
  <c r="T167" i="74"/>
  <c r="N168" i="74"/>
  <c r="T168" i="74" s="1"/>
  <c r="P168" i="74"/>
  <c r="N169" i="74"/>
  <c r="N170" i="74"/>
  <c r="T170" i="74" s="1"/>
  <c r="P170" i="74"/>
  <c r="N171" i="74"/>
  <c r="N172" i="74"/>
  <c r="N173" i="74"/>
  <c r="P173" i="74" s="1"/>
  <c r="N174" i="74"/>
  <c r="T174" i="74" s="1"/>
  <c r="P174" i="74"/>
  <c r="N175" i="74"/>
  <c r="P175" i="74" s="1"/>
  <c r="T175" i="74"/>
  <c r="N176" i="74"/>
  <c r="N177" i="74"/>
  <c r="N178" i="74"/>
  <c r="T178" i="74" s="1"/>
  <c r="N179" i="74"/>
  <c r="N180" i="74"/>
  <c r="T180" i="74" s="1"/>
  <c r="N181" i="74"/>
  <c r="N182" i="74"/>
  <c r="T182" i="74" s="1"/>
  <c r="P182" i="74"/>
  <c r="N183" i="74"/>
  <c r="P183" i="74" s="1"/>
  <c r="N184" i="74"/>
  <c r="T184" i="74" s="1"/>
  <c r="N185" i="74"/>
  <c r="P185" i="74" s="1"/>
  <c r="N186" i="74"/>
  <c r="P186" i="74" s="1"/>
  <c r="T186" i="74"/>
  <c r="N187" i="74"/>
  <c r="N188" i="74"/>
  <c r="T188" i="74" s="1"/>
  <c r="N189" i="74"/>
  <c r="N190" i="74"/>
  <c r="P190" i="74" s="1"/>
  <c r="T190" i="74"/>
  <c r="N191" i="74"/>
  <c r="P191" i="74" s="1"/>
  <c r="N192" i="74"/>
  <c r="T192" i="74" s="1"/>
  <c r="H193" i="74"/>
  <c r="N193" i="74"/>
  <c r="P193" i="74" s="1"/>
  <c r="N194" i="74"/>
  <c r="P194" i="74" s="1"/>
  <c r="T194" i="74"/>
  <c r="N195" i="74"/>
  <c r="N196" i="74"/>
  <c r="N197" i="74"/>
  <c r="N198" i="74"/>
  <c r="T198" i="74" s="1"/>
  <c r="N199" i="74"/>
  <c r="N200" i="74"/>
  <c r="T200" i="74" s="1"/>
  <c r="P200" i="74"/>
  <c r="N201" i="74"/>
  <c r="N202" i="74"/>
  <c r="N203" i="74"/>
  <c r="P203" i="74" s="1"/>
  <c r="N204" i="74"/>
  <c r="T204" i="74" s="1"/>
  <c r="P204" i="74"/>
  <c r="F205" i="74"/>
  <c r="I205" i="74"/>
  <c r="Y13" i="74" s="1"/>
  <c r="L205" i="74"/>
  <c r="M205" i="74"/>
  <c r="O205" i="74"/>
  <c r="Q205" i="74"/>
  <c r="R205" i="74"/>
  <c r="Q47" i="32" s="1"/>
  <c r="S205" i="74"/>
  <c r="H1" i="73"/>
  <c r="D2" i="73"/>
  <c r="C5" i="73"/>
  <c r="N5" i="73"/>
  <c r="T5" i="73" s="1"/>
  <c r="P5" i="73"/>
  <c r="N6" i="73"/>
  <c r="T6" i="73" s="1"/>
  <c r="N7" i="73"/>
  <c r="P7" i="73" s="1"/>
  <c r="T7" i="73"/>
  <c r="N8" i="73"/>
  <c r="T8" i="73" s="1"/>
  <c r="N9" i="73"/>
  <c r="T9" i="73" s="1"/>
  <c r="N10" i="73"/>
  <c r="P10" i="73" s="1"/>
  <c r="T10" i="73"/>
  <c r="N11" i="73"/>
  <c r="N12" i="73"/>
  <c r="P12" i="73" s="1"/>
  <c r="N13" i="73"/>
  <c r="N14" i="73"/>
  <c r="P14" i="73" s="1"/>
  <c r="T14" i="73"/>
  <c r="N15" i="73"/>
  <c r="N16" i="73"/>
  <c r="P16" i="73" s="1"/>
  <c r="N17" i="73"/>
  <c r="P17" i="73" s="1"/>
  <c r="T17" i="73"/>
  <c r="N18" i="73"/>
  <c r="N19" i="73"/>
  <c r="N20" i="73"/>
  <c r="N21" i="73"/>
  <c r="P21" i="73" s="1"/>
  <c r="N22" i="73"/>
  <c r="P22" i="73" s="1"/>
  <c r="T22" i="73"/>
  <c r="N23" i="73"/>
  <c r="T23" i="73" s="1"/>
  <c r="P23" i="73"/>
  <c r="N24" i="73"/>
  <c r="P24" i="73" s="1"/>
  <c r="T24" i="73"/>
  <c r="N25" i="73"/>
  <c r="P25" i="73" s="1"/>
  <c r="N26" i="73"/>
  <c r="N27" i="73"/>
  <c r="T27" i="73" s="1"/>
  <c r="P27" i="73"/>
  <c r="N28" i="73"/>
  <c r="N29" i="73"/>
  <c r="P29" i="73" s="1"/>
  <c r="N30" i="73"/>
  <c r="P30" i="73" s="1"/>
  <c r="N31" i="73"/>
  <c r="T31" i="73" s="1"/>
  <c r="P31" i="73"/>
  <c r="N32" i="73"/>
  <c r="N33" i="73"/>
  <c r="P33" i="73" s="1"/>
  <c r="N34" i="73"/>
  <c r="N35" i="73"/>
  <c r="P35" i="73"/>
  <c r="T35" i="73"/>
  <c r="N36" i="73"/>
  <c r="P36" i="73" s="1"/>
  <c r="N37" i="73"/>
  <c r="T37" i="73" s="1"/>
  <c r="N38" i="73"/>
  <c r="P38" i="73" s="1"/>
  <c r="N39" i="73"/>
  <c r="T39" i="73" s="1"/>
  <c r="N40" i="73"/>
  <c r="P40" i="73" s="1"/>
  <c r="N41" i="73"/>
  <c r="T41" i="73" s="1"/>
  <c r="N42" i="73"/>
  <c r="P42" i="73" s="1"/>
  <c r="N43" i="73"/>
  <c r="N44" i="73"/>
  <c r="N45" i="73"/>
  <c r="P45" i="73" s="1"/>
  <c r="N46" i="73"/>
  <c r="P46" i="73" s="1"/>
  <c r="T46" i="73"/>
  <c r="N47" i="73"/>
  <c r="N48" i="73"/>
  <c r="P48" i="73" s="1"/>
  <c r="T48" i="73"/>
  <c r="N49" i="73"/>
  <c r="P49" i="73" s="1"/>
  <c r="N50" i="73"/>
  <c r="N51" i="73"/>
  <c r="T51" i="73" s="1"/>
  <c r="P51" i="73"/>
  <c r="N52" i="73"/>
  <c r="N53" i="73"/>
  <c r="P53" i="73" s="1"/>
  <c r="N54" i="73"/>
  <c r="P54" i="73" s="1"/>
  <c r="N55" i="73"/>
  <c r="T55" i="73" s="1"/>
  <c r="P55" i="73"/>
  <c r="N56" i="73"/>
  <c r="N57" i="73"/>
  <c r="P57" i="73" s="1"/>
  <c r="N58" i="73"/>
  <c r="N59" i="73"/>
  <c r="T59" i="73" s="1"/>
  <c r="P59" i="73"/>
  <c r="N60" i="73"/>
  <c r="N61" i="73"/>
  <c r="P61" i="73" s="1"/>
  <c r="T61" i="73"/>
  <c r="N62" i="73"/>
  <c r="P62" i="73" s="1"/>
  <c r="N63" i="73"/>
  <c r="T63" i="73" s="1"/>
  <c r="P63" i="73"/>
  <c r="N64" i="73"/>
  <c r="N65" i="73"/>
  <c r="T65" i="73" s="1"/>
  <c r="P65" i="73"/>
  <c r="N66" i="73"/>
  <c r="N67" i="73"/>
  <c r="T67" i="73" s="1"/>
  <c r="P67" i="73"/>
  <c r="N68" i="73"/>
  <c r="N69" i="73"/>
  <c r="N70" i="73"/>
  <c r="P70" i="73" s="1"/>
  <c r="N71" i="73"/>
  <c r="T71" i="73" s="1"/>
  <c r="N72" i="73"/>
  <c r="P72" i="73" s="1"/>
  <c r="T72" i="73"/>
  <c r="N73" i="73"/>
  <c r="N74" i="73"/>
  <c r="N75" i="73"/>
  <c r="T75" i="73" s="1"/>
  <c r="N76" i="73"/>
  <c r="N77" i="73"/>
  <c r="P77" i="73" s="1"/>
  <c r="T77" i="73"/>
  <c r="N78" i="73"/>
  <c r="P78" i="73" s="1"/>
  <c r="T78" i="73"/>
  <c r="N79" i="73"/>
  <c r="T79" i="73" s="1"/>
  <c r="N80" i="73"/>
  <c r="P80" i="73" s="1"/>
  <c r="T80" i="73"/>
  <c r="N81" i="73"/>
  <c r="N82" i="73"/>
  <c r="N83" i="73"/>
  <c r="T83" i="73" s="1"/>
  <c r="N84" i="73"/>
  <c r="N85" i="73"/>
  <c r="T85" i="73" s="1"/>
  <c r="N86" i="73"/>
  <c r="N87" i="73"/>
  <c r="N88" i="73"/>
  <c r="N89" i="73"/>
  <c r="P89" i="73" s="1"/>
  <c r="N90" i="73"/>
  <c r="P90" i="73" s="1"/>
  <c r="T90" i="73"/>
  <c r="N91" i="73"/>
  <c r="T91" i="73" s="1"/>
  <c r="P91" i="73"/>
  <c r="N92" i="73"/>
  <c r="P92" i="73" s="1"/>
  <c r="T92" i="73"/>
  <c r="N93" i="73"/>
  <c r="P93" i="73" s="1"/>
  <c r="N94" i="73"/>
  <c r="N95" i="73"/>
  <c r="T95" i="73" s="1"/>
  <c r="P95" i="73"/>
  <c r="N96" i="73"/>
  <c r="N97" i="73"/>
  <c r="P97" i="73" s="1"/>
  <c r="N98" i="73"/>
  <c r="P98" i="73" s="1"/>
  <c r="N99" i="73"/>
  <c r="T99" i="73" s="1"/>
  <c r="P99" i="73"/>
  <c r="N100" i="73"/>
  <c r="N101" i="73"/>
  <c r="P101" i="73" s="1"/>
  <c r="N102" i="73"/>
  <c r="N103" i="73"/>
  <c r="T103" i="73" s="1"/>
  <c r="P103" i="73"/>
  <c r="N104" i="73"/>
  <c r="N105" i="73"/>
  <c r="P105" i="73" s="1"/>
  <c r="T105" i="73"/>
  <c r="N106" i="73"/>
  <c r="P106" i="73" s="1"/>
  <c r="N107" i="73"/>
  <c r="T107" i="73" s="1"/>
  <c r="P107" i="73"/>
  <c r="N108" i="73"/>
  <c r="P108" i="73" s="1"/>
  <c r="T108" i="73"/>
  <c r="N109" i="73"/>
  <c r="T109" i="73" s="1"/>
  <c r="P109" i="73"/>
  <c r="N110" i="73"/>
  <c r="N111" i="73"/>
  <c r="T111" i="73" s="1"/>
  <c r="P111" i="73"/>
  <c r="N112" i="73"/>
  <c r="N113" i="73"/>
  <c r="N114" i="73"/>
  <c r="P114" i="73" s="1"/>
  <c r="N115" i="73"/>
  <c r="T115" i="73" s="1"/>
  <c r="P115" i="73"/>
  <c r="N116" i="73"/>
  <c r="P116" i="73" s="1"/>
  <c r="T116" i="73"/>
  <c r="N117" i="73"/>
  <c r="N118" i="73"/>
  <c r="N119" i="73"/>
  <c r="T119" i="73" s="1"/>
  <c r="N120" i="73"/>
  <c r="N121" i="73"/>
  <c r="P121" i="73" s="1"/>
  <c r="T121" i="73"/>
  <c r="N122" i="73"/>
  <c r="P122" i="73" s="1"/>
  <c r="T122" i="73"/>
  <c r="N123" i="73"/>
  <c r="T123" i="73" s="1"/>
  <c r="P123" i="73"/>
  <c r="N124" i="73"/>
  <c r="P124" i="73" s="1"/>
  <c r="T124" i="73"/>
  <c r="N125" i="73"/>
  <c r="T125" i="73" s="1"/>
  <c r="P125" i="73"/>
  <c r="N126" i="73"/>
  <c r="P126" i="73" s="1"/>
  <c r="T126" i="73"/>
  <c r="N127" i="73"/>
  <c r="T127" i="73" s="1"/>
  <c r="P127" i="73"/>
  <c r="N128" i="73"/>
  <c r="N129" i="73"/>
  <c r="T129" i="73" s="1"/>
  <c r="P129" i="73"/>
  <c r="N130" i="73"/>
  <c r="N131" i="73"/>
  <c r="P131" i="73" s="1"/>
  <c r="N132" i="73"/>
  <c r="P132" i="73" s="1"/>
  <c r="N133" i="73"/>
  <c r="T133" i="73" s="1"/>
  <c r="P133" i="73"/>
  <c r="N134" i="73"/>
  <c r="N135" i="73"/>
  <c r="P135" i="73" s="1"/>
  <c r="N136" i="73"/>
  <c r="N137" i="73"/>
  <c r="T137" i="73" s="1"/>
  <c r="P137" i="73"/>
  <c r="N138" i="73"/>
  <c r="N139" i="73"/>
  <c r="P139" i="73" s="1"/>
  <c r="T139" i="73"/>
  <c r="N140" i="73"/>
  <c r="P140" i="73" s="1"/>
  <c r="T140" i="73"/>
  <c r="N141" i="73"/>
  <c r="T141" i="73" s="1"/>
  <c r="P141" i="73"/>
  <c r="N142" i="73"/>
  <c r="N143" i="73"/>
  <c r="T143" i="73" s="1"/>
  <c r="P143" i="73"/>
  <c r="N144" i="73"/>
  <c r="N145" i="73"/>
  <c r="T145" i="73" s="1"/>
  <c r="P145" i="73"/>
  <c r="N146" i="73"/>
  <c r="N147" i="73"/>
  <c r="N148" i="73"/>
  <c r="P148" i="73" s="1"/>
  <c r="N149" i="73"/>
  <c r="T149" i="73" s="1"/>
  <c r="P149" i="73"/>
  <c r="N150" i="73"/>
  <c r="P150" i="73" s="1"/>
  <c r="T150" i="73"/>
  <c r="N151" i="73"/>
  <c r="N152" i="73"/>
  <c r="N153" i="73"/>
  <c r="T153" i="73" s="1"/>
  <c r="N154" i="73"/>
  <c r="N155" i="73"/>
  <c r="P155" i="73" s="1"/>
  <c r="T155" i="73"/>
  <c r="N156" i="73"/>
  <c r="P156" i="73" s="1"/>
  <c r="T156" i="73"/>
  <c r="N157" i="73"/>
  <c r="T157" i="73" s="1"/>
  <c r="P157" i="73"/>
  <c r="N158" i="73"/>
  <c r="P158" i="73" s="1"/>
  <c r="T158" i="73"/>
  <c r="N159" i="73"/>
  <c r="T159" i="73" s="1"/>
  <c r="P159" i="73"/>
  <c r="N160" i="73"/>
  <c r="N161" i="73"/>
  <c r="T161" i="73" s="1"/>
  <c r="P161" i="73"/>
  <c r="N162" i="73"/>
  <c r="N163" i="73"/>
  <c r="P163" i="73" s="1"/>
  <c r="T163" i="73"/>
  <c r="N164" i="73"/>
  <c r="N165" i="73"/>
  <c r="T165" i="73" s="1"/>
  <c r="N166" i="73"/>
  <c r="P166" i="73" s="1"/>
  <c r="N167" i="73"/>
  <c r="P167" i="73"/>
  <c r="T167" i="73"/>
  <c r="N168" i="73"/>
  <c r="N169" i="73"/>
  <c r="T169" i="73" s="1"/>
  <c r="N170" i="73"/>
  <c r="N171" i="73"/>
  <c r="P171" i="73" s="1"/>
  <c r="T171" i="73"/>
  <c r="N172" i="73"/>
  <c r="P172" i="73" s="1"/>
  <c r="T172" i="73"/>
  <c r="N173" i="73"/>
  <c r="T173" i="73" s="1"/>
  <c r="P173" i="73"/>
  <c r="N174" i="73"/>
  <c r="P174" i="73" s="1"/>
  <c r="T174" i="73"/>
  <c r="N175" i="73"/>
  <c r="P175" i="73"/>
  <c r="T175" i="73"/>
  <c r="N176" i="73"/>
  <c r="N177" i="73"/>
  <c r="T177" i="73" s="1"/>
  <c r="P177" i="73"/>
  <c r="N178" i="73"/>
  <c r="N179" i="73"/>
  <c r="P179" i="73" s="1"/>
  <c r="N180" i="73"/>
  <c r="P180" i="73" s="1"/>
  <c r="T180" i="73"/>
  <c r="N181" i="73"/>
  <c r="N182" i="73"/>
  <c r="P182" i="73" s="1"/>
  <c r="N183" i="73"/>
  <c r="P183" i="73" s="1"/>
  <c r="T183" i="73"/>
  <c r="N184" i="73"/>
  <c r="N185" i="73"/>
  <c r="N186" i="73"/>
  <c r="N187" i="73"/>
  <c r="P187" i="73" s="1"/>
  <c r="T187" i="73"/>
  <c r="N188" i="73"/>
  <c r="P188" i="73" s="1"/>
  <c r="T188" i="73"/>
  <c r="N189" i="73"/>
  <c r="N190" i="73"/>
  <c r="P190" i="73" s="1"/>
  <c r="T190" i="73"/>
  <c r="N191" i="73"/>
  <c r="T191" i="73" s="1"/>
  <c r="P191" i="73"/>
  <c r="N192" i="73"/>
  <c r="N193" i="73"/>
  <c r="T193" i="73" s="1"/>
  <c r="P193" i="73"/>
  <c r="N194" i="73"/>
  <c r="N195" i="73"/>
  <c r="P195" i="73" s="1"/>
  <c r="N196" i="73"/>
  <c r="P196" i="73" s="1"/>
  <c r="N197" i="73"/>
  <c r="T197" i="73" s="1"/>
  <c r="P197" i="73"/>
  <c r="N198" i="73"/>
  <c r="N199" i="73"/>
  <c r="P199" i="73" s="1"/>
  <c r="N200" i="73"/>
  <c r="N201" i="73"/>
  <c r="T201" i="73" s="1"/>
  <c r="P201" i="73"/>
  <c r="N202" i="73"/>
  <c r="N203" i="73"/>
  <c r="T203" i="73" s="1"/>
  <c r="N204" i="73"/>
  <c r="F205" i="73"/>
  <c r="Y7" i="73" s="1"/>
  <c r="I205" i="73"/>
  <c r="L205" i="73"/>
  <c r="M205" i="73"/>
  <c r="O205" i="73"/>
  <c r="M46" i="32" s="1"/>
  <c r="Q205" i="73"/>
  <c r="R205" i="73"/>
  <c r="S205" i="73"/>
  <c r="H1" i="72"/>
  <c r="D2" i="72"/>
  <c r="C5" i="72"/>
  <c r="N5" i="72"/>
  <c r="H6" i="72"/>
  <c r="N6" i="72"/>
  <c r="P6" i="72" s="1"/>
  <c r="N7" i="72"/>
  <c r="H8" i="72"/>
  <c r="N8" i="72"/>
  <c r="P8" i="72" s="1"/>
  <c r="N9" i="72"/>
  <c r="T9" i="72" s="1"/>
  <c r="N10" i="72"/>
  <c r="P10" i="72" s="1"/>
  <c r="N11" i="72"/>
  <c r="T11" i="72" s="1"/>
  <c r="N12" i="72"/>
  <c r="P12" i="72" s="1"/>
  <c r="T12" i="72"/>
  <c r="K13" i="72"/>
  <c r="N13" i="72"/>
  <c r="T13" i="72" s="1"/>
  <c r="N14" i="72"/>
  <c r="P14" i="72" s="1"/>
  <c r="N15" i="72"/>
  <c r="P15" i="72" s="1"/>
  <c r="T15" i="72"/>
  <c r="N16" i="72"/>
  <c r="T16" i="72" s="1"/>
  <c r="P16" i="72"/>
  <c r="N17" i="72"/>
  <c r="P17" i="72" s="1"/>
  <c r="T17" i="72"/>
  <c r="N18" i="72"/>
  <c r="P18" i="72" s="1"/>
  <c r="N19" i="72"/>
  <c r="N20" i="72"/>
  <c r="T20" i="72" s="1"/>
  <c r="P20" i="72"/>
  <c r="N21" i="72"/>
  <c r="N22" i="72"/>
  <c r="P22" i="72" s="1"/>
  <c r="N23" i="72"/>
  <c r="P23" i="72" s="1"/>
  <c r="N24" i="72"/>
  <c r="T24" i="72" s="1"/>
  <c r="P24" i="72"/>
  <c r="N25" i="72"/>
  <c r="N26" i="72"/>
  <c r="T26" i="72" s="1"/>
  <c r="N27" i="72"/>
  <c r="P27" i="72" s="1"/>
  <c r="N28" i="72"/>
  <c r="T28" i="72" s="1"/>
  <c r="P28" i="72"/>
  <c r="N29" i="72"/>
  <c r="N30" i="72"/>
  <c r="T30" i="72" s="1"/>
  <c r="N31" i="72"/>
  <c r="P31" i="72" s="1"/>
  <c r="N32" i="72"/>
  <c r="T32" i="72" s="1"/>
  <c r="P32" i="72"/>
  <c r="N33" i="72"/>
  <c r="N34" i="72"/>
  <c r="P34" i="72" s="1"/>
  <c r="N35" i="72"/>
  <c r="N36" i="72"/>
  <c r="T36" i="72" s="1"/>
  <c r="P36" i="72"/>
  <c r="N37" i="72"/>
  <c r="N38" i="72"/>
  <c r="P38" i="72" s="1"/>
  <c r="T38" i="72"/>
  <c r="N39" i="72"/>
  <c r="P39" i="72" s="1"/>
  <c r="N40" i="72"/>
  <c r="T40" i="72" s="1"/>
  <c r="P40" i="72"/>
  <c r="N41" i="72"/>
  <c r="N42" i="72"/>
  <c r="T42" i="72" s="1"/>
  <c r="P42" i="72"/>
  <c r="N43" i="72"/>
  <c r="N44" i="72"/>
  <c r="T44" i="72" s="1"/>
  <c r="P44" i="72"/>
  <c r="N45" i="72"/>
  <c r="N46" i="72"/>
  <c r="N47" i="72"/>
  <c r="P47" i="72" s="1"/>
  <c r="N48" i="72"/>
  <c r="T48" i="72" s="1"/>
  <c r="P48" i="72"/>
  <c r="N49" i="72"/>
  <c r="P49" i="72" s="1"/>
  <c r="T49" i="72"/>
  <c r="N50" i="72"/>
  <c r="N51" i="72"/>
  <c r="N52" i="72"/>
  <c r="T52" i="72" s="1"/>
  <c r="N53" i="72"/>
  <c r="N54" i="72"/>
  <c r="P54" i="72" s="1"/>
  <c r="T54" i="72"/>
  <c r="N55" i="72"/>
  <c r="P55" i="72" s="1"/>
  <c r="T55" i="72"/>
  <c r="N56" i="72"/>
  <c r="T56" i="72" s="1"/>
  <c r="P56" i="72"/>
  <c r="H57" i="72"/>
  <c r="N57" i="72"/>
  <c r="P57" i="72" s="1"/>
  <c r="N58" i="72"/>
  <c r="P58" i="72" s="1"/>
  <c r="T58" i="72"/>
  <c r="N59" i="72"/>
  <c r="N60" i="72"/>
  <c r="T60" i="72" s="1"/>
  <c r="N61" i="72"/>
  <c r="N62" i="72"/>
  <c r="P62" i="72"/>
  <c r="T62" i="72"/>
  <c r="N63" i="72"/>
  <c r="P63" i="72" s="1"/>
  <c r="N64" i="72"/>
  <c r="T64" i="72" s="1"/>
  <c r="H65" i="72"/>
  <c r="N65" i="72"/>
  <c r="P65" i="72" s="1"/>
  <c r="N66" i="72"/>
  <c r="P66" i="72"/>
  <c r="T66" i="72"/>
  <c r="N67" i="72"/>
  <c r="N68" i="72"/>
  <c r="N69" i="72"/>
  <c r="N70" i="72"/>
  <c r="P70" i="72" s="1"/>
  <c r="T70" i="72"/>
  <c r="N71" i="72"/>
  <c r="P71" i="72" s="1"/>
  <c r="T71" i="72"/>
  <c r="N72" i="72"/>
  <c r="N73" i="72"/>
  <c r="K74" i="72"/>
  <c r="N74" i="72"/>
  <c r="T74" i="72" s="1"/>
  <c r="N75" i="72"/>
  <c r="K76" i="72"/>
  <c r="N76" i="72"/>
  <c r="P76" i="72" s="1"/>
  <c r="T76" i="72"/>
  <c r="H77" i="72"/>
  <c r="N77" i="72"/>
  <c r="P77" i="72" s="1"/>
  <c r="N78" i="72"/>
  <c r="T78" i="72" s="1"/>
  <c r="N79" i="72"/>
  <c r="P79" i="72" s="1"/>
  <c r="N80" i="72"/>
  <c r="P80" i="72" s="1"/>
  <c r="T80" i="72"/>
  <c r="N81" i="72"/>
  <c r="N82" i="72"/>
  <c r="T82" i="72" s="1"/>
  <c r="N83" i="72"/>
  <c r="N84" i="72"/>
  <c r="P84" i="72" s="1"/>
  <c r="N85" i="72"/>
  <c r="P85" i="72" s="1"/>
  <c r="N86" i="72"/>
  <c r="T86" i="72" s="1"/>
  <c r="N87" i="72"/>
  <c r="P87" i="72" s="1"/>
  <c r="N88" i="72"/>
  <c r="N89" i="72"/>
  <c r="N90" i="72"/>
  <c r="T90" i="72" s="1"/>
  <c r="N91" i="72"/>
  <c r="N92" i="72"/>
  <c r="P92" i="72"/>
  <c r="T92" i="72"/>
  <c r="N93" i="72"/>
  <c r="P93" i="72" s="1"/>
  <c r="N94" i="72"/>
  <c r="T94" i="72" s="1"/>
  <c r="N95" i="72"/>
  <c r="P95" i="72" s="1"/>
  <c r="N96" i="72"/>
  <c r="T96" i="72" s="1"/>
  <c r="N97" i="72"/>
  <c r="P97" i="72" s="1"/>
  <c r="N98" i="72"/>
  <c r="P98" i="72" s="1"/>
  <c r="T98" i="72"/>
  <c r="N99" i="72"/>
  <c r="N100" i="72"/>
  <c r="T100" i="72" s="1"/>
  <c r="N101" i="72"/>
  <c r="N102" i="72"/>
  <c r="P102" i="72" s="1"/>
  <c r="N103" i="72"/>
  <c r="P103" i="72" s="1"/>
  <c r="N104" i="72"/>
  <c r="T104" i="72" s="1"/>
  <c r="H105" i="72"/>
  <c r="N105" i="72"/>
  <c r="N106" i="72"/>
  <c r="P106" i="72" s="1"/>
  <c r="N107" i="72"/>
  <c r="N108" i="72"/>
  <c r="T108" i="72" s="1"/>
  <c r="P108" i="72"/>
  <c r="N109" i="72"/>
  <c r="N110" i="72"/>
  <c r="T110" i="72" s="1"/>
  <c r="N111" i="72"/>
  <c r="N112" i="72"/>
  <c r="T112" i="72" s="1"/>
  <c r="N113" i="72"/>
  <c r="N114" i="72"/>
  <c r="T114" i="72" s="1"/>
  <c r="N115" i="72"/>
  <c r="P115" i="72" s="1"/>
  <c r="N116" i="72"/>
  <c r="N117" i="72"/>
  <c r="P117" i="72" s="1"/>
  <c r="K118" i="72"/>
  <c r="N118" i="72"/>
  <c r="T118" i="72" s="1"/>
  <c r="N119" i="72"/>
  <c r="P119" i="72" s="1"/>
  <c r="K120" i="72"/>
  <c r="N120" i="72"/>
  <c r="H121" i="72"/>
  <c r="N121" i="72"/>
  <c r="P121" i="72" s="1"/>
  <c r="N122" i="72"/>
  <c r="T122" i="72" s="1"/>
  <c r="P122" i="72"/>
  <c r="N123" i="72"/>
  <c r="N124" i="72"/>
  <c r="P124" i="72" s="1"/>
  <c r="N125" i="72"/>
  <c r="P125" i="72" s="1"/>
  <c r="K126" i="72"/>
  <c r="N126" i="72"/>
  <c r="T126" i="72" s="1"/>
  <c r="N127" i="72"/>
  <c r="P127" i="72" s="1"/>
  <c r="K128" i="72"/>
  <c r="N128" i="72"/>
  <c r="P128" i="72" s="1"/>
  <c r="H129" i="72"/>
  <c r="N129" i="72"/>
  <c r="P129" i="72" s="1"/>
  <c r="N130" i="72"/>
  <c r="T130" i="72" s="1"/>
  <c r="N131" i="72"/>
  <c r="P131" i="72" s="1"/>
  <c r="N132" i="72"/>
  <c r="N133" i="72"/>
  <c r="P133" i="72" s="1"/>
  <c r="K134" i="72"/>
  <c r="N134" i="72"/>
  <c r="T134" i="72" s="1"/>
  <c r="N135" i="72"/>
  <c r="P135" i="72" s="1"/>
  <c r="K136" i="72"/>
  <c r="N136" i="72"/>
  <c r="H137" i="72"/>
  <c r="N137" i="72"/>
  <c r="P137" i="72" s="1"/>
  <c r="N138" i="72"/>
  <c r="T138" i="72" s="1"/>
  <c r="P138" i="72"/>
  <c r="N139" i="72"/>
  <c r="N140" i="72"/>
  <c r="P140" i="72" s="1"/>
  <c r="N141" i="72"/>
  <c r="P141" i="72" s="1"/>
  <c r="K142" i="72"/>
  <c r="N142" i="72"/>
  <c r="T142" i="72" s="1"/>
  <c r="N143" i="72"/>
  <c r="P143" i="72" s="1"/>
  <c r="K144" i="72"/>
  <c r="N144" i="72"/>
  <c r="P144" i="72" s="1"/>
  <c r="H145" i="72"/>
  <c r="N145" i="72"/>
  <c r="P145" i="72" s="1"/>
  <c r="N146" i="72"/>
  <c r="T146" i="72" s="1"/>
  <c r="N147" i="72"/>
  <c r="P147" i="72" s="1"/>
  <c r="N148" i="72"/>
  <c r="N149" i="72"/>
  <c r="P149" i="72" s="1"/>
  <c r="K150" i="72"/>
  <c r="N150" i="72"/>
  <c r="T150" i="72" s="1"/>
  <c r="N151" i="72"/>
  <c r="P151" i="72" s="1"/>
  <c r="K152" i="72"/>
  <c r="N152" i="72"/>
  <c r="H153" i="72"/>
  <c r="N153" i="72"/>
  <c r="P153" i="72" s="1"/>
  <c r="N154" i="72"/>
  <c r="T154" i="72" s="1"/>
  <c r="P154" i="72"/>
  <c r="N155" i="72"/>
  <c r="N156" i="72"/>
  <c r="P156" i="72" s="1"/>
  <c r="N157" i="72"/>
  <c r="P157" i="72" s="1"/>
  <c r="K158" i="72"/>
  <c r="N158" i="72"/>
  <c r="T158" i="72" s="1"/>
  <c r="N159" i="72"/>
  <c r="P159" i="72" s="1"/>
  <c r="K160" i="72"/>
  <c r="N160" i="72"/>
  <c r="P160" i="72" s="1"/>
  <c r="H161" i="72"/>
  <c r="N161" i="72"/>
  <c r="P161" i="72" s="1"/>
  <c r="N162" i="72"/>
  <c r="T162" i="72" s="1"/>
  <c r="N163" i="72"/>
  <c r="P163" i="72" s="1"/>
  <c r="N164" i="72"/>
  <c r="N165" i="72"/>
  <c r="P165" i="72" s="1"/>
  <c r="K166" i="72"/>
  <c r="N166" i="72"/>
  <c r="T166" i="72" s="1"/>
  <c r="N167" i="72"/>
  <c r="P167" i="72" s="1"/>
  <c r="K168" i="72"/>
  <c r="N168" i="72"/>
  <c r="H169" i="72"/>
  <c r="N169" i="72"/>
  <c r="P169" i="72" s="1"/>
  <c r="N170" i="72"/>
  <c r="T170" i="72" s="1"/>
  <c r="P170" i="72"/>
  <c r="N171" i="72"/>
  <c r="N172" i="72"/>
  <c r="P172" i="72" s="1"/>
  <c r="N173" i="72"/>
  <c r="P173" i="72" s="1"/>
  <c r="K174" i="72"/>
  <c r="N174" i="72"/>
  <c r="T174" i="72" s="1"/>
  <c r="N175" i="72"/>
  <c r="P175" i="72" s="1"/>
  <c r="K176" i="72"/>
  <c r="N176" i="72"/>
  <c r="P176" i="72" s="1"/>
  <c r="H177" i="72"/>
  <c r="N177" i="72"/>
  <c r="P177" i="72" s="1"/>
  <c r="N178" i="72"/>
  <c r="T178" i="72" s="1"/>
  <c r="N179" i="72"/>
  <c r="P179" i="72" s="1"/>
  <c r="N180" i="72"/>
  <c r="N181" i="72"/>
  <c r="P181" i="72" s="1"/>
  <c r="K182" i="72"/>
  <c r="N182" i="72"/>
  <c r="T182" i="72" s="1"/>
  <c r="P182" i="72"/>
  <c r="N183" i="72"/>
  <c r="P183" i="72" s="1"/>
  <c r="K184" i="72"/>
  <c r="N184" i="72"/>
  <c r="H185" i="72"/>
  <c r="N185" i="72"/>
  <c r="P185" i="72" s="1"/>
  <c r="T185" i="72"/>
  <c r="N186" i="72"/>
  <c r="T186" i="72" s="1"/>
  <c r="P186" i="72"/>
  <c r="N187" i="72"/>
  <c r="N188" i="72"/>
  <c r="P188" i="72" s="1"/>
  <c r="N189" i="72"/>
  <c r="P189" i="72" s="1"/>
  <c r="K190" i="72"/>
  <c r="N190" i="72"/>
  <c r="T190" i="72" s="1"/>
  <c r="N191" i="72"/>
  <c r="P191" i="72" s="1"/>
  <c r="K192" i="72"/>
  <c r="N192" i="72"/>
  <c r="P192" i="72" s="1"/>
  <c r="H193" i="72"/>
  <c r="N193" i="72"/>
  <c r="P193" i="72" s="1"/>
  <c r="N194" i="72"/>
  <c r="T194" i="72" s="1"/>
  <c r="N195" i="72"/>
  <c r="P195" i="72" s="1"/>
  <c r="N196" i="72"/>
  <c r="N197" i="72"/>
  <c r="P197" i="72" s="1"/>
  <c r="K198" i="72"/>
  <c r="N198" i="72"/>
  <c r="T198" i="72" s="1"/>
  <c r="P198" i="72"/>
  <c r="N199" i="72"/>
  <c r="P199" i="72" s="1"/>
  <c r="K200" i="72"/>
  <c r="N200" i="72"/>
  <c r="H201" i="72"/>
  <c r="N201" i="72"/>
  <c r="P201" i="72" s="1"/>
  <c r="T201" i="72"/>
  <c r="N202" i="72"/>
  <c r="T202" i="72" s="1"/>
  <c r="P202" i="72"/>
  <c r="N203" i="72"/>
  <c r="N204" i="72"/>
  <c r="P204" i="72" s="1"/>
  <c r="F205" i="72"/>
  <c r="I205" i="72"/>
  <c r="Y13" i="72" s="1"/>
  <c r="L205" i="72"/>
  <c r="M205" i="72"/>
  <c r="O205" i="72"/>
  <c r="Q205" i="72"/>
  <c r="R205" i="72"/>
  <c r="S205" i="72"/>
  <c r="H1" i="71"/>
  <c r="H60" i="71" s="1"/>
  <c r="D2" i="71"/>
  <c r="C5" i="71"/>
  <c r="N5" i="71"/>
  <c r="N6" i="71"/>
  <c r="P6" i="71" s="1"/>
  <c r="N7" i="71"/>
  <c r="T7" i="71" s="1"/>
  <c r="N8" i="71"/>
  <c r="P8" i="71"/>
  <c r="T8" i="71"/>
  <c r="N9" i="71"/>
  <c r="P9" i="71" s="1"/>
  <c r="N10" i="71"/>
  <c r="T10" i="71" s="1"/>
  <c r="N11" i="71"/>
  <c r="P11" i="71" s="1"/>
  <c r="N12" i="71"/>
  <c r="P12" i="71" s="1"/>
  <c r="N13" i="71"/>
  <c r="P13" i="71" s="1"/>
  <c r="N14" i="71"/>
  <c r="P14" i="71" s="1"/>
  <c r="N15" i="71"/>
  <c r="N16" i="71"/>
  <c r="P16" i="71" s="1"/>
  <c r="N17" i="71"/>
  <c r="P17" i="71" s="1"/>
  <c r="T17" i="71"/>
  <c r="N18" i="71"/>
  <c r="P18" i="71" s="1"/>
  <c r="T18" i="71"/>
  <c r="N19" i="71"/>
  <c r="N20" i="71"/>
  <c r="P20" i="71" s="1"/>
  <c r="T20" i="71"/>
  <c r="N21" i="71"/>
  <c r="P21" i="71"/>
  <c r="T21" i="71"/>
  <c r="N22" i="71"/>
  <c r="P22" i="71" s="1"/>
  <c r="N23" i="71"/>
  <c r="N24" i="71"/>
  <c r="P24" i="71" s="1"/>
  <c r="N25" i="71"/>
  <c r="P25" i="71" s="1"/>
  <c r="N26" i="71"/>
  <c r="P26" i="71" s="1"/>
  <c r="T26" i="71"/>
  <c r="N27" i="71"/>
  <c r="T27" i="71" s="1"/>
  <c r="P27" i="71"/>
  <c r="N28" i="71"/>
  <c r="N29" i="71"/>
  <c r="P29" i="71" s="1"/>
  <c r="N30" i="71"/>
  <c r="P30" i="71" s="1"/>
  <c r="N31" i="71"/>
  <c r="T31" i="71" s="1"/>
  <c r="P31" i="71"/>
  <c r="N32" i="71"/>
  <c r="P32" i="71" s="1"/>
  <c r="N33" i="71"/>
  <c r="P33" i="71" s="1"/>
  <c r="T33" i="71"/>
  <c r="N34" i="71"/>
  <c r="P34" i="71" s="1"/>
  <c r="N35" i="71"/>
  <c r="T35" i="71" s="1"/>
  <c r="P35" i="71"/>
  <c r="N36" i="71"/>
  <c r="P36" i="71" s="1"/>
  <c r="T36" i="71"/>
  <c r="N37" i="71"/>
  <c r="T37" i="71" s="1"/>
  <c r="P37" i="71"/>
  <c r="N38" i="71"/>
  <c r="P38" i="71" s="1"/>
  <c r="N39" i="71"/>
  <c r="T39" i="71" s="1"/>
  <c r="P39" i="71"/>
  <c r="N40" i="71"/>
  <c r="P40" i="71" s="1"/>
  <c r="N41" i="71"/>
  <c r="N42" i="71"/>
  <c r="P42" i="71" s="1"/>
  <c r="N43" i="71"/>
  <c r="T43" i="71" s="1"/>
  <c r="P43" i="71"/>
  <c r="N44" i="71"/>
  <c r="P44" i="71" s="1"/>
  <c r="T44" i="71"/>
  <c r="N45" i="71"/>
  <c r="N46" i="71"/>
  <c r="P46" i="71" s="1"/>
  <c r="N47" i="71"/>
  <c r="T47" i="71" s="1"/>
  <c r="P47" i="71"/>
  <c r="N48" i="71"/>
  <c r="P48" i="71" s="1"/>
  <c r="N49" i="71"/>
  <c r="P49" i="71" s="1"/>
  <c r="T49" i="71"/>
  <c r="N50" i="71"/>
  <c r="P50" i="71" s="1"/>
  <c r="T50" i="71"/>
  <c r="N51" i="71"/>
  <c r="T51" i="71" s="1"/>
  <c r="N52" i="71"/>
  <c r="P52" i="71" s="1"/>
  <c r="T52" i="71"/>
  <c r="N53" i="71"/>
  <c r="N54" i="71"/>
  <c r="P54" i="71" s="1"/>
  <c r="N55" i="71"/>
  <c r="T55" i="71" s="1"/>
  <c r="N56" i="71"/>
  <c r="P56" i="71" s="1"/>
  <c r="N57" i="71"/>
  <c r="P57" i="71" s="1"/>
  <c r="T57" i="71"/>
  <c r="N58" i="71"/>
  <c r="N59" i="71"/>
  <c r="T59" i="71" s="1"/>
  <c r="N60" i="71"/>
  <c r="P60" i="71" s="1"/>
  <c r="N61" i="71"/>
  <c r="P61" i="71" s="1"/>
  <c r="T61" i="71"/>
  <c r="N62" i="71"/>
  <c r="P62" i="71" s="1"/>
  <c r="N63" i="71"/>
  <c r="T63" i="71" s="1"/>
  <c r="N64" i="71"/>
  <c r="P64" i="71" s="1"/>
  <c r="N65" i="71"/>
  <c r="P65" i="71" s="1"/>
  <c r="N66" i="71"/>
  <c r="P66" i="71" s="1"/>
  <c r="N67" i="71"/>
  <c r="T67" i="71" s="1"/>
  <c r="N68" i="71"/>
  <c r="P68" i="71" s="1"/>
  <c r="N69" i="71"/>
  <c r="N70" i="71"/>
  <c r="P70" i="71" s="1"/>
  <c r="N71" i="71"/>
  <c r="T71" i="71" s="1"/>
  <c r="N72" i="71"/>
  <c r="P72" i="71" s="1"/>
  <c r="N73" i="71"/>
  <c r="P73" i="71"/>
  <c r="T73" i="71"/>
  <c r="N74" i="71"/>
  <c r="P74" i="71" s="1"/>
  <c r="K75" i="71"/>
  <c r="N75" i="71"/>
  <c r="T75" i="71" s="1"/>
  <c r="N76" i="71"/>
  <c r="P76" i="71" s="1"/>
  <c r="T76" i="71"/>
  <c r="N77" i="71"/>
  <c r="P77" i="71"/>
  <c r="T77" i="71"/>
  <c r="N78" i="71"/>
  <c r="P78" i="71" s="1"/>
  <c r="N79" i="71"/>
  <c r="T79" i="71" s="1"/>
  <c r="N80" i="71"/>
  <c r="P80" i="71" s="1"/>
  <c r="N81" i="71"/>
  <c r="P81" i="71" s="1"/>
  <c r="T81" i="71"/>
  <c r="N82" i="71"/>
  <c r="P82" i="71" s="1"/>
  <c r="N83" i="71"/>
  <c r="T83" i="71" s="1"/>
  <c r="P83" i="71"/>
  <c r="N84" i="71"/>
  <c r="P84" i="71" s="1"/>
  <c r="N85" i="71"/>
  <c r="P85" i="71" s="1"/>
  <c r="T85" i="71"/>
  <c r="N86" i="71"/>
  <c r="P86" i="71" s="1"/>
  <c r="N87" i="71"/>
  <c r="T87" i="71" s="1"/>
  <c r="N88" i="71"/>
  <c r="P88" i="71" s="1"/>
  <c r="N89" i="71"/>
  <c r="T89" i="71" s="1"/>
  <c r="P89" i="71"/>
  <c r="N90" i="71"/>
  <c r="P90" i="71" s="1"/>
  <c r="N91" i="71"/>
  <c r="T91" i="71" s="1"/>
  <c r="N92" i="71"/>
  <c r="P92" i="71" s="1"/>
  <c r="N93" i="71"/>
  <c r="P93" i="71" s="1"/>
  <c r="T93" i="71"/>
  <c r="N94" i="71"/>
  <c r="P94" i="71" s="1"/>
  <c r="N95" i="71"/>
  <c r="T95" i="71" s="1"/>
  <c r="N96" i="71"/>
  <c r="P96" i="71" s="1"/>
  <c r="N97" i="71"/>
  <c r="P97" i="71"/>
  <c r="T97" i="71"/>
  <c r="N98" i="71"/>
  <c r="P98" i="71" s="1"/>
  <c r="N99" i="71"/>
  <c r="T99" i="71" s="1"/>
  <c r="N100" i="71"/>
  <c r="P100" i="71" s="1"/>
  <c r="N101" i="71"/>
  <c r="P101" i="71" s="1"/>
  <c r="N102" i="71"/>
  <c r="P102" i="71" s="1"/>
  <c r="N103" i="71"/>
  <c r="T103" i="71" s="1"/>
  <c r="N104" i="71"/>
  <c r="P104" i="71" s="1"/>
  <c r="N105" i="71"/>
  <c r="T105" i="71" s="1"/>
  <c r="P105" i="71"/>
  <c r="N106" i="71"/>
  <c r="P106" i="71" s="1"/>
  <c r="N107" i="71"/>
  <c r="T107" i="71" s="1"/>
  <c r="H108" i="71"/>
  <c r="N108" i="71"/>
  <c r="P108" i="71" s="1"/>
  <c r="T108" i="71"/>
  <c r="N109" i="71"/>
  <c r="T109" i="71" s="1"/>
  <c r="P109" i="71"/>
  <c r="N110" i="71"/>
  <c r="P110" i="71" s="1"/>
  <c r="N111" i="71"/>
  <c r="T111" i="71" s="1"/>
  <c r="N112" i="71"/>
  <c r="P112" i="71" s="1"/>
  <c r="N113" i="71"/>
  <c r="P113" i="71" s="1"/>
  <c r="T113" i="71"/>
  <c r="N114" i="71"/>
  <c r="N115" i="71"/>
  <c r="T115" i="71" s="1"/>
  <c r="N116" i="71"/>
  <c r="P116" i="71" s="1"/>
  <c r="T116" i="71"/>
  <c r="N117" i="71"/>
  <c r="P117" i="71"/>
  <c r="T117" i="71"/>
  <c r="N118" i="71"/>
  <c r="P118" i="71" s="1"/>
  <c r="N119" i="71"/>
  <c r="T119" i="71" s="1"/>
  <c r="N120" i="71"/>
  <c r="P120" i="71" s="1"/>
  <c r="N121" i="71"/>
  <c r="P121" i="71" s="1"/>
  <c r="T121" i="71"/>
  <c r="N122" i="71"/>
  <c r="P122" i="71" s="1"/>
  <c r="N123" i="71"/>
  <c r="T123" i="71" s="1"/>
  <c r="N124" i="71"/>
  <c r="P124" i="71" s="1"/>
  <c r="N125" i="71"/>
  <c r="P125" i="71" s="1"/>
  <c r="T125" i="71"/>
  <c r="N126" i="71"/>
  <c r="P126" i="71" s="1"/>
  <c r="N127" i="71"/>
  <c r="T127" i="71" s="1"/>
  <c r="N128" i="71"/>
  <c r="P128" i="71" s="1"/>
  <c r="N129" i="71"/>
  <c r="N130" i="71"/>
  <c r="P130" i="71" s="1"/>
  <c r="N131" i="71"/>
  <c r="T131" i="71" s="1"/>
  <c r="H132" i="71"/>
  <c r="N132" i="71"/>
  <c r="P132" i="71" s="1"/>
  <c r="T132" i="71"/>
  <c r="N133" i="71"/>
  <c r="N134" i="71"/>
  <c r="P134" i="71" s="1"/>
  <c r="N135" i="71"/>
  <c r="T135" i="71" s="1"/>
  <c r="P135" i="71"/>
  <c r="N136" i="71"/>
  <c r="P136" i="71" s="1"/>
  <c r="N137" i="71"/>
  <c r="N138" i="71"/>
  <c r="P138" i="71" s="1"/>
  <c r="N139" i="71"/>
  <c r="T139" i="71" s="1"/>
  <c r="P139" i="71"/>
  <c r="N140" i="71"/>
  <c r="P140" i="71" s="1"/>
  <c r="T140" i="71"/>
  <c r="N141" i="71"/>
  <c r="T141" i="71" s="1"/>
  <c r="P141" i="71"/>
  <c r="N142" i="71"/>
  <c r="P142" i="71" s="1"/>
  <c r="N143" i="71"/>
  <c r="T143" i="71" s="1"/>
  <c r="N144" i="71"/>
  <c r="P144" i="71" s="1"/>
  <c r="N145" i="71"/>
  <c r="P145" i="71" s="1"/>
  <c r="T145" i="71"/>
  <c r="N146" i="71"/>
  <c r="N147" i="71"/>
  <c r="T147" i="71" s="1"/>
  <c r="N148" i="71"/>
  <c r="P148" i="71" s="1"/>
  <c r="T148" i="71"/>
  <c r="N149" i="71"/>
  <c r="P149" i="71"/>
  <c r="T149" i="71"/>
  <c r="N150" i="71"/>
  <c r="P150" i="71" s="1"/>
  <c r="N151" i="71"/>
  <c r="T151" i="71" s="1"/>
  <c r="N152" i="71"/>
  <c r="P152" i="71" s="1"/>
  <c r="N153" i="71"/>
  <c r="P153" i="71" s="1"/>
  <c r="T153" i="71"/>
  <c r="N154" i="71"/>
  <c r="P154" i="71" s="1"/>
  <c r="T154" i="71"/>
  <c r="N155" i="71"/>
  <c r="T155" i="71" s="1"/>
  <c r="N156" i="71"/>
  <c r="P156" i="71" s="1"/>
  <c r="N157" i="71"/>
  <c r="P157" i="71"/>
  <c r="T157" i="71"/>
  <c r="N158" i="71"/>
  <c r="P158" i="71" s="1"/>
  <c r="N159" i="71"/>
  <c r="T159" i="71" s="1"/>
  <c r="N160" i="71"/>
  <c r="P160" i="71" s="1"/>
  <c r="N161" i="71"/>
  <c r="P161" i="71" s="1"/>
  <c r="T161" i="71"/>
  <c r="N162" i="71"/>
  <c r="P162" i="71" s="1"/>
  <c r="T162" i="71"/>
  <c r="N163" i="71"/>
  <c r="N164" i="71"/>
  <c r="P164" i="71" s="1"/>
  <c r="N165" i="71"/>
  <c r="P165" i="71"/>
  <c r="T165" i="71"/>
  <c r="N166" i="71"/>
  <c r="P166" i="71" s="1"/>
  <c r="N167" i="71"/>
  <c r="N168" i="71"/>
  <c r="P168" i="71" s="1"/>
  <c r="N169" i="71"/>
  <c r="P169" i="71" s="1"/>
  <c r="N170" i="71"/>
  <c r="P170" i="71" s="1"/>
  <c r="T170" i="71"/>
  <c r="N171" i="71"/>
  <c r="T171" i="71" s="1"/>
  <c r="P171" i="71"/>
  <c r="N172" i="71"/>
  <c r="P172" i="71" s="1"/>
  <c r="N173" i="71"/>
  <c r="P173" i="71" s="1"/>
  <c r="N174" i="71"/>
  <c r="P174" i="71" s="1"/>
  <c r="N175" i="71"/>
  <c r="N176" i="71"/>
  <c r="P176" i="71" s="1"/>
  <c r="N177" i="71"/>
  <c r="P177" i="71" s="1"/>
  <c r="N178" i="71"/>
  <c r="P178" i="71" s="1"/>
  <c r="N179" i="71"/>
  <c r="T179" i="71" s="1"/>
  <c r="P179" i="71"/>
  <c r="N180" i="71"/>
  <c r="N181" i="71"/>
  <c r="P181" i="71" s="1"/>
  <c r="N182" i="71"/>
  <c r="P182" i="71" s="1"/>
  <c r="N183" i="71"/>
  <c r="T183" i="71" s="1"/>
  <c r="P183" i="71"/>
  <c r="N184" i="71"/>
  <c r="P184" i="71" s="1"/>
  <c r="N185" i="71"/>
  <c r="P185" i="71" s="1"/>
  <c r="N186" i="71"/>
  <c r="P186" i="71" s="1"/>
  <c r="N187" i="71"/>
  <c r="T187" i="71" s="1"/>
  <c r="P187" i="71"/>
  <c r="H188" i="71"/>
  <c r="N188" i="71"/>
  <c r="P188" i="71" s="1"/>
  <c r="N189" i="71"/>
  <c r="P189" i="71" s="1"/>
  <c r="N190" i="71"/>
  <c r="P190" i="71" s="1"/>
  <c r="N191" i="71"/>
  <c r="T191" i="71" s="1"/>
  <c r="N192" i="71"/>
  <c r="P192" i="71" s="1"/>
  <c r="N193" i="71"/>
  <c r="P193" i="71"/>
  <c r="T193" i="71"/>
  <c r="N194" i="71"/>
  <c r="P194" i="71" s="1"/>
  <c r="N195" i="71"/>
  <c r="T195" i="71" s="1"/>
  <c r="N196" i="71"/>
  <c r="P196" i="71" s="1"/>
  <c r="N197" i="71"/>
  <c r="P197" i="71" s="1"/>
  <c r="N198" i="71"/>
  <c r="P198" i="71" s="1"/>
  <c r="N199" i="71"/>
  <c r="T199" i="71" s="1"/>
  <c r="N200" i="71"/>
  <c r="P200" i="71" s="1"/>
  <c r="N201" i="71"/>
  <c r="P201" i="71" s="1"/>
  <c r="N202" i="71"/>
  <c r="P202" i="71" s="1"/>
  <c r="K203" i="71"/>
  <c r="N203" i="71"/>
  <c r="T203" i="71" s="1"/>
  <c r="P203" i="71"/>
  <c r="N204" i="71"/>
  <c r="F205" i="71"/>
  <c r="Y7" i="71" s="1"/>
  <c r="I205" i="71"/>
  <c r="Y13" i="71" s="1"/>
  <c r="L205" i="71"/>
  <c r="M205" i="71"/>
  <c r="K44" i="32" s="1"/>
  <c r="O205" i="71"/>
  <c r="Q205" i="71"/>
  <c r="O44" i="32" s="1"/>
  <c r="R205" i="71"/>
  <c r="S205" i="71"/>
  <c r="H1" i="70"/>
  <c r="K24" i="70" s="1"/>
  <c r="D2" i="70"/>
  <c r="C5" i="70"/>
  <c r="N5" i="70"/>
  <c r="P5" i="70" s="1"/>
  <c r="N6" i="70"/>
  <c r="P6" i="70" s="1"/>
  <c r="N7" i="70"/>
  <c r="H8" i="70"/>
  <c r="N8" i="70"/>
  <c r="P8" i="70" s="1"/>
  <c r="N9" i="70"/>
  <c r="P9" i="70" s="1"/>
  <c r="T9" i="70"/>
  <c r="N10" i="70"/>
  <c r="P10" i="70" s="1"/>
  <c r="N11" i="70"/>
  <c r="T11" i="70" s="1"/>
  <c r="K12" i="70"/>
  <c r="N12" i="70"/>
  <c r="P12" i="70" s="1"/>
  <c r="N13" i="70"/>
  <c r="T13" i="70" s="1"/>
  <c r="P13" i="70"/>
  <c r="N14" i="70"/>
  <c r="N15" i="70"/>
  <c r="P15" i="70" s="1"/>
  <c r="N16" i="70"/>
  <c r="T16" i="70" s="1"/>
  <c r="N17" i="70"/>
  <c r="P17" i="70" s="1"/>
  <c r="N18" i="70"/>
  <c r="P18" i="70" s="1"/>
  <c r="T18" i="70"/>
  <c r="N19" i="70"/>
  <c r="P19" i="70" s="1"/>
  <c r="K20" i="70"/>
  <c r="N20" i="70"/>
  <c r="T20" i="70" s="1"/>
  <c r="N21" i="70"/>
  <c r="P21" i="70" s="1"/>
  <c r="N22" i="70"/>
  <c r="P22" i="70"/>
  <c r="T22" i="70"/>
  <c r="H23" i="70"/>
  <c r="N23" i="70"/>
  <c r="P23" i="70" s="1"/>
  <c r="N24" i="70"/>
  <c r="T24" i="70" s="1"/>
  <c r="N25" i="70"/>
  <c r="P25" i="70" s="1"/>
  <c r="K26" i="70"/>
  <c r="N26" i="70"/>
  <c r="T26" i="70" s="1"/>
  <c r="P26" i="70"/>
  <c r="H27" i="70"/>
  <c r="N27" i="70"/>
  <c r="P27" i="70" s="1"/>
  <c r="N28" i="70"/>
  <c r="T28" i="70" s="1"/>
  <c r="N29" i="70"/>
  <c r="P29" i="70" s="1"/>
  <c r="N30" i="70"/>
  <c r="P30" i="70"/>
  <c r="T30" i="70"/>
  <c r="N31" i="70"/>
  <c r="P31" i="70" s="1"/>
  <c r="N32" i="70"/>
  <c r="T32" i="70" s="1"/>
  <c r="N33" i="70"/>
  <c r="P33" i="70" s="1"/>
  <c r="N34" i="70"/>
  <c r="P34" i="70" s="1"/>
  <c r="N35" i="70"/>
  <c r="P35" i="70" s="1"/>
  <c r="K36" i="70"/>
  <c r="N36" i="70"/>
  <c r="N37" i="70"/>
  <c r="P37" i="70" s="1"/>
  <c r="N38" i="70"/>
  <c r="P38" i="70" s="1"/>
  <c r="T38" i="70"/>
  <c r="H39" i="70"/>
  <c r="N39" i="70"/>
  <c r="N40" i="70"/>
  <c r="T40" i="70" s="1"/>
  <c r="N41" i="70"/>
  <c r="P41" i="70" s="1"/>
  <c r="T41" i="70"/>
  <c r="K42" i="70"/>
  <c r="N42" i="70"/>
  <c r="P42" i="70" s="1"/>
  <c r="T42" i="70"/>
  <c r="H43" i="70"/>
  <c r="N43" i="70"/>
  <c r="P43" i="70" s="1"/>
  <c r="N44" i="70"/>
  <c r="T44" i="70" s="1"/>
  <c r="P44" i="70"/>
  <c r="N45" i="70"/>
  <c r="P45" i="70" s="1"/>
  <c r="N46" i="70"/>
  <c r="P46" i="70" s="1"/>
  <c r="T46" i="70"/>
  <c r="N47" i="70"/>
  <c r="N48" i="70"/>
  <c r="T48" i="70" s="1"/>
  <c r="N49" i="70"/>
  <c r="P49" i="70" s="1"/>
  <c r="N50" i="70"/>
  <c r="P50" i="70"/>
  <c r="T50" i="70"/>
  <c r="N51" i="70"/>
  <c r="P51" i="70" s="1"/>
  <c r="K52" i="70"/>
  <c r="N52" i="70"/>
  <c r="T52" i="70" s="1"/>
  <c r="N53" i="70"/>
  <c r="P53" i="70" s="1"/>
  <c r="K54" i="70"/>
  <c r="N54" i="70"/>
  <c r="P54" i="70" s="1"/>
  <c r="T54" i="70"/>
  <c r="H55" i="70"/>
  <c r="N55" i="70"/>
  <c r="P55" i="70" s="1"/>
  <c r="K56" i="70"/>
  <c r="N56" i="70"/>
  <c r="T56" i="70" s="1"/>
  <c r="N57" i="70"/>
  <c r="P57" i="70" s="1"/>
  <c r="T57" i="70"/>
  <c r="K58" i="70"/>
  <c r="N58" i="70"/>
  <c r="H59" i="70"/>
  <c r="N59" i="70"/>
  <c r="P59" i="70" s="1"/>
  <c r="N60" i="70"/>
  <c r="T60" i="70" s="1"/>
  <c r="P60" i="70"/>
  <c r="N61" i="70"/>
  <c r="P61" i="70" s="1"/>
  <c r="N62" i="70"/>
  <c r="P62" i="70" s="1"/>
  <c r="T62" i="70"/>
  <c r="N63" i="70"/>
  <c r="P63" i="70" s="1"/>
  <c r="N64" i="70"/>
  <c r="T64" i="70" s="1"/>
  <c r="N65" i="70"/>
  <c r="P65" i="70" s="1"/>
  <c r="T65" i="70"/>
  <c r="N66" i="70"/>
  <c r="N67" i="70"/>
  <c r="P67" i="70" s="1"/>
  <c r="K68" i="70"/>
  <c r="N68" i="70"/>
  <c r="T68" i="70" s="1"/>
  <c r="N69" i="70"/>
  <c r="P69" i="70" s="1"/>
  <c r="K70" i="70"/>
  <c r="N70" i="70"/>
  <c r="P70" i="70" s="1"/>
  <c r="H71" i="70"/>
  <c r="N71" i="70"/>
  <c r="P71" i="70" s="1"/>
  <c r="N72" i="70"/>
  <c r="T72" i="70" s="1"/>
  <c r="N73" i="70"/>
  <c r="P73" i="70" s="1"/>
  <c r="K74" i="70"/>
  <c r="N74" i="70"/>
  <c r="P74" i="70"/>
  <c r="T74" i="70"/>
  <c r="H75" i="70"/>
  <c r="N75" i="70"/>
  <c r="P75" i="70" s="1"/>
  <c r="N76" i="70"/>
  <c r="T76" i="70" s="1"/>
  <c r="N77" i="70"/>
  <c r="P77" i="70" s="1"/>
  <c r="N78" i="70"/>
  <c r="P78" i="70"/>
  <c r="T78" i="70"/>
  <c r="N79" i="70"/>
  <c r="P79" i="70" s="1"/>
  <c r="N80" i="70"/>
  <c r="T80" i="70" s="1"/>
  <c r="N81" i="70"/>
  <c r="P81" i="70" s="1"/>
  <c r="N82" i="70"/>
  <c r="P82" i="70" s="1"/>
  <c r="N83" i="70"/>
  <c r="P83" i="70" s="1"/>
  <c r="K84" i="70"/>
  <c r="N84" i="70"/>
  <c r="T84" i="70" s="1"/>
  <c r="P84" i="70"/>
  <c r="N85" i="70"/>
  <c r="P85" i="70" s="1"/>
  <c r="K86" i="70"/>
  <c r="N86" i="70"/>
  <c r="P86" i="70" s="1"/>
  <c r="H87" i="70"/>
  <c r="N87" i="70"/>
  <c r="P87" i="70" s="1"/>
  <c r="T87" i="70"/>
  <c r="K88" i="70"/>
  <c r="N88" i="70"/>
  <c r="T88" i="70" s="1"/>
  <c r="N89" i="70"/>
  <c r="P89" i="70" s="1"/>
  <c r="K90" i="70"/>
  <c r="N90" i="70"/>
  <c r="P90" i="70"/>
  <c r="T90" i="70"/>
  <c r="H91" i="70"/>
  <c r="N91" i="70"/>
  <c r="P91" i="70" s="1"/>
  <c r="N92" i="70"/>
  <c r="T92" i="70" s="1"/>
  <c r="N93" i="70"/>
  <c r="P93" i="70" s="1"/>
  <c r="N94" i="70"/>
  <c r="P94" i="70" s="1"/>
  <c r="T94" i="70"/>
  <c r="N95" i="70"/>
  <c r="P95" i="70" s="1"/>
  <c r="N96" i="70"/>
  <c r="T96" i="70" s="1"/>
  <c r="N97" i="70"/>
  <c r="P97" i="70" s="1"/>
  <c r="N98" i="70"/>
  <c r="P98" i="70" s="1"/>
  <c r="N99" i="70"/>
  <c r="P99" i="70" s="1"/>
  <c r="K100" i="70"/>
  <c r="N100" i="70"/>
  <c r="T100" i="70" s="1"/>
  <c r="P100" i="70"/>
  <c r="N101" i="70"/>
  <c r="P101" i="70" s="1"/>
  <c r="K102" i="70"/>
  <c r="N102" i="70"/>
  <c r="P102" i="70" s="1"/>
  <c r="H103" i="70"/>
  <c r="N103" i="70"/>
  <c r="P103" i="70" s="1"/>
  <c r="T103" i="70"/>
  <c r="N104" i="70"/>
  <c r="T104" i="70" s="1"/>
  <c r="P104" i="70"/>
  <c r="N105" i="70"/>
  <c r="P105" i="70" s="1"/>
  <c r="K106" i="70"/>
  <c r="N106" i="70"/>
  <c r="P106" i="70" s="1"/>
  <c r="T106" i="70"/>
  <c r="H107" i="70"/>
  <c r="N107" i="70"/>
  <c r="P107" i="70" s="1"/>
  <c r="N108" i="70"/>
  <c r="N109" i="70"/>
  <c r="P109" i="70" s="1"/>
  <c r="N110" i="70"/>
  <c r="P110" i="70" s="1"/>
  <c r="N111" i="70"/>
  <c r="P111" i="70" s="1"/>
  <c r="T111" i="70"/>
  <c r="N112" i="70"/>
  <c r="T112" i="70" s="1"/>
  <c r="P112" i="70"/>
  <c r="N113" i="70"/>
  <c r="P113" i="70" s="1"/>
  <c r="N114" i="70"/>
  <c r="P114" i="70" s="1"/>
  <c r="T114" i="70"/>
  <c r="N115" i="70"/>
  <c r="P115" i="70" s="1"/>
  <c r="K116" i="70"/>
  <c r="N116" i="70"/>
  <c r="T116" i="70" s="1"/>
  <c r="N117" i="70"/>
  <c r="P117" i="70" s="1"/>
  <c r="K118" i="70"/>
  <c r="N118" i="70"/>
  <c r="P118" i="70" s="1"/>
  <c r="H119" i="70"/>
  <c r="N119" i="70"/>
  <c r="P119" i="70" s="1"/>
  <c r="K120" i="70"/>
  <c r="N120" i="70"/>
  <c r="N121" i="70"/>
  <c r="P121" i="70" s="1"/>
  <c r="K122" i="70"/>
  <c r="N122" i="70"/>
  <c r="P122" i="70" s="1"/>
  <c r="H123" i="70"/>
  <c r="N123" i="70"/>
  <c r="P123" i="70" s="1"/>
  <c r="N124" i="70"/>
  <c r="T124" i="70" s="1"/>
  <c r="N125" i="70"/>
  <c r="P125" i="70" s="1"/>
  <c r="N126" i="70"/>
  <c r="P126" i="70" s="1"/>
  <c r="T126" i="70"/>
  <c r="N127" i="70"/>
  <c r="P127" i="70" s="1"/>
  <c r="N128" i="70"/>
  <c r="N129" i="70"/>
  <c r="P129" i="70" s="1"/>
  <c r="N130" i="70"/>
  <c r="P130" i="70"/>
  <c r="T130" i="70"/>
  <c r="N131" i="70"/>
  <c r="P131" i="70" s="1"/>
  <c r="K132" i="70"/>
  <c r="N132" i="70"/>
  <c r="T132" i="70" s="1"/>
  <c r="N133" i="70"/>
  <c r="P133" i="70" s="1"/>
  <c r="K134" i="70"/>
  <c r="N134" i="70"/>
  <c r="P134" i="70" s="1"/>
  <c r="T134" i="70"/>
  <c r="H135" i="70"/>
  <c r="N135" i="70"/>
  <c r="P135" i="70" s="1"/>
  <c r="N136" i="70"/>
  <c r="T136" i="70" s="1"/>
  <c r="N137" i="70"/>
  <c r="P137" i="70" s="1"/>
  <c r="K138" i="70"/>
  <c r="N138" i="70"/>
  <c r="P138" i="70" s="1"/>
  <c r="T138" i="70"/>
  <c r="H139" i="70"/>
  <c r="N139" i="70"/>
  <c r="P139" i="70" s="1"/>
  <c r="N140" i="70"/>
  <c r="T140" i="70" s="1"/>
  <c r="N141" i="70"/>
  <c r="P141" i="70" s="1"/>
  <c r="N142" i="70"/>
  <c r="P142" i="70" s="1"/>
  <c r="N143" i="70"/>
  <c r="P143" i="70" s="1"/>
  <c r="N144" i="70"/>
  <c r="T144" i="70" s="1"/>
  <c r="N145" i="70"/>
  <c r="P145" i="70" s="1"/>
  <c r="N146" i="70"/>
  <c r="N147" i="70"/>
  <c r="P147" i="70" s="1"/>
  <c r="K148" i="70"/>
  <c r="N148" i="70"/>
  <c r="T148" i="70" s="1"/>
  <c r="P148" i="70"/>
  <c r="N149" i="70"/>
  <c r="P149" i="70" s="1"/>
  <c r="K150" i="70"/>
  <c r="N150" i="70"/>
  <c r="H151" i="70"/>
  <c r="N151" i="70"/>
  <c r="P151" i="70" s="1"/>
  <c r="T151" i="70"/>
  <c r="K152" i="70"/>
  <c r="N152" i="70"/>
  <c r="T152" i="70" s="1"/>
  <c r="N153" i="70"/>
  <c r="P153" i="70" s="1"/>
  <c r="K154" i="70"/>
  <c r="N154" i="70"/>
  <c r="P154" i="70" s="1"/>
  <c r="H155" i="70"/>
  <c r="N155" i="70"/>
  <c r="P155" i="70" s="1"/>
  <c r="N156" i="70"/>
  <c r="T156" i="70" s="1"/>
  <c r="N157" i="70"/>
  <c r="P157" i="70" s="1"/>
  <c r="N158" i="70"/>
  <c r="P158" i="70" s="1"/>
  <c r="N159" i="70"/>
  <c r="P159" i="70" s="1"/>
  <c r="N160" i="70"/>
  <c r="T160" i="70" s="1"/>
  <c r="N161" i="70"/>
  <c r="P161" i="70" s="1"/>
  <c r="N162" i="70"/>
  <c r="P162" i="70" s="1"/>
  <c r="N163" i="70"/>
  <c r="P163" i="70" s="1"/>
  <c r="K164" i="70"/>
  <c r="N164" i="70"/>
  <c r="T164" i="70" s="1"/>
  <c r="N165" i="70"/>
  <c r="P165" i="70" s="1"/>
  <c r="K166" i="70"/>
  <c r="N166" i="70"/>
  <c r="H167" i="70"/>
  <c r="N167" i="70"/>
  <c r="P167" i="70" s="1"/>
  <c r="N168" i="70"/>
  <c r="T168" i="70" s="1"/>
  <c r="P168" i="70"/>
  <c r="N169" i="70"/>
  <c r="P169" i="70" s="1"/>
  <c r="T169" i="70"/>
  <c r="K170" i="70"/>
  <c r="N170" i="70"/>
  <c r="P170" i="70" s="1"/>
  <c r="H171" i="70"/>
  <c r="N171" i="70"/>
  <c r="P171" i="70" s="1"/>
  <c r="N172" i="70"/>
  <c r="T172" i="70" s="1"/>
  <c r="P172" i="70"/>
  <c r="N173" i="70"/>
  <c r="P173" i="70" s="1"/>
  <c r="N174" i="70"/>
  <c r="P174" i="70" s="1"/>
  <c r="N175" i="70"/>
  <c r="P175" i="70" s="1"/>
  <c r="N176" i="70"/>
  <c r="T176" i="70" s="1"/>
  <c r="N177" i="70"/>
  <c r="P177" i="70" s="1"/>
  <c r="T177" i="70"/>
  <c r="N178" i="70"/>
  <c r="P178" i="70" s="1"/>
  <c r="N179" i="70"/>
  <c r="P179" i="70" s="1"/>
  <c r="K180" i="70"/>
  <c r="N180" i="70"/>
  <c r="T180" i="70" s="1"/>
  <c r="N181" i="70"/>
  <c r="P181" i="70" s="1"/>
  <c r="K182" i="70"/>
  <c r="N182" i="70"/>
  <c r="P182" i="70" s="1"/>
  <c r="H183" i="70"/>
  <c r="N183" i="70"/>
  <c r="P183" i="70" s="1"/>
  <c r="K184" i="70"/>
  <c r="N184" i="70"/>
  <c r="T184" i="70" s="1"/>
  <c r="P184" i="70"/>
  <c r="N185" i="70"/>
  <c r="K186" i="70"/>
  <c r="N186" i="70"/>
  <c r="P186" i="70" s="1"/>
  <c r="H187" i="70"/>
  <c r="N187" i="70"/>
  <c r="P187" i="70" s="1"/>
  <c r="N188" i="70"/>
  <c r="T188" i="70" s="1"/>
  <c r="P188" i="70"/>
  <c r="N189" i="70"/>
  <c r="P189" i="70" s="1"/>
  <c r="N190" i="70"/>
  <c r="P190" i="70" s="1"/>
  <c r="N191" i="70"/>
  <c r="P191" i="70" s="1"/>
  <c r="T191" i="70"/>
  <c r="N192" i="70"/>
  <c r="T192" i="70" s="1"/>
  <c r="P192" i="70"/>
  <c r="N193" i="70"/>
  <c r="N194" i="70"/>
  <c r="P194" i="70" s="1"/>
  <c r="N195" i="70"/>
  <c r="P195" i="70" s="1"/>
  <c r="K196" i="70"/>
  <c r="N196" i="70"/>
  <c r="T196" i="70" s="1"/>
  <c r="N197" i="70"/>
  <c r="P197" i="70" s="1"/>
  <c r="K198" i="70"/>
  <c r="N198" i="70"/>
  <c r="P198" i="70" s="1"/>
  <c r="H199" i="70"/>
  <c r="N199" i="70"/>
  <c r="P199" i="70" s="1"/>
  <c r="N200" i="70"/>
  <c r="T200" i="70" s="1"/>
  <c r="N201" i="70"/>
  <c r="P201" i="70" s="1"/>
  <c r="K202" i="70"/>
  <c r="N202" i="70"/>
  <c r="P202" i="70" s="1"/>
  <c r="H203" i="70"/>
  <c r="N203" i="70"/>
  <c r="P203" i="70" s="1"/>
  <c r="N204" i="70"/>
  <c r="T204" i="70" s="1"/>
  <c r="F205" i="70"/>
  <c r="I205" i="70"/>
  <c r="I43" i="32" s="1"/>
  <c r="L205" i="70"/>
  <c r="M205" i="70"/>
  <c r="O205" i="70"/>
  <c r="Q205" i="70"/>
  <c r="R205" i="70"/>
  <c r="S205" i="70"/>
  <c r="H1" i="69"/>
  <c r="D2" i="69"/>
  <c r="C5" i="69"/>
  <c r="N5" i="69"/>
  <c r="P5" i="69" s="1"/>
  <c r="N6" i="69"/>
  <c r="T6" i="69" s="1"/>
  <c r="K7" i="69"/>
  <c r="N7" i="69"/>
  <c r="N8" i="69"/>
  <c r="T8" i="69" s="1"/>
  <c r="N9" i="69"/>
  <c r="T9" i="69" s="1"/>
  <c r="N10" i="69"/>
  <c r="P10" i="69"/>
  <c r="T10" i="69"/>
  <c r="N11" i="69"/>
  <c r="P11" i="69" s="1"/>
  <c r="N12" i="69"/>
  <c r="P12" i="69" s="1"/>
  <c r="H13" i="69"/>
  <c r="N13" i="69"/>
  <c r="N14" i="69"/>
  <c r="P14" i="69" s="1"/>
  <c r="N15" i="69"/>
  <c r="P15" i="69" s="1"/>
  <c r="N16" i="69"/>
  <c r="P16" i="69" s="1"/>
  <c r="N17" i="69"/>
  <c r="N18" i="69"/>
  <c r="P18" i="69" s="1"/>
  <c r="T18" i="69"/>
  <c r="N19" i="69"/>
  <c r="P19" i="69" s="1"/>
  <c r="N20" i="69"/>
  <c r="P20" i="69" s="1"/>
  <c r="N21" i="69"/>
  <c r="T21" i="69" s="1"/>
  <c r="P21" i="69"/>
  <c r="N22" i="69"/>
  <c r="P22" i="69" s="1"/>
  <c r="N23" i="69"/>
  <c r="N24" i="69"/>
  <c r="P24" i="69" s="1"/>
  <c r="N25" i="69"/>
  <c r="T25" i="69" s="1"/>
  <c r="P25" i="69"/>
  <c r="N26" i="69"/>
  <c r="P26" i="69" s="1"/>
  <c r="T26" i="69"/>
  <c r="N27" i="69"/>
  <c r="N28" i="69"/>
  <c r="P28" i="69" s="1"/>
  <c r="N29" i="69"/>
  <c r="T29" i="69" s="1"/>
  <c r="P29" i="69"/>
  <c r="N30" i="69"/>
  <c r="P30" i="69" s="1"/>
  <c r="N31" i="69"/>
  <c r="P31" i="69" s="1"/>
  <c r="T31" i="69"/>
  <c r="N32" i="69"/>
  <c r="P32" i="69" s="1"/>
  <c r="N33" i="69"/>
  <c r="T33" i="69" s="1"/>
  <c r="N34" i="69"/>
  <c r="N35" i="69"/>
  <c r="T35" i="69" s="1"/>
  <c r="P35" i="69"/>
  <c r="N36" i="69"/>
  <c r="P36" i="69" s="1"/>
  <c r="N37" i="69"/>
  <c r="T37" i="69" s="1"/>
  <c r="P37" i="69"/>
  <c r="N38" i="69"/>
  <c r="P38" i="69" s="1"/>
  <c r="N39" i="69"/>
  <c r="P39" i="69" s="1"/>
  <c r="T39" i="69"/>
  <c r="N40" i="69"/>
  <c r="N41" i="69"/>
  <c r="T41" i="69" s="1"/>
  <c r="N42" i="69"/>
  <c r="P42" i="69" s="1"/>
  <c r="T42" i="69"/>
  <c r="N43" i="69"/>
  <c r="N44" i="69"/>
  <c r="P44" i="69" s="1"/>
  <c r="N45" i="69"/>
  <c r="T45" i="69" s="1"/>
  <c r="N46" i="69"/>
  <c r="P46" i="69" s="1"/>
  <c r="N47" i="69"/>
  <c r="P47" i="69" s="1"/>
  <c r="T47" i="69"/>
  <c r="N48" i="69"/>
  <c r="N49" i="69"/>
  <c r="N50" i="69"/>
  <c r="P50" i="69" s="1"/>
  <c r="T50" i="69"/>
  <c r="N51" i="69"/>
  <c r="P51" i="69"/>
  <c r="T51" i="69"/>
  <c r="N52" i="69"/>
  <c r="P52" i="69" s="1"/>
  <c r="N53" i="69"/>
  <c r="N54" i="69"/>
  <c r="P54" i="69" s="1"/>
  <c r="N55" i="69"/>
  <c r="P55" i="69" s="1"/>
  <c r="T55" i="69"/>
  <c r="N56" i="69"/>
  <c r="P56" i="69" s="1"/>
  <c r="T56" i="69"/>
  <c r="N57" i="69"/>
  <c r="T57" i="69" s="1"/>
  <c r="P57" i="69"/>
  <c r="N58" i="69"/>
  <c r="P58" i="69" s="1"/>
  <c r="N59" i="69"/>
  <c r="P59" i="69"/>
  <c r="T59" i="69"/>
  <c r="N60" i="69"/>
  <c r="P60" i="69" s="1"/>
  <c r="N61" i="69"/>
  <c r="T61" i="69" s="1"/>
  <c r="P61" i="69"/>
  <c r="N62" i="69"/>
  <c r="P62" i="69" s="1"/>
  <c r="N63" i="69"/>
  <c r="P63" i="69" s="1"/>
  <c r="T63" i="69"/>
  <c r="N64" i="69"/>
  <c r="N65" i="69"/>
  <c r="T65" i="69" s="1"/>
  <c r="P65" i="69"/>
  <c r="N66" i="69"/>
  <c r="N67" i="69"/>
  <c r="P67" i="69"/>
  <c r="T67" i="69"/>
  <c r="N68" i="69"/>
  <c r="P68" i="69" s="1"/>
  <c r="N69" i="69"/>
  <c r="T69" i="69" s="1"/>
  <c r="P69" i="69"/>
  <c r="N70" i="69"/>
  <c r="P70" i="69" s="1"/>
  <c r="N71" i="69"/>
  <c r="N72" i="69"/>
  <c r="P72" i="69" s="1"/>
  <c r="T72" i="69"/>
  <c r="N73" i="69"/>
  <c r="T73" i="69" s="1"/>
  <c r="P73" i="69"/>
  <c r="N74" i="69"/>
  <c r="P74" i="69" s="1"/>
  <c r="T74" i="69"/>
  <c r="N75" i="69"/>
  <c r="N76" i="69"/>
  <c r="P76" i="69" s="1"/>
  <c r="N77" i="69"/>
  <c r="T77" i="69" s="1"/>
  <c r="N78" i="69"/>
  <c r="P78" i="69" s="1"/>
  <c r="N79" i="69"/>
  <c r="P79" i="69"/>
  <c r="T79" i="69"/>
  <c r="N80" i="69"/>
  <c r="P80" i="69" s="1"/>
  <c r="N81" i="69"/>
  <c r="T81" i="69" s="1"/>
  <c r="N82" i="69"/>
  <c r="P82" i="69" s="1"/>
  <c r="N83" i="69"/>
  <c r="P83" i="69" s="1"/>
  <c r="N84" i="69"/>
  <c r="P84" i="69" s="1"/>
  <c r="N85" i="69"/>
  <c r="T85" i="69" s="1"/>
  <c r="N86" i="69"/>
  <c r="P86" i="69" s="1"/>
  <c r="N87" i="69"/>
  <c r="P87" i="69"/>
  <c r="T87" i="69"/>
  <c r="N88" i="69"/>
  <c r="P88" i="69" s="1"/>
  <c r="N89" i="69"/>
  <c r="T89" i="69" s="1"/>
  <c r="N90" i="69"/>
  <c r="P90" i="69" s="1"/>
  <c r="N91" i="69"/>
  <c r="P91" i="69" s="1"/>
  <c r="T91" i="69"/>
  <c r="N92" i="69"/>
  <c r="P92" i="69" s="1"/>
  <c r="N93" i="69"/>
  <c r="T93" i="69" s="1"/>
  <c r="H94" i="69"/>
  <c r="N94" i="69"/>
  <c r="P94" i="69" s="1"/>
  <c r="N95" i="69"/>
  <c r="P95" i="69" s="1"/>
  <c r="T95" i="69"/>
  <c r="N96" i="69"/>
  <c r="P96" i="69" s="1"/>
  <c r="T96" i="69"/>
  <c r="N97" i="69"/>
  <c r="T97" i="69" s="1"/>
  <c r="P97" i="69"/>
  <c r="N98" i="69"/>
  <c r="N99" i="69"/>
  <c r="P99" i="69"/>
  <c r="T99" i="69"/>
  <c r="N100" i="69"/>
  <c r="P100" i="69" s="1"/>
  <c r="N101" i="69"/>
  <c r="T101" i="69" s="1"/>
  <c r="P101" i="69"/>
  <c r="N102" i="69"/>
  <c r="P102" i="69" s="1"/>
  <c r="N103" i="69"/>
  <c r="P103" i="69" s="1"/>
  <c r="N104" i="69"/>
  <c r="P104" i="69" s="1"/>
  <c r="T104" i="69"/>
  <c r="N105" i="69"/>
  <c r="N106" i="69"/>
  <c r="P106" i="69" s="1"/>
  <c r="T106" i="69"/>
  <c r="N107" i="69"/>
  <c r="P107" i="69" s="1"/>
  <c r="T107" i="69"/>
  <c r="N108" i="69"/>
  <c r="P108" i="69" s="1"/>
  <c r="N109" i="69"/>
  <c r="N110" i="69"/>
  <c r="P110" i="69" s="1"/>
  <c r="N111" i="69"/>
  <c r="N112" i="69"/>
  <c r="P112" i="69" s="1"/>
  <c r="T112" i="69"/>
  <c r="N113" i="69"/>
  <c r="T113" i="69" s="1"/>
  <c r="N114" i="69"/>
  <c r="P114" i="69" s="1"/>
  <c r="N115" i="69"/>
  <c r="P115" i="69" s="1"/>
  <c r="T115" i="69"/>
  <c r="N116" i="69"/>
  <c r="P116" i="69" s="1"/>
  <c r="N117" i="69"/>
  <c r="T117" i="69" s="1"/>
  <c r="N118" i="69"/>
  <c r="P118" i="69" s="1"/>
  <c r="N119" i="69"/>
  <c r="T119" i="69" s="1"/>
  <c r="N120" i="69"/>
  <c r="P120" i="69" s="1"/>
  <c r="N121" i="69"/>
  <c r="T121" i="69" s="1"/>
  <c r="N122" i="69"/>
  <c r="P122" i="69" s="1"/>
  <c r="N123" i="69"/>
  <c r="P123" i="69" s="1"/>
  <c r="T123" i="69"/>
  <c r="N124" i="69"/>
  <c r="P124" i="69" s="1"/>
  <c r="N125" i="69"/>
  <c r="T125" i="69" s="1"/>
  <c r="N126" i="69"/>
  <c r="P126" i="69" s="1"/>
  <c r="N127" i="69"/>
  <c r="T127" i="69" s="1"/>
  <c r="P127" i="69"/>
  <c r="N128" i="69"/>
  <c r="P128" i="69" s="1"/>
  <c r="K129" i="69"/>
  <c r="N129" i="69"/>
  <c r="T129" i="69" s="1"/>
  <c r="P129" i="69"/>
  <c r="N130" i="69"/>
  <c r="P130" i="69" s="1"/>
  <c r="T130" i="69"/>
  <c r="N131" i="69"/>
  <c r="N132" i="69"/>
  <c r="P132" i="69" s="1"/>
  <c r="N133" i="69"/>
  <c r="T133" i="69" s="1"/>
  <c r="N134" i="69"/>
  <c r="P134" i="69" s="1"/>
  <c r="N135" i="69"/>
  <c r="T135" i="69" s="1"/>
  <c r="P135" i="69"/>
  <c r="N136" i="69"/>
  <c r="P136" i="69" s="1"/>
  <c r="N137" i="69"/>
  <c r="T137" i="69" s="1"/>
  <c r="N138" i="69"/>
  <c r="P138" i="69" s="1"/>
  <c r="N139" i="69"/>
  <c r="N140" i="69"/>
  <c r="P140" i="69" s="1"/>
  <c r="N141" i="69"/>
  <c r="T141" i="69" s="1"/>
  <c r="H142" i="69"/>
  <c r="N142" i="69"/>
  <c r="P142" i="69" s="1"/>
  <c r="N143" i="69"/>
  <c r="P143" i="69" s="1"/>
  <c r="T143" i="69"/>
  <c r="N144" i="69"/>
  <c r="N145" i="69"/>
  <c r="T145" i="69" s="1"/>
  <c r="P145" i="69"/>
  <c r="N146" i="69"/>
  <c r="P146" i="69" s="1"/>
  <c r="N147" i="69"/>
  <c r="P147" i="69"/>
  <c r="T147" i="69"/>
  <c r="N148" i="69"/>
  <c r="P148" i="69" s="1"/>
  <c r="N149" i="69"/>
  <c r="T149" i="69" s="1"/>
  <c r="P149" i="69"/>
  <c r="N150" i="69"/>
  <c r="P150" i="69" s="1"/>
  <c r="N151" i="69"/>
  <c r="P151" i="69" s="1"/>
  <c r="T151" i="69"/>
  <c r="N152" i="69"/>
  <c r="P152" i="69" s="1"/>
  <c r="N153" i="69"/>
  <c r="T153" i="69" s="1"/>
  <c r="P153" i="69"/>
  <c r="N154" i="69"/>
  <c r="P154" i="69" s="1"/>
  <c r="N155" i="69"/>
  <c r="P155" i="69" s="1"/>
  <c r="N156" i="69"/>
  <c r="P156" i="69" s="1"/>
  <c r="N157" i="69"/>
  <c r="T157" i="69" s="1"/>
  <c r="N158" i="69"/>
  <c r="P158" i="69" s="1"/>
  <c r="N159" i="69"/>
  <c r="P159" i="69"/>
  <c r="T159" i="69"/>
  <c r="N160" i="69"/>
  <c r="P160" i="69" s="1"/>
  <c r="N161" i="69"/>
  <c r="T161" i="69" s="1"/>
  <c r="N162" i="69"/>
  <c r="P162" i="69" s="1"/>
  <c r="N163" i="69"/>
  <c r="N164" i="69"/>
  <c r="P164" i="69" s="1"/>
  <c r="N165" i="69"/>
  <c r="T165" i="69" s="1"/>
  <c r="N166" i="69"/>
  <c r="P166" i="69" s="1"/>
  <c r="N167" i="69"/>
  <c r="P167" i="69" s="1"/>
  <c r="T167" i="69"/>
  <c r="N168" i="69"/>
  <c r="P168" i="69" s="1"/>
  <c r="N169" i="69"/>
  <c r="T169" i="69" s="1"/>
  <c r="N170" i="69"/>
  <c r="P170" i="69" s="1"/>
  <c r="N171" i="69"/>
  <c r="P171" i="69" s="1"/>
  <c r="T171" i="69"/>
  <c r="N172" i="69"/>
  <c r="P172" i="69" s="1"/>
  <c r="N173" i="69"/>
  <c r="T173" i="69" s="1"/>
  <c r="N174" i="69"/>
  <c r="P174" i="69" s="1"/>
  <c r="N175" i="69"/>
  <c r="T175" i="69" s="1"/>
  <c r="P175" i="69"/>
  <c r="N176" i="69"/>
  <c r="P176" i="69" s="1"/>
  <c r="N177" i="69"/>
  <c r="T177" i="69" s="1"/>
  <c r="H178" i="69"/>
  <c r="N178" i="69"/>
  <c r="P178" i="69" s="1"/>
  <c r="T178" i="69"/>
  <c r="N179" i="69"/>
  <c r="T179" i="69" s="1"/>
  <c r="P179" i="69"/>
  <c r="N180" i="69"/>
  <c r="P180" i="69" s="1"/>
  <c r="N181" i="69"/>
  <c r="N182" i="69"/>
  <c r="P182" i="69" s="1"/>
  <c r="N183" i="69"/>
  <c r="P183" i="69" s="1"/>
  <c r="T183" i="69"/>
  <c r="N184" i="69"/>
  <c r="N185" i="69"/>
  <c r="T185" i="69" s="1"/>
  <c r="P185" i="69"/>
  <c r="N186" i="69"/>
  <c r="P186" i="69" s="1"/>
  <c r="T186" i="69"/>
  <c r="N187" i="69"/>
  <c r="P187" i="69"/>
  <c r="T187" i="69"/>
  <c r="N188" i="69"/>
  <c r="P188" i="69" s="1"/>
  <c r="N189" i="69"/>
  <c r="T189" i="69" s="1"/>
  <c r="P189" i="69"/>
  <c r="N190" i="69"/>
  <c r="P190" i="69" s="1"/>
  <c r="N191" i="69"/>
  <c r="P191" i="69" s="1"/>
  <c r="T191" i="69"/>
  <c r="N192" i="69"/>
  <c r="N193" i="69"/>
  <c r="T193" i="69" s="1"/>
  <c r="P193" i="69"/>
  <c r="N194" i="69"/>
  <c r="N195" i="69"/>
  <c r="P195" i="69"/>
  <c r="T195" i="69"/>
  <c r="N196" i="69"/>
  <c r="P196" i="69" s="1"/>
  <c r="N197" i="69"/>
  <c r="T197" i="69" s="1"/>
  <c r="P197" i="69"/>
  <c r="H198" i="69"/>
  <c r="N198" i="69"/>
  <c r="P198" i="69" s="1"/>
  <c r="N199" i="69"/>
  <c r="P199" i="69"/>
  <c r="T199" i="69"/>
  <c r="N200" i="69"/>
  <c r="P200" i="69" s="1"/>
  <c r="N201" i="69"/>
  <c r="T201" i="69" s="1"/>
  <c r="N202" i="69"/>
  <c r="P202" i="69" s="1"/>
  <c r="N203" i="69"/>
  <c r="N204" i="69"/>
  <c r="P204" i="69" s="1"/>
  <c r="F205" i="69"/>
  <c r="Y7" i="69" s="1"/>
  <c r="I205" i="69"/>
  <c r="L205" i="69"/>
  <c r="M205" i="69"/>
  <c r="O205" i="69"/>
  <c r="M42" i="32" s="1"/>
  <c r="Q205" i="69"/>
  <c r="R205" i="69"/>
  <c r="S205" i="69"/>
  <c r="H1" i="68"/>
  <c r="H8" i="68" s="1"/>
  <c r="D2" i="68"/>
  <c r="C5" i="68"/>
  <c r="N5" i="68"/>
  <c r="P5" i="68" s="1"/>
  <c r="N6" i="68"/>
  <c r="P6" i="68" s="1"/>
  <c r="N7" i="68"/>
  <c r="P7" i="68" s="1"/>
  <c r="N8" i="68"/>
  <c r="P8" i="68" s="1"/>
  <c r="N9" i="68"/>
  <c r="T9" i="68" s="1"/>
  <c r="P9" i="68"/>
  <c r="N10" i="68"/>
  <c r="N11" i="68"/>
  <c r="T11" i="68" s="1"/>
  <c r="P11" i="68"/>
  <c r="N12" i="68"/>
  <c r="T12" i="68" s="1"/>
  <c r="N13" i="68"/>
  <c r="P13" i="68" s="1"/>
  <c r="T13" i="68"/>
  <c r="N14" i="68"/>
  <c r="T14" i="68" s="1"/>
  <c r="N15" i="68"/>
  <c r="P15" i="68" s="1"/>
  <c r="T15" i="68"/>
  <c r="N16" i="68"/>
  <c r="P16" i="68" s="1"/>
  <c r="T16" i="68"/>
  <c r="N17" i="68"/>
  <c r="P17" i="68" s="1"/>
  <c r="N18" i="68"/>
  <c r="T18" i="68" s="1"/>
  <c r="N19" i="68"/>
  <c r="P19" i="68" s="1"/>
  <c r="N20" i="68"/>
  <c r="P20" i="68" s="1"/>
  <c r="T20" i="68"/>
  <c r="N21" i="68"/>
  <c r="P21" i="68" s="1"/>
  <c r="N22" i="68"/>
  <c r="T22" i="68" s="1"/>
  <c r="H23" i="68"/>
  <c r="N23" i="68"/>
  <c r="P23" i="68" s="1"/>
  <c r="T23" i="68"/>
  <c r="N24" i="68"/>
  <c r="P24" i="68"/>
  <c r="T24" i="68"/>
  <c r="N25" i="68"/>
  <c r="P25" i="68" s="1"/>
  <c r="N26" i="68"/>
  <c r="T26" i="68" s="1"/>
  <c r="N27" i="68"/>
  <c r="P27" i="68" s="1"/>
  <c r="N28" i="68"/>
  <c r="P28" i="68" s="1"/>
  <c r="T28" i="68"/>
  <c r="N29" i="68"/>
  <c r="P29" i="68" s="1"/>
  <c r="N30" i="68"/>
  <c r="T30" i="68" s="1"/>
  <c r="H31" i="68"/>
  <c r="N31" i="68"/>
  <c r="P31" i="68" s="1"/>
  <c r="N32" i="68"/>
  <c r="P32" i="68"/>
  <c r="T32" i="68"/>
  <c r="N33" i="68"/>
  <c r="P33" i="68" s="1"/>
  <c r="N34" i="68"/>
  <c r="T34" i="68" s="1"/>
  <c r="N35" i="68"/>
  <c r="P35" i="68" s="1"/>
  <c r="N36" i="68"/>
  <c r="P36" i="68" s="1"/>
  <c r="N37" i="68"/>
  <c r="P37" i="68" s="1"/>
  <c r="N38" i="68"/>
  <c r="T38" i="68" s="1"/>
  <c r="H39" i="68"/>
  <c r="N39" i="68"/>
  <c r="P39" i="68" s="1"/>
  <c r="T39" i="68"/>
  <c r="N40" i="68"/>
  <c r="N41" i="68"/>
  <c r="P41" i="68" s="1"/>
  <c r="N42" i="68"/>
  <c r="T42" i="68" s="1"/>
  <c r="N43" i="68"/>
  <c r="P43" i="68" s="1"/>
  <c r="N44" i="68"/>
  <c r="P44" i="68" s="1"/>
  <c r="T44" i="68"/>
  <c r="N45" i="68"/>
  <c r="P45" i="68" s="1"/>
  <c r="N46" i="68"/>
  <c r="T46" i="68" s="1"/>
  <c r="N47" i="68"/>
  <c r="P47" i="68" s="1"/>
  <c r="T47" i="68"/>
  <c r="N48" i="68"/>
  <c r="N49" i="68"/>
  <c r="P49" i="68" s="1"/>
  <c r="N50" i="68"/>
  <c r="T50" i="68" s="1"/>
  <c r="N51" i="68"/>
  <c r="P51" i="68" s="1"/>
  <c r="N52" i="68"/>
  <c r="P52" i="68" s="1"/>
  <c r="T52" i="68"/>
  <c r="N53" i="68"/>
  <c r="P53" i="68" s="1"/>
  <c r="N54" i="68"/>
  <c r="T54" i="68" s="1"/>
  <c r="H55" i="68"/>
  <c r="N55" i="68"/>
  <c r="N56" i="68"/>
  <c r="P56" i="68"/>
  <c r="T56" i="68"/>
  <c r="N57" i="68"/>
  <c r="P57" i="68" s="1"/>
  <c r="N58" i="68"/>
  <c r="T58" i="68" s="1"/>
  <c r="N59" i="68"/>
  <c r="P59" i="68" s="1"/>
  <c r="N60" i="68"/>
  <c r="N61" i="68"/>
  <c r="P61" i="68" s="1"/>
  <c r="N62" i="68"/>
  <c r="T62" i="68" s="1"/>
  <c r="H63" i="68"/>
  <c r="N63" i="68"/>
  <c r="N64" i="68"/>
  <c r="T64" i="68" s="1"/>
  <c r="P64" i="68"/>
  <c r="N65" i="68"/>
  <c r="P65" i="68" s="1"/>
  <c r="N66" i="68"/>
  <c r="T66" i="68" s="1"/>
  <c r="N67" i="68"/>
  <c r="P67" i="68" s="1"/>
  <c r="N68" i="68"/>
  <c r="N69" i="68"/>
  <c r="P69" i="68" s="1"/>
  <c r="N70" i="68"/>
  <c r="T70" i="68" s="1"/>
  <c r="H71" i="68"/>
  <c r="N71" i="68"/>
  <c r="P71" i="68" s="1"/>
  <c r="T71" i="68"/>
  <c r="N72" i="68"/>
  <c r="N73" i="68"/>
  <c r="P73" i="68" s="1"/>
  <c r="N74" i="68"/>
  <c r="T74" i="68" s="1"/>
  <c r="N75" i="68"/>
  <c r="P75" i="68" s="1"/>
  <c r="N76" i="68"/>
  <c r="P76" i="68" s="1"/>
  <c r="T76" i="68"/>
  <c r="N77" i="68"/>
  <c r="P77" i="68" s="1"/>
  <c r="N78" i="68"/>
  <c r="T78" i="68" s="1"/>
  <c r="H79" i="68"/>
  <c r="N79" i="68"/>
  <c r="P79" i="68" s="1"/>
  <c r="T79" i="68"/>
  <c r="N80" i="68"/>
  <c r="P80" i="68" s="1"/>
  <c r="T80" i="68"/>
  <c r="N81" i="68"/>
  <c r="P81" i="68" s="1"/>
  <c r="N82" i="68"/>
  <c r="T82" i="68" s="1"/>
  <c r="N83" i="68"/>
  <c r="P83" i="68" s="1"/>
  <c r="N84" i="68"/>
  <c r="P84" i="68" s="1"/>
  <c r="T84" i="68"/>
  <c r="N85" i="68"/>
  <c r="P85" i="68" s="1"/>
  <c r="N86" i="68"/>
  <c r="T86" i="68" s="1"/>
  <c r="H87" i="68"/>
  <c r="N87" i="68"/>
  <c r="P87" i="68" s="1"/>
  <c r="T87" i="68"/>
  <c r="N88" i="68"/>
  <c r="P88" i="68"/>
  <c r="T88" i="68"/>
  <c r="N89" i="68"/>
  <c r="P89" i="68" s="1"/>
  <c r="N90" i="68"/>
  <c r="T90" i="68" s="1"/>
  <c r="N91" i="68"/>
  <c r="P91" i="68" s="1"/>
  <c r="N92" i="68"/>
  <c r="P92" i="68" s="1"/>
  <c r="T92" i="68"/>
  <c r="N93" i="68"/>
  <c r="P93" i="68" s="1"/>
  <c r="N94" i="68"/>
  <c r="T94" i="68" s="1"/>
  <c r="H95" i="68"/>
  <c r="N95" i="68"/>
  <c r="P95" i="68" s="1"/>
  <c r="N96" i="68"/>
  <c r="P96" i="68"/>
  <c r="T96" i="68"/>
  <c r="N97" i="68"/>
  <c r="P97" i="68" s="1"/>
  <c r="N98" i="68"/>
  <c r="T98" i="68" s="1"/>
  <c r="N99" i="68"/>
  <c r="P99" i="68" s="1"/>
  <c r="N100" i="68"/>
  <c r="P100" i="68" s="1"/>
  <c r="N101" i="68"/>
  <c r="P101" i="68" s="1"/>
  <c r="N102" i="68"/>
  <c r="T102" i="68" s="1"/>
  <c r="H103" i="68"/>
  <c r="N103" i="68"/>
  <c r="P103" i="68" s="1"/>
  <c r="T103" i="68"/>
  <c r="N104" i="68"/>
  <c r="N105" i="68"/>
  <c r="P105" i="68" s="1"/>
  <c r="N106" i="68"/>
  <c r="T106" i="68" s="1"/>
  <c r="N107" i="68"/>
  <c r="P107" i="68" s="1"/>
  <c r="N108" i="68"/>
  <c r="P108" i="68" s="1"/>
  <c r="T108" i="68"/>
  <c r="N109" i="68"/>
  <c r="P109" i="68" s="1"/>
  <c r="N110" i="68"/>
  <c r="T110" i="68" s="1"/>
  <c r="H111" i="68"/>
  <c r="N111" i="68"/>
  <c r="P111" i="68" s="1"/>
  <c r="T111" i="68"/>
  <c r="N112" i="68"/>
  <c r="N113" i="68"/>
  <c r="P113" i="68" s="1"/>
  <c r="N114" i="68"/>
  <c r="T114" i="68" s="1"/>
  <c r="N115" i="68"/>
  <c r="P115" i="68" s="1"/>
  <c r="N116" i="68"/>
  <c r="P116" i="68" s="1"/>
  <c r="T116" i="68"/>
  <c r="N117" i="68"/>
  <c r="P117" i="68" s="1"/>
  <c r="N118" i="68"/>
  <c r="T118" i="68" s="1"/>
  <c r="H119" i="68"/>
  <c r="N119" i="68"/>
  <c r="N120" i="68"/>
  <c r="P120" i="68"/>
  <c r="T120" i="68"/>
  <c r="N121" i="68"/>
  <c r="P121" i="68" s="1"/>
  <c r="N122" i="68"/>
  <c r="T122" i="68" s="1"/>
  <c r="N123" i="68"/>
  <c r="P123" i="68" s="1"/>
  <c r="N124" i="68"/>
  <c r="N125" i="68"/>
  <c r="P125" i="68" s="1"/>
  <c r="N126" i="68"/>
  <c r="T126" i="68" s="1"/>
  <c r="H127" i="68"/>
  <c r="N127" i="68"/>
  <c r="N128" i="68"/>
  <c r="T128" i="68" s="1"/>
  <c r="P128" i="68"/>
  <c r="N129" i="68"/>
  <c r="P129" i="68" s="1"/>
  <c r="N130" i="68"/>
  <c r="T130" i="68" s="1"/>
  <c r="N131" i="68"/>
  <c r="P131" i="68" s="1"/>
  <c r="N132" i="68"/>
  <c r="N133" i="68"/>
  <c r="P133" i="68" s="1"/>
  <c r="N134" i="68"/>
  <c r="T134" i="68" s="1"/>
  <c r="H135" i="68"/>
  <c r="N135" i="68"/>
  <c r="P135" i="68" s="1"/>
  <c r="T135" i="68"/>
  <c r="N136" i="68"/>
  <c r="N137" i="68"/>
  <c r="P137" i="68" s="1"/>
  <c r="N138" i="68"/>
  <c r="T138" i="68" s="1"/>
  <c r="N139" i="68"/>
  <c r="P139" i="68" s="1"/>
  <c r="N140" i="68"/>
  <c r="P140" i="68" s="1"/>
  <c r="T140" i="68"/>
  <c r="N141" i="68"/>
  <c r="P141" i="68" s="1"/>
  <c r="N142" i="68"/>
  <c r="T142" i="68" s="1"/>
  <c r="H143" i="68"/>
  <c r="N143" i="68"/>
  <c r="P143" i="68" s="1"/>
  <c r="T143" i="68"/>
  <c r="N144" i="68"/>
  <c r="P144" i="68" s="1"/>
  <c r="T144" i="68"/>
  <c r="N145" i="68"/>
  <c r="P145" i="68" s="1"/>
  <c r="N146" i="68"/>
  <c r="T146" i="68" s="1"/>
  <c r="N147" i="68"/>
  <c r="P147" i="68" s="1"/>
  <c r="N148" i="68"/>
  <c r="P148" i="68" s="1"/>
  <c r="T148" i="68"/>
  <c r="N149" i="68"/>
  <c r="P149" i="68" s="1"/>
  <c r="N150" i="68"/>
  <c r="T150" i="68" s="1"/>
  <c r="H151" i="68"/>
  <c r="N151" i="68"/>
  <c r="P151" i="68" s="1"/>
  <c r="N152" i="68"/>
  <c r="P152" i="68"/>
  <c r="T152" i="68"/>
  <c r="N153" i="68"/>
  <c r="P153" i="68" s="1"/>
  <c r="N154" i="68"/>
  <c r="T154" i="68" s="1"/>
  <c r="N155" i="68"/>
  <c r="P155" i="68" s="1"/>
  <c r="N156" i="68"/>
  <c r="P156" i="68" s="1"/>
  <c r="N157" i="68"/>
  <c r="P157" i="68" s="1"/>
  <c r="N158" i="68"/>
  <c r="T158" i="68" s="1"/>
  <c r="H159" i="68"/>
  <c r="N159" i="68"/>
  <c r="P159" i="68" s="1"/>
  <c r="T159" i="68"/>
  <c r="N160" i="68"/>
  <c r="P160" i="68"/>
  <c r="T160" i="68"/>
  <c r="N161" i="68"/>
  <c r="P161" i="68" s="1"/>
  <c r="N162" i="68"/>
  <c r="T162" i="68" s="1"/>
  <c r="N163" i="68"/>
  <c r="P163" i="68" s="1"/>
  <c r="N164" i="68"/>
  <c r="P164" i="68" s="1"/>
  <c r="N165" i="68"/>
  <c r="P165" i="68" s="1"/>
  <c r="N166" i="68"/>
  <c r="T166" i="68" s="1"/>
  <c r="H167" i="68"/>
  <c r="N167" i="68"/>
  <c r="P167" i="68" s="1"/>
  <c r="T167" i="68"/>
  <c r="N168" i="68"/>
  <c r="N169" i="68"/>
  <c r="P169" i="68" s="1"/>
  <c r="N170" i="68"/>
  <c r="T170" i="68" s="1"/>
  <c r="N171" i="68"/>
  <c r="P171" i="68" s="1"/>
  <c r="N172" i="68"/>
  <c r="P172" i="68" s="1"/>
  <c r="T172" i="68"/>
  <c r="N173" i="68"/>
  <c r="P173" i="68" s="1"/>
  <c r="N174" i="68"/>
  <c r="T174" i="68" s="1"/>
  <c r="H175" i="68"/>
  <c r="N175" i="68"/>
  <c r="P175" i="68" s="1"/>
  <c r="T175" i="68"/>
  <c r="N176" i="68"/>
  <c r="N177" i="68"/>
  <c r="P177" i="68" s="1"/>
  <c r="N178" i="68"/>
  <c r="T178" i="68" s="1"/>
  <c r="N179" i="68"/>
  <c r="P179" i="68" s="1"/>
  <c r="N180" i="68"/>
  <c r="P180" i="68" s="1"/>
  <c r="T180" i="68"/>
  <c r="N181" i="68"/>
  <c r="P181" i="68" s="1"/>
  <c r="N182" i="68"/>
  <c r="T182" i="68" s="1"/>
  <c r="H183" i="68"/>
  <c r="N183" i="68"/>
  <c r="N184" i="68"/>
  <c r="P184" i="68"/>
  <c r="T184" i="68"/>
  <c r="N185" i="68"/>
  <c r="P185" i="68" s="1"/>
  <c r="N186" i="68"/>
  <c r="T186" i="68" s="1"/>
  <c r="N187" i="68"/>
  <c r="P187" i="68" s="1"/>
  <c r="N188" i="68"/>
  <c r="N189" i="68"/>
  <c r="P189" i="68" s="1"/>
  <c r="N190" i="68"/>
  <c r="T190" i="68" s="1"/>
  <c r="H191" i="68"/>
  <c r="N191" i="68"/>
  <c r="N192" i="68"/>
  <c r="T192" i="68" s="1"/>
  <c r="P192" i="68"/>
  <c r="N193" i="68"/>
  <c r="P193" i="68" s="1"/>
  <c r="N194" i="68"/>
  <c r="T194" i="68" s="1"/>
  <c r="N195" i="68"/>
  <c r="P195" i="68" s="1"/>
  <c r="N196" i="68"/>
  <c r="N197" i="68"/>
  <c r="P197" i="68" s="1"/>
  <c r="N198" i="68"/>
  <c r="T198" i="68" s="1"/>
  <c r="H199" i="68"/>
  <c r="N199" i="68"/>
  <c r="P199" i="68" s="1"/>
  <c r="T199" i="68"/>
  <c r="N200" i="68"/>
  <c r="T200" i="68" s="1"/>
  <c r="P200" i="68"/>
  <c r="N201" i="68"/>
  <c r="P201" i="68" s="1"/>
  <c r="N202" i="68"/>
  <c r="T202" i="68" s="1"/>
  <c r="N203" i="68"/>
  <c r="P203" i="68" s="1"/>
  <c r="N204" i="68"/>
  <c r="P204" i="68" s="1"/>
  <c r="T204" i="68"/>
  <c r="F205" i="68"/>
  <c r="I205" i="68"/>
  <c r="Y13" i="68" s="1"/>
  <c r="L205" i="68"/>
  <c r="M205" i="68"/>
  <c r="O205" i="68"/>
  <c r="Q205" i="68"/>
  <c r="R205" i="68"/>
  <c r="Q41" i="32" s="1"/>
  <c r="S205" i="68"/>
  <c r="H1" i="67"/>
  <c r="D2" i="67"/>
  <c r="C5" i="67"/>
  <c r="N5" i="67"/>
  <c r="T5" i="67" s="1"/>
  <c r="N6" i="67"/>
  <c r="N7" i="67"/>
  <c r="T7" i="67" s="1"/>
  <c r="K8" i="67"/>
  <c r="N8" i="67"/>
  <c r="N9" i="67"/>
  <c r="T9" i="67" s="1"/>
  <c r="N10" i="67"/>
  <c r="T10" i="67" s="1"/>
  <c r="N11" i="67"/>
  <c r="P11" i="67" s="1"/>
  <c r="N12" i="67"/>
  <c r="P12" i="67" s="1"/>
  <c r="N13" i="67"/>
  <c r="P13" i="67" s="1"/>
  <c r="T13" i="67"/>
  <c r="N14" i="67"/>
  <c r="P14" i="67" s="1"/>
  <c r="N15" i="67"/>
  <c r="T15" i="67" s="1"/>
  <c r="N16" i="67"/>
  <c r="P16" i="67" s="1"/>
  <c r="N17" i="67"/>
  <c r="P17" i="67" s="1"/>
  <c r="T17" i="67"/>
  <c r="N18" i="67"/>
  <c r="P18" i="67" s="1"/>
  <c r="N19" i="67"/>
  <c r="T19" i="67" s="1"/>
  <c r="N20" i="67"/>
  <c r="P20" i="67" s="1"/>
  <c r="N21" i="67"/>
  <c r="P21" i="67" s="1"/>
  <c r="T21" i="67"/>
  <c r="N22" i="67"/>
  <c r="P22" i="67" s="1"/>
  <c r="N23" i="67"/>
  <c r="T23" i="67" s="1"/>
  <c r="N24" i="67"/>
  <c r="P24" i="67" s="1"/>
  <c r="N25" i="67"/>
  <c r="T25" i="67" s="1"/>
  <c r="N26" i="67"/>
  <c r="P26" i="67" s="1"/>
  <c r="N27" i="67"/>
  <c r="T27" i="67" s="1"/>
  <c r="N28" i="67"/>
  <c r="P28" i="67" s="1"/>
  <c r="N29" i="67"/>
  <c r="P29" i="67" s="1"/>
  <c r="T29" i="67"/>
  <c r="N30" i="67"/>
  <c r="P30" i="67" s="1"/>
  <c r="N31" i="67"/>
  <c r="T31" i="67" s="1"/>
  <c r="N32" i="67"/>
  <c r="P32" i="67" s="1"/>
  <c r="N33" i="67"/>
  <c r="T33" i="67" s="1"/>
  <c r="P33" i="67"/>
  <c r="N34" i="67"/>
  <c r="P34" i="67" s="1"/>
  <c r="N35" i="67"/>
  <c r="T35" i="67" s="1"/>
  <c r="N36" i="67"/>
  <c r="P36" i="67" s="1"/>
  <c r="N37" i="67"/>
  <c r="N38" i="67"/>
  <c r="P38" i="67" s="1"/>
  <c r="N39" i="67"/>
  <c r="T39" i="67" s="1"/>
  <c r="N40" i="67"/>
  <c r="P40" i="67" s="1"/>
  <c r="N41" i="67"/>
  <c r="P41" i="67"/>
  <c r="T41" i="67"/>
  <c r="N42" i="67"/>
  <c r="P42" i="67" s="1"/>
  <c r="N43" i="67"/>
  <c r="T43" i="67" s="1"/>
  <c r="N44" i="67"/>
  <c r="P44" i="67" s="1"/>
  <c r="N45" i="67"/>
  <c r="N46" i="67"/>
  <c r="P46" i="67" s="1"/>
  <c r="N47" i="67"/>
  <c r="T47" i="67" s="1"/>
  <c r="N48" i="67"/>
  <c r="P48" i="67" s="1"/>
  <c r="N49" i="67"/>
  <c r="N50" i="67"/>
  <c r="P50" i="67" s="1"/>
  <c r="N51" i="67"/>
  <c r="T51" i="67" s="1"/>
  <c r="N52" i="67"/>
  <c r="P52" i="67" s="1"/>
  <c r="N53" i="67"/>
  <c r="P53" i="67" s="1"/>
  <c r="T53" i="67"/>
  <c r="N54" i="67"/>
  <c r="P54" i="67" s="1"/>
  <c r="N55" i="67"/>
  <c r="T55" i="67" s="1"/>
  <c r="P55" i="67"/>
  <c r="N56" i="67"/>
  <c r="P56" i="67" s="1"/>
  <c r="N57" i="67"/>
  <c r="P57" i="67"/>
  <c r="T57" i="67"/>
  <c r="N58" i="67"/>
  <c r="P58" i="67" s="1"/>
  <c r="T58" i="67"/>
  <c r="N59" i="67"/>
  <c r="T59" i="67" s="1"/>
  <c r="N60" i="67"/>
  <c r="P60" i="67" s="1"/>
  <c r="T60" i="67"/>
  <c r="N61" i="67"/>
  <c r="N62" i="67"/>
  <c r="P62" i="67" s="1"/>
  <c r="N63" i="67"/>
  <c r="T63" i="67" s="1"/>
  <c r="N64" i="67"/>
  <c r="P64" i="67" s="1"/>
  <c r="N65" i="67"/>
  <c r="P65" i="67" s="1"/>
  <c r="N66" i="67"/>
  <c r="P66" i="67" s="1"/>
  <c r="T66" i="67"/>
  <c r="N67" i="67"/>
  <c r="N68" i="67"/>
  <c r="P68" i="67" s="1"/>
  <c r="T68" i="67"/>
  <c r="N69" i="67"/>
  <c r="N70" i="67"/>
  <c r="P70" i="67" s="1"/>
  <c r="N71" i="67"/>
  <c r="N72" i="67"/>
  <c r="P72" i="67" s="1"/>
  <c r="N73" i="67"/>
  <c r="P73" i="67" s="1"/>
  <c r="T73" i="67"/>
  <c r="N74" i="67"/>
  <c r="N75" i="67"/>
  <c r="T75" i="67" s="1"/>
  <c r="P75" i="67"/>
  <c r="N76" i="67"/>
  <c r="P76" i="67" s="1"/>
  <c r="N77" i="67"/>
  <c r="P77" i="67"/>
  <c r="T77" i="67"/>
  <c r="N78" i="67"/>
  <c r="P78" i="67" s="1"/>
  <c r="N79" i="67"/>
  <c r="T79" i="67" s="1"/>
  <c r="P79" i="67"/>
  <c r="N80" i="67"/>
  <c r="P80" i="67" s="1"/>
  <c r="N81" i="67"/>
  <c r="P81" i="67" s="1"/>
  <c r="T81" i="67"/>
  <c r="N82" i="67"/>
  <c r="P82" i="67" s="1"/>
  <c r="T82" i="67"/>
  <c r="N83" i="67"/>
  <c r="T83" i="67" s="1"/>
  <c r="P83" i="67"/>
  <c r="N84" i="67"/>
  <c r="N85" i="67"/>
  <c r="P85" i="67"/>
  <c r="T85" i="67"/>
  <c r="N86" i="67"/>
  <c r="P86" i="67" s="1"/>
  <c r="N87" i="67"/>
  <c r="T87" i="67" s="1"/>
  <c r="P87" i="67"/>
  <c r="N88" i="67"/>
  <c r="P88" i="67" s="1"/>
  <c r="N89" i="67"/>
  <c r="P89" i="67" s="1"/>
  <c r="T89" i="67"/>
  <c r="N90" i="67"/>
  <c r="P90" i="67" s="1"/>
  <c r="T90" i="67"/>
  <c r="N91" i="67"/>
  <c r="N92" i="67"/>
  <c r="P92" i="67" s="1"/>
  <c r="T92" i="67"/>
  <c r="N93" i="67"/>
  <c r="P93" i="67" s="1"/>
  <c r="T93" i="67"/>
  <c r="N94" i="67"/>
  <c r="P94" i="67" s="1"/>
  <c r="N95" i="67"/>
  <c r="N96" i="67"/>
  <c r="P96" i="67" s="1"/>
  <c r="N97" i="67"/>
  <c r="N98" i="67"/>
  <c r="P98" i="67" s="1"/>
  <c r="T98" i="67"/>
  <c r="N99" i="67"/>
  <c r="T99" i="67" s="1"/>
  <c r="P99" i="67"/>
  <c r="N100" i="67"/>
  <c r="P100" i="67" s="1"/>
  <c r="T100" i="67"/>
  <c r="N101" i="67"/>
  <c r="N102" i="67"/>
  <c r="P102" i="67" s="1"/>
  <c r="N103" i="67"/>
  <c r="N104" i="67"/>
  <c r="P104" i="67" s="1"/>
  <c r="N105" i="67"/>
  <c r="P105" i="67" s="1"/>
  <c r="T105" i="67"/>
  <c r="N106" i="67"/>
  <c r="P106" i="67" s="1"/>
  <c r="T106" i="67"/>
  <c r="N107" i="67"/>
  <c r="T107" i="67" s="1"/>
  <c r="P107" i="67"/>
  <c r="N108" i="67"/>
  <c r="N109" i="67"/>
  <c r="T109" i="67" s="1"/>
  <c r="P109" i="67"/>
  <c r="N110" i="67"/>
  <c r="P110" i="67" s="1"/>
  <c r="N111" i="67"/>
  <c r="T111" i="67" s="1"/>
  <c r="P111" i="67"/>
  <c r="N112" i="67"/>
  <c r="P112" i="67" s="1"/>
  <c r="N113" i="67"/>
  <c r="P113" i="67" s="1"/>
  <c r="T113" i="67"/>
  <c r="N114" i="67"/>
  <c r="N115" i="67"/>
  <c r="T115" i="67" s="1"/>
  <c r="P115" i="67"/>
  <c r="N116" i="67"/>
  <c r="P116" i="67" s="1"/>
  <c r="N117" i="67"/>
  <c r="P117" i="67" s="1"/>
  <c r="T117" i="67"/>
  <c r="N118" i="67"/>
  <c r="P118" i="67" s="1"/>
  <c r="N119" i="67"/>
  <c r="T119" i="67" s="1"/>
  <c r="N120" i="67"/>
  <c r="P120" i="67" s="1"/>
  <c r="K121" i="67"/>
  <c r="N121" i="67"/>
  <c r="P121" i="67" s="1"/>
  <c r="H122" i="67"/>
  <c r="N122" i="67"/>
  <c r="P122" i="67" s="1"/>
  <c r="N123" i="67"/>
  <c r="T123" i="67" s="1"/>
  <c r="N124" i="67"/>
  <c r="P124" i="67" s="1"/>
  <c r="N125" i="67"/>
  <c r="P125" i="67" s="1"/>
  <c r="T125" i="67"/>
  <c r="N126" i="67"/>
  <c r="P126" i="67" s="1"/>
  <c r="N127" i="67"/>
  <c r="N128" i="67"/>
  <c r="P128" i="67" s="1"/>
  <c r="N129" i="67"/>
  <c r="T129" i="67" s="1"/>
  <c r="P129" i="67"/>
  <c r="N130" i="67"/>
  <c r="N131" i="67"/>
  <c r="T131" i="67" s="1"/>
  <c r="P131" i="67"/>
  <c r="N132" i="67"/>
  <c r="P132" i="67" s="1"/>
  <c r="N133" i="67"/>
  <c r="P133" i="67" s="1"/>
  <c r="T133" i="67"/>
  <c r="N134" i="67"/>
  <c r="P134" i="67" s="1"/>
  <c r="N135" i="67"/>
  <c r="T135" i="67" s="1"/>
  <c r="P135" i="67"/>
  <c r="N136" i="67"/>
  <c r="P136" i="67" s="1"/>
  <c r="N137" i="67"/>
  <c r="N138" i="67"/>
  <c r="P138" i="67" s="1"/>
  <c r="T138" i="67"/>
  <c r="N139" i="67"/>
  <c r="T139" i="67" s="1"/>
  <c r="P139" i="67"/>
  <c r="N140" i="67"/>
  <c r="P140" i="67" s="1"/>
  <c r="T140" i="67"/>
  <c r="N141" i="67"/>
  <c r="N142" i="67"/>
  <c r="P142" i="67" s="1"/>
  <c r="N143" i="67"/>
  <c r="T143" i="67" s="1"/>
  <c r="P143" i="67"/>
  <c r="N144" i="67"/>
  <c r="P144" i="67" s="1"/>
  <c r="N145" i="67"/>
  <c r="N146" i="67"/>
  <c r="P146" i="67" s="1"/>
  <c r="N147" i="67"/>
  <c r="N148" i="67"/>
  <c r="P148" i="67" s="1"/>
  <c r="T148" i="67"/>
  <c r="N149" i="67"/>
  <c r="T149" i="67" s="1"/>
  <c r="P149" i="67"/>
  <c r="N150" i="67"/>
  <c r="P150" i="67" s="1"/>
  <c r="N151" i="67"/>
  <c r="N152" i="67"/>
  <c r="P152" i="67" s="1"/>
  <c r="N153" i="67"/>
  <c r="P153" i="67" s="1"/>
  <c r="T153" i="67"/>
  <c r="N154" i="67"/>
  <c r="N155" i="67"/>
  <c r="T155" i="67" s="1"/>
  <c r="P155" i="67"/>
  <c r="N156" i="67"/>
  <c r="P156" i="67" s="1"/>
  <c r="T156" i="67"/>
  <c r="N157" i="67"/>
  <c r="P157" i="67"/>
  <c r="T157" i="67"/>
  <c r="N158" i="67"/>
  <c r="P158" i="67" s="1"/>
  <c r="N159" i="67"/>
  <c r="T159" i="67" s="1"/>
  <c r="P159" i="67"/>
  <c r="N160" i="67"/>
  <c r="P160" i="67" s="1"/>
  <c r="N161" i="67"/>
  <c r="P161" i="67" s="1"/>
  <c r="T161" i="67"/>
  <c r="N162" i="67"/>
  <c r="N163" i="67"/>
  <c r="T163" i="67" s="1"/>
  <c r="N164" i="67"/>
  <c r="N165" i="67"/>
  <c r="P165" i="67"/>
  <c r="T165" i="67"/>
  <c r="N166" i="67"/>
  <c r="P166" i="67" s="1"/>
  <c r="N167" i="67"/>
  <c r="T167" i="67" s="1"/>
  <c r="N168" i="67"/>
  <c r="P168" i="67" s="1"/>
  <c r="N169" i="67"/>
  <c r="P169" i="67" s="1"/>
  <c r="N170" i="67"/>
  <c r="P170" i="67" s="1"/>
  <c r="T170" i="67"/>
  <c r="N171" i="67"/>
  <c r="N172" i="67"/>
  <c r="P172" i="67" s="1"/>
  <c r="T172" i="67"/>
  <c r="N173" i="67"/>
  <c r="P173" i="67" s="1"/>
  <c r="T173" i="67"/>
  <c r="N174" i="67"/>
  <c r="P174" i="67" s="1"/>
  <c r="N175" i="67"/>
  <c r="N176" i="67"/>
  <c r="P176" i="67" s="1"/>
  <c r="N177" i="67"/>
  <c r="N178" i="67"/>
  <c r="P178" i="67" s="1"/>
  <c r="T178" i="67"/>
  <c r="N179" i="67"/>
  <c r="N180" i="67"/>
  <c r="P180" i="67" s="1"/>
  <c r="N181" i="67"/>
  <c r="N182" i="67"/>
  <c r="P182" i="67" s="1"/>
  <c r="K183" i="67"/>
  <c r="N183" i="67"/>
  <c r="T183" i="67" s="1"/>
  <c r="N184" i="67"/>
  <c r="P184" i="67" s="1"/>
  <c r="N185" i="67"/>
  <c r="N186" i="67"/>
  <c r="P186" i="67" s="1"/>
  <c r="N187" i="67"/>
  <c r="T187" i="67" s="1"/>
  <c r="N188" i="67"/>
  <c r="P188" i="67" s="1"/>
  <c r="N189" i="67"/>
  <c r="P189" i="67" s="1"/>
  <c r="N190" i="67"/>
  <c r="P190" i="67" s="1"/>
  <c r="N191" i="67"/>
  <c r="T191" i="67" s="1"/>
  <c r="N192" i="67"/>
  <c r="P192" i="67" s="1"/>
  <c r="N193" i="67"/>
  <c r="P193" i="67"/>
  <c r="T193" i="67"/>
  <c r="N194" i="67"/>
  <c r="P194" i="67" s="1"/>
  <c r="N195" i="67"/>
  <c r="T195" i="67" s="1"/>
  <c r="N196" i="67"/>
  <c r="P196" i="67" s="1"/>
  <c r="N197" i="67"/>
  <c r="P197" i="67" s="1"/>
  <c r="T197" i="67"/>
  <c r="N198" i="67"/>
  <c r="P198" i="67" s="1"/>
  <c r="N199" i="67"/>
  <c r="T199" i="67" s="1"/>
  <c r="N200" i="67"/>
  <c r="P200" i="67" s="1"/>
  <c r="N201" i="67"/>
  <c r="P201" i="67" s="1"/>
  <c r="T201" i="67"/>
  <c r="N202" i="67"/>
  <c r="P202" i="67" s="1"/>
  <c r="N203" i="67"/>
  <c r="T203" i="67" s="1"/>
  <c r="N204" i="67"/>
  <c r="P204" i="67" s="1"/>
  <c r="F205" i="67"/>
  <c r="Y7" i="67" s="1"/>
  <c r="I205" i="67"/>
  <c r="L205" i="67"/>
  <c r="M205" i="67"/>
  <c r="K40" i="32" s="1"/>
  <c r="O205" i="67"/>
  <c r="Q205" i="67"/>
  <c r="O40" i="32" s="1"/>
  <c r="R205" i="67"/>
  <c r="S205" i="67"/>
  <c r="H1" i="66"/>
  <c r="H33" i="66" s="1"/>
  <c r="D2" i="66"/>
  <c r="C5" i="66"/>
  <c r="N5" i="66"/>
  <c r="P5" i="66" s="1"/>
  <c r="T5" i="66"/>
  <c r="N6" i="66"/>
  <c r="P6" i="66" s="1"/>
  <c r="N7" i="66"/>
  <c r="P7" i="66" s="1"/>
  <c r="N8" i="66"/>
  <c r="P8" i="66" s="1"/>
  <c r="N9" i="66"/>
  <c r="N10" i="66"/>
  <c r="P10" i="66" s="1"/>
  <c r="N11" i="66"/>
  <c r="T11" i="66" s="1"/>
  <c r="N12" i="66"/>
  <c r="P12" i="66" s="1"/>
  <c r="N13" i="66"/>
  <c r="T13" i="66" s="1"/>
  <c r="P13" i="66"/>
  <c r="N14" i="66"/>
  <c r="N15" i="66"/>
  <c r="P15" i="66" s="1"/>
  <c r="N16" i="66"/>
  <c r="T16" i="66" s="1"/>
  <c r="N17" i="66"/>
  <c r="P17" i="66" s="1"/>
  <c r="N18" i="66"/>
  <c r="P18" i="66" s="1"/>
  <c r="T18" i="66"/>
  <c r="N19" i="66"/>
  <c r="P19" i="66" s="1"/>
  <c r="N20" i="66"/>
  <c r="T20" i="66" s="1"/>
  <c r="N21" i="66"/>
  <c r="P21" i="66" s="1"/>
  <c r="N22" i="66"/>
  <c r="N23" i="66"/>
  <c r="P23" i="66" s="1"/>
  <c r="N24" i="66"/>
  <c r="T24" i="66" s="1"/>
  <c r="N25" i="66"/>
  <c r="P25" i="66" s="1"/>
  <c r="N26" i="66"/>
  <c r="P26" i="66" s="1"/>
  <c r="N27" i="66"/>
  <c r="P27" i="66" s="1"/>
  <c r="N28" i="66"/>
  <c r="T28" i="66" s="1"/>
  <c r="N29" i="66"/>
  <c r="P29" i="66" s="1"/>
  <c r="N30" i="66"/>
  <c r="P30" i="66"/>
  <c r="T30" i="66"/>
  <c r="N31" i="66"/>
  <c r="P31" i="66" s="1"/>
  <c r="N32" i="66"/>
  <c r="T32" i="66" s="1"/>
  <c r="N33" i="66"/>
  <c r="P33" i="66" s="1"/>
  <c r="N34" i="66"/>
  <c r="P34" i="66"/>
  <c r="T34" i="66"/>
  <c r="N35" i="66"/>
  <c r="P35" i="66" s="1"/>
  <c r="N36" i="66"/>
  <c r="T36" i="66" s="1"/>
  <c r="P36" i="66"/>
  <c r="N37" i="66"/>
  <c r="P37" i="66" s="1"/>
  <c r="N38" i="66"/>
  <c r="P38" i="66" s="1"/>
  <c r="T38" i="66"/>
  <c r="N39" i="66"/>
  <c r="N40" i="66"/>
  <c r="T40" i="66" s="1"/>
  <c r="N41" i="66"/>
  <c r="N42" i="66"/>
  <c r="P42" i="66" s="1"/>
  <c r="T42" i="66"/>
  <c r="N43" i="66"/>
  <c r="P43" i="66" s="1"/>
  <c r="N44" i="66"/>
  <c r="T44" i="66" s="1"/>
  <c r="N45" i="66"/>
  <c r="P45" i="66" s="1"/>
  <c r="N46" i="66"/>
  <c r="P46" i="66" s="1"/>
  <c r="N47" i="66"/>
  <c r="P47" i="66" s="1"/>
  <c r="T47" i="66"/>
  <c r="N48" i="66"/>
  <c r="N49" i="66"/>
  <c r="P49" i="66" s="1"/>
  <c r="T49" i="66"/>
  <c r="N50" i="66"/>
  <c r="P50" i="66" s="1"/>
  <c r="T50" i="66"/>
  <c r="N51" i="66"/>
  <c r="P51" i="66" s="1"/>
  <c r="N52" i="66"/>
  <c r="N53" i="66"/>
  <c r="P53" i="66" s="1"/>
  <c r="N54" i="66"/>
  <c r="N55" i="66"/>
  <c r="P55" i="66" s="1"/>
  <c r="T55" i="66"/>
  <c r="N56" i="66"/>
  <c r="T56" i="66" s="1"/>
  <c r="P56" i="66"/>
  <c r="N57" i="66"/>
  <c r="P57" i="66" s="1"/>
  <c r="N58" i="66"/>
  <c r="N59" i="66"/>
  <c r="P59" i="66" s="1"/>
  <c r="N60" i="66"/>
  <c r="T60" i="66" s="1"/>
  <c r="P60" i="66"/>
  <c r="N61" i="66"/>
  <c r="P61" i="66" s="1"/>
  <c r="N62" i="66"/>
  <c r="P62" i="66" s="1"/>
  <c r="T62" i="66"/>
  <c r="N63" i="66"/>
  <c r="P63" i="66" s="1"/>
  <c r="N64" i="66"/>
  <c r="T64" i="66" s="1"/>
  <c r="P64" i="66"/>
  <c r="N65" i="66"/>
  <c r="N66" i="66"/>
  <c r="T66" i="66" s="1"/>
  <c r="P66" i="66"/>
  <c r="N67" i="66"/>
  <c r="P67" i="66" s="1"/>
  <c r="N68" i="66"/>
  <c r="T68" i="66" s="1"/>
  <c r="P68" i="66"/>
  <c r="N69" i="66"/>
  <c r="P69" i="66" s="1"/>
  <c r="N70" i="66"/>
  <c r="P70" i="66" s="1"/>
  <c r="N71" i="66"/>
  <c r="N72" i="66"/>
  <c r="T72" i="66" s="1"/>
  <c r="P72" i="66"/>
  <c r="N73" i="66"/>
  <c r="P73" i="66" s="1"/>
  <c r="T73" i="66"/>
  <c r="N74" i="66"/>
  <c r="P74" i="66" s="1"/>
  <c r="T74" i="66"/>
  <c r="N75" i="66"/>
  <c r="P75" i="66" s="1"/>
  <c r="N76" i="66"/>
  <c r="T76" i="66" s="1"/>
  <c r="P76" i="66"/>
  <c r="N77" i="66"/>
  <c r="P77" i="66" s="1"/>
  <c r="N78" i="66"/>
  <c r="N79" i="66"/>
  <c r="P79" i="66" s="1"/>
  <c r="T79" i="66"/>
  <c r="N80" i="66"/>
  <c r="T80" i="66" s="1"/>
  <c r="P80" i="66"/>
  <c r="N81" i="66"/>
  <c r="P81" i="66" s="1"/>
  <c r="T81" i="66"/>
  <c r="N82" i="66"/>
  <c r="N83" i="66"/>
  <c r="P83" i="66" s="1"/>
  <c r="N84" i="66"/>
  <c r="T84" i="66" s="1"/>
  <c r="N85" i="66"/>
  <c r="P85" i="66" s="1"/>
  <c r="N86" i="66"/>
  <c r="P86" i="66" s="1"/>
  <c r="N87" i="66"/>
  <c r="P87" i="66" s="1"/>
  <c r="N88" i="66"/>
  <c r="N89" i="66"/>
  <c r="P89" i="66" s="1"/>
  <c r="T89" i="66"/>
  <c r="N90" i="66"/>
  <c r="N91" i="66"/>
  <c r="P91" i="66" s="1"/>
  <c r="N92" i="66"/>
  <c r="N93" i="66"/>
  <c r="P93" i="66" s="1"/>
  <c r="N94" i="66"/>
  <c r="T94" i="66" s="1"/>
  <c r="N95" i="66"/>
  <c r="P95" i="66" s="1"/>
  <c r="N96" i="66"/>
  <c r="N97" i="66"/>
  <c r="P97" i="66" s="1"/>
  <c r="N98" i="66"/>
  <c r="T98" i="66" s="1"/>
  <c r="N99" i="66"/>
  <c r="P99" i="66" s="1"/>
  <c r="N100" i="66"/>
  <c r="P100" i="66" s="1"/>
  <c r="T100" i="66"/>
  <c r="N101" i="66"/>
  <c r="P101" i="66" s="1"/>
  <c r="N102" i="66"/>
  <c r="T102" i="66" s="1"/>
  <c r="N103" i="66"/>
  <c r="P103" i="66" s="1"/>
  <c r="N104" i="66"/>
  <c r="N105" i="66"/>
  <c r="P105" i="66" s="1"/>
  <c r="N106" i="66"/>
  <c r="T106" i="66" s="1"/>
  <c r="N107" i="66"/>
  <c r="P107" i="66" s="1"/>
  <c r="N108" i="66"/>
  <c r="P108" i="66" s="1"/>
  <c r="N109" i="66"/>
  <c r="P109" i="66" s="1"/>
  <c r="N110" i="66"/>
  <c r="T110" i="66" s="1"/>
  <c r="N111" i="66"/>
  <c r="P111" i="66" s="1"/>
  <c r="N112" i="66"/>
  <c r="P112" i="66"/>
  <c r="T112" i="66"/>
  <c r="N113" i="66"/>
  <c r="P113" i="66" s="1"/>
  <c r="N114" i="66"/>
  <c r="T114" i="66" s="1"/>
  <c r="N115" i="66"/>
  <c r="P115" i="66" s="1"/>
  <c r="N116" i="66"/>
  <c r="P116" i="66" s="1"/>
  <c r="N117" i="66"/>
  <c r="P117" i="66" s="1"/>
  <c r="N118" i="66"/>
  <c r="T118" i="66" s="1"/>
  <c r="N119" i="66"/>
  <c r="P119" i="66" s="1"/>
  <c r="N120" i="66"/>
  <c r="P120" i="66" s="1"/>
  <c r="T120" i="66"/>
  <c r="N121" i="66"/>
  <c r="P121" i="66" s="1"/>
  <c r="N122" i="66"/>
  <c r="T122" i="66" s="1"/>
  <c r="N123" i="66"/>
  <c r="P123" i="66" s="1"/>
  <c r="N124" i="66"/>
  <c r="P124" i="66" s="1"/>
  <c r="T124" i="66"/>
  <c r="N125" i="66"/>
  <c r="P125" i="66" s="1"/>
  <c r="N126" i="66"/>
  <c r="T126" i="66" s="1"/>
  <c r="N127" i="66"/>
  <c r="P127" i="66" s="1"/>
  <c r="N128" i="66"/>
  <c r="P128" i="66" s="1"/>
  <c r="N129" i="66"/>
  <c r="P129" i="66" s="1"/>
  <c r="N130" i="66"/>
  <c r="T130" i="66" s="1"/>
  <c r="N131" i="66"/>
  <c r="P131" i="66" s="1"/>
  <c r="N132" i="66"/>
  <c r="P132" i="66" s="1"/>
  <c r="T132" i="66"/>
  <c r="N133" i="66"/>
  <c r="P133" i="66" s="1"/>
  <c r="N134" i="66"/>
  <c r="T134" i="66" s="1"/>
  <c r="N135" i="66"/>
  <c r="P135" i="66" s="1"/>
  <c r="N136" i="66"/>
  <c r="N137" i="66"/>
  <c r="P137" i="66" s="1"/>
  <c r="N138" i="66"/>
  <c r="T138" i="66" s="1"/>
  <c r="N139" i="66"/>
  <c r="P139" i="66" s="1"/>
  <c r="N140" i="66"/>
  <c r="P140" i="66" s="1"/>
  <c r="T140" i="66"/>
  <c r="N141" i="66"/>
  <c r="P141" i="66" s="1"/>
  <c r="N142" i="66"/>
  <c r="T142" i="66" s="1"/>
  <c r="N143" i="66"/>
  <c r="P143" i="66" s="1"/>
  <c r="N144" i="66"/>
  <c r="P144" i="66"/>
  <c r="T144" i="66"/>
  <c r="N145" i="66"/>
  <c r="P145" i="66" s="1"/>
  <c r="N146" i="66"/>
  <c r="T146" i="66" s="1"/>
  <c r="N147" i="66"/>
  <c r="P147" i="66" s="1"/>
  <c r="N148" i="66"/>
  <c r="N149" i="66"/>
  <c r="P149" i="66" s="1"/>
  <c r="N150" i="66"/>
  <c r="T150" i="66" s="1"/>
  <c r="N151" i="66"/>
  <c r="P151" i="66" s="1"/>
  <c r="N152" i="66"/>
  <c r="P152" i="66"/>
  <c r="T152" i="66"/>
  <c r="N153" i="66"/>
  <c r="P153" i="66" s="1"/>
  <c r="N154" i="66"/>
  <c r="T154" i="66" s="1"/>
  <c r="N155" i="66"/>
  <c r="P155" i="66" s="1"/>
  <c r="N156" i="66"/>
  <c r="N157" i="66"/>
  <c r="P157" i="66" s="1"/>
  <c r="N158" i="66"/>
  <c r="T158" i="66" s="1"/>
  <c r="N159" i="66"/>
  <c r="P159" i="66" s="1"/>
  <c r="N160" i="66"/>
  <c r="N161" i="66"/>
  <c r="P161" i="66" s="1"/>
  <c r="N162" i="66"/>
  <c r="T162" i="66" s="1"/>
  <c r="N163" i="66"/>
  <c r="P163" i="66" s="1"/>
  <c r="N164" i="66"/>
  <c r="P164" i="66" s="1"/>
  <c r="T164" i="66"/>
  <c r="N165" i="66"/>
  <c r="P165" i="66" s="1"/>
  <c r="N166" i="66"/>
  <c r="T166" i="66" s="1"/>
  <c r="N167" i="66"/>
  <c r="P167" i="66" s="1"/>
  <c r="N168" i="66"/>
  <c r="N169" i="66"/>
  <c r="P169" i="66" s="1"/>
  <c r="N170" i="66"/>
  <c r="T170" i="66" s="1"/>
  <c r="N171" i="66"/>
  <c r="P171" i="66" s="1"/>
  <c r="N172" i="66"/>
  <c r="P172" i="66" s="1"/>
  <c r="N173" i="66"/>
  <c r="P173" i="66" s="1"/>
  <c r="N174" i="66"/>
  <c r="T174" i="66" s="1"/>
  <c r="N175" i="66"/>
  <c r="P175" i="66" s="1"/>
  <c r="N176" i="66"/>
  <c r="P176" i="66"/>
  <c r="T176" i="66"/>
  <c r="N177" i="66"/>
  <c r="P177" i="66" s="1"/>
  <c r="N178" i="66"/>
  <c r="T178" i="66" s="1"/>
  <c r="N179" i="66"/>
  <c r="P179" i="66" s="1"/>
  <c r="N180" i="66"/>
  <c r="P180" i="66" s="1"/>
  <c r="N181" i="66"/>
  <c r="P181" i="66" s="1"/>
  <c r="N182" i="66"/>
  <c r="T182" i="66" s="1"/>
  <c r="N183" i="66"/>
  <c r="P183" i="66" s="1"/>
  <c r="N184" i="66"/>
  <c r="P184" i="66"/>
  <c r="T184" i="66"/>
  <c r="N185" i="66"/>
  <c r="P185" i="66" s="1"/>
  <c r="N186" i="66"/>
  <c r="T186" i="66" s="1"/>
  <c r="N187" i="66"/>
  <c r="P187" i="66" s="1"/>
  <c r="N188" i="66"/>
  <c r="P188" i="66" s="1"/>
  <c r="T188" i="66"/>
  <c r="N189" i="66"/>
  <c r="P189" i="66" s="1"/>
  <c r="N190" i="66"/>
  <c r="T190" i="66" s="1"/>
  <c r="N191" i="66"/>
  <c r="P191" i="66" s="1"/>
  <c r="N192" i="66"/>
  <c r="P192" i="66" s="1"/>
  <c r="N193" i="66"/>
  <c r="P193" i="66" s="1"/>
  <c r="N194" i="66"/>
  <c r="T194" i="66" s="1"/>
  <c r="N195" i="66"/>
  <c r="P195" i="66" s="1"/>
  <c r="N196" i="66"/>
  <c r="P196" i="66" s="1"/>
  <c r="T196" i="66"/>
  <c r="N197" i="66"/>
  <c r="P197" i="66" s="1"/>
  <c r="N198" i="66"/>
  <c r="T198" i="66" s="1"/>
  <c r="N199" i="66"/>
  <c r="P199" i="66" s="1"/>
  <c r="N200" i="66"/>
  <c r="T200" i="66" s="1"/>
  <c r="N201" i="66"/>
  <c r="P201" i="66" s="1"/>
  <c r="N202" i="66"/>
  <c r="T202" i="66" s="1"/>
  <c r="N203" i="66"/>
  <c r="P203" i="66" s="1"/>
  <c r="N204" i="66"/>
  <c r="P204" i="66" s="1"/>
  <c r="F205" i="66"/>
  <c r="I205" i="66"/>
  <c r="I39" i="32" s="1"/>
  <c r="L205" i="66"/>
  <c r="M205" i="66"/>
  <c r="O205" i="66"/>
  <c r="Q205" i="66"/>
  <c r="R205" i="66"/>
  <c r="S205" i="66"/>
  <c r="H1" i="65"/>
  <c r="D2" i="65"/>
  <c r="C5" i="65"/>
  <c r="N5" i="65"/>
  <c r="T5" i="65" s="1"/>
  <c r="N6" i="65"/>
  <c r="N7" i="65"/>
  <c r="T7" i="65" s="1"/>
  <c r="N8" i="65"/>
  <c r="P8" i="65" s="1"/>
  <c r="N9" i="65"/>
  <c r="T9" i="65" s="1"/>
  <c r="N10" i="65"/>
  <c r="P10" i="65" s="1"/>
  <c r="T10" i="65"/>
  <c r="N11" i="65"/>
  <c r="P11" i="65" s="1"/>
  <c r="N12" i="65"/>
  <c r="P12" i="65" s="1"/>
  <c r="N13" i="65"/>
  <c r="P13" i="65" s="1"/>
  <c r="N14" i="65"/>
  <c r="P14" i="65" s="1"/>
  <c r="N15" i="65"/>
  <c r="P15" i="65"/>
  <c r="T15" i="65"/>
  <c r="N16" i="65"/>
  <c r="P16" i="65" s="1"/>
  <c r="N17" i="65"/>
  <c r="T17" i="65" s="1"/>
  <c r="N18" i="65"/>
  <c r="P18" i="65" s="1"/>
  <c r="N19" i="65"/>
  <c r="N20" i="65"/>
  <c r="P20" i="65" s="1"/>
  <c r="N21" i="65"/>
  <c r="T21" i="65" s="1"/>
  <c r="N22" i="65"/>
  <c r="P22" i="65" s="1"/>
  <c r="N23" i="65"/>
  <c r="P23" i="65" s="1"/>
  <c r="N24" i="65"/>
  <c r="P24" i="65" s="1"/>
  <c r="N25" i="65"/>
  <c r="N26" i="65"/>
  <c r="P26" i="65" s="1"/>
  <c r="N27" i="65"/>
  <c r="T27" i="65" s="1"/>
  <c r="N28" i="65"/>
  <c r="P28" i="65" s="1"/>
  <c r="N29" i="65"/>
  <c r="P29" i="65" s="1"/>
  <c r="T29" i="65"/>
  <c r="N30" i="65"/>
  <c r="P30" i="65" s="1"/>
  <c r="N31" i="65"/>
  <c r="T31" i="65" s="1"/>
  <c r="P31" i="65"/>
  <c r="N32" i="65"/>
  <c r="P32" i="65" s="1"/>
  <c r="N33" i="65"/>
  <c r="P33" i="65"/>
  <c r="T33" i="65"/>
  <c r="N34" i="65"/>
  <c r="P34" i="65" s="1"/>
  <c r="N35" i="65"/>
  <c r="T35" i="65" s="1"/>
  <c r="P35" i="65"/>
  <c r="N36" i="65"/>
  <c r="P36" i="65" s="1"/>
  <c r="N37" i="65"/>
  <c r="P37" i="65" s="1"/>
  <c r="T37" i="65"/>
  <c r="N38" i="65"/>
  <c r="P38" i="65" s="1"/>
  <c r="T38" i="65"/>
  <c r="N39" i="65"/>
  <c r="T39" i="65" s="1"/>
  <c r="P39" i="65"/>
  <c r="N40" i="65"/>
  <c r="N41" i="65"/>
  <c r="T41" i="65" s="1"/>
  <c r="P41" i="65"/>
  <c r="N42" i="65"/>
  <c r="P42" i="65" s="1"/>
  <c r="N43" i="65"/>
  <c r="T43" i="65" s="1"/>
  <c r="N44" i="65"/>
  <c r="N45" i="65"/>
  <c r="T45" i="65" s="1"/>
  <c r="N46" i="65"/>
  <c r="P46" i="65" s="1"/>
  <c r="T46" i="65"/>
  <c r="N47" i="65"/>
  <c r="T47" i="65" s="1"/>
  <c r="N48" i="65"/>
  <c r="N49" i="65"/>
  <c r="P49" i="65" s="1"/>
  <c r="T49" i="65"/>
  <c r="N50" i="65"/>
  <c r="P50" i="65" s="1"/>
  <c r="N51" i="65"/>
  <c r="P51" i="65" s="1"/>
  <c r="T51" i="65"/>
  <c r="N52" i="65"/>
  <c r="P52" i="65" s="1"/>
  <c r="N53" i="65"/>
  <c r="P53" i="65" s="1"/>
  <c r="N54" i="65"/>
  <c r="P54" i="65" s="1"/>
  <c r="N55" i="65"/>
  <c r="N56" i="65"/>
  <c r="P56" i="65" s="1"/>
  <c r="T56" i="65"/>
  <c r="N57" i="65"/>
  <c r="T57" i="65" s="1"/>
  <c r="N58" i="65"/>
  <c r="P58" i="65" s="1"/>
  <c r="T58" i="65"/>
  <c r="N59" i="65"/>
  <c r="N60" i="65"/>
  <c r="P60" i="65" s="1"/>
  <c r="N61" i="65"/>
  <c r="T61" i="65" s="1"/>
  <c r="N62" i="65"/>
  <c r="P62" i="65" s="1"/>
  <c r="N63" i="65"/>
  <c r="N64" i="65"/>
  <c r="P64" i="65" s="1"/>
  <c r="N65" i="65"/>
  <c r="T65" i="65" s="1"/>
  <c r="N66" i="65"/>
  <c r="P66" i="65" s="1"/>
  <c r="N67" i="65"/>
  <c r="P67" i="65" s="1"/>
  <c r="T67" i="65"/>
  <c r="N68" i="65"/>
  <c r="P68" i="65" s="1"/>
  <c r="N69" i="65"/>
  <c r="T69" i="65" s="1"/>
  <c r="N70" i="65"/>
  <c r="P70" i="65" s="1"/>
  <c r="N71" i="65"/>
  <c r="N72" i="65"/>
  <c r="P72" i="65" s="1"/>
  <c r="N73" i="65"/>
  <c r="P73" i="65" s="1"/>
  <c r="T73" i="65"/>
  <c r="N74" i="65"/>
  <c r="N75" i="65"/>
  <c r="T75" i="65" s="1"/>
  <c r="P75" i="65"/>
  <c r="N76" i="65"/>
  <c r="P76" i="65" s="1"/>
  <c r="N77" i="65"/>
  <c r="T77" i="65" s="1"/>
  <c r="P77" i="65"/>
  <c r="N78" i="65"/>
  <c r="N79" i="65"/>
  <c r="P79" i="65"/>
  <c r="T79" i="65"/>
  <c r="N80" i="65"/>
  <c r="P80" i="65" s="1"/>
  <c r="N81" i="65"/>
  <c r="T81" i="65" s="1"/>
  <c r="P81" i="65"/>
  <c r="N82" i="65"/>
  <c r="P82" i="65" s="1"/>
  <c r="N83" i="65"/>
  <c r="T83" i="65" s="1"/>
  <c r="N84" i="65"/>
  <c r="P84" i="65" s="1"/>
  <c r="N85" i="65"/>
  <c r="N86" i="65"/>
  <c r="P86" i="65" s="1"/>
  <c r="N87" i="65"/>
  <c r="T87" i="65" s="1"/>
  <c r="N88" i="65"/>
  <c r="P88" i="65" s="1"/>
  <c r="N89" i="65"/>
  <c r="N90" i="65"/>
  <c r="P90" i="65" s="1"/>
  <c r="N91" i="65"/>
  <c r="N92" i="65"/>
  <c r="P92" i="65" s="1"/>
  <c r="T92" i="65"/>
  <c r="N93" i="65"/>
  <c r="N94" i="65"/>
  <c r="P94" i="65" s="1"/>
  <c r="N95" i="65"/>
  <c r="N96" i="65"/>
  <c r="P96" i="65" s="1"/>
  <c r="T96" i="65"/>
  <c r="N97" i="65"/>
  <c r="T97" i="65" s="1"/>
  <c r="N98" i="65"/>
  <c r="P98" i="65" s="1"/>
  <c r="N99" i="65"/>
  <c r="N100" i="65"/>
  <c r="P100" i="65" s="1"/>
  <c r="T100" i="65"/>
  <c r="N101" i="65"/>
  <c r="T101" i="65" s="1"/>
  <c r="N102" i="65"/>
  <c r="P102" i="65" s="1"/>
  <c r="N103" i="65"/>
  <c r="N104" i="65"/>
  <c r="P104" i="65" s="1"/>
  <c r="N105" i="65"/>
  <c r="T105" i="65" s="1"/>
  <c r="N106" i="65"/>
  <c r="P106" i="65" s="1"/>
  <c r="N107" i="65"/>
  <c r="N108" i="65"/>
  <c r="P108" i="65" s="1"/>
  <c r="N109" i="65"/>
  <c r="T109" i="65" s="1"/>
  <c r="N110" i="65"/>
  <c r="P110" i="65" s="1"/>
  <c r="N111" i="65"/>
  <c r="P111" i="65" s="1"/>
  <c r="T111" i="65"/>
  <c r="N112" i="65"/>
  <c r="P112" i="65" s="1"/>
  <c r="N113" i="65"/>
  <c r="T113" i="65" s="1"/>
  <c r="N114" i="65"/>
  <c r="P114" i="65" s="1"/>
  <c r="N115" i="65"/>
  <c r="N116" i="65"/>
  <c r="P116" i="65" s="1"/>
  <c r="N117" i="65"/>
  <c r="T117" i="65" s="1"/>
  <c r="N118" i="65"/>
  <c r="P118" i="65" s="1"/>
  <c r="N119" i="65"/>
  <c r="P119" i="65" s="1"/>
  <c r="N120" i="65"/>
  <c r="P120" i="65" s="1"/>
  <c r="N121" i="65"/>
  <c r="T121" i="65" s="1"/>
  <c r="N122" i="65"/>
  <c r="P122" i="65" s="1"/>
  <c r="N123" i="65"/>
  <c r="N124" i="65"/>
  <c r="N125" i="65"/>
  <c r="T125" i="65" s="1"/>
  <c r="P125" i="65"/>
  <c r="N126" i="65"/>
  <c r="P126" i="65" s="1"/>
  <c r="N127" i="65"/>
  <c r="T127" i="65" s="1"/>
  <c r="P127" i="65"/>
  <c r="N128" i="65"/>
  <c r="N129" i="65"/>
  <c r="T129" i="65" s="1"/>
  <c r="P129" i="65"/>
  <c r="N130" i="65"/>
  <c r="P130" i="65" s="1"/>
  <c r="N131" i="65"/>
  <c r="P131" i="65"/>
  <c r="T131" i="65"/>
  <c r="N132" i="65"/>
  <c r="P132" i="65" s="1"/>
  <c r="N133" i="65"/>
  <c r="T133" i="65" s="1"/>
  <c r="P133" i="65"/>
  <c r="N134" i="65"/>
  <c r="P134" i="65" s="1"/>
  <c r="N135" i="65"/>
  <c r="N136" i="65"/>
  <c r="P136" i="65" s="1"/>
  <c r="N137" i="65"/>
  <c r="N138" i="65"/>
  <c r="N139" i="65"/>
  <c r="N140" i="65"/>
  <c r="N141" i="65"/>
  <c r="P141" i="65" s="1"/>
  <c r="N142" i="65"/>
  <c r="P142" i="65" s="1"/>
  <c r="N143" i="65"/>
  <c r="N144" i="65"/>
  <c r="P144" i="65" s="1"/>
  <c r="N145" i="65"/>
  <c r="P145" i="65"/>
  <c r="T145" i="65"/>
  <c r="N146" i="65"/>
  <c r="N147" i="65"/>
  <c r="N148" i="65"/>
  <c r="N149" i="65"/>
  <c r="N150" i="65"/>
  <c r="P150" i="65" s="1"/>
  <c r="N151" i="65"/>
  <c r="N152" i="65"/>
  <c r="P152" i="65" s="1"/>
  <c r="N153" i="65"/>
  <c r="P153" i="65" s="1"/>
  <c r="N154" i="65"/>
  <c r="N155" i="65"/>
  <c r="N156" i="65"/>
  <c r="N157" i="65"/>
  <c r="P157" i="65" s="1"/>
  <c r="T157" i="65"/>
  <c r="N158" i="65"/>
  <c r="P158" i="65" s="1"/>
  <c r="N159" i="65"/>
  <c r="N160" i="65"/>
  <c r="P160" i="65" s="1"/>
  <c r="N161" i="65"/>
  <c r="T161" i="65" s="1"/>
  <c r="N162" i="65"/>
  <c r="N163" i="65"/>
  <c r="N164" i="65"/>
  <c r="N165" i="65"/>
  <c r="N166" i="65"/>
  <c r="P166" i="65" s="1"/>
  <c r="N167" i="65"/>
  <c r="N168" i="65"/>
  <c r="P168" i="65" s="1"/>
  <c r="N169" i="65"/>
  <c r="P169" i="65" s="1"/>
  <c r="T169" i="65"/>
  <c r="N170" i="65"/>
  <c r="N171" i="65"/>
  <c r="N172" i="65"/>
  <c r="N173" i="65"/>
  <c r="H174" i="65"/>
  <c r="N174" i="65"/>
  <c r="P174" i="65" s="1"/>
  <c r="N175" i="65"/>
  <c r="N176" i="65"/>
  <c r="P176" i="65" s="1"/>
  <c r="N177" i="65"/>
  <c r="N178" i="65"/>
  <c r="N179" i="65"/>
  <c r="N180" i="65"/>
  <c r="N181" i="65"/>
  <c r="N182" i="65"/>
  <c r="N183" i="65"/>
  <c r="P183" i="65" s="1"/>
  <c r="T183" i="65"/>
  <c r="N184" i="65"/>
  <c r="P184" i="65" s="1"/>
  <c r="N185" i="65"/>
  <c r="N186" i="65"/>
  <c r="P186" i="65" s="1"/>
  <c r="N187" i="65"/>
  <c r="P187" i="65" s="1"/>
  <c r="N188" i="65"/>
  <c r="N189" i="65"/>
  <c r="N190" i="65"/>
  <c r="N191" i="65"/>
  <c r="N192" i="65"/>
  <c r="P192" i="65" s="1"/>
  <c r="N193" i="65"/>
  <c r="N194" i="65"/>
  <c r="P194" i="65" s="1"/>
  <c r="N195" i="65"/>
  <c r="P195" i="65"/>
  <c r="T195" i="65"/>
  <c r="N196" i="65"/>
  <c r="N197" i="65"/>
  <c r="N198" i="65"/>
  <c r="N199" i="65"/>
  <c r="P199" i="65" s="1"/>
  <c r="N200" i="65"/>
  <c r="P200" i="65" s="1"/>
  <c r="N201" i="65"/>
  <c r="N202" i="65"/>
  <c r="P202" i="65" s="1"/>
  <c r="N203" i="65"/>
  <c r="P203" i="65" s="1"/>
  <c r="T203" i="65"/>
  <c r="N204" i="65"/>
  <c r="F205" i="65"/>
  <c r="Y7" i="65" s="1"/>
  <c r="I205" i="65"/>
  <c r="L205" i="65"/>
  <c r="M205" i="65"/>
  <c r="K38" i="32" s="1"/>
  <c r="O205" i="65"/>
  <c r="Q205" i="65"/>
  <c r="O38" i="32" s="1"/>
  <c r="R205" i="65"/>
  <c r="S205" i="65"/>
  <c r="H1" i="64"/>
  <c r="H179" i="64" s="1"/>
  <c r="D2" i="64"/>
  <c r="C5" i="64"/>
  <c r="N5" i="64"/>
  <c r="N6" i="64"/>
  <c r="P6" i="64" s="1"/>
  <c r="N7" i="64"/>
  <c r="N8" i="64"/>
  <c r="P8" i="64" s="1"/>
  <c r="N9" i="64"/>
  <c r="T9" i="64" s="1"/>
  <c r="N10" i="64"/>
  <c r="P10" i="64" s="1"/>
  <c r="N11" i="64"/>
  <c r="N12" i="64"/>
  <c r="T12" i="64" s="1"/>
  <c r="P12" i="64"/>
  <c r="N13" i="64"/>
  <c r="P13" i="64" s="1"/>
  <c r="N14" i="64"/>
  <c r="N15" i="64"/>
  <c r="P15" i="64" s="1"/>
  <c r="N16" i="64"/>
  <c r="P16" i="64"/>
  <c r="T16" i="64"/>
  <c r="N17" i="64"/>
  <c r="N18" i="64"/>
  <c r="N19" i="64"/>
  <c r="N20" i="64"/>
  <c r="N21" i="64"/>
  <c r="P21" i="64" s="1"/>
  <c r="N22" i="64"/>
  <c r="N23" i="64"/>
  <c r="P23" i="64" s="1"/>
  <c r="N24" i="64"/>
  <c r="N25" i="64"/>
  <c r="N26" i="64"/>
  <c r="N27" i="64"/>
  <c r="N28" i="64"/>
  <c r="P28" i="64" s="1"/>
  <c r="T28" i="64"/>
  <c r="N29" i="64"/>
  <c r="P29" i="64" s="1"/>
  <c r="N30" i="64"/>
  <c r="N31" i="64"/>
  <c r="P31" i="64" s="1"/>
  <c r="N32" i="64"/>
  <c r="P32" i="64"/>
  <c r="T32" i="64"/>
  <c r="N33" i="64"/>
  <c r="N34" i="64"/>
  <c r="N35" i="64"/>
  <c r="P35" i="64" s="1"/>
  <c r="N36" i="64"/>
  <c r="N37" i="64"/>
  <c r="P37" i="64" s="1"/>
  <c r="N38" i="64"/>
  <c r="P38" i="64"/>
  <c r="T38" i="64"/>
  <c r="N39" i="64"/>
  <c r="N40" i="64"/>
  <c r="N41" i="64"/>
  <c r="N42" i="64"/>
  <c r="N43" i="64"/>
  <c r="N44" i="64"/>
  <c r="N45" i="64"/>
  <c r="N46" i="64"/>
  <c r="N47" i="64"/>
  <c r="P47" i="64" s="1"/>
  <c r="K48" i="64"/>
  <c r="N48" i="64"/>
  <c r="T48" i="64" s="1"/>
  <c r="N49" i="64"/>
  <c r="P49" i="64" s="1"/>
  <c r="N50" i="64"/>
  <c r="N51" i="64"/>
  <c r="N52" i="64"/>
  <c r="T52" i="64" s="1"/>
  <c r="P52" i="64"/>
  <c r="N53" i="64"/>
  <c r="P53" i="64" s="1"/>
  <c r="N54" i="64"/>
  <c r="T54" i="64" s="1"/>
  <c r="P54" i="64"/>
  <c r="N55" i="64"/>
  <c r="N56" i="64"/>
  <c r="P56" i="64"/>
  <c r="T56" i="64"/>
  <c r="N57" i="64"/>
  <c r="P57" i="64" s="1"/>
  <c r="N58" i="64"/>
  <c r="P58" i="64"/>
  <c r="T58" i="64"/>
  <c r="N59" i="64"/>
  <c r="N60" i="64"/>
  <c r="N61" i="64"/>
  <c r="N62" i="64"/>
  <c r="N63" i="64"/>
  <c r="P63" i="64" s="1"/>
  <c r="N64" i="64"/>
  <c r="N65" i="64"/>
  <c r="P65" i="64" s="1"/>
  <c r="N66" i="64"/>
  <c r="T66" i="64" s="1"/>
  <c r="N67" i="64"/>
  <c r="P67" i="64" s="1"/>
  <c r="N68" i="64"/>
  <c r="N69" i="64"/>
  <c r="P69" i="64" s="1"/>
  <c r="N70" i="64"/>
  <c r="T70" i="64" s="1"/>
  <c r="P70" i="64"/>
  <c r="N71" i="64"/>
  <c r="P71" i="64" s="1"/>
  <c r="N72" i="64"/>
  <c r="N73" i="64"/>
  <c r="P73" i="64" s="1"/>
  <c r="N74" i="64"/>
  <c r="T74" i="64" s="1"/>
  <c r="N75" i="64"/>
  <c r="P75" i="64" s="1"/>
  <c r="N76" i="64"/>
  <c r="P76" i="64" s="1"/>
  <c r="T76" i="64"/>
  <c r="N77" i="64"/>
  <c r="N78" i="64"/>
  <c r="T78" i="64" s="1"/>
  <c r="P78" i="64"/>
  <c r="N79" i="64"/>
  <c r="N80" i="64"/>
  <c r="P80" i="64"/>
  <c r="T80" i="64"/>
  <c r="N81" i="64"/>
  <c r="P81" i="64" s="1"/>
  <c r="N82" i="64"/>
  <c r="T82" i="64" s="1"/>
  <c r="P82" i="64"/>
  <c r="N83" i="64"/>
  <c r="P83" i="64" s="1"/>
  <c r="N84" i="64"/>
  <c r="N85" i="64"/>
  <c r="P85" i="64" s="1"/>
  <c r="N86" i="64"/>
  <c r="T86" i="64" s="1"/>
  <c r="P86" i="64"/>
  <c r="N87" i="64"/>
  <c r="N88" i="64"/>
  <c r="N89" i="64"/>
  <c r="N90" i="64"/>
  <c r="N91" i="64"/>
  <c r="N92" i="64"/>
  <c r="N93" i="64"/>
  <c r="P93" i="64" s="1"/>
  <c r="N94" i="64"/>
  <c r="N95" i="64"/>
  <c r="P95" i="64" s="1"/>
  <c r="N96" i="64"/>
  <c r="T96" i="64" s="1"/>
  <c r="P96" i="64"/>
  <c r="N97" i="64"/>
  <c r="N98" i="64"/>
  <c r="N99" i="64"/>
  <c r="N100" i="64"/>
  <c r="P100" i="64" s="1"/>
  <c r="N101" i="64"/>
  <c r="P101" i="64" s="1"/>
  <c r="N102" i="64"/>
  <c r="N103" i="64"/>
  <c r="P103" i="64" s="1"/>
  <c r="N104" i="64"/>
  <c r="P104" i="64"/>
  <c r="T104" i="64"/>
  <c r="N105" i="64"/>
  <c r="N106" i="64"/>
  <c r="N107" i="64"/>
  <c r="N108" i="64"/>
  <c r="N109" i="64"/>
  <c r="P109" i="64" s="1"/>
  <c r="N110" i="64"/>
  <c r="N111" i="64"/>
  <c r="P111" i="64" s="1"/>
  <c r="N112" i="64"/>
  <c r="N113" i="64"/>
  <c r="N114" i="64"/>
  <c r="N115" i="64"/>
  <c r="P115" i="64" s="1"/>
  <c r="N116" i="64"/>
  <c r="N117" i="64"/>
  <c r="P117" i="64" s="1"/>
  <c r="N118" i="64"/>
  <c r="P118" i="64" s="1"/>
  <c r="T118" i="64"/>
  <c r="N119" i="64"/>
  <c r="N120" i="64"/>
  <c r="N121" i="64"/>
  <c r="N122" i="64"/>
  <c r="N123" i="64"/>
  <c r="P123" i="64" s="1"/>
  <c r="N124" i="64"/>
  <c r="N125" i="64"/>
  <c r="P125" i="64" s="1"/>
  <c r="N126" i="64"/>
  <c r="N127" i="64"/>
  <c r="N128" i="64"/>
  <c r="N129" i="64"/>
  <c r="N130" i="64"/>
  <c r="P130" i="64" s="1"/>
  <c r="T130" i="64"/>
  <c r="N131" i="64"/>
  <c r="P131" i="64" s="1"/>
  <c r="N132" i="64"/>
  <c r="N133" i="64"/>
  <c r="P133" i="64" s="1"/>
  <c r="N134" i="64"/>
  <c r="P134" i="64"/>
  <c r="T134" i="64"/>
  <c r="N135" i="64"/>
  <c r="N136" i="64"/>
  <c r="T136" i="64" s="1"/>
  <c r="P136" i="64"/>
  <c r="N137" i="64"/>
  <c r="N138" i="64"/>
  <c r="P138" i="64"/>
  <c r="T138" i="64"/>
  <c r="N139" i="64"/>
  <c r="P139" i="64" s="1"/>
  <c r="N140" i="64"/>
  <c r="T140" i="64" s="1"/>
  <c r="P140" i="64"/>
  <c r="N141" i="64"/>
  <c r="P141" i="64" s="1"/>
  <c r="N142" i="64"/>
  <c r="N143" i="64"/>
  <c r="P143" i="64" s="1"/>
  <c r="T143" i="64"/>
  <c r="N144" i="64"/>
  <c r="N145" i="64"/>
  <c r="P145" i="64" s="1"/>
  <c r="T145" i="64"/>
  <c r="N146" i="64"/>
  <c r="N147" i="64"/>
  <c r="P147" i="64" s="1"/>
  <c r="N148" i="64"/>
  <c r="N149" i="64"/>
  <c r="P149" i="64" s="1"/>
  <c r="N150" i="64"/>
  <c r="P150" i="64" s="1"/>
  <c r="N151" i="64"/>
  <c r="P151" i="64" s="1"/>
  <c r="T151" i="64"/>
  <c r="N152" i="64"/>
  <c r="T152" i="64" s="1"/>
  <c r="P152" i="64"/>
  <c r="N153" i="64"/>
  <c r="P153" i="64" s="1"/>
  <c r="T153" i="64"/>
  <c r="N154" i="64"/>
  <c r="T154" i="64" s="1"/>
  <c r="N155" i="64"/>
  <c r="P155" i="64" s="1"/>
  <c r="N156" i="64"/>
  <c r="N157" i="64"/>
  <c r="P157" i="64" s="1"/>
  <c r="N158" i="64"/>
  <c r="N159" i="64"/>
  <c r="P159" i="64" s="1"/>
  <c r="N160" i="64"/>
  <c r="T160" i="64" s="1"/>
  <c r="P160" i="64"/>
  <c r="N161" i="64"/>
  <c r="N162" i="64"/>
  <c r="P162" i="64" s="1"/>
  <c r="T162" i="64"/>
  <c r="N163" i="64"/>
  <c r="P163" i="64" s="1"/>
  <c r="N164" i="64"/>
  <c r="T164" i="64" s="1"/>
  <c r="N165" i="64"/>
  <c r="P165" i="64" s="1"/>
  <c r="N166" i="64"/>
  <c r="N167" i="64"/>
  <c r="P167" i="64" s="1"/>
  <c r="T167" i="64"/>
  <c r="N168" i="64"/>
  <c r="N169" i="64"/>
  <c r="P169" i="64" s="1"/>
  <c r="T169" i="64"/>
  <c r="N170" i="64"/>
  <c r="N171" i="64"/>
  <c r="P171" i="64" s="1"/>
  <c r="T171" i="64"/>
  <c r="N172" i="64"/>
  <c r="N173" i="64"/>
  <c r="P173" i="64" s="1"/>
  <c r="N174" i="64"/>
  <c r="N175" i="64"/>
  <c r="P175" i="64" s="1"/>
  <c r="N176" i="64"/>
  <c r="N177" i="64"/>
  <c r="N178" i="64"/>
  <c r="T178" i="64" s="1"/>
  <c r="P178" i="64"/>
  <c r="N179" i="64"/>
  <c r="N180" i="64"/>
  <c r="P180" i="64" s="1"/>
  <c r="T180" i="64"/>
  <c r="N181" i="64"/>
  <c r="P181" i="64" s="1"/>
  <c r="N182" i="64"/>
  <c r="N183" i="64"/>
  <c r="P183" i="64" s="1"/>
  <c r="N184" i="64"/>
  <c r="T184" i="64" s="1"/>
  <c r="P184" i="64"/>
  <c r="N185" i="64"/>
  <c r="P185" i="64" s="1"/>
  <c r="N186" i="64"/>
  <c r="P186" i="64" s="1"/>
  <c r="N187" i="64"/>
  <c r="P187" i="64" s="1"/>
  <c r="T187" i="64"/>
  <c r="N188" i="64"/>
  <c r="T188" i="64" s="1"/>
  <c r="P188" i="64"/>
  <c r="N189" i="64"/>
  <c r="P189" i="64" s="1"/>
  <c r="T189" i="64"/>
  <c r="N190" i="64"/>
  <c r="P190" i="64" s="1"/>
  <c r="T190" i="64"/>
  <c r="N191" i="64"/>
  <c r="P191" i="64" s="1"/>
  <c r="N192" i="64"/>
  <c r="P192" i="64"/>
  <c r="T192" i="64"/>
  <c r="N193" i="64"/>
  <c r="N194" i="64"/>
  <c r="N195" i="64"/>
  <c r="N196" i="64"/>
  <c r="P196" i="64" s="1"/>
  <c r="T196" i="64"/>
  <c r="N197" i="64"/>
  <c r="P197" i="64" s="1"/>
  <c r="N198" i="64"/>
  <c r="N199" i="64"/>
  <c r="P199" i="64" s="1"/>
  <c r="N200" i="64"/>
  <c r="N201" i="64"/>
  <c r="N202" i="64"/>
  <c r="N203" i="64"/>
  <c r="N204" i="64"/>
  <c r="F205" i="64"/>
  <c r="I205" i="64"/>
  <c r="I37" i="32" s="1"/>
  <c r="L205" i="64"/>
  <c r="M205" i="64"/>
  <c r="O205" i="64"/>
  <c r="Q205" i="64"/>
  <c r="R205" i="64"/>
  <c r="S205" i="64"/>
  <c r="H1" i="63"/>
  <c r="D2" i="63"/>
  <c r="C5" i="63"/>
  <c r="N5" i="63"/>
  <c r="P5" i="63" s="1"/>
  <c r="T5" i="63"/>
  <c r="N6" i="63"/>
  <c r="N7" i="63"/>
  <c r="P7" i="63"/>
  <c r="T7" i="63"/>
  <c r="N8" i="63"/>
  <c r="T8" i="63" s="1"/>
  <c r="P8" i="63"/>
  <c r="N9" i="63"/>
  <c r="T9" i="63" s="1"/>
  <c r="N10" i="63"/>
  <c r="N11" i="63"/>
  <c r="P11" i="63" s="1"/>
  <c r="N12" i="63"/>
  <c r="P12" i="63" s="1"/>
  <c r="N13" i="63"/>
  <c r="P13" i="63" s="1"/>
  <c r="N14" i="63"/>
  <c r="P14" i="63" s="1"/>
  <c r="N15" i="63"/>
  <c r="P15" i="63" s="1"/>
  <c r="T15" i="63"/>
  <c r="N16" i="63"/>
  <c r="N17" i="63"/>
  <c r="N18" i="63"/>
  <c r="N19" i="63"/>
  <c r="N20" i="63"/>
  <c r="P20" i="63" s="1"/>
  <c r="N21" i="63"/>
  <c r="N22" i="63"/>
  <c r="P22" i="63" s="1"/>
  <c r="N23" i="63"/>
  <c r="T23" i="63" s="1"/>
  <c r="N24" i="63"/>
  <c r="N25" i="63"/>
  <c r="N26" i="63"/>
  <c r="N27" i="63"/>
  <c r="N28" i="63"/>
  <c r="N29" i="63"/>
  <c r="N30" i="63"/>
  <c r="N31" i="63"/>
  <c r="N32" i="63"/>
  <c r="N33" i="63"/>
  <c r="P33" i="63" s="1"/>
  <c r="T33" i="63"/>
  <c r="N34" i="63"/>
  <c r="P34" i="63" s="1"/>
  <c r="N35" i="63"/>
  <c r="N36" i="63"/>
  <c r="P36" i="63" s="1"/>
  <c r="N37" i="63"/>
  <c r="N38" i="63"/>
  <c r="N39" i="63"/>
  <c r="N40" i="63"/>
  <c r="P40" i="63" s="1"/>
  <c r="N41" i="63"/>
  <c r="P41" i="63" s="1"/>
  <c r="T41" i="63"/>
  <c r="N42" i="63"/>
  <c r="N43" i="63"/>
  <c r="T43" i="63" s="1"/>
  <c r="P43" i="63"/>
  <c r="N44" i="63"/>
  <c r="N45" i="63"/>
  <c r="P45" i="63"/>
  <c r="T45" i="63"/>
  <c r="N46" i="63"/>
  <c r="P46" i="63" s="1"/>
  <c r="N47" i="63"/>
  <c r="T47" i="63" s="1"/>
  <c r="P47" i="63"/>
  <c r="N48" i="63"/>
  <c r="P48" i="63" s="1"/>
  <c r="N49" i="63"/>
  <c r="N50" i="63"/>
  <c r="P50" i="63" s="1"/>
  <c r="T50" i="63"/>
  <c r="N51" i="63"/>
  <c r="N52" i="63"/>
  <c r="P52" i="63" s="1"/>
  <c r="T52" i="63"/>
  <c r="N53" i="63"/>
  <c r="N54" i="63"/>
  <c r="P54" i="63" s="1"/>
  <c r="T54" i="63"/>
  <c r="N55" i="63"/>
  <c r="N56" i="63"/>
  <c r="P56" i="63" s="1"/>
  <c r="T56" i="63"/>
  <c r="N57" i="63"/>
  <c r="N58" i="63"/>
  <c r="P58" i="63" s="1"/>
  <c r="T58" i="63"/>
  <c r="N59" i="63"/>
  <c r="N60" i="63"/>
  <c r="P60" i="63" s="1"/>
  <c r="T60" i="63"/>
  <c r="N61" i="63"/>
  <c r="N62" i="63"/>
  <c r="P62" i="63" s="1"/>
  <c r="T62" i="63"/>
  <c r="N63" i="63"/>
  <c r="N64" i="63"/>
  <c r="P64" i="63" s="1"/>
  <c r="T64" i="63"/>
  <c r="N65" i="63"/>
  <c r="N66" i="63"/>
  <c r="P66" i="63" s="1"/>
  <c r="N67" i="63"/>
  <c r="N68" i="63"/>
  <c r="N69" i="63"/>
  <c r="N70" i="63"/>
  <c r="N71" i="63"/>
  <c r="N72" i="63"/>
  <c r="P72" i="63" s="1"/>
  <c r="N73" i="63"/>
  <c r="N74" i="63"/>
  <c r="P74" i="63" s="1"/>
  <c r="N75" i="63"/>
  <c r="P75" i="63"/>
  <c r="T75" i="63"/>
  <c r="N76" i="63"/>
  <c r="N77" i="63"/>
  <c r="N78" i="63"/>
  <c r="N79" i="63"/>
  <c r="N80" i="63"/>
  <c r="P80" i="63" s="1"/>
  <c r="N81" i="63"/>
  <c r="N82" i="63"/>
  <c r="P82" i="63" s="1"/>
  <c r="N83" i="63"/>
  <c r="T83" i="63" s="1"/>
  <c r="P83" i="63"/>
  <c r="N84" i="63"/>
  <c r="P84" i="63" s="1"/>
  <c r="N85" i="63"/>
  <c r="N86" i="63"/>
  <c r="P86" i="63" s="1"/>
  <c r="N87" i="63"/>
  <c r="P87" i="63"/>
  <c r="T87" i="63"/>
  <c r="N88" i="63"/>
  <c r="N89" i="63"/>
  <c r="N90" i="63"/>
  <c r="N91" i="63"/>
  <c r="N92" i="63"/>
  <c r="N93" i="63"/>
  <c r="P93" i="63" s="1"/>
  <c r="T93" i="63"/>
  <c r="N94" i="63"/>
  <c r="P94" i="63" s="1"/>
  <c r="N95" i="63"/>
  <c r="N96" i="63"/>
  <c r="P96" i="63" s="1"/>
  <c r="N97" i="63"/>
  <c r="T97" i="63" s="1"/>
  <c r="P97" i="63"/>
  <c r="N98" i="63"/>
  <c r="N99" i="63"/>
  <c r="N100" i="63"/>
  <c r="N101" i="63"/>
  <c r="N102" i="63"/>
  <c r="P102" i="63" s="1"/>
  <c r="N103" i="63"/>
  <c r="N104" i="63"/>
  <c r="P104" i="63" s="1"/>
  <c r="N105" i="63"/>
  <c r="P105" i="63" s="1"/>
  <c r="T105" i="63"/>
  <c r="N106" i="63"/>
  <c r="N107" i="63"/>
  <c r="N108" i="63"/>
  <c r="N109" i="63"/>
  <c r="P109" i="63" s="1"/>
  <c r="N110" i="63"/>
  <c r="P110" i="63" s="1"/>
  <c r="N111" i="63"/>
  <c r="N112" i="63"/>
  <c r="P112" i="63" s="1"/>
  <c r="N113" i="63"/>
  <c r="N114" i="63"/>
  <c r="N115" i="63"/>
  <c r="N116" i="63"/>
  <c r="N117" i="63"/>
  <c r="N118" i="63"/>
  <c r="N119" i="63"/>
  <c r="N120" i="63"/>
  <c r="P120" i="63" s="1"/>
  <c r="N121" i="63"/>
  <c r="N122" i="63"/>
  <c r="P122" i="63" s="1"/>
  <c r="N123" i="63"/>
  <c r="N124" i="63"/>
  <c r="N125" i="63"/>
  <c r="N126" i="63"/>
  <c r="N127" i="63"/>
  <c r="P127" i="63" s="1"/>
  <c r="T127" i="63"/>
  <c r="N128" i="63"/>
  <c r="P128" i="63" s="1"/>
  <c r="N129" i="63"/>
  <c r="N130" i="63"/>
  <c r="P130" i="63" s="1"/>
  <c r="N131" i="63"/>
  <c r="T131" i="63" s="1"/>
  <c r="N132" i="63"/>
  <c r="N133" i="63"/>
  <c r="N134" i="63"/>
  <c r="N135" i="63"/>
  <c r="N136" i="63"/>
  <c r="P136" i="63" s="1"/>
  <c r="N137" i="63"/>
  <c r="N138" i="63"/>
  <c r="P138" i="63" s="1"/>
  <c r="N139" i="63"/>
  <c r="P139" i="63"/>
  <c r="T139" i="63"/>
  <c r="N140" i="63"/>
  <c r="N141" i="63"/>
  <c r="N142" i="63"/>
  <c r="N143" i="63"/>
  <c r="N144" i="63"/>
  <c r="P144" i="63" s="1"/>
  <c r="N145" i="63"/>
  <c r="N146" i="63"/>
  <c r="P146" i="63" s="1"/>
  <c r="N147" i="63"/>
  <c r="N148" i="63"/>
  <c r="N149" i="63"/>
  <c r="N150" i="63"/>
  <c r="N151" i="63"/>
  <c r="N152" i="63"/>
  <c r="P152" i="63" s="1"/>
  <c r="N153" i="63"/>
  <c r="N154" i="63"/>
  <c r="P154" i="63" s="1"/>
  <c r="N155" i="63"/>
  <c r="P155" i="63"/>
  <c r="T155" i="63"/>
  <c r="N156" i="63"/>
  <c r="N157" i="63"/>
  <c r="P157" i="63" s="1"/>
  <c r="T157" i="63"/>
  <c r="N158" i="63"/>
  <c r="P158" i="63" s="1"/>
  <c r="N159" i="63"/>
  <c r="N160" i="63"/>
  <c r="P160" i="63" s="1"/>
  <c r="N161" i="63"/>
  <c r="T161" i="63" s="1"/>
  <c r="P161" i="63"/>
  <c r="N162" i="63"/>
  <c r="N163" i="63"/>
  <c r="N164" i="63"/>
  <c r="N165" i="63"/>
  <c r="N166" i="63"/>
  <c r="P166" i="63" s="1"/>
  <c r="N167" i="63"/>
  <c r="N168" i="63"/>
  <c r="P168" i="63" s="1"/>
  <c r="N169" i="63"/>
  <c r="P169" i="63"/>
  <c r="T169" i="63"/>
  <c r="N170" i="63"/>
  <c r="N171" i="63"/>
  <c r="N172" i="63"/>
  <c r="N173" i="63"/>
  <c r="N174" i="63"/>
  <c r="P174" i="63" s="1"/>
  <c r="N175" i="63"/>
  <c r="N176" i="63"/>
  <c r="P176" i="63" s="1"/>
  <c r="N177" i="63"/>
  <c r="N178" i="63"/>
  <c r="K179" i="63"/>
  <c r="N179" i="63"/>
  <c r="T179" i="63" s="1"/>
  <c r="N180" i="63"/>
  <c r="P180" i="63" s="1"/>
  <c r="N181" i="63"/>
  <c r="T181" i="63" s="1"/>
  <c r="P181" i="63"/>
  <c r="N182" i="63"/>
  <c r="P182" i="63" s="1"/>
  <c r="N183" i="63"/>
  <c r="T183" i="63" s="1"/>
  <c r="N184" i="63"/>
  <c r="N185" i="63"/>
  <c r="T185" i="63" s="1"/>
  <c r="N186" i="63"/>
  <c r="N187" i="63"/>
  <c r="P187" i="63" s="1"/>
  <c r="T187" i="63"/>
  <c r="N188" i="63"/>
  <c r="P188" i="63" s="1"/>
  <c r="N189" i="63"/>
  <c r="T189" i="63" s="1"/>
  <c r="N190" i="63"/>
  <c r="P190" i="63" s="1"/>
  <c r="N191" i="63"/>
  <c r="N192" i="63"/>
  <c r="P192" i="63" s="1"/>
  <c r="N193" i="63"/>
  <c r="T193" i="63" s="1"/>
  <c r="N194" i="63"/>
  <c r="P194" i="63" s="1"/>
  <c r="N195" i="63"/>
  <c r="T195" i="63" s="1"/>
  <c r="P195" i="63"/>
  <c r="N196" i="63"/>
  <c r="P196" i="63" s="1"/>
  <c r="N197" i="63"/>
  <c r="P197" i="63" s="1"/>
  <c r="T197" i="63"/>
  <c r="N198" i="63"/>
  <c r="N199" i="63"/>
  <c r="T199" i="63" s="1"/>
  <c r="P199" i="63"/>
  <c r="N200" i="63"/>
  <c r="N201" i="63"/>
  <c r="P201" i="63"/>
  <c r="T201" i="63"/>
  <c r="N202" i="63"/>
  <c r="P202" i="63" s="1"/>
  <c r="N203" i="63"/>
  <c r="T203" i="63" s="1"/>
  <c r="P203" i="63"/>
  <c r="N204" i="63"/>
  <c r="P204" i="63" s="1"/>
  <c r="F205" i="63"/>
  <c r="Y7" i="63" s="1"/>
  <c r="I205" i="63"/>
  <c r="L205" i="63"/>
  <c r="M205" i="63"/>
  <c r="O205" i="63"/>
  <c r="M36" i="32" s="1"/>
  <c r="Q205" i="63"/>
  <c r="R205" i="63"/>
  <c r="S205" i="63"/>
  <c r="H1" i="62"/>
  <c r="D2" i="62"/>
  <c r="C5" i="62"/>
  <c r="N5" i="62"/>
  <c r="P5" i="62" s="1"/>
  <c r="N6" i="62"/>
  <c r="N7" i="62"/>
  <c r="P7" i="62" s="1"/>
  <c r="N8" i="62"/>
  <c r="N9" i="62"/>
  <c r="N10" i="62"/>
  <c r="N11" i="62"/>
  <c r="P11" i="62" s="1"/>
  <c r="T11" i="62"/>
  <c r="N12" i="62"/>
  <c r="N13" i="62"/>
  <c r="P13" i="62"/>
  <c r="T13" i="62"/>
  <c r="N14" i="62"/>
  <c r="N15" i="62"/>
  <c r="N16" i="62"/>
  <c r="P16" i="62" s="1"/>
  <c r="N17" i="62"/>
  <c r="P17" i="62" s="1"/>
  <c r="N18" i="62"/>
  <c r="N19" i="62"/>
  <c r="P19" i="62" s="1"/>
  <c r="N20" i="62"/>
  <c r="T20" i="62" s="1"/>
  <c r="N21" i="62"/>
  <c r="N22" i="62"/>
  <c r="N23" i="62"/>
  <c r="N24" i="62"/>
  <c r="P24" i="62" s="1"/>
  <c r="N25" i="62"/>
  <c r="P25" i="62" s="1"/>
  <c r="N26" i="62"/>
  <c r="N27" i="62"/>
  <c r="P27" i="62" s="1"/>
  <c r="N28" i="62"/>
  <c r="T28" i="62" s="1"/>
  <c r="P28" i="62"/>
  <c r="N29" i="62"/>
  <c r="P29" i="62" s="1"/>
  <c r="N30" i="62"/>
  <c r="N31" i="62"/>
  <c r="P31" i="62" s="1"/>
  <c r="N32" i="62"/>
  <c r="T32" i="62" s="1"/>
  <c r="P32" i="62"/>
  <c r="N33" i="62"/>
  <c r="P33" i="62" s="1"/>
  <c r="N34" i="62"/>
  <c r="N35" i="62"/>
  <c r="P35" i="62" s="1"/>
  <c r="N36" i="62"/>
  <c r="N37" i="62"/>
  <c r="N38" i="62"/>
  <c r="N39" i="62"/>
  <c r="N40" i="62"/>
  <c r="P40" i="62" s="1"/>
  <c r="N41" i="62"/>
  <c r="P41" i="62" s="1"/>
  <c r="N42" i="62"/>
  <c r="N43" i="62"/>
  <c r="P43" i="62" s="1"/>
  <c r="N44" i="62"/>
  <c r="P44" i="62"/>
  <c r="T44" i="62"/>
  <c r="N45" i="62"/>
  <c r="N46" i="62"/>
  <c r="N47" i="62"/>
  <c r="N48" i="62"/>
  <c r="N49" i="62"/>
  <c r="P49" i="62" s="1"/>
  <c r="N50" i="62"/>
  <c r="N51" i="62"/>
  <c r="P51" i="62" s="1"/>
  <c r="N52" i="62"/>
  <c r="P52" i="62" s="1"/>
  <c r="T52" i="62"/>
  <c r="N53" i="62"/>
  <c r="N54" i="62"/>
  <c r="N55" i="62"/>
  <c r="N56" i="62"/>
  <c r="P56" i="62" s="1"/>
  <c r="N57" i="62"/>
  <c r="P57" i="62" s="1"/>
  <c r="N58" i="62"/>
  <c r="N59" i="62"/>
  <c r="P59" i="62" s="1"/>
  <c r="N60" i="62"/>
  <c r="T60" i="62" s="1"/>
  <c r="P60" i="62"/>
  <c r="N61" i="62"/>
  <c r="N62" i="62"/>
  <c r="H63" i="62"/>
  <c r="N63" i="62"/>
  <c r="P63" i="62" s="1"/>
  <c r="T63" i="62"/>
  <c r="N64" i="62"/>
  <c r="T64" i="62" s="1"/>
  <c r="N65" i="62"/>
  <c r="P65" i="62" s="1"/>
  <c r="N66" i="62"/>
  <c r="T66" i="62" s="1"/>
  <c r="N67" i="62"/>
  <c r="P67" i="62" s="1"/>
  <c r="T67" i="62"/>
  <c r="N68" i="62"/>
  <c r="N69" i="62"/>
  <c r="P69" i="62" s="1"/>
  <c r="N70" i="62"/>
  <c r="N71" i="62"/>
  <c r="P71" i="62" s="1"/>
  <c r="N72" i="62"/>
  <c r="P72" i="62" s="1"/>
  <c r="N73" i="62"/>
  <c r="P73" i="62" s="1"/>
  <c r="N74" i="62"/>
  <c r="T74" i="62" s="1"/>
  <c r="N75" i="62"/>
  <c r="P75" i="62" s="1"/>
  <c r="T75" i="62"/>
  <c r="N76" i="62"/>
  <c r="P76" i="62"/>
  <c r="T76" i="62"/>
  <c r="N77" i="62"/>
  <c r="P77" i="62" s="1"/>
  <c r="N78" i="62"/>
  <c r="T78" i="62" s="1"/>
  <c r="N79" i="62"/>
  <c r="P79" i="62" s="1"/>
  <c r="N80" i="62"/>
  <c r="N81" i="62"/>
  <c r="P81" i="62" s="1"/>
  <c r="T81" i="62"/>
  <c r="N82" i="62"/>
  <c r="N83" i="62"/>
  <c r="P83" i="62" s="1"/>
  <c r="T83" i="62"/>
  <c r="N84" i="62"/>
  <c r="N85" i="62"/>
  <c r="P85" i="62" s="1"/>
  <c r="T85" i="62"/>
  <c r="N86" i="62"/>
  <c r="N87" i="62"/>
  <c r="P87" i="62" s="1"/>
  <c r="N88" i="62"/>
  <c r="N89" i="62"/>
  <c r="P89" i="62" s="1"/>
  <c r="N90" i="62"/>
  <c r="P90" i="62" s="1"/>
  <c r="N91" i="62"/>
  <c r="N92" i="62"/>
  <c r="T92" i="62" s="1"/>
  <c r="P92" i="62"/>
  <c r="N93" i="62"/>
  <c r="N94" i="62"/>
  <c r="P94" i="62"/>
  <c r="T94" i="62"/>
  <c r="N95" i="62"/>
  <c r="P95" i="62" s="1"/>
  <c r="N96" i="62"/>
  <c r="T96" i="62" s="1"/>
  <c r="P96" i="62"/>
  <c r="N97" i="62"/>
  <c r="P97" i="62" s="1"/>
  <c r="N98" i="62"/>
  <c r="P98" i="62" s="1"/>
  <c r="T98" i="62"/>
  <c r="N99" i="62"/>
  <c r="P99" i="62" s="1"/>
  <c r="N100" i="62"/>
  <c r="T100" i="62" s="1"/>
  <c r="N101" i="62"/>
  <c r="N102" i="62"/>
  <c r="P102" i="62"/>
  <c r="T102" i="62"/>
  <c r="N103" i="62"/>
  <c r="P103" i="62" s="1"/>
  <c r="N104" i="62"/>
  <c r="T104" i="62" s="1"/>
  <c r="N105" i="62"/>
  <c r="P105" i="62" s="1"/>
  <c r="N106" i="62"/>
  <c r="P106" i="62" s="1"/>
  <c r="N107" i="62"/>
  <c r="P107" i="62" s="1"/>
  <c r="T107" i="62"/>
  <c r="N108" i="62"/>
  <c r="N109" i="62"/>
  <c r="P109" i="62" s="1"/>
  <c r="N110" i="62"/>
  <c r="T110" i="62" s="1"/>
  <c r="P110" i="62"/>
  <c r="N111" i="62"/>
  <c r="P111" i="62" s="1"/>
  <c r="T111" i="62"/>
  <c r="N112" i="62"/>
  <c r="T112" i="62" s="1"/>
  <c r="P112" i="62"/>
  <c r="N113" i="62"/>
  <c r="P113" i="62" s="1"/>
  <c r="N114" i="62"/>
  <c r="T114" i="62" s="1"/>
  <c r="N115" i="62"/>
  <c r="P115" i="62" s="1"/>
  <c r="N116" i="62"/>
  <c r="P116" i="62" s="1"/>
  <c r="T116" i="62"/>
  <c r="N117" i="62"/>
  <c r="N118" i="62"/>
  <c r="T118" i="62" s="1"/>
  <c r="P118" i="62"/>
  <c r="N119" i="62"/>
  <c r="N120" i="62"/>
  <c r="P120" i="62"/>
  <c r="T120" i="62"/>
  <c r="N121" i="62"/>
  <c r="P121" i="62" s="1"/>
  <c r="N122" i="62"/>
  <c r="T122" i="62" s="1"/>
  <c r="P122" i="62"/>
  <c r="N123" i="62"/>
  <c r="P123" i="62" s="1"/>
  <c r="N124" i="62"/>
  <c r="P124" i="62" s="1"/>
  <c r="N125" i="62"/>
  <c r="P125" i="62" s="1"/>
  <c r="T125" i="62"/>
  <c r="N126" i="62"/>
  <c r="N127" i="62"/>
  <c r="P127" i="62" s="1"/>
  <c r="T127" i="62"/>
  <c r="N128" i="62"/>
  <c r="N129" i="62"/>
  <c r="P129" i="62" s="1"/>
  <c r="N130" i="62"/>
  <c r="N131" i="62"/>
  <c r="P131" i="62" s="1"/>
  <c r="N132" i="62"/>
  <c r="P132" i="62" s="1"/>
  <c r="N133" i="62"/>
  <c r="P133" i="62" s="1"/>
  <c r="N134" i="62"/>
  <c r="T134" i="62" s="1"/>
  <c r="P134" i="62"/>
  <c r="N135" i="62"/>
  <c r="P135" i="62" s="1"/>
  <c r="T135" i="62"/>
  <c r="N136" i="62"/>
  <c r="T136" i="62" s="1"/>
  <c r="P136" i="62"/>
  <c r="N137" i="62"/>
  <c r="P137" i="62" s="1"/>
  <c r="N138" i="62"/>
  <c r="T138" i="62" s="1"/>
  <c r="N139" i="62"/>
  <c r="P139" i="62" s="1"/>
  <c r="N140" i="62"/>
  <c r="N141" i="62"/>
  <c r="P141" i="62" s="1"/>
  <c r="N142" i="62"/>
  <c r="N143" i="62"/>
  <c r="N144" i="62"/>
  <c r="N145" i="62"/>
  <c r="N146" i="62"/>
  <c r="P146" i="62" s="1"/>
  <c r="N147" i="62"/>
  <c r="P147" i="62" s="1"/>
  <c r="N148" i="62"/>
  <c r="N149" i="62"/>
  <c r="P149" i="62" s="1"/>
  <c r="N150" i="62"/>
  <c r="P150" i="62"/>
  <c r="T150" i="62"/>
  <c r="N151" i="62"/>
  <c r="N152" i="62"/>
  <c r="N153" i="62"/>
  <c r="N154" i="62"/>
  <c r="N155" i="62"/>
  <c r="P155" i="62" s="1"/>
  <c r="N156" i="62"/>
  <c r="P156" i="62" s="1"/>
  <c r="N157" i="62"/>
  <c r="N158" i="62"/>
  <c r="T158" i="62" s="1"/>
  <c r="P158" i="62"/>
  <c r="N159" i="62"/>
  <c r="N160" i="62"/>
  <c r="P160" i="62"/>
  <c r="T160" i="62"/>
  <c r="N161" i="62"/>
  <c r="P161" i="62" s="1"/>
  <c r="N162" i="62"/>
  <c r="T162" i="62" s="1"/>
  <c r="P162" i="62"/>
  <c r="N163" i="62"/>
  <c r="P163" i="62" s="1"/>
  <c r="N164" i="62"/>
  <c r="P164" i="62" s="1"/>
  <c r="N165" i="62"/>
  <c r="N166" i="62"/>
  <c r="T166" i="62" s="1"/>
  <c r="P166" i="62"/>
  <c r="N167" i="62"/>
  <c r="P167" i="62" s="1"/>
  <c r="T167" i="62"/>
  <c r="N168" i="62"/>
  <c r="P168" i="62" s="1"/>
  <c r="T168" i="62"/>
  <c r="N169" i="62"/>
  <c r="P169" i="62" s="1"/>
  <c r="N170" i="62"/>
  <c r="P170" i="62"/>
  <c r="T170" i="62"/>
  <c r="N171" i="62"/>
  <c r="N172" i="62"/>
  <c r="N173" i="62"/>
  <c r="N174" i="62"/>
  <c r="P174" i="62" s="1"/>
  <c r="T174" i="62"/>
  <c r="N175" i="62"/>
  <c r="P175" i="62" s="1"/>
  <c r="N176" i="62"/>
  <c r="N177" i="62"/>
  <c r="P177" i="62" s="1"/>
  <c r="N178" i="62"/>
  <c r="N179" i="62"/>
  <c r="N180" i="62"/>
  <c r="N181" i="62"/>
  <c r="N182" i="62"/>
  <c r="P182" i="62" s="1"/>
  <c r="N183" i="62"/>
  <c r="P183" i="62" s="1"/>
  <c r="N184" i="62"/>
  <c r="N185" i="62"/>
  <c r="P185" i="62" s="1"/>
  <c r="N186" i="62"/>
  <c r="P186" i="62"/>
  <c r="T186" i="62"/>
  <c r="N187" i="62"/>
  <c r="N188" i="62"/>
  <c r="N189" i="62"/>
  <c r="N190" i="62"/>
  <c r="N191" i="62"/>
  <c r="P191" i="62" s="1"/>
  <c r="N192" i="62"/>
  <c r="N193" i="62"/>
  <c r="P193" i="62" s="1"/>
  <c r="N194" i="62"/>
  <c r="P194" i="62"/>
  <c r="T194" i="62"/>
  <c r="N195" i="62"/>
  <c r="N196" i="62"/>
  <c r="N197" i="62"/>
  <c r="N198" i="62"/>
  <c r="N199" i="62"/>
  <c r="N200" i="62"/>
  <c r="N201" i="62"/>
  <c r="N202" i="62"/>
  <c r="P202" i="62" s="1"/>
  <c r="N203" i="62"/>
  <c r="P203" i="62" s="1"/>
  <c r="N204" i="62"/>
  <c r="F205" i="62"/>
  <c r="I205" i="62"/>
  <c r="I35" i="32" s="1"/>
  <c r="L205" i="62"/>
  <c r="M205" i="62"/>
  <c r="O205" i="62"/>
  <c r="Q205" i="62"/>
  <c r="R205" i="62"/>
  <c r="S205" i="62"/>
  <c r="H1" i="61"/>
  <c r="D2" i="61"/>
  <c r="C5" i="61"/>
  <c r="N5" i="61"/>
  <c r="P5" i="61" s="1"/>
  <c r="T5" i="61"/>
  <c r="N6" i="61"/>
  <c r="N7" i="61"/>
  <c r="P7" i="61" s="1"/>
  <c r="T7" i="61"/>
  <c r="N8" i="61"/>
  <c r="N9" i="61"/>
  <c r="T9" i="61" s="1"/>
  <c r="N10" i="61"/>
  <c r="P10" i="61" s="1"/>
  <c r="T10" i="61"/>
  <c r="N11" i="61"/>
  <c r="N12" i="61"/>
  <c r="P12" i="61" s="1"/>
  <c r="N13" i="61"/>
  <c r="N14" i="61"/>
  <c r="P14" i="61" s="1"/>
  <c r="N15" i="61"/>
  <c r="N16" i="61"/>
  <c r="N17" i="61"/>
  <c r="N18" i="61"/>
  <c r="N19" i="61"/>
  <c r="P19" i="61"/>
  <c r="T19" i="61"/>
  <c r="N20" i="61"/>
  <c r="P20" i="61" s="1"/>
  <c r="N21" i="61"/>
  <c r="N22" i="61"/>
  <c r="P22" i="61" s="1"/>
  <c r="N23" i="61"/>
  <c r="N24" i="61"/>
  <c r="N25" i="61"/>
  <c r="N26" i="61"/>
  <c r="N27" i="61"/>
  <c r="P27" i="61"/>
  <c r="T27" i="61"/>
  <c r="N28" i="61"/>
  <c r="P28" i="61" s="1"/>
  <c r="N29" i="61"/>
  <c r="N30" i="61"/>
  <c r="P30" i="61" s="1"/>
  <c r="N31" i="61"/>
  <c r="N32" i="61"/>
  <c r="P32" i="61" s="1"/>
  <c r="N33" i="61"/>
  <c r="P33" i="61" s="1"/>
  <c r="N34" i="61"/>
  <c r="N35" i="61"/>
  <c r="N36" i="61"/>
  <c r="N37" i="61"/>
  <c r="P37" i="61" s="1"/>
  <c r="N38" i="61"/>
  <c r="P38" i="61" s="1"/>
  <c r="N39" i="61"/>
  <c r="N40" i="61"/>
  <c r="P40" i="61" s="1"/>
  <c r="N41" i="61"/>
  <c r="N42" i="61"/>
  <c r="N43" i="61"/>
  <c r="N44" i="61"/>
  <c r="P44" i="61" s="1"/>
  <c r="T44" i="61"/>
  <c r="N45" i="61"/>
  <c r="N46" i="61"/>
  <c r="P46" i="61" s="1"/>
  <c r="N47" i="61"/>
  <c r="N48" i="61"/>
  <c r="P48" i="61" s="1"/>
  <c r="N49" i="61"/>
  <c r="P49" i="61" s="1"/>
  <c r="N50" i="61"/>
  <c r="P50" i="61" s="1"/>
  <c r="N51" i="61"/>
  <c r="N52" i="61"/>
  <c r="N53" i="61"/>
  <c r="H54" i="61"/>
  <c r="N54" i="61"/>
  <c r="P54" i="61" s="1"/>
  <c r="N55" i="61"/>
  <c r="T55" i="61" s="1"/>
  <c r="N56" i="61"/>
  <c r="P56" i="61" s="1"/>
  <c r="N57" i="61"/>
  <c r="T57" i="61" s="1"/>
  <c r="P57" i="61"/>
  <c r="N58" i="61"/>
  <c r="N59" i="61"/>
  <c r="N60" i="61"/>
  <c r="N61" i="61"/>
  <c r="H62" i="61"/>
  <c r="N62" i="61"/>
  <c r="P62" i="61" s="1"/>
  <c r="T62" i="61"/>
  <c r="N63" i="61"/>
  <c r="N64" i="61"/>
  <c r="P64" i="61" s="1"/>
  <c r="N65" i="61"/>
  <c r="T65" i="61" s="1"/>
  <c r="P65" i="61"/>
  <c r="N66" i="61"/>
  <c r="P66" i="61" s="1"/>
  <c r="N67" i="61"/>
  <c r="N68" i="61"/>
  <c r="P68" i="61" s="1"/>
  <c r="N69" i="61"/>
  <c r="P69" i="61" s="1"/>
  <c r="N70" i="61"/>
  <c r="N71" i="61"/>
  <c r="N72" i="61"/>
  <c r="N73" i="61"/>
  <c r="P73" i="61" s="1"/>
  <c r="N74" i="61"/>
  <c r="P74" i="61" s="1"/>
  <c r="N75" i="61"/>
  <c r="N76" i="61"/>
  <c r="P76" i="61" s="1"/>
  <c r="N77" i="61"/>
  <c r="N78" i="61"/>
  <c r="P78" i="61" s="1"/>
  <c r="T78" i="61"/>
  <c r="N79" i="61"/>
  <c r="N80" i="61"/>
  <c r="P80" i="61" s="1"/>
  <c r="N81" i="61"/>
  <c r="N82" i="61"/>
  <c r="P82" i="61" s="1"/>
  <c r="N83" i="61"/>
  <c r="N84" i="61"/>
  <c r="P84" i="61" s="1"/>
  <c r="T84" i="61"/>
  <c r="N85" i="61"/>
  <c r="N86" i="61"/>
  <c r="P86" i="61" s="1"/>
  <c r="T86" i="61"/>
  <c r="N87" i="61"/>
  <c r="N88" i="61"/>
  <c r="P88" i="61" s="1"/>
  <c r="T88" i="61"/>
  <c r="N89" i="61"/>
  <c r="T89" i="61" s="1"/>
  <c r="N90" i="61"/>
  <c r="P90" i="61" s="1"/>
  <c r="N91" i="61"/>
  <c r="N92" i="61"/>
  <c r="P92" i="61" s="1"/>
  <c r="N93" i="61"/>
  <c r="P93" i="61"/>
  <c r="T93" i="61"/>
  <c r="N94" i="61"/>
  <c r="P94" i="61" s="1"/>
  <c r="T94" i="61"/>
  <c r="N95" i="61"/>
  <c r="N96" i="61"/>
  <c r="P96" i="61" s="1"/>
  <c r="T96" i="61"/>
  <c r="N97" i="61"/>
  <c r="T97" i="61" s="1"/>
  <c r="N98" i="61"/>
  <c r="P98" i="61" s="1"/>
  <c r="N99" i="61"/>
  <c r="N100" i="61"/>
  <c r="P100" i="61" s="1"/>
  <c r="N101" i="61"/>
  <c r="P101" i="61" s="1"/>
  <c r="T101" i="61"/>
  <c r="N102" i="61"/>
  <c r="N103" i="61"/>
  <c r="H104" i="61"/>
  <c r="N104" i="61"/>
  <c r="P104" i="61" s="1"/>
  <c r="T104" i="61"/>
  <c r="N105" i="61"/>
  <c r="P105" i="61"/>
  <c r="T105" i="61"/>
  <c r="N106" i="61"/>
  <c r="P106" i="61" s="1"/>
  <c r="N107" i="61"/>
  <c r="T107" i="61" s="1"/>
  <c r="P107" i="61"/>
  <c r="N108" i="61"/>
  <c r="P108" i="61" s="1"/>
  <c r="K109" i="61"/>
  <c r="N109" i="61"/>
  <c r="P109" i="61"/>
  <c r="T109" i="61"/>
  <c r="H110" i="61"/>
  <c r="N110" i="61"/>
  <c r="P110" i="61" s="1"/>
  <c r="T110" i="61"/>
  <c r="N111" i="61"/>
  <c r="T111" i="61" s="1"/>
  <c r="P111" i="61"/>
  <c r="N112" i="61"/>
  <c r="P112" i="61" s="1"/>
  <c r="T112" i="61"/>
  <c r="N113" i="61"/>
  <c r="N114" i="61"/>
  <c r="P114" i="61" s="1"/>
  <c r="N115" i="61"/>
  <c r="H116" i="61"/>
  <c r="N116" i="61"/>
  <c r="P116" i="61" s="1"/>
  <c r="N117" i="61"/>
  <c r="P117" i="61" s="1"/>
  <c r="N118" i="61"/>
  <c r="P118" i="61" s="1"/>
  <c r="T118" i="61"/>
  <c r="N119" i="61"/>
  <c r="N120" i="61"/>
  <c r="P120" i="61" s="1"/>
  <c r="T120" i="61"/>
  <c r="N121" i="61"/>
  <c r="N122" i="61"/>
  <c r="P122" i="61" s="1"/>
  <c r="N123" i="61"/>
  <c r="N124" i="61"/>
  <c r="P124" i="61" s="1"/>
  <c r="N125" i="61"/>
  <c r="N126" i="61"/>
  <c r="P126" i="61" s="1"/>
  <c r="T126" i="61"/>
  <c r="N127" i="61"/>
  <c r="N128" i="61"/>
  <c r="P128" i="61" s="1"/>
  <c r="T128" i="61"/>
  <c r="N129" i="61"/>
  <c r="N130" i="61"/>
  <c r="P130" i="61" s="1"/>
  <c r="N131" i="61"/>
  <c r="N132" i="61"/>
  <c r="P132" i="61" s="1"/>
  <c r="N133" i="61"/>
  <c r="P133" i="61" s="1"/>
  <c r="T133" i="61"/>
  <c r="N134" i="61"/>
  <c r="N135" i="61"/>
  <c r="H136" i="61"/>
  <c r="N136" i="61"/>
  <c r="N137" i="61"/>
  <c r="P137" i="61"/>
  <c r="T137" i="61"/>
  <c r="N138" i="61"/>
  <c r="P138" i="61" s="1"/>
  <c r="N139" i="61"/>
  <c r="T139" i="61" s="1"/>
  <c r="P139" i="61"/>
  <c r="N140" i="61"/>
  <c r="P140" i="61" s="1"/>
  <c r="K141" i="61"/>
  <c r="N141" i="61"/>
  <c r="P141" i="61"/>
  <c r="T141" i="61"/>
  <c r="H142" i="61"/>
  <c r="N142" i="61"/>
  <c r="P142" i="61" s="1"/>
  <c r="T142" i="61"/>
  <c r="N143" i="61"/>
  <c r="N144" i="61"/>
  <c r="P144" i="61" s="1"/>
  <c r="N145" i="61"/>
  <c r="N146" i="61"/>
  <c r="P146" i="61" s="1"/>
  <c r="K147" i="61"/>
  <c r="N147" i="61"/>
  <c r="P147" i="61" s="1"/>
  <c r="T147" i="61"/>
  <c r="H148" i="61"/>
  <c r="N148" i="61"/>
  <c r="N149" i="61"/>
  <c r="T149" i="61" s="1"/>
  <c r="P149" i="61"/>
  <c r="N150" i="61"/>
  <c r="N151" i="61"/>
  <c r="H152" i="61"/>
  <c r="N152" i="61"/>
  <c r="N153" i="61"/>
  <c r="T153" i="61" s="1"/>
  <c r="N154" i="61"/>
  <c r="K155" i="61"/>
  <c r="N155" i="61"/>
  <c r="T155" i="61" s="1"/>
  <c r="N156" i="61"/>
  <c r="P156" i="61" s="1"/>
  <c r="N157" i="61"/>
  <c r="T157" i="61" s="1"/>
  <c r="N158" i="61"/>
  <c r="N159" i="61"/>
  <c r="N160" i="61"/>
  <c r="N161" i="61"/>
  <c r="P161" i="61" s="1"/>
  <c r="N162" i="61"/>
  <c r="P162" i="61" s="1"/>
  <c r="N163" i="61"/>
  <c r="N164" i="61"/>
  <c r="P164" i="61" s="1"/>
  <c r="N165" i="61"/>
  <c r="N166" i="61"/>
  <c r="N167" i="61"/>
  <c r="T167" i="61" s="1"/>
  <c r="P167" i="61"/>
  <c r="N168" i="61"/>
  <c r="N169" i="61"/>
  <c r="P169" i="61" s="1"/>
  <c r="T169" i="61"/>
  <c r="N170" i="61"/>
  <c r="P170" i="61" s="1"/>
  <c r="N171" i="61"/>
  <c r="N172" i="61"/>
  <c r="P172" i="61" s="1"/>
  <c r="N173" i="61"/>
  <c r="P173" i="61" s="1"/>
  <c r="N174" i="61"/>
  <c r="N175" i="61"/>
  <c r="N176" i="61"/>
  <c r="N177" i="61"/>
  <c r="N178" i="61"/>
  <c r="P178" i="61" s="1"/>
  <c r="K179" i="61"/>
  <c r="N179" i="61"/>
  <c r="T179" i="61" s="1"/>
  <c r="N180" i="61"/>
  <c r="P180" i="61" s="1"/>
  <c r="N181" i="61"/>
  <c r="T181" i="61" s="1"/>
  <c r="P181" i="61"/>
  <c r="N182" i="61"/>
  <c r="P182" i="61" s="1"/>
  <c r="N183" i="61"/>
  <c r="P183" i="61" s="1"/>
  <c r="T183" i="61"/>
  <c r="N184" i="61"/>
  <c r="N185" i="61"/>
  <c r="T185" i="61" s="1"/>
  <c r="N186" i="61"/>
  <c r="N187" i="61"/>
  <c r="P187" i="61" s="1"/>
  <c r="T187" i="61"/>
  <c r="N188" i="61"/>
  <c r="P188" i="61" s="1"/>
  <c r="N189" i="61"/>
  <c r="N190" i="61"/>
  <c r="P190" i="61" s="1"/>
  <c r="N191" i="61"/>
  <c r="N192" i="61"/>
  <c r="N193" i="61"/>
  <c r="N194" i="61"/>
  <c r="N195" i="61"/>
  <c r="N196" i="61"/>
  <c r="K197" i="61"/>
  <c r="N197" i="61"/>
  <c r="P197" i="61" s="1"/>
  <c r="T197" i="61"/>
  <c r="H198" i="61"/>
  <c r="N198" i="61"/>
  <c r="P198" i="61" s="1"/>
  <c r="N199" i="61"/>
  <c r="N200" i="61"/>
  <c r="P200" i="61" s="1"/>
  <c r="N201" i="61"/>
  <c r="P201" i="61" s="1"/>
  <c r="N202" i="61"/>
  <c r="N203" i="61"/>
  <c r="N204" i="61"/>
  <c r="F205" i="61"/>
  <c r="Y7" i="61" s="1"/>
  <c r="I205" i="61"/>
  <c r="L205" i="61"/>
  <c r="M205" i="61"/>
  <c r="K34" i="32" s="1"/>
  <c r="O205" i="61"/>
  <c r="Q205" i="61"/>
  <c r="O34" i="32" s="1"/>
  <c r="R205" i="61"/>
  <c r="S205" i="61"/>
  <c r="H1" i="60"/>
  <c r="D2" i="60"/>
  <c r="C5" i="60"/>
  <c r="N5" i="60"/>
  <c r="P5" i="60" s="1"/>
  <c r="N6" i="60"/>
  <c r="P6" i="60" s="1"/>
  <c r="N7" i="60"/>
  <c r="N8" i="60"/>
  <c r="P8" i="60" s="1"/>
  <c r="N9" i="60"/>
  <c r="T9" i="60" s="1"/>
  <c r="P9" i="60"/>
  <c r="N10" i="60"/>
  <c r="P10" i="60" s="1"/>
  <c r="N11" i="60"/>
  <c r="P11" i="60" s="1"/>
  <c r="N12" i="60"/>
  <c r="T12" i="60" s="1"/>
  <c r="P12" i="60"/>
  <c r="N13" i="60"/>
  <c r="P13" i="60" s="1"/>
  <c r="T13" i="60"/>
  <c r="N14" i="60"/>
  <c r="N15" i="60"/>
  <c r="P15" i="60" s="1"/>
  <c r="N16" i="60"/>
  <c r="P16" i="60"/>
  <c r="T16" i="60"/>
  <c r="N17" i="60"/>
  <c r="N18" i="60"/>
  <c r="N19" i="60"/>
  <c r="N20" i="60"/>
  <c r="P20" i="60" s="1"/>
  <c r="N21" i="60"/>
  <c r="P21" i="60" s="1"/>
  <c r="N22" i="60"/>
  <c r="N23" i="60"/>
  <c r="P23" i="60" s="1"/>
  <c r="N24" i="60"/>
  <c r="H25" i="60"/>
  <c r="N25" i="60"/>
  <c r="P25" i="60" s="1"/>
  <c r="N26" i="60"/>
  <c r="T26" i="60" s="1"/>
  <c r="P26" i="60"/>
  <c r="N27" i="60"/>
  <c r="N28" i="60"/>
  <c r="P28" i="60"/>
  <c r="T28" i="60"/>
  <c r="N29" i="60"/>
  <c r="P29" i="60" s="1"/>
  <c r="N30" i="60"/>
  <c r="T30" i="60" s="1"/>
  <c r="P30" i="60"/>
  <c r="N31" i="60"/>
  <c r="P31" i="60" s="1"/>
  <c r="N32" i="60"/>
  <c r="N33" i="60"/>
  <c r="P33" i="60" s="1"/>
  <c r="N34" i="60"/>
  <c r="N35" i="60"/>
  <c r="N36" i="60"/>
  <c r="N37" i="60"/>
  <c r="N38" i="60"/>
  <c r="P38" i="60" s="1"/>
  <c r="N39" i="60"/>
  <c r="P39" i="60" s="1"/>
  <c r="N40" i="60"/>
  <c r="N41" i="60"/>
  <c r="P41" i="60" s="1"/>
  <c r="N42" i="60"/>
  <c r="T42" i="60" s="1"/>
  <c r="P42" i="60"/>
  <c r="N43" i="60"/>
  <c r="P43" i="60" s="1"/>
  <c r="N44" i="60"/>
  <c r="P44" i="60"/>
  <c r="T44" i="60"/>
  <c r="N45" i="60"/>
  <c r="P45" i="60" s="1"/>
  <c r="N46" i="60"/>
  <c r="T46" i="60" s="1"/>
  <c r="P46" i="60"/>
  <c r="N47" i="60"/>
  <c r="N48" i="60"/>
  <c r="T48" i="60" s="1"/>
  <c r="P48" i="60"/>
  <c r="N49" i="60"/>
  <c r="P49" i="60" s="1"/>
  <c r="N50" i="60"/>
  <c r="P50" i="60"/>
  <c r="T50" i="60"/>
  <c r="N51" i="60"/>
  <c r="P51" i="60" s="1"/>
  <c r="N52" i="60"/>
  <c r="T52" i="60" s="1"/>
  <c r="P52" i="60"/>
  <c r="N53" i="60"/>
  <c r="P53" i="60" s="1"/>
  <c r="N54" i="60"/>
  <c r="P54" i="60" s="1"/>
  <c r="T54" i="60"/>
  <c r="N55" i="60"/>
  <c r="P55" i="60" s="1"/>
  <c r="T55" i="60"/>
  <c r="N56" i="60"/>
  <c r="P56" i="60"/>
  <c r="T56" i="60"/>
  <c r="N57" i="60"/>
  <c r="P57" i="60" s="1"/>
  <c r="N58" i="60"/>
  <c r="T58" i="60" s="1"/>
  <c r="P58" i="60"/>
  <c r="N59" i="60"/>
  <c r="P59" i="60" s="1"/>
  <c r="N60" i="60"/>
  <c r="P60" i="60" s="1"/>
  <c r="N61" i="60"/>
  <c r="P61" i="60" s="1"/>
  <c r="T61" i="60"/>
  <c r="N62" i="60"/>
  <c r="N63" i="60"/>
  <c r="P63" i="60" s="1"/>
  <c r="T63" i="60"/>
  <c r="N64" i="60"/>
  <c r="T64" i="60" s="1"/>
  <c r="P64" i="60"/>
  <c r="N65" i="60"/>
  <c r="P65" i="60" s="1"/>
  <c r="N66" i="60"/>
  <c r="N67" i="60"/>
  <c r="P67" i="60" s="1"/>
  <c r="N68" i="60"/>
  <c r="T68" i="60" s="1"/>
  <c r="P68" i="60"/>
  <c r="N69" i="60"/>
  <c r="P69" i="60" s="1"/>
  <c r="N70" i="60"/>
  <c r="N71" i="60"/>
  <c r="P71" i="60" s="1"/>
  <c r="N72" i="60"/>
  <c r="N73" i="60"/>
  <c r="P73" i="60" s="1"/>
  <c r="N74" i="60"/>
  <c r="P74" i="60" s="1"/>
  <c r="N75" i="60"/>
  <c r="N76" i="60"/>
  <c r="N77" i="60"/>
  <c r="N78" i="60"/>
  <c r="N79" i="60"/>
  <c r="N80" i="60"/>
  <c r="N81" i="60"/>
  <c r="N82" i="60"/>
  <c r="P82" i="60" s="1"/>
  <c r="T82" i="60"/>
  <c r="N83" i="60"/>
  <c r="P83" i="60" s="1"/>
  <c r="K84" i="60"/>
  <c r="N84" i="60"/>
  <c r="T84" i="60" s="1"/>
  <c r="N85" i="60"/>
  <c r="P85" i="60" s="1"/>
  <c r="K86" i="60"/>
  <c r="N86" i="60"/>
  <c r="P86" i="60"/>
  <c r="T86" i="60"/>
  <c r="H87" i="60"/>
  <c r="N87" i="60"/>
  <c r="P87" i="60" s="1"/>
  <c r="N88" i="60"/>
  <c r="N89" i="60"/>
  <c r="P89" i="60" s="1"/>
  <c r="T89" i="60"/>
  <c r="N90" i="60"/>
  <c r="P90" i="60" s="1"/>
  <c r="N91" i="60"/>
  <c r="P91" i="60" s="1"/>
  <c r="N92" i="60"/>
  <c r="T92" i="60" s="1"/>
  <c r="P92" i="60"/>
  <c r="N93" i="60"/>
  <c r="P93" i="60" s="1"/>
  <c r="N94" i="60"/>
  <c r="P94" i="60" s="1"/>
  <c r="T94" i="60"/>
  <c r="N95" i="60"/>
  <c r="P95" i="60" s="1"/>
  <c r="N96" i="60"/>
  <c r="T96" i="60" s="1"/>
  <c r="N97" i="60"/>
  <c r="P97" i="60" s="1"/>
  <c r="N98" i="60"/>
  <c r="N99" i="60"/>
  <c r="P99" i="60"/>
  <c r="T99" i="60"/>
  <c r="N100" i="60"/>
  <c r="N101" i="60"/>
  <c r="P101" i="60" s="1"/>
  <c r="N102" i="60"/>
  <c r="N103" i="60"/>
  <c r="P103" i="60"/>
  <c r="T103" i="60"/>
  <c r="N104" i="60"/>
  <c r="N105" i="60"/>
  <c r="P105" i="60" s="1"/>
  <c r="T105" i="60"/>
  <c r="N106" i="60"/>
  <c r="N107" i="60"/>
  <c r="P107" i="60" s="1"/>
  <c r="N108" i="60"/>
  <c r="P108" i="60" s="1"/>
  <c r="N109" i="60"/>
  <c r="P109" i="60" s="1"/>
  <c r="N110" i="60"/>
  <c r="P110" i="60" s="1"/>
  <c r="N111" i="60"/>
  <c r="N112" i="60"/>
  <c r="P112" i="60" s="1"/>
  <c r="N113" i="60"/>
  <c r="P113" i="60"/>
  <c r="T113" i="60"/>
  <c r="N114" i="60"/>
  <c r="N115" i="60"/>
  <c r="P115" i="60" s="1"/>
  <c r="N116" i="60"/>
  <c r="P116" i="60" s="1"/>
  <c r="N117" i="60"/>
  <c r="P117" i="60" s="1"/>
  <c r="T117" i="60"/>
  <c r="N118" i="60"/>
  <c r="P118" i="60" s="1"/>
  <c r="T118" i="60"/>
  <c r="N119" i="60"/>
  <c r="P119" i="60" s="1"/>
  <c r="T119" i="60"/>
  <c r="N120" i="60"/>
  <c r="P120" i="60" s="1"/>
  <c r="N121" i="60"/>
  <c r="P121" i="60"/>
  <c r="T121" i="60"/>
  <c r="N122" i="60"/>
  <c r="N123" i="60"/>
  <c r="P123" i="60" s="1"/>
  <c r="N124" i="60"/>
  <c r="P124" i="60" s="1"/>
  <c r="N125" i="60"/>
  <c r="N126" i="60"/>
  <c r="P126" i="60" s="1"/>
  <c r="T126" i="60"/>
  <c r="N127" i="60"/>
  <c r="P127" i="60" s="1"/>
  <c r="N128" i="60"/>
  <c r="P128" i="60" s="1"/>
  <c r="N129" i="60"/>
  <c r="P129" i="60"/>
  <c r="T129" i="60"/>
  <c r="N130" i="60"/>
  <c r="N131" i="60"/>
  <c r="P131" i="60" s="1"/>
  <c r="N132" i="60"/>
  <c r="P132" i="60" s="1"/>
  <c r="N133" i="60"/>
  <c r="N134" i="60"/>
  <c r="N135" i="60"/>
  <c r="P135" i="60" s="1"/>
  <c r="T135" i="60"/>
  <c r="N136" i="60"/>
  <c r="P136" i="60" s="1"/>
  <c r="N137" i="60"/>
  <c r="T137" i="60" s="1"/>
  <c r="P137" i="60"/>
  <c r="N138" i="60"/>
  <c r="N139" i="60"/>
  <c r="N140" i="60"/>
  <c r="P140" i="60" s="1"/>
  <c r="N141" i="60"/>
  <c r="N142" i="60"/>
  <c r="P142" i="60" s="1"/>
  <c r="T142" i="60"/>
  <c r="N143" i="60"/>
  <c r="T143" i="60" s="1"/>
  <c r="N144" i="60"/>
  <c r="P144" i="60" s="1"/>
  <c r="N145" i="60"/>
  <c r="P145" i="60" s="1"/>
  <c r="K146" i="60"/>
  <c r="N146" i="60"/>
  <c r="P146" i="60" s="1"/>
  <c r="T146" i="60"/>
  <c r="N147" i="60"/>
  <c r="T147" i="60" s="1"/>
  <c r="N148" i="60"/>
  <c r="P148" i="60" s="1"/>
  <c r="N149" i="60"/>
  <c r="N150" i="60"/>
  <c r="P150" i="60" s="1"/>
  <c r="T150" i="60"/>
  <c r="N151" i="60"/>
  <c r="T151" i="60" s="1"/>
  <c r="P151" i="60"/>
  <c r="N152" i="60"/>
  <c r="P152" i="60" s="1"/>
  <c r="N153" i="60"/>
  <c r="N154" i="60"/>
  <c r="P154" i="60" s="1"/>
  <c r="T154" i="60"/>
  <c r="N155" i="60"/>
  <c r="P155" i="60" s="1"/>
  <c r="T155" i="60"/>
  <c r="N156" i="60"/>
  <c r="P156" i="60" s="1"/>
  <c r="N157" i="60"/>
  <c r="P157" i="60"/>
  <c r="T157" i="60"/>
  <c r="N158" i="60"/>
  <c r="N159" i="60"/>
  <c r="P159" i="60" s="1"/>
  <c r="N160" i="60"/>
  <c r="P160" i="60" s="1"/>
  <c r="N161" i="60"/>
  <c r="N162" i="60"/>
  <c r="N163" i="60"/>
  <c r="N164" i="60"/>
  <c r="P164" i="60" s="1"/>
  <c r="N165" i="60"/>
  <c r="T165" i="60" s="1"/>
  <c r="N166" i="60"/>
  <c r="P166" i="60" s="1"/>
  <c r="N167" i="60"/>
  <c r="N168" i="60"/>
  <c r="P168" i="60" s="1"/>
  <c r="T168" i="60"/>
  <c r="N169" i="60"/>
  <c r="T169" i="60" s="1"/>
  <c r="N170" i="60"/>
  <c r="P170" i="60" s="1"/>
  <c r="N171" i="60"/>
  <c r="N172" i="60"/>
  <c r="P172" i="60" s="1"/>
  <c r="T172" i="60"/>
  <c r="N173" i="60"/>
  <c r="N174" i="60"/>
  <c r="P174" i="60" s="1"/>
  <c r="N175" i="60"/>
  <c r="P175" i="60" s="1"/>
  <c r="N176" i="60"/>
  <c r="P176" i="60" s="1"/>
  <c r="T176" i="60"/>
  <c r="N177" i="60"/>
  <c r="N178" i="60"/>
  <c r="P178" i="60" s="1"/>
  <c r="N179" i="60"/>
  <c r="P179" i="60" s="1"/>
  <c r="N180" i="60"/>
  <c r="N181" i="60"/>
  <c r="P181" i="60" s="1"/>
  <c r="N182" i="60"/>
  <c r="P182" i="60" s="1"/>
  <c r="N183" i="60"/>
  <c r="P183" i="60" s="1"/>
  <c r="T183" i="60"/>
  <c r="N184" i="60"/>
  <c r="P184" i="60" s="1"/>
  <c r="N185" i="60"/>
  <c r="P185" i="60"/>
  <c r="T185" i="60"/>
  <c r="N186" i="60"/>
  <c r="P186" i="60" s="1"/>
  <c r="N187" i="60"/>
  <c r="P187" i="60" s="1"/>
  <c r="T187" i="60"/>
  <c r="N188" i="60"/>
  <c r="P188" i="60" s="1"/>
  <c r="N189" i="60"/>
  <c r="P189" i="60" s="1"/>
  <c r="T189" i="60"/>
  <c r="N190" i="60"/>
  <c r="P190" i="60" s="1"/>
  <c r="N191" i="60"/>
  <c r="P191" i="60"/>
  <c r="T191" i="60"/>
  <c r="N192" i="60"/>
  <c r="P192" i="60" s="1"/>
  <c r="N193" i="60"/>
  <c r="P193" i="60"/>
  <c r="T193" i="60"/>
  <c r="N194" i="60"/>
  <c r="P194" i="60" s="1"/>
  <c r="N195" i="60"/>
  <c r="P195" i="60"/>
  <c r="T195" i="60"/>
  <c r="N196" i="60"/>
  <c r="N197" i="60"/>
  <c r="P197" i="60" s="1"/>
  <c r="N198" i="60"/>
  <c r="P198" i="60" s="1"/>
  <c r="N199" i="60"/>
  <c r="N200" i="60"/>
  <c r="N201" i="60"/>
  <c r="P201" i="60" s="1"/>
  <c r="K202" i="60"/>
  <c r="N202" i="60"/>
  <c r="P202" i="60" s="1"/>
  <c r="N203" i="60"/>
  <c r="P203" i="60" s="1"/>
  <c r="N204" i="60"/>
  <c r="P204" i="60" s="1"/>
  <c r="F205" i="60"/>
  <c r="I205" i="60"/>
  <c r="Y13" i="60" s="1"/>
  <c r="L205" i="60"/>
  <c r="M205" i="60"/>
  <c r="K33" i="32" s="1"/>
  <c r="O205" i="60"/>
  <c r="M33" i="32" s="1"/>
  <c r="Q205" i="60"/>
  <c r="O33" i="32" s="1"/>
  <c r="R205" i="60"/>
  <c r="S205" i="60"/>
  <c r="H1" i="59"/>
  <c r="D2" i="59"/>
  <c r="C5" i="59"/>
  <c r="N5" i="59"/>
  <c r="P5" i="59" s="1"/>
  <c r="N6" i="59"/>
  <c r="P6" i="59" s="1"/>
  <c r="N7" i="59"/>
  <c r="P7" i="59" s="1"/>
  <c r="N8" i="59"/>
  <c r="N9" i="59"/>
  <c r="P9" i="59" s="1"/>
  <c r="N10" i="59"/>
  <c r="P10" i="59" s="1"/>
  <c r="N11" i="59"/>
  <c r="N12" i="59"/>
  <c r="P12" i="59" s="1"/>
  <c r="N13" i="59"/>
  <c r="T13" i="59" s="1"/>
  <c r="P13" i="59"/>
  <c r="N14" i="59"/>
  <c r="P14" i="59" s="1"/>
  <c r="T14" i="59"/>
  <c r="N15" i="59"/>
  <c r="P15" i="59" s="1"/>
  <c r="N16" i="59"/>
  <c r="T16" i="59" s="1"/>
  <c r="P16" i="59"/>
  <c r="N17" i="59"/>
  <c r="P17" i="59" s="1"/>
  <c r="T17" i="59"/>
  <c r="N18" i="59"/>
  <c r="P18" i="59" s="1"/>
  <c r="T18" i="59"/>
  <c r="N19" i="59"/>
  <c r="P19" i="59" s="1"/>
  <c r="N20" i="59"/>
  <c r="T20" i="59" s="1"/>
  <c r="P20" i="59"/>
  <c r="N21" i="59"/>
  <c r="P21" i="59" s="1"/>
  <c r="T21" i="59"/>
  <c r="N22" i="59"/>
  <c r="P22" i="59" s="1"/>
  <c r="T22" i="59"/>
  <c r="N23" i="59"/>
  <c r="P23" i="59" s="1"/>
  <c r="N24" i="59"/>
  <c r="T24" i="59" s="1"/>
  <c r="P24" i="59"/>
  <c r="N25" i="59"/>
  <c r="P25" i="59" s="1"/>
  <c r="N26" i="59"/>
  <c r="P26" i="59" s="1"/>
  <c r="T26" i="59"/>
  <c r="N27" i="59"/>
  <c r="P27" i="59" s="1"/>
  <c r="N28" i="59"/>
  <c r="T28" i="59" s="1"/>
  <c r="P28" i="59"/>
  <c r="N29" i="59"/>
  <c r="P29" i="59" s="1"/>
  <c r="T29" i="59"/>
  <c r="N30" i="59"/>
  <c r="P30" i="59" s="1"/>
  <c r="T30" i="59"/>
  <c r="N31" i="59"/>
  <c r="P31" i="59" s="1"/>
  <c r="N32" i="59"/>
  <c r="P32" i="59"/>
  <c r="T32" i="59"/>
  <c r="N33" i="59"/>
  <c r="N34" i="59"/>
  <c r="P34" i="59" s="1"/>
  <c r="N35" i="59"/>
  <c r="P35" i="59" s="1"/>
  <c r="N36" i="59"/>
  <c r="N37" i="59"/>
  <c r="N38" i="59"/>
  <c r="P38" i="59" s="1"/>
  <c r="T38" i="59"/>
  <c r="N39" i="59"/>
  <c r="N40" i="59"/>
  <c r="N41" i="59"/>
  <c r="P41" i="59" s="1"/>
  <c r="T41" i="59"/>
  <c r="N42" i="59"/>
  <c r="P42" i="59" s="1"/>
  <c r="T42" i="59"/>
  <c r="N43" i="59"/>
  <c r="N44" i="59"/>
  <c r="N45" i="59"/>
  <c r="P45" i="59" s="1"/>
  <c r="T45" i="59"/>
  <c r="N46" i="59"/>
  <c r="P46" i="59" s="1"/>
  <c r="T46" i="59"/>
  <c r="N47" i="59"/>
  <c r="N48" i="59"/>
  <c r="N49" i="59"/>
  <c r="P49" i="59" s="1"/>
  <c r="T49" i="59"/>
  <c r="N50" i="59"/>
  <c r="T50" i="59" s="1"/>
  <c r="N51" i="59"/>
  <c r="P51" i="59" s="1"/>
  <c r="T51" i="59"/>
  <c r="K52" i="59"/>
  <c r="N52" i="59"/>
  <c r="P52" i="59" s="1"/>
  <c r="T52" i="59"/>
  <c r="H53" i="59"/>
  <c r="N53" i="59"/>
  <c r="P53" i="59" s="1"/>
  <c r="N54" i="59"/>
  <c r="T54" i="59" s="1"/>
  <c r="P54" i="59"/>
  <c r="N55" i="59"/>
  <c r="P55" i="59" s="1"/>
  <c r="N56" i="59"/>
  <c r="P56" i="59" s="1"/>
  <c r="N57" i="59"/>
  <c r="P57" i="59" s="1"/>
  <c r="T57" i="59"/>
  <c r="N58" i="59"/>
  <c r="N59" i="59"/>
  <c r="P59" i="59" s="1"/>
  <c r="T59" i="59"/>
  <c r="K60" i="59"/>
  <c r="N60" i="59"/>
  <c r="N61" i="59"/>
  <c r="P61" i="59" s="1"/>
  <c r="N62" i="59"/>
  <c r="N63" i="59"/>
  <c r="P63" i="59" s="1"/>
  <c r="K64" i="59"/>
  <c r="N64" i="59"/>
  <c r="N65" i="59"/>
  <c r="N66" i="59"/>
  <c r="N67" i="59"/>
  <c r="N68" i="59"/>
  <c r="P68" i="59" s="1"/>
  <c r="T68" i="59"/>
  <c r="N69" i="59"/>
  <c r="P69" i="59" s="1"/>
  <c r="N70" i="59"/>
  <c r="T70" i="59" s="1"/>
  <c r="P70" i="59"/>
  <c r="N71" i="59"/>
  <c r="P71" i="59" s="1"/>
  <c r="N72" i="59"/>
  <c r="P72" i="59"/>
  <c r="T72" i="59"/>
  <c r="N73" i="59"/>
  <c r="P73" i="59" s="1"/>
  <c r="T73" i="59"/>
  <c r="N74" i="59"/>
  <c r="N75" i="59"/>
  <c r="K76" i="59"/>
  <c r="N76" i="59"/>
  <c r="H77" i="59"/>
  <c r="N77" i="59"/>
  <c r="P77" i="59" s="1"/>
  <c r="N78" i="59"/>
  <c r="N79" i="59"/>
  <c r="P79" i="59" s="1"/>
  <c r="N80" i="59"/>
  <c r="T80" i="59" s="1"/>
  <c r="N81" i="59"/>
  <c r="P81" i="59" s="1"/>
  <c r="K82" i="59"/>
  <c r="N82" i="59"/>
  <c r="N83" i="59"/>
  <c r="P83" i="59" s="1"/>
  <c r="N84" i="59"/>
  <c r="T84" i="59" s="1"/>
  <c r="P84" i="59"/>
  <c r="N85" i="59"/>
  <c r="P85" i="59" s="1"/>
  <c r="N86" i="59"/>
  <c r="T86" i="59" s="1"/>
  <c r="P86" i="59"/>
  <c r="N87" i="59"/>
  <c r="P87" i="59" s="1"/>
  <c r="N88" i="59"/>
  <c r="P88" i="59"/>
  <c r="T88" i="59"/>
  <c r="N89" i="59"/>
  <c r="P89" i="59" s="1"/>
  <c r="T89" i="59"/>
  <c r="N90" i="59"/>
  <c r="N91" i="59"/>
  <c r="K92" i="59"/>
  <c r="N92" i="59"/>
  <c r="H93" i="59"/>
  <c r="N93" i="59"/>
  <c r="P93" i="59" s="1"/>
  <c r="N94" i="59"/>
  <c r="N95" i="59"/>
  <c r="P95" i="59" s="1"/>
  <c r="N96" i="59"/>
  <c r="T96" i="59" s="1"/>
  <c r="P96" i="59"/>
  <c r="N97" i="59"/>
  <c r="K98" i="59"/>
  <c r="N98" i="59"/>
  <c r="T98" i="59" s="1"/>
  <c r="N99" i="59"/>
  <c r="P99" i="59" s="1"/>
  <c r="T99" i="59"/>
  <c r="N100" i="59"/>
  <c r="N101" i="59"/>
  <c r="P101" i="59" s="1"/>
  <c r="N102" i="59"/>
  <c r="N103" i="59"/>
  <c r="P103" i="59" s="1"/>
  <c r="K104" i="59"/>
  <c r="N104" i="59"/>
  <c r="N105" i="59"/>
  <c r="P105" i="59" s="1"/>
  <c r="K106" i="59"/>
  <c r="N106" i="59"/>
  <c r="T106" i="59" s="1"/>
  <c r="N107" i="59"/>
  <c r="P107" i="59" s="1"/>
  <c r="N108" i="59"/>
  <c r="N109" i="59"/>
  <c r="N110" i="59"/>
  <c r="T110" i="59" s="1"/>
  <c r="P110" i="59"/>
  <c r="N111" i="59"/>
  <c r="P111" i="59" s="1"/>
  <c r="T111" i="59"/>
  <c r="N112" i="59"/>
  <c r="N113" i="59"/>
  <c r="N114" i="59"/>
  <c r="N115" i="59"/>
  <c r="P115" i="59" s="1"/>
  <c r="T115" i="59"/>
  <c r="K116" i="59"/>
  <c r="N116" i="59"/>
  <c r="P116" i="59" s="1"/>
  <c r="N117" i="59"/>
  <c r="P117" i="59" s="1"/>
  <c r="N118" i="59"/>
  <c r="T118" i="59" s="1"/>
  <c r="N119" i="59"/>
  <c r="P119" i="59" s="1"/>
  <c r="N120" i="59"/>
  <c r="N121" i="59"/>
  <c r="N122" i="59"/>
  <c r="T122" i="59" s="1"/>
  <c r="P122" i="59"/>
  <c r="H123" i="59"/>
  <c r="N123" i="59"/>
  <c r="N124" i="59"/>
  <c r="P124" i="59" s="1"/>
  <c r="T124" i="59"/>
  <c r="N125" i="59"/>
  <c r="P125" i="59" s="1"/>
  <c r="N126" i="59"/>
  <c r="T126" i="59" s="1"/>
  <c r="P126" i="59"/>
  <c r="H127" i="59"/>
  <c r="N127" i="59"/>
  <c r="P127" i="59" s="1"/>
  <c r="N128" i="59"/>
  <c r="P128" i="59"/>
  <c r="T128" i="59"/>
  <c r="N129" i="59"/>
  <c r="N130" i="59"/>
  <c r="T130" i="59" s="1"/>
  <c r="P130" i="59"/>
  <c r="H131" i="59"/>
  <c r="N131" i="59"/>
  <c r="P131" i="59" s="1"/>
  <c r="N132" i="59"/>
  <c r="P132" i="59"/>
  <c r="T132" i="59"/>
  <c r="N133" i="59"/>
  <c r="P133" i="59" s="1"/>
  <c r="N134" i="59"/>
  <c r="T134" i="59" s="1"/>
  <c r="H135" i="59"/>
  <c r="N135" i="59"/>
  <c r="P135" i="59" s="1"/>
  <c r="N136" i="59"/>
  <c r="P136" i="59" s="1"/>
  <c r="T136" i="59"/>
  <c r="N137" i="59"/>
  <c r="P137" i="59" s="1"/>
  <c r="N138" i="59"/>
  <c r="T138" i="59" s="1"/>
  <c r="H139" i="59"/>
  <c r="N139" i="59"/>
  <c r="P139" i="59" s="1"/>
  <c r="T139" i="59"/>
  <c r="N140" i="59"/>
  <c r="N141" i="59"/>
  <c r="P141" i="59" s="1"/>
  <c r="K142" i="59"/>
  <c r="N142" i="59"/>
  <c r="T142" i="59" s="1"/>
  <c r="N143" i="59"/>
  <c r="P143" i="59" s="1"/>
  <c r="N144" i="59"/>
  <c r="N145" i="59"/>
  <c r="P145" i="59" s="1"/>
  <c r="T145" i="59"/>
  <c r="N146" i="59"/>
  <c r="T146" i="59" s="1"/>
  <c r="N147" i="59"/>
  <c r="P147" i="59" s="1"/>
  <c r="K148" i="59"/>
  <c r="N148" i="59"/>
  <c r="P148" i="59" s="1"/>
  <c r="N149" i="59"/>
  <c r="P149" i="59" s="1"/>
  <c r="N150" i="59"/>
  <c r="N151" i="59"/>
  <c r="P151" i="59" s="1"/>
  <c r="K152" i="59"/>
  <c r="N152" i="59"/>
  <c r="P152" i="59" s="1"/>
  <c r="T152" i="59"/>
  <c r="H153" i="59"/>
  <c r="N153" i="59"/>
  <c r="N154" i="59"/>
  <c r="T154" i="59" s="1"/>
  <c r="P154" i="59"/>
  <c r="N155" i="59"/>
  <c r="P155" i="59" s="1"/>
  <c r="N156" i="59"/>
  <c r="T156" i="59" s="1"/>
  <c r="N157" i="59"/>
  <c r="P157" i="59" s="1"/>
  <c r="N158" i="59"/>
  <c r="P158" i="59"/>
  <c r="T158" i="59"/>
  <c r="N159" i="59"/>
  <c r="P159" i="59" s="1"/>
  <c r="K160" i="59"/>
  <c r="N160" i="59"/>
  <c r="N161" i="59"/>
  <c r="P161" i="59" s="1"/>
  <c r="N162" i="59"/>
  <c r="N163" i="59"/>
  <c r="P163" i="59" s="1"/>
  <c r="T163" i="59"/>
  <c r="K164" i="59"/>
  <c r="N164" i="59"/>
  <c r="T164" i="59" s="1"/>
  <c r="N165" i="59"/>
  <c r="P165" i="59" s="1"/>
  <c r="T165" i="59"/>
  <c r="N166" i="59"/>
  <c r="P166" i="59" s="1"/>
  <c r="T166" i="59"/>
  <c r="H167" i="59"/>
  <c r="N167" i="59"/>
  <c r="P167" i="59" s="1"/>
  <c r="N168" i="59"/>
  <c r="T168" i="59" s="1"/>
  <c r="H169" i="59"/>
  <c r="N169" i="59"/>
  <c r="P169" i="59" s="1"/>
  <c r="N170" i="59"/>
  <c r="T170" i="59" s="1"/>
  <c r="N171" i="59"/>
  <c r="P171" i="59" s="1"/>
  <c r="N172" i="59"/>
  <c r="T172" i="59" s="1"/>
  <c r="N173" i="59"/>
  <c r="P173" i="59" s="1"/>
  <c r="N174" i="59"/>
  <c r="P174" i="59"/>
  <c r="T174" i="59"/>
  <c r="N175" i="59"/>
  <c r="P175" i="59" s="1"/>
  <c r="N176" i="59"/>
  <c r="T176" i="59" s="1"/>
  <c r="N177" i="59"/>
  <c r="P177" i="59" s="1"/>
  <c r="T177" i="59"/>
  <c r="N178" i="59"/>
  <c r="N179" i="59"/>
  <c r="P179" i="59" s="1"/>
  <c r="K180" i="59"/>
  <c r="N180" i="59"/>
  <c r="N181" i="59"/>
  <c r="P181" i="59" s="1"/>
  <c r="T181" i="59"/>
  <c r="N182" i="59"/>
  <c r="P182" i="59" s="1"/>
  <c r="T182" i="59"/>
  <c r="H183" i="59"/>
  <c r="N183" i="59"/>
  <c r="P183" i="59" s="1"/>
  <c r="N184" i="59"/>
  <c r="T184" i="59" s="1"/>
  <c r="N185" i="59"/>
  <c r="P185" i="59" s="1"/>
  <c r="N186" i="59"/>
  <c r="P186" i="59" s="1"/>
  <c r="T186" i="59"/>
  <c r="H187" i="59"/>
  <c r="N187" i="59"/>
  <c r="P187" i="59" s="1"/>
  <c r="N188" i="59"/>
  <c r="T188" i="59" s="1"/>
  <c r="N189" i="59"/>
  <c r="P189" i="59" s="1"/>
  <c r="K190" i="59"/>
  <c r="N190" i="59"/>
  <c r="P190" i="59" s="1"/>
  <c r="T190" i="59"/>
  <c r="H191" i="59"/>
  <c r="N191" i="59"/>
  <c r="P191" i="59" s="1"/>
  <c r="N192" i="59"/>
  <c r="T192" i="59" s="1"/>
  <c r="P192" i="59"/>
  <c r="N193" i="59"/>
  <c r="P193" i="59" s="1"/>
  <c r="N194" i="59"/>
  <c r="P194" i="59"/>
  <c r="T194" i="59"/>
  <c r="N195" i="59"/>
  <c r="P195" i="59" s="1"/>
  <c r="T195" i="59"/>
  <c r="N196" i="59"/>
  <c r="T196" i="59" s="1"/>
  <c r="N197" i="59"/>
  <c r="P197" i="59" s="1"/>
  <c r="K198" i="59"/>
  <c r="N198" i="59"/>
  <c r="H199" i="59"/>
  <c r="N199" i="59"/>
  <c r="P199" i="59" s="1"/>
  <c r="N200" i="59"/>
  <c r="P200" i="59"/>
  <c r="T200" i="59"/>
  <c r="N201" i="59"/>
  <c r="P201" i="59" s="1"/>
  <c r="T201" i="59"/>
  <c r="N202" i="59"/>
  <c r="T202" i="59" s="1"/>
  <c r="N203" i="59"/>
  <c r="P203" i="59" s="1"/>
  <c r="K204" i="59"/>
  <c r="N204" i="59"/>
  <c r="P204" i="59"/>
  <c r="T204" i="59"/>
  <c r="F205" i="59"/>
  <c r="I205" i="59"/>
  <c r="L205" i="59"/>
  <c r="M205" i="59"/>
  <c r="O205" i="59"/>
  <c r="Q205" i="59"/>
  <c r="R205" i="59"/>
  <c r="Q32" i="32" s="1"/>
  <c r="S205" i="59"/>
  <c r="H1" i="58"/>
  <c r="K83" i="58" s="1"/>
  <c r="D2" i="58"/>
  <c r="C5" i="58"/>
  <c r="N5" i="58"/>
  <c r="T5" i="58" s="1"/>
  <c r="P5" i="58"/>
  <c r="N6" i="58"/>
  <c r="T6" i="58" s="1"/>
  <c r="N7" i="58"/>
  <c r="N8" i="58"/>
  <c r="T8" i="58" s="1"/>
  <c r="N9" i="58"/>
  <c r="N10" i="58"/>
  <c r="T10" i="58" s="1"/>
  <c r="N11" i="58"/>
  <c r="P11" i="58" s="1"/>
  <c r="N12" i="58"/>
  <c r="P12" i="58" s="1"/>
  <c r="N13" i="58"/>
  <c r="P13" i="58" s="1"/>
  <c r="N14" i="58"/>
  <c r="P14" i="58" s="1"/>
  <c r="N15" i="58"/>
  <c r="P15" i="58" s="1"/>
  <c r="N16" i="58"/>
  <c r="P16" i="58" s="1"/>
  <c r="T16" i="58"/>
  <c r="N17" i="58"/>
  <c r="H18" i="58"/>
  <c r="N18" i="58"/>
  <c r="P18" i="58" s="1"/>
  <c r="N19" i="58"/>
  <c r="T19" i="58" s="1"/>
  <c r="N20" i="58"/>
  <c r="P20" i="58" s="1"/>
  <c r="N21" i="58"/>
  <c r="T21" i="58" s="1"/>
  <c r="N22" i="58"/>
  <c r="P22" i="58" s="1"/>
  <c r="N23" i="58"/>
  <c r="T23" i="58" s="1"/>
  <c r="P23" i="58"/>
  <c r="N24" i="58"/>
  <c r="P24" i="58" s="1"/>
  <c r="N25" i="58"/>
  <c r="T25" i="58" s="1"/>
  <c r="N26" i="58"/>
  <c r="P26" i="58" s="1"/>
  <c r="N27" i="58"/>
  <c r="N28" i="58"/>
  <c r="P28" i="58" s="1"/>
  <c r="T28" i="58"/>
  <c r="N29" i="58"/>
  <c r="T29" i="58" s="1"/>
  <c r="P29" i="58"/>
  <c r="N30" i="58"/>
  <c r="P30" i="58" s="1"/>
  <c r="N31" i="58"/>
  <c r="N32" i="58"/>
  <c r="P32" i="58" s="1"/>
  <c r="N33" i="58"/>
  <c r="P33" i="58" s="1"/>
  <c r="T33" i="58"/>
  <c r="N34" i="58"/>
  <c r="N35" i="58"/>
  <c r="T35" i="58" s="1"/>
  <c r="P35" i="58"/>
  <c r="N36" i="58"/>
  <c r="P36" i="58" s="1"/>
  <c r="N37" i="58"/>
  <c r="P37" i="58"/>
  <c r="T37" i="58"/>
  <c r="N38" i="58"/>
  <c r="P38" i="58" s="1"/>
  <c r="N39" i="58"/>
  <c r="T39" i="58" s="1"/>
  <c r="P39" i="58"/>
  <c r="N40" i="58"/>
  <c r="P40" i="58" s="1"/>
  <c r="N41" i="58"/>
  <c r="P41" i="58"/>
  <c r="T41" i="58"/>
  <c r="N42" i="58"/>
  <c r="P42" i="58" s="1"/>
  <c r="T42" i="58"/>
  <c r="N43" i="58"/>
  <c r="T43" i="58" s="1"/>
  <c r="N44" i="58"/>
  <c r="P44" i="58" s="1"/>
  <c r="T44" i="58"/>
  <c r="N45" i="58"/>
  <c r="N46" i="58"/>
  <c r="P46" i="58" s="1"/>
  <c r="N47" i="58"/>
  <c r="T47" i="58" s="1"/>
  <c r="N48" i="58"/>
  <c r="P48" i="58" s="1"/>
  <c r="N49" i="58"/>
  <c r="P49" i="58" s="1"/>
  <c r="N50" i="58"/>
  <c r="P50" i="58" s="1"/>
  <c r="T50" i="58"/>
  <c r="N51" i="58"/>
  <c r="N52" i="58"/>
  <c r="P52" i="58" s="1"/>
  <c r="T52" i="58"/>
  <c r="N53" i="58"/>
  <c r="T53" i="58" s="1"/>
  <c r="N54" i="58"/>
  <c r="P54" i="58" s="1"/>
  <c r="N55" i="58"/>
  <c r="N56" i="58"/>
  <c r="P56" i="58" s="1"/>
  <c r="K57" i="58"/>
  <c r="N57" i="58"/>
  <c r="T57" i="58" s="1"/>
  <c r="H58" i="58"/>
  <c r="N58" i="58"/>
  <c r="N59" i="58"/>
  <c r="T59" i="58" s="1"/>
  <c r="P59" i="58"/>
  <c r="N60" i="58"/>
  <c r="P60" i="58" s="1"/>
  <c r="T60" i="58"/>
  <c r="N61" i="58"/>
  <c r="P61" i="58"/>
  <c r="T61" i="58"/>
  <c r="N62" i="58"/>
  <c r="P62" i="58" s="1"/>
  <c r="N63" i="58"/>
  <c r="T63" i="58" s="1"/>
  <c r="P63" i="58"/>
  <c r="N64" i="58"/>
  <c r="P64" i="58" s="1"/>
  <c r="N65" i="58"/>
  <c r="N66" i="58"/>
  <c r="P66" i="58" s="1"/>
  <c r="T66" i="58"/>
  <c r="N67" i="58"/>
  <c r="T67" i="58" s="1"/>
  <c r="N68" i="58"/>
  <c r="P68" i="58" s="1"/>
  <c r="T68" i="58"/>
  <c r="N69" i="58"/>
  <c r="N70" i="58"/>
  <c r="P70" i="58" s="1"/>
  <c r="T70" i="58"/>
  <c r="N71" i="58"/>
  <c r="P71" i="58" s="1"/>
  <c r="T71" i="58"/>
  <c r="N72" i="58"/>
  <c r="P72" i="58" s="1"/>
  <c r="N73" i="58"/>
  <c r="N74" i="58"/>
  <c r="P74" i="58" s="1"/>
  <c r="N75" i="58"/>
  <c r="N76" i="58"/>
  <c r="P76" i="58" s="1"/>
  <c r="N77" i="58"/>
  <c r="T77" i="58" s="1"/>
  <c r="P77" i="58"/>
  <c r="N78" i="58"/>
  <c r="P78" i="58" s="1"/>
  <c r="N79" i="58"/>
  <c r="P79" i="58" s="1"/>
  <c r="T79" i="58"/>
  <c r="N80" i="58"/>
  <c r="N81" i="58"/>
  <c r="P81" i="58"/>
  <c r="T81" i="58"/>
  <c r="N82" i="58"/>
  <c r="P82" i="58" s="1"/>
  <c r="N83" i="58"/>
  <c r="T83" i="58" s="1"/>
  <c r="P83" i="58"/>
  <c r="N84" i="58"/>
  <c r="P84" i="58" s="1"/>
  <c r="N85" i="58"/>
  <c r="T85" i="58" s="1"/>
  <c r="N86" i="58"/>
  <c r="P86" i="58" s="1"/>
  <c r="N87" i="58"/>
  <c r="T87" i="58" s="1"/>
  <c r="P87" i="58"/>
  <c r="N88" i="58"/>
  <c r="P88" i="58" s="1"/>
  <c r="N89" i="58"/>
  <c r="P89" i="58" s="1"/>
  <c r="T89" i="58"/>
  <c r="N90" i="58"/>
  <c r="N91" i="58"/>
  <c r="T91" i="58" s="1"/>
  <c r="P91" i="58"/>
  <c r="N92" i="58"/>
  <c r="P92" i="58" s="1"/>
  <c r="T92" i="58"/>
  <c r="N93" i="58"/>
  <c r="P93" i="58"/>
  <c r="T93" i="58"/>
  <c r="N94" i="58"/>
  <c r="P94" i="58" s="1"/>
  <c r="N95" i="58"/>
  <c r="T95" i="58" s="1"/>
  <c r="P95" i="58"/>
  <c r="N96" i="58"/>
  <c r="P96" i="58" s="1"/>
  <c r="K97" i="58"/>
  <c r="N97" i="58"/>
  <c r="P97" i="58"/>
  <c r="T97" i="58"/>
  <c r="H98" i="58"/>
  <c r="N98" i="58"/>
  <c r="P98" i="58" s="1"/>
  <c r="T98" i="58"/>
  <c r="N99" i="58"/>
  <c r="T99" i="58" s="1"/>
  <c r="P99" i="58"/>
  <c r="N100" i="58"/>
  <c r="P100" i="58" s="1"/>
  <c r="T100" i="58"/>
  <c r="N101" i="58"/>
  <c r="N102" i="58"/>
  <c r="P102" i="58" s="1"/>
  <c r="N103" i="58"/>
  <c r="T103" i="58" s="1"/>
  <c r="N104" i="58"/>
  <c r="P104" i="58" s="1"/>
  <c r="N105" i="58"/>
  <c r="P105" i="58" s="1"/>
  <c r="T105" i="58"/>
  <c r="N106" i="58"/>
  <c r="P106" i="58" s="1"/>
  <c r="N107" i="58"/>
  <c r="T107" i="58" s="1"/>
  <c r="P107" i="58"/>
  <c r="N108" i="58"/>
  <c r="N109" i="58"/>
  <c r="P109" i="58"/>
  <c r="T109" i="58"/>
  <c r="N110" i="58"/>
  <c r="P110" i="58" s="1"/>
  <c r="N111" i="58"/>
  <c r="T111" i="58" s="1"/>
  <c r="P111" i="58"/>
  <c r="N112" i="58"/>
  <c r="P112" i="58" s="1"/>
  <c r="K113" i="58"/>
  <c r="N113" i="58"/>
  <c r="P113" i="58"/>
  <c r="T113" i="58"/>
  <c r="H114" i="58"/>
  <c r="N114" i="58"/>
  <c r="P114" i="58" s="1"/>
  <c r="T114" i="58"/>
  <c r="N115" i="58"/>
  <c r="N116" i="58"/>
  <c r="P116" i="58" s="1"/>
  <c r="T116" i="58"/>
  <c r="N117" i="58"/>
  <c r="P117" i="58" s="1"/>
  <c r="T117" i="58"/>
  <c r="N118" i="58"/>
  <c r="P118" i="58" s="1"/>
  <c r="N119" i="58"/>
  <c r="N120" i="58"/>
  <c r="P120" i="58" s="1"/>
  <c r="N121" i="58"/>
  <c r="N122" i="58"/>
  <c r="P122" i="58" s="1"/>
  <c r="T122" i="58"/>
  <c r="N123" i="58"/>
  <c r="T123" i="58" s="1"/>
  <c r="P123" i="58"/>
  <c r="N124" i="58"/>
  <c r="P124" i="58" s="1"/>
  <c r="N125" i="58"/>
  <c r="N126" i="58"/>
  <c r="P126" i="58" s="1"/>
  <c r="N127" i="58"/>
  <c r="T127" i="58" s="1"/>
  <c r="N128" i="58"/>
  <c r="P128" i="58" s="1"/>
  <c r="K129" i="58"/>
  <c r="N129" i="58"/>
  <c r="H130" i="58"/>
  <c r="N130" i="58"/>
  <c r="P130" i="58" s="1"/>
  <c r="T130" i="58"/>
  <c r="N131" i="58"/>
  <c r="T131" i="58" s="1"/>
  <c r="N132" i="58"/>
  <c r="N133" i="58"/>
  <c r="P133" i="58"/>
  <c r="T133" i="58"/>
  <c r="N134" i="58"/>
  <c r="P134" i="58" s="1"/>
  <c r="N135" i="58"/>
  <c r="T135" i="58" s="1"/>
  <c r="N136" i="58"/>
  <c r="P136" i="58" s="1"/>
  <c r="N137" i="58"/>
  <c r="P137" i="58" s="1"/>
  <c r="N138" i="58"/>
  <c r="P138" i="58" s="1"/>
  <c r="T138" i="58"/>
  <c r="N139" i="58"/>
  <c r="N140" i="58"/>
  <c r="P140" i="58" s="1"/>
  <c r="T140" i="58"/>
  <c r="N141" i="58"/>
  <c r="P141" i="58" s="1"/>
  <c r="T141" i="58"/>
  <c r="N142" i="58"/>
  <c r="P142" i="58" s="1"/>
  <c r="N143" i="58"/>
  <c r="N144" i="58"/>
  <c r="P144" i="58" s="1"/>
  <c r="K145" i="58"/>
  <c r="N145" i="58"/>
  <c r="P145" i="58" s="1"/>
  <c r="T145" i="58"/>
  <c r="H146" i="58"/>
  <c r="N146" i="58"/>
  <c r="N147" i="58"/>
  <c r="T147" i="58" s="1"/>
  <c r="P147" i="58"/>
  <c r="N148" i="58"/>
  <c r="P148" i="58" s="1"/>
  <c r="N149" i="58"/>
  <c r="P149" i="58"/>
  <c r="T149" i="58"/>
  <c r="N150" i="58"/>
  <c r="P150" i="58" s="1"/>
  <c r="N151" i="58"/>
  <c r="T151" i="58" s="1"/>
  <c r="P151" i="58"/>
  <c r="N152" i="58"/>
  <c r="P152" i="58" s="1"/>
  <c r="N153" i="58"/>
  <c r="P153" i="58" s="1"/>
  <c r="T153" i="58"/>
  <c r="N154" i="58"/>
  <c r="N155" i="58"/>
  <c r="T155" i="58" s="1"/>
  <c r="N156" i="58"/>
  <c r="N157" i="58"/>
  <c r="P157" i="58"/>
  <c r="T157" i="58"/>
  <c r="N158" i="58"/>
  <c r="P158" i="58" s="1"/>
  <c r="N159" i="58"/>
  <c r="T159" i="58" s="1"/>
  <c r="N160" i="58"/>
  <c r="P160" i="58" s="1"/>
  <c r="K161" i="58"/>
  <c r="N161" i="58"/>
  <c r="P161" i="58"/>
  <c r="T161" i="58"/>
  <c r="H162" i="58"/>
  <c r="N162" i="58"/>
  <c r="P162" i="58" s="1"/>
  <c r="N163" i="58"/>
  <c r="N164" i="58"/>
  <c r="P164" i="58" s="1"/>
  <c r="T164" i="58"/>
  <c r="N165" i="58"/>
  <c r="T165" i="58" s="1"/>
  <c r="N166" i="58"/>
  <c r="P166" i="58" s="1"/>
  <c r="N167" i="58"/>
  <c r="N168" i="58"/>
  <c r="P168" i="58" s="1"/>
  <c r="N169" i="58"/>
  <c r="P169" i="58" s="1"/>
  <c r="T169" i="58"/>
  <c r="N170" i="58"/>
  <c r="N171" i="58"/>
  <c r="T171" i="58" s="1"/>
  <c r="P171" i="58"/>
  <c r="N172" i="58"/>
  <c r="P172" i="58" s="1"/>
  <c r="T172" i="58"/>
  <c r="N173" i="58"/>
  <c r="P173" i="58"/>
  <c r="T173" i="58"/>
  <c r="N174" i="58"/>
  <c r="P174" i="58" s="1"/>
  <c r="N175" i="58"/>
  <c r="T175" i="58" s="1"/>
  <c r="P175" i="58"/>
  <c r="N176" i="58"/>
  <c r="P176" i="58" s="1"/>
  <c r="K177" i="58"/>
  <c r="N177" i="58"/>
  <c r="P177" i="58"/>
  <c r="T177" i="58"/>
  <c r="H178" i="58"/>
  <c r="N178" i="58"/>
  <c r="P178" i="58" s="1"/>
  <c r="T178" i="58"/>
  <c r="N179" i="58"/>
  <c r="T179" i="58" s="1"/>
  <c r="P179" i="58"/>
  <c r="N180" i="58"/>
  <c r="P180" i="58" s="1"/>
  <c r="T180" i="58"/>
  <c r="N181" i="58"/>
  <c r="N182" i="58"/>
  <c r="P182" i="58" s="1"/>
  <c r="N183" i="58"/>
  <c r="T183" i="58" s="1"/>
  <c r="P183" i="58"/>
  <c r="N184" i="58"/>
  <c r="P184" i="58" s="1"/>
  <c r="N185" i="58"/>
  <c r="P185" i="58" s="1"/>
  <c r="N186" i="58"/>
  <c r="P186" i="58" s="1"/>
  <c r="N187" i="58"/>
  <c r="N188" i="58"/>
  <c r="P188" i="58" s="1"/>
  <c r="T188" i="58"/>
  <c r="N189" i="58"/>
  <c r="T189" i="58" s="1"/>
  <c r="N190" i="58"/>
  <c r="P190" i="58" s="1"/>
  <c r="N191" i="58"/>
  <c r="N192" i="58"/>
  <c r="P192" i="58" s="1"/>
  <c r="K193" i="58"/>
  <c r="N193" i="58"/>
  <c r="T193" i="58" s="1"/>
  <c r="P193" i="58"/>
  <c r="H194" i="58"/>
  <c r="N194" i="58"/>
  <c r="N195" i="58"/>
  <c r="T195" i="58" s="1"/>
  <c r="P195" i="58"/>
  <c r="N196" i="58"/>
  <c r="N197" i="58"/>
  <c r="P197" i="58"/>
  <c r="T197" i="58"/>
  <c r="N198" i="58"/>
  <c r="P198" i="58" s="1"/>
  <c r="N199" i="58"/>
  <c r="T199" i="58" s="1"/>
  <c r="P199" i="58"/>
  <c r="N200" i="58"/>
  <c r="P200" i="58" s="1"/>
  <c r="N201" i="58"/>
  <c r="N202" i="58"/>
  <c r="P202" i="58" s="1"/>
  <c r="T202" i="58"/>
  <c r="N203" i="58"/>
  <c r="T203" i="58" s="1"/>
  <c r="P203" i="58"/>
  <c r="N204" i="58"/>
  <c r="P204" i="58" s="1"/>
  <c r="T204" i="58"/>
  <c r="F205" i="58"/>
  <c r="Y7" i="58" s="1"/>
  <c r="I205" i="58"/>
  <c r="L205" i="58"/>
  <c r="M205" i="58"/>
  <c r="K31" i="32" s="1"/>
  <c r="O205" i="58"/>
  <c r="M31" i="32" s="1"/>
  <c r="Q205" i="58"/>
  <c r="O31" i="32" s="1"/>
  <c r="R205" i="58"/>
  <c r="S205" i="58"/>
  <c r="H1" i="57"/>
  <c r="D2" i="57"/>
  <c r="C5" i="57"/>
  <c r="N5" i="57"/>
  <c r="P5" i="57" s="1"/>
  <c r="N6" i="57"/>
  <c r="P6" i="57" s="1"/>
  <c r="N7" i="57"/>
  <c r="P7" i="57" s="1"/>
  <c r="T7" i="57"/>
  <c r="N8" i="57"/>
  <c r="P8" i="57" s="1"/>
  <c r="N9" i="57"/>
  <c r="N10" i="57"/>
  <c r="P10" i="57" s="1"/>
  <c r="T10" i="57"/>
  <c r="N11" i="57"/>
  <c r="T11" i="57" s="1"/>
  <c r="P11" i="57"/>
  <c r="N12" i="57"/>
  <c r="P12" i="57"/>
  <c r="T12" i="57"/>
  <c r="N13" i="57"/>
  <c r="T13" i="57" s="1"/>
  <c r="N14" i="57"/>
  <c r="P14" i="57" s="1"/>
  <c r="T14" i="57"/>
  <c r="N15" i="57"/>
  <c r="P15" i="57" s="1"/>
  <c r="T15" i="57"/>
  <c r="N16" i="57"/>
  <c r="T16" i="57" s="1"/>
  <c r="P16" i="57"/>
  <c r="N17" i="57"/>
  <c r="N18" i="57"/>
  <c r="P18" i="57"/>
  <c r="T18" i="57"/>
  <c r="N19" i="57"/>
  <c r="P19" i="57" s="1"/>
  <c r="N20" i="57"/>
  <c r="T20" i="57" s="1"/>
  <c r="P20" i="57"/>
  <c r="N21" i="57"/>
  <c r="P21" i="57" s="1"/>
  <c r="N22" i="57"/>
  <c r="P22" i="57" s="1"/>
  <c r="N23" i="57"/>
  <c r="N24" i="57"/>
  <c r="T24" i="57" s="1"/>
  <c r="P24" i="57"/>
  <c r="N25" i="57"/>
  <c r="P25" i="57" s="1"/>
  <c r="N26" i="57"/>
  <c r="T26" i="57" s="1"/>
  <c r="N27" i="57"/>
  <c r="N28" i="57"/>
  <c r="T28" i="57" s="1"/>
  <c r="P28" i="57"/>
  <c r="N29" i="57"/>
  <c r="P29" i="57" s="1"/>
  <c r="T29" i="57"/>
  <c r="N30" i="57"/>
  <c r="T30" i="57" s="1"/>
  <c r="N31" i="57"/>
  <c r="P31" i="57" s="1"/>
  <c r="N32" i="57"/>
  <c r="T32" i="57" s="1"/>
  <c r="N33" i="57"/>
  <c r="P33" i="57" s="1"/>
  <c r="N34" i="57"/>
  <c r="P34" i="57" s="1"/>
  <c r="T34" i="57"/>
  <c r="N35" i="57"/>
  <c r="P35" i="57" s="1"/>
  <c r="N36" i="57"/>
  <c r="T36" i="57" s="1"/>
  <c r="N37" i="57"/>
  <c r="P37" i="57" s="1"/>
  <c r="N38" i="57"/>
  <c r="N39" i="57"/>
  <c r="P39" i="57" s="1"/>
  <c r="N40" i="57"/>
  <c r="T40" i="57" s="1"/>
  <c r="N41" i="57"/>
  <c r="P41" i="57" s="1"/>
  <c r="N42" i="57"/>
  <c r="N43" i="57"/>
  <c r="P43" i="57" s="1"/>
  <c r="N44" i="57"/>
  <c r="T44" i="57" s="1"/>
  <c r="N45" i="57"/>
  <c r="P45" i="57" s="1"/>
  <c r="N46" i="57"/>
  <c r="P46" i="57" s="1"/>
  <c r="T46" i="57"/>
  <c r="N47" i="57"/>
  <c r="P47" i="57" s="1"/>
  <c r="N48" i="57"/>
  <c r="T48" i="57" s="1"/>
  <c r="N49" i="57"/>
  <c r="P49" i="57" s="1"/>
  <c r="N50" i="57"/>
  <c r="N51" i="57"/>
  <c r="P51" i="57" s="1"/>
  <c r="N52" i="57"/>
  <c r="T52" i="57" s="1"/>
  <c r="N53" i="57"/>
  <c r="P53" i="57" s="1"/>
  <c r="N54" i="57"/>
  <c r="T54" i="57" s="1"/>
  <c r="N55" i="57"/>
  <c r="P55" i="57" s="1"/>
  <c r="N56" i="57"/>
  <c r="T56" i="57" s="1"/>
  <c r="P56" i="57"/>
  <c r="N57" i="57"/>
  <c r="P57" i="57" s="1"/>
  <c r="T57" i="57"/>
  <c r="N58" i="57"/>
  <c r="N59" i="57"/>
  <c r="P59" i="57" s="1"/>
  <c r="T59" i="57"/>
  <c r="N60" i="57"/>
  <c r="T60" i="57" s="1"/>
  <c r="P60" i="57"/>
  <c r="N61" i="57"/>
  <c r="P61" i="57" s="1"/>
  <c r="T61" i="57"/>
  <c r="N62" i="57"/>
  <c r="N63" i="57"/>
  <c r="P63" i="57" s="1"/>
  <c r="N64" i="57"/>
  <c r="T64" i="57" s="1"/>
  <c r="P64" i="57"/>
  <c r="N65" i="57"/>
  <c r="P65" i="57" s="1"/>
  <c r="N66" i="57"/>
  <c r="N67" i="57"/>
  <c r="P67" i="57" s="1"/>
  <c r="T67" i="57"/>
  <c r="N68" i="57"/>
  <c r="N69" i="57"/>
  <c r="P69" i="57" s="1"/>
  <c r="T69" i="57"/>
  <c r="N70" i="57"/>
  <c r="T70" i="57" s="1"/>
  <c r="P70" i="57"/>
  <c r="N71" i="57"/>
  <c r="P71" i="57" s="1"/>
  <c r="N72" i="57"/>
  <c r="N73" i="57"/>
  <c r="P73" i="57" s="1"/>
  <c r="N74" i="57"/>
  <c r="P74" i="57" s="1"/>
  <c r="T74" i="57"/>
  <c r="N75" i="57"/>
  <c r="N76" i="57"/>
  <c r="T76" i="57" s="1"/>
  <c r="P76" i="57"/>
  <c r="N77" i="57"/>
  <c r="P77" i="57" s="1"/>
  <c r="T77" i="57"/>
  <c r="N78" i="57"/>
  <c r="P78" i="57"/>
  <c r="T78" i="57"/>
  <c r="N79" i="57"/>
  <c r="P79" i="57" s="1"/>
  <c r="N80" i="57"/>
  <c r="T80" i="57" s="1"/>
  <c r="P80" i="57"/>
  <c r="N81" i="57"/>
  <c r="P81" i="57" s="1"/>
  <c r="N82" i="57"/>
  <c r="T82" i="57" s="1"/>
  <c r="N83" i="57"/>
  <c r="P83" i="57" s="1"/>
  <c r="N84" i="57"/>
  <c r="T84" i="57" s="1"/>
  <c r="N85" i="57"/>
  <c r="P85" i="57" s="1"/>
  <c r="N86" i="57"/>
  <c r="T86" i="57" s="1"/>
  <c r="N87" i="57"/>
  <c r="P87" i="57" s="1"/>
  <c r="T87" i="57"/>
  <c r="N88" i="57"/>
  <c r="T88" i="57" s="1"/>
  <c r="N89" i="57"/>
  <c r="P89" i="57" s="1"/>
  <c r="N90" i="57"/>
  <c r="N91" i="57"/>
  <c r="P91" i="57" s="1"/>
  <c r="N92" i="57"/>
  <c r="T92" i="57" s="1"/>
  <c r="N93" i="57"/>
  <c r="P93" i="57" s="1"/>
  <c r="N94" i="57"/>
  <c r="N95" i="57"/>
  <c r="P95" i="57" s="1"/>
  <c r="N96" i="57"/>
  <c r="T96" i="57" s="1"/>
  <c r="N97" i="57"/>
  <c r="P97" i="57" s="1"/>
  <c r="N98" i="57"/>
  <c r="P98" i="57" s="1"/>
  <c r="T98" i="57"/>
  <c r="N99" i="57"/>
  <c r="P99" i="57" s="1"/>
  <c r="N100" i="57"/>
  <c r="T100" i="57" s="1"/>
  <c r="N101" i="57"/>
  <c r="P101" i="57" s="1"/>
  <c r="N102" i="57"/>
  <c r="N103" i="57"/>
  <c r="P103" i="57" s="1"/>
  <c r="N104" i="57"/>
  <c r="T104" i="57" s="1"/>
  <c r="N105" i="57"/>
  <c r="P105" i="57" s="1"/>
  <c r="N106" i="57"/>
  <c r="P106" i="57" s="1"/>
  <c r="T106" i="57"/>
  <c r="N107" i="57"/>
  <c r="P107" i="57" s="1"/>
  <c r="N108" i="57"/>
  <c r="T108" i="57" s="1"/>
  <c r="N109" i="57"/>
  <c r="P109" i="57" s="1"/>
  <c r="N110" i="57"/>
  <c r="P110" i="57"/>
  <c r="T110" i="57"/>
  <c r="N111" i="57"/>
  <c r="P111" i="57" s="1"/>
  <c r="N112" i="57"/>
  <c r="T112" i="57" s="1"/>
  <c r="N113" i="57"/>
  <c r="P113" i="57" s="1"/>
  <c r="N114" i="57"/>
  <c r="P114" i="57" s="1"/>
  <c r="T114" i="57"/>
  <c r="N115" i="57"/>
  <c r="P115" i="57" s="1"/>
  <c r="N116" i="57"/>
  <c r="T116" i="57" s="1"/>
  <c r="N117" i="57"/>
  <c r="P117" i="57" s="1"/>
  <c r="N118" i="57"/>
  <c r="P118" i="57"/>
  <c r="T118" i="57"/>
  <c r="N119" i="57"/>
  <c r="P119" i="57" s="1"/>
  <c r="N120" i="57"/>
  <c r="T120" i="57" s="1"/>
  <c r="N121" i="57"/>
  <c r="P121" i="57" s="1"/>
  <c r="N122" i="57"/>
  <c r="P122" i="57" s="1"/>
  <c r="N123" i="57"/>
  <c r="P123" i="57" s="1"/>
  <c r="N124" i="57"/>
  <c r="T124" i="57" s="1"/>
  <c r="N125" i="57"/>
  <c r="P125" i="57" s="1"/>
  <c r="N126" i="57"/>
  <c r="P126" i="57"/>
  <c r="T126" i="57"/>
  <c r="N127" i="57"/>
  <c r="P127" i="57" s="1"/>
  <c r="N128" i="57"/>
  <c r="T128" i="57" s="1"/>
  <c r="N129" i="57"/>
  <c r="P129" i="57" s="1"/>
  <c r="N130" i="57"/>
  <c r="P130" i="57" s="1"/>
  <c r="T130" i="57"/>
  <c r="N131" i="57"/>
  <c r="P131" i="57" s="1"/>
  <c r="N132" i="57"/>
  <c r="T132" i="57" s="1"/>
  <c r="N133" i="57"/>
  <c r="P133" i="57" s="1"/>
  <c r="N134" i="57"/>
  <c r="T134" i="57" s="1"/>
  <c r="N135" i="57"/>
  <c r="P135" i="57" s="1"/>
  <c r="N136" i="57"/>
  <c r="T136" i="57" s="1"/>
  <c r="N137" i="57"/>
  <c r="P137" i="57" s="1"/>
  <c r="N138" i="57"/>
  <c r="P138" i="57" s="1"/>
  <c r="T138" i="57"/>
  <c r="N139" i="57"/>
  <c r="P139" i="57" s="1"/>
  <c r="N140" i="57"/>
  <c r="T140" i="57" s="1"/>
  <c r="N141" i="57"/>
  <c r="P141" i="57" s="1"/>
  <c r="N142" i="57"/>
  <c r="T142" i="57" s="1"/>
  <c r="P142" i="57"/>
  <c r="N143" i="57"/>
  <c r="P143" i="57" s="1"/>
  <c r="N144" i="57"/>
  <c r="T144" i="57" s="1"/>
  <c r="N145" i="57"/>
  <c r="P145" i="57" s="1"/>
  <c r="N146" i="57"/>
  <c r="N147" i="57"/>
  <c r="P147" i="57" s="1"/>
  <c r="N148" i="57"/>
  <c r="T148" i="57" s="1"/>
  <c r="N149" i="57"/>
  <c r="P149" i="57" s="1"/>
  <c r="N150" i="57"/>
  <c r="P150" i="57"/>
  <c r="T150" i="57"/>
  <c r="N151" i="57"/>
  <c r="P151" i="57" s="1"/>
  <c r="N152" i="57"/>
  <c r="T152" i="57" s="1"/>
  <c r="N153" i="57"/>
  <c r="P153" i="57" s="1"/>
  <c r="N154" i="57"/>
  <c r="N155" i="57"/>
  <c r="P155" i="57" s="1"/>
  <c r="N156" i="57"/>
  <c r="T156" i="57" s="1"/>
  <c r="N157" i="57"/>
  <c r="P157" i="57" s="1"/>
  <c r="N158" i="57"/>
  <c r="N159" i="57"/>
  <c r="P159" i="57" s="1"/>
  <c r="N160" i="57"/>
  <c r="T160" i="57" s="1"/>
  <c r="N161" i="57"/>
  <c r="P161" i="57" s="1"/>
  <c r="N162" i="57"/>
  <c r="P162" i="57" s="1"/>
  <c r="T162" i="57"/>
  <c r="N163" i="57"/>
  <c r="P163" i="57" s="1"/>
  <c r="N164" i="57"/>
  <c r="T164" i="57" s="1"/>
  <c r="N165" i="57"/>
  <c r="P165" i="57" s="1"/>
  <c r="N166" i="57"/>
  <c r="N167" i="57"/>
  <c r="P167" i="57" s="1"/>
  <c r="N168" i="57"/>
  <c r="T168" i="57" s="1"/>
  <c r="N169" i="57"/>
  <c r="P169" i="57" s="1"/>
  <c r="N170" i="57"/>
  <c r="P170" i="57" s="1"/>
  <c r="N171" i="57"/>
  <c r="P171" i="57" s="1"/>
  <c r="N172" i="57"/>
  <c r="T172" i="57" s="1"/>
  <c r="N173" i="57"/>
  <c r="P173" i="57" s="1"/>
  <c r="N174" i="57"/>
  <c r="P174" i="57"/>
  <c r="T174" i="57"/>
  <c r="N175" i="57"/>
  <c r="P175" i="57" s="1"/>
  <c r="N176" i="57"/>
  <c r="T176" i="57" s="1"/>
  <c r="N177" i="57"/>
  <c r="P177" i="57" s="1"/>
  <c r="N178" i="57"/>
  <c r="P178" i="57" s="1"/>
  <c r="N179" i="57"/>
  <c r="P179" i="57" s="1"/>
  <c r="N180" i="57"/>
  <c r="T180" i="57" s="1"/>
  <c r="N181" i="57"/>
  <c r="P181" i="57" s="1"/>
  <c r="N182" i="57"/>
  <c r="P182" i="57" s="1"/>
  <c r="T182" i="57"/>
  <c r="N183" i="57"/>
  <c r="P183" i="57" s="1"/>
  <c r="N184" i="57"/>
  <c r="T184" i="57" s="1"/>
  <c r="N185" i="57"/>
  <c r="P185" i="57" s="1"/>
  <c r="N186" i="57"/>
  <c r="P186" i="57" s="1"/>
  <c r="T186" i="57"/>
  <c r="N187" i="57"/>
  <c r="P187" i="57" s="1"/>
  <c r="N188" i="57"/>
  <c r="T188" i="57" s="1"/>
  <c r="N189" i="57"/>
  <c r="P189" i="57" s="1"/>
  <c r="N190" i="57"/>
  <c r="P190" i="57" s="1"/>
  <c r="T190" i="57"/>
  <c r="N191" i="57"/>
  <c r="P191" i="57" s="1"/>
  <c r="N192" i="57"/>
  <c r="T192" i="57" s="1"/>
  <c r="N193" i="57"/>
  <c r="P193" i="57" s="1"/>
  <c r="N194" i="57"/>
  <c r="P194" i="57" s="1"/>
  <c r="T194" i="57"/>
  <c r="N195" i="57"/>
  <c r="P195" i="57" s="1"/>
  <c r="N196" i="57"/>
  <c r="T196" i="57" s="1"/>
  <c r="N197" i="57"/>
  <c r="P197" i="57" s="1"/>
  <c r="N198" i="57"/>
  <c r="N199" i="57"/>
  <c r="P199" i="57" s="1"/>
  <c r="N200" i="57"/>
  <c r="T200" i="57" s="1"/>
  <c r="N201" i="57"/>
  <c r="P201" i="57" s="1"/>
  <c r="N202" i="57"/>
  <c r="T202" i="57" s="1"/>
  <c r="N203" i="57"/>
  <c r="P203" i="57" s="1"/>
  <c r="N204" i="57"/>
  <c r="P204" i="57" s="1"/>
  <c r="T204" i="57"/>
  <c r="F205" i="57"/>
  <c r="I205" i="57"/>
  <c r="I30" i="32" s="1"/>
  <c r="L205" i="57"/>
  <c r="M205" i="57"/>
  <c r="O205" i="57"/>
  <c r="Q205" i="57"/>
  <c r="R205" i="57"/>
  <c r="Q30" i="32" s="1"/>
  <c r="S205" i="57"/>
  <c r="H1" i="56"/>
  <c r="H9" i="56" s="1"/>
  <c r="D2" i="56"/>
  <c r="C5" i="56"/>
  <c r="N5" i="56"/>
  <c r="P5" i="56" s="1"/>
  <c r="N6" i="56"/>
  <c r="T6" i="56" s="1"/>
  <c r="P6" i="56"/>
  <c r="K7" i="56"/>
  <c r="N7" i="56"/>
  <c r="P7" i="56" s="1"/>
  <c r="N8" i="56"/>
  <c r="T8" i="56" s="1"/>
  <c r="N9" i="56"/>
  <c r="T9" i="56" s="1"/>
  <c r="N10" i="56"/>
  <c r="P10" i="56"/>
  <c r="T10" i="56"/>
  <c r="N11" i="56"/>
  <c r="P11" i="56" s="1"/>
  <c r="N12" i="56"/>
  <c r="P12" i="56" s="1"/>
  <c r="H13" i="56"/>
  <c r="N13" i="56"/>
  <c r="P13" i="56" s="1"/>
  <c r="N14" i="56"/>
  <c r="P14" i="56" s="1"/>
  <c r="K15" i="56"/>
  <c r="N15" i="56"/>
  <c r="P15" i="56" s="1"/>
  <c r="T15" i="56"/>
  <c r="H16" i="56"/>
  <c r="N16" i="56"/>
  <c r="P16" i="56" s="1"/>
  <c r="K17" i="56"/>
  <c r="N17" i="56"/>
  <c r="H18" i="56"/>
  <c r="N18" i="56"/>
  <c r="P18" i="56" s="1"/>
  <c r="N19" i="56"/>
  <c r="T19" i="56" s="1"/>
  <c r="H20" i="56"/>
  <c r="N20" i="56"/>
  <c r="P20" i="56" s="1"/>
  <c r="N21" i="56"/>
  <c r="N22" i="56"/>
  <c r="P22" i="56" s="1"/>
  <c r="T22" i="56"/>
  <c r="N23" i="56"/>
  <c r="T23" i="56" s="1"/>
  <c r="P23" i="56"/>
  <c r="H24" i="56"/>
  <c r="N24" i="56"/>
  <c r="P24" i="56" s="1"/>
  <c r="K25" i="56"/>
  <c r="N25" i="56"/>
  <c r="P25" i="56" s="1"/>
  <c r="T25" i="56"/>
  <c r="H26" i="56"/>
  <c r="N26" i="56"/>
  <c r="P26" i="56" s="1"/>
  <c r="N27" i="56"/>
  <c r="T27" i="56" s="1"/>
  <c r="H28" i="56"/>
  <c r="N28" i="56"/>
  <c r="P28" i="56" s="1"/>
  <c r="N29" i="56"/>
  <c r="P29" i="56" s="1"/>
  <c r="N30" i="56"/>
  <c r="P30" i="56" s="1"/>
  <c r="T30" i="56"/>
  <c r="N31" i="56"/>
  <c r="H32" i="56"/>
  <c r="N32" i="56"/>
  <c r="P32" i="56" s="1"/>
  <c r="K33" i="56"/>
  <c r="N33" i="56"/>
  <c r="P33" i="56"/>
  <c r="T33" i="56"/>
  <c r="H34" i="56"/>
  <c r="N34" i="56"/>
  <c r="P34" i="56" s="1"/>
  <c r="N35" i="56"/>
  <c r="T35" i="56" s="1"/>
  <c r="H36" i="56"/>
  <c r="N36" i="56"/>
  <c r="P36" i="56" s="1"/>
  <c r="N37" i="56"/>
  <c r="P37" i="56" s="1"/>
  <c r="T37" i="56"/>
  <c r="N38" i="56"/>
  <c r="P38" i="56" s="1"/>
  <c r="T38" i="56"/>
  <c r="N39" i="56"/>
  <c r="T39" i="56" s="1"/>
  <c r="H40" i="56"/>
  <c r="N40" i="56"/>
  <c r="P40" i="56" s="1"/>
  <c r="K41" i="56"/>
  <c r="N41" i="56"/>
  <c r="T41" i="56" s="1"/>
  <c r="P41" i="56"/>
  <c r="N42" i="56"/>
  <c r="N43" i="56"/>
  <c r="P43" i="56"/>
  <c r="T43" i="56"/>
  <c r="N44" i="56"/>
  <c r="P44" i="56" s="1"/>
  <c r="K45" i="56"/>
  <c r="N45" i="56"/>
  <c r="T45" i="56" s="1"/>
  <c r="N46" i="56"/>
  <c r="P46" i="56" s="1"/>
  <c r="K47" i="56"/>
  <c r="N47" i="56"/>
  <c r="T47" i="56" s="1"/>
  <c r="H48" i="56"/>
  <c r="N48" i="56"/>
  <c r="P48" i="56" s="1"/>
  <c r="N49" i="56"/>
  <c r="P49" i="56" s="1"/>
  <c r="T49" i="56"/>
  <c r="N50" i="56"/>
  <c r="P50" i="56" s="1"/>
  <c r="T50" i="56"/>
  <c r="K51" i="56"/>
  <c r="N51" i="56"/>
  <c r="T51" i="56" s="1"/>
  <c r="H52" i="56"/>
  <c r="N52" i="56"/>
  <c r="P52" i="56" s="1"/>
  <c r="N53" i="56"/>
  <c r="T53" i="56" s="1"/>
  <c r="P53" i="56"/>
  <c r="N54" i="56"/>
  <c r="K55" i="56"/>
  <c r="N55" i="56"/>
  <c r="T55" i="56" s="1"/>
  <c r="H56" i="56"/>
  <c r="N56" i="56"/>
  <c r="P56" i="56" s="1"/>
  <c r="T56" i="56"/>
  <c r="N57" i="56"/>
  <c r="T57" i="56" s="1"/>
  <c r="N58" i="56"/>
  <c r="P58" i="56" s="1"/>
  <c r="K59" i="56"/>
  <c r="N59" i="56"/>
  <c r="H60" i="56"/>
  <c r="N60" i="56"/>
  <c r="P60" i="56" s="1"/>
  <c r="N61" i="56"/>
  <c r="H62" i="56"/>
  <c r="N62" i="56"/>
  <c r="P62" i="56" s="1"/>
  <c r="N63" i="56"/>
  <c r="N64" i="56"/>
  <c r="P64" i="56" s="1"/>
  <c r="K65" i="56"/>
  <c r="N65" i="56"/>
  <c r="N66" i="56"/>
  <c r="P66" i="56" s="1"/>
  <c r="K67" i="56"/>
  <c r="N67" i="56"/>
  <c r="H68" i="56"/>
  <c r="N68" i="56"/>
  <c r="K69" i="56"/>
  <c r="N69" i="56"/>
  <c r="T69" i="56" s="1"/>
  <c r="P69" i="56"/>
  <c r="N70" i="56"/>
  <c r="P70" i="56" s="1"/>
  <c r="T70" i="56"/>
  <c r="N71" i="56"/>
  <c r="P71" i="56" s="1"/>
  <c r="T71" i="56"/>
  <c r="N72" i="56"/>
  <c r="P72" i="56" s="1"/>
  <c r="K73" i="56"/>
  <c r="N73" i="56"/>
  <c r="N74" i="56"/>
  <c r="P74" i="56" s="1"/>
  <c r="K75" i="56"/>
  <c r="N75" i="56"/>
  <c r="P75" i="56" s="1"/>
  <c r="H76" i="56"/>
  <c r="N76" i="56"/>
  <c r="K77" i="56"/>
  <c r="N77" i="56"/>
  <c r="T77" i="56" s="1"/>
  <c r="P77" i="56"/>
  <c r="N78" i="56"/>
  <c r="N79" i="56"/>
  <c r="P79" i="56"/>
  <c r="T79" i="56"/>
  <c r="N80" i="56"/>
  <c r="P80" i="56" s="1"/>
  <c r="K81" i="56"/>
  <c r="N81" i="56"/>
  <c r="N82" i="56"/>
  <c r="P82" i="56" s="1"/>
  <c r="K83" i="56"/>
  <c r="N83" i="56"/>
  <c r="P83" i="56" s="1"/>
  <c r="T83" i="56"/>
  <c r="H84" i="56"/>
  <c r="N84" i="56"/>
  <c r="K85" i="56"/>
  <c r="N85" i="56"/>
  <c r="T85" i="56" s="1"/>
  <c r="P85" i="56"/>
  <c r="N86" i="56"/>
  <c r="P86" i="56" s="1"/>
  <c r="N87" i="56"/>
  <c r="N88" i="56"/>
  <c r="P88" i="56" s="1"/>
  <c r="K89" i="56"/>
  <c r="N89" i="56"/>
  <c r="N90" i="56"/>
  <c r="P90" i="56" s="1"/>
  <c r="K91" i="56"/>
  <c r="N91" i="56"/>
  <c r="H92" i="56"/>
  <c r="N92" i="56"/>
  <c r="K93" i="56"/>
  <c r="N93" i="56"/>
  <c r="N94" i="56"/>
  <c r="P94" i="56" s="1"/>
  <c r="T94" i="56"/>
  <c r="N95" i="56"/>
  <c r="P95" i="56" s="1"/>
  <c r="T95" i="56"/>
  <c r="N96" i="56"/>
  <c r="P96" i="56" s="1"/>
  <c r="K97" i="56"/>
  <c r="N97" i="56"/>
  <c r="N98" i="56"/>
  <c r="P98" i="56" s="1"/>
  <c r="K99" i="56"/>
  <c r="N99" i="56"/>
  <c r="P99" i="56" s="1"/>
  <c r="T99" i="56"/>
  <c r="H100" i="56"/>
  <c r="N100" i="56"/>
  <c r="K101" i="56"/>
  <c r="N101" i="56"/>
  <c r="T101" i="56" s="1"/>
  <c r="N102" i="56"/>
  <c r="N103" i="56"/>
  <c r="P103" i="56"/>
  <c r="T103" i="56"/>
  <c r="N104" i="56"/>
  <c r="P104" i="56" s="1"/>
  <c r="K105" i="56"/>
  <c r="N105" i="56"/>
  <c r="N106" i="56"/>
  <c r="P106" i="56" s="1"/>
  <c r="K107" i="56"/>
  <c r="N107" i="56"/>
  <c r="H108" i="56"/>
  <c r="N108" i="56"/>
  <c r="P108" i="56" s="1"/>
  <c r="N109" i="56"/>
  <c r="P109" i="56" s="1"/>
  <c r="N110" i="56"/>
  <c r="P110" i="56" s="1"/>
  <c r="K111" i="56"/>
  <c r="N111" i="56"/>
  <c r="H112" i="56"/>
  <c r="N112" i="56"/>
  <c r="P112" i="56" s="1"/>
  <c r="T112" i="56"/>
  <c r="N113" i="56"/>
  <c r="N114" i="56"/>
  <c r="P114" i="56" s="1"/>
  <c r="K115" i="56"/>
  <c r="N115" i="56"/>
  <c r="P115" i="56" s="1"/>
  <c r="H116" i="56"/>
  <c r="N116" i="56"/>
  <c r="K117" i="56"/>
  <c r="N117" i="56"/>
  <c r="T117" i="56" s="1"/>
  <c r="N118" i="56"/>
  <c r="N119" i="56"/>
  <c r="P119" i="56"/>
  <c r="T119" i="56"/>
  <c r="N120" i="56"/>
  <c r="P120" i="56" s="1"/>
  <c r="K121" i="56"/>
  <c r="N121" i="56"/>
  <c r="N122" i="56"/>
  <c r="P122" i="56" s="1"/>
  <c r="K123" i="56"/>
  <c r="N123" i="56"/>
  <c r="P123" i="56" s="1"/>
  <c r="T123" i="56"/>
  <c r="H124" i="56"/>
  <c r="N124" i="56"/>
  <c r="K125" i="56"/>
  <c r="N125" i="56"/>
  <c r="T125" i="56" s="1"/>
  <c r="P125" i="56"/>
  <c r="N126" i="56"/>
  <c r="P126" i="56" s="1"/>
  <c r="N127" i="56"/>
  <c r="P127" i="56"/>
  <c r="T127" i="56"/>
  <c r="N128" i="56"/>
  <c r="P128" i="56" s="1"/>
  <c r="K129" i="56"/>
  <c r="N129" i="56"/>
  <c r="N130" i="56"/>
  <c r="P130" i="56" s="1"/>
  <c r="K131" i="56"/>
  <c r="N131" i="56"/>
  <c r="P131" i="56" s="1"/>
  <c r="H132" i="56"/>
  <c r="N132" i="56"/>
  <c r="K133" i="56"/>
  <c r="N133" i="56"/>
  <c r="T133" i="56" s="1"/>
  <c r="P133" i="56"/>
  <c r="N134" i="56"/>
  <c r="P134" i="56" s="1"/>
  <c r="N135" i="56"/>
  <c r="P135" i="56"/>
  <c r="T135" i="56"/>
  <c r="N136" i="56"/>
  <c r="P136" i="56" s="1"/>
  <c r="K137" i="56"/>
  <c r="N137" i="56"/>
  <c r="N138" i="56"/>
  <c r="P138" i="56" s="1"/>
  <c r="K139" i="56"/>
  <c r="N139" i="56"/>
  <c r="P139" i="56" s="1"/>
  <c r="T139" i="56"/>
  <c r="H140" i="56"/>
  <c r="N140" i="56"/>
  <c r="K141" i="56"/>
  <c r="N141" i="56"/>
  <c r="N142" i="56"/>
  <c r="P142" i="56" s="1"/>
  <c r="T142" i="56"/>
  <c r="N143" i="56"/>
  <c r="T143" i="56" s="1"/>
  <c r="P143" i="56"/>
  <c r="N144" i="56"/>
  <c r="P144" i="56" s="1"/>
  <c r="K145" i="56"/>
  <c r="N145" i="56"/>
  <c r="N146" i="56"/>
  <c r="P146" i="56" s="1"/>
  <c r="K147" i="56"/>
  <c r="N147" i="56"/>
  <c r="P147" i="56" s="1"/>
  <c r="H148" i="56"/>
  <c r="N148" i="56"/>
  <c r="K149" i="56"/>
  <c r="N149" i="56"/>
  <c r="N150" i="56"/>
  <c r="P150" i="56" s="1"/>
  <c r="T150" i="56"/>
  <c r="N151" i="56"/>
  <c r="T151" i="56" s="1"/>
  <c r="N152" i="56"/>
  <c r="P152" i="56" s="1"/>
  <c r="K153" i="56"/>
  <c r="N153" i="56"/>
  <c r="N154" i="56"/>
  <c r="P154" i="56" s="1"/>
  <c r="K155" i="56"/>
  <c r="N155" i="56"/>
  <c r="P155" i="56" s="1"/>
  <c r="T155" i="56"/>
  <c r="H156" i="56"/>
  <c r="N156" i="56"/>
  <c r="K157" i="56"/>
  <c r="N157" i="56"/>
  <c r="T157" i="56" s="1"/>
  <c r="N158" i="56"/>
  <c r="P158" i="56" s="1"/>
  <c r="T158" i="56"/>
  <c r="N159" i="56"/>
  <c r="N160" i="56"/>
  <c r="P160" i="56" s="1"/>
  <c r="K161" i="56"/>
  <c r="N161" i="56"/>
  <c r="N162" i="56"/>
  <c r="P162" i="56" s="1"/>
  <c r="K163" i="56"/>
  <c r="N163" i="56"/>
  <c r="P163" i="56" s="1"/>
  <c r="H164" i="56"/>
  <c r="N164" i="56"/>
  <c r="K165" i="56"/>
  <c r="N165" i="56"/>
  <c r="T165" i="56" s="1"/>
  <c r="N166" i="56"/>
  <c r="P166" i="56" s="1"/>
  <c r="T166" i="56"/>
  <c r="N167" i="56"/>
  <c r="N168" i="56"/>
  <c r="P168" i="56" s="1"/>
  <c r="K169" i="56"/>
  <c r="N169" i="56"/>
  <c r="N170" i="56"/>
  <c r="P170" i="56" s="1"/>
  <c r="K171" i="56"/>
  <c r="N171" i="56"/>
  <c r="H172" i="56"/>
  <c r="N172" i="56"/>
  <c r="K173" i="56"/>
  <c r="N173" i="56"/>
  <c r="T173" i="56" s="1"/>
  <c r="P173" i="56"/>
  <c r="N174" i="56"/>
  <c r="P174" i="56" s="1"/>
  <c r="N175" i="56"/>
  <c r="P175" i="56"/>
  <c r="T175" i="56"/>
  <c r="N176" i="56"/>
  <c r="P176" i="56" s="1"/>
  <c r="K177" i="56"/>
  <c r="N177" i="56"/>
  <c r="N178" i="56"/>
  <c r="P178" i="56" s="1"/>
  <c r="K179" i="56"/>
  <c r="N179" i="56"/>
  <c r="P179" i="56" s="1"/>
  <c r="H180" i="56"/>
  <c r="N180" i="56"/>
  <c r="K181" i="56"/>
  <c r="N181" i="56"/>
  <c r="T181" i="56" s="1"/>
  <c r="P181" i="56"/>
  <c r="N182" i="56"/>
  <c r="P182" i="56" s="1"/>
  <c r="N183" i="56"/>
  <c r="P183" i="56"/>
  <c r="T183" i="56"/>
  <c r="N184" i="56"/>
  <c r="P184" i="56" s="1"/>
  <c r="K185" i="56"/>
  <c r="N185" i="56"/>
  <c r="N186" i="56"/>
  <c r="P186" i="56" s="1"/>
  <c r="K187" i="56"/>
  <c r="N187" i="56"/>
  <c r="P187" i="56" s="1"/>
  <c r="T187" i="56"/>
  <c r="H188" i="56"/>
  <c r="N188" i="56"/>
  <c r="K189" i="56"/>
  <c r="N189" i="56"/>
  <c r="T189" i="56" s="1"/>
  <c r="P189" i="56"/>
  <c r="N190" i="56"/>
  <c r="N191" i="56"/>
  <c r="P191" i="56"/>
  <c r="T191" i="56"/>
  <c r="N192" i="56"/>
  <c r="P192" i="56" s="1"/>
  <c r="K193" i="56"/>
  <c r="N193" i="56"/>
  <c r="N194" i="56"/>
  <c r="P194" i="56" s="1"/>
  <c r="K195" i="56"/>
  <c r="N195" i="56"/>
  <c r="P195" i="56" s="1"/>
  <c r="H196" i="56"/>
  <c r="N196" i="56"/>
  <c r="K197" i="56"/>
  <c r="N197" i="56"/>
  <c r="T197" i="56" s="1"/>
  <c r="P197" i="56"/>
  <c r="N198" i="56"/>
  <c r="N199" i="56"/>
  <c r="P199" i="56"/>
  <c r="T199" i="56"/>
  <c r="N200" i="56"/>
  <c r="P200" i="56" s="1"/>
  <c r="K201" i="56"/>
  <c r="N201" i="56"/>
  <c r="N202" i="56"/>
  <c r="P202" i="56" s="1"/>
  <c r="K203" i="56"/>
  <c r="N203" i="56"/>
  <c r="P203" i="56" s="1"/>
  <c r="T203" i="56"/>
  <c r="H204" i="56"/>
  <c r="N204" i="56"/>
  <c r="F205" i="56"/>
  <c r="Y7" i="56" s="1"/>
  <c r="I205" i="56"/>
  <c r="L205" i="56"/>
  <c r="M205" i="56"/>
  <c r="K29" i="32" s="1"/>
  <c r="O205" i="56"/>
  <c r="M29" i="32" s="1"/>
  <c r="Q205" i="56"/>
  <c r="O29" i="32" s="1"/>
  <c r="R205" i="56"/>
  <c r="S205" i="56"/>
  <c r="R29" i="32" s="1"/>
  <c r="H1" i="55"/>
  <c r="D2" i="55"/>
  <c r="C5" i="55"/>
  <c r="N5" i="55"/>
  <c r="P5" i="55" s="1"/>
  <c r="N6" i="55"/>
  <c r="P6" i="55" s="1"/>
  <c r="N7" i="55"/>
  <c r="N8" i="55"/>
  <c r="P8" i="55" s="1"/>
  <c r="N9" i="55"/>
  <c r="N10" i="55"/>
  <c r="P10" i="55" s="1"/>
  <c r="N11" i="55"/>
  <c r="T11" i="55" s="1"/>
  <c r="P11" i="55"/>
  <c r="N12" i="55"/>
  <c r="N13" i="55"/>
  <c r="P13" i="55" s="1"/>
  <c r="N14" i="55"/>
  <c r="N15" i="55"/>
  <c r="P15" i="55" s="1"/>
  <c r="N16" i="55"/>
  <c r="P16" i="55" s="1"/>
  <c r="T16" i="55"/>
  <c r="N17" i="55"/>
  <c r="N18" i="55"/>
  <c r="T18" i="55" s="1"/>
  <c r="P18" i="55"/>
  <c r="N19" i="55"/>
  <c r="N20" i="55"/>
  <c r="T20" i="55" s="1"/>
  <c r="P20" i="55"/>
  <c r="N21" i="55"/>
  <c r="N22" i="55"/>
  <c r="N23" i="55"/>
  <c r="N24" i="55"/>
  <c r="P24" i="55" s="1"/>
  <c r="N25" i="55"/>
  <c r="P25" i="55" s="1"/>
  <c r="N26" i="55"/>
  <c r="T26" i="55" s="1"/>
  <c r="P26" i="55"/>
  <c r="N27" i="55"/>
  <c r="P27" i="55" s="1"/>
  <c r="N28" i="55"/>
  <c r="P28" i="55"/>
  <c r="T28" i="55"/>
  <c r="N29" i="55"/>
  <c r="P29" i="55" s="1"/>
  <c r="T29" i="55"/>
  <c r="N30" i="55"/>
  <c r="T30" i="55" s="1"/>
  <c r="N31" i="55"/>
  <c r="N32" i="55"/>
  <c r="N33" i="55"/>
  <c r="K34" i="55"/>
  <c r="N34" i="55"/>
  <c r="T34" i="55" s="1"/>
  <c r="N35" i="55"/>
  <c r="P35" i="55" s="1"/>
  <c r="N36" i="55"/>
  <c r="N37" i="55"/>
  <c r="N38" i="55"/>
  <c r="N39" i="55"/>
  <c r="N40" i="55"/>
  <c r="P40" i="55" s="1"/>
  <c r="N41" i="55"/>
  <c r="P41" i="55" s="1"/>
  <c r="K42" i="55"/>
  <c r="N42" i="55"/>
  <c r="N43" i="55"/>
  <c r="P43" i="55" s="1"/>
  <c r="K44" i="55"/>
  <c r="N44" i="55"/>
  <c r="T44" i="55" s="1"/>
  <c r="N45" i="55"/>
  <c r="P45" i="55" s="1"/>
  <c r="N46" i="55"/>
  <c r="T46" i="55" s="1"/>
  <c r="N47" i="55"/>
  <c r="K48" i="55"/>
  <c r="N48" i="55"/>
  <c r="T48" i="55" s="1"/>
  <c r="N49" i="55"/>
  <c r="N50" i="55"/>
  <c r="P50" i="55" s="1"/>
  <c r="T50" i="55"/>
  <c r="N51" i="55"/>
  <c r="P51" i="55" s="1"/>
  <c r="N52" i="55"/>
  <c r="N53" i="55"/>
  <c r="P53" i="55" s="1"/>
  <c r="N54" i="55"/>
  <c r="P54" i="55"/>
  <c r="T54" i="55"/>
  <c r="N55" i="55"/>
  <c r="N56" i="55"/>
  <c r="H57" i="55"/>
  <c r="N57" i="55"/>
  <c r="P57" i="55" s="1"/>
  <c r="N58" i="55"/>
  <c r="P58" i="55" s="1"/>
  <c r="N59" i="55"/>
  <c r="P59" i="55" s="1"/>
  <c r="N60" i="55"/>
  <c r="N61" i="55"/>
  <c r="P61" i="55" s="1"/>
  <c r="N62" i="55"/>
  <c r="N63" i="55"/>
  <c r="P63" i="55" s="1"/>
  <c r="N64" i="55"/>
  <c r="N65" i="55"/>
  <c r="P65" i="55" s="1"/>
  <c r="N66" i="55"/>
  <c r="P66" i="55" s="1"/>
  <c r="N67" i="55"/>
  <c r="P67" i="55" s="1"/>
  <c r="T67" i="55"/>
  <c r="N68" i="55"/>
  <c r="N69" i="55"/>
  <c r="P69" i="55" s="1"/>
  <c r="T69" i="55"/>
  <c r="N70" i="55"/>
  <c r="P70" i="55" s="1"/>
  <c r="T70" i="55"/>
  <c r="N71" i="55"/>
  <c r="P71" i="55" s="1"/>
  <c r="N72" i="55"/>
  <c r="N73" i="55"/>
  <c r="K74" i="55"/>
  <c r="N74" i="55"/>
  <c r="T74" i="55" s="1"/>
  <c r="N75" i="55"/>
  <c r="P75" i="55" s="1"/>
  <c r="T75" i="55"/>
  <c r="N76" i="55"/>
  <c r="N77" i="55"/>
  <c r="P77" i="55" s="1"/>
  <c r="N78" i="55"/>
  <c r="N79" i="55"/>
  <c r="P79" i="55" s="1"/>
  <c r="N80" i="55"/>
  <c r="P80" i="55" s="1"/>
  <c r="N81" i="55"/>
  <c r="N82" i="55"/>
  <c r="T82" i="55" s="1"/>
  <c r="P82" i="55"/>
  <c r="N83" i="55"/>
  <c r="P83" i="55" s="1"/>
  <c r="N84" i="55"/>
  <c r="P84" i="55"/>
  <c r="T84" i="55"/>
  <c r="N85" i="55"/>
  <c r="P85" i="55" s="1"/>
  <c r="N86" i="55"/>
  <c r="N87" i="55"/>
  <c r="P87" i="55" s="1"/>
  <c r="N88" i="55"/>
  <c r="P88" i="55" s="1"/>
  <c r="N89" i="55"/>
  <c r="K90" i="55"/>
  <c r="N90" i="55"/>
  <c r="N91" i="55"/>
  <c r="P91" i="55" s="1"/>
  <c r="T91" i="55"/>
  <c r="N92" i="55"/>
  <c r="P92" i="55" s="1"/>
  <c r="T92" i="55"/>
  <c r="N93" i="55"/>
  <c r="P93" i="55" s="1"/>
  <c r="N94" i="55"/>
  <c r="N95" i="55"/>
  <c r="P95" i="55" s="1"/>
  <c r="N96" i="55"/>
  <c r="P96" i="55" s="1"/>
  <c r="T96" i="55"/>
  <c r="N97" i="55"/>
  <c r="N98" i="55"/>
  <c r="T98" i="55" s="1"/>
  <c r="P98" i="55"/>
  <c r="N99" i="55"/>
  <c r="N100" i="55"/>
  <c r="T100" i="55" s="1"/>
  <c r="P100" i="55"/>
  <c r="N101" i="55"/>
  <c r="P101" i="55" s="1"/>
  <c r="N102" i="55"/>
  <c r="N103" i="55"/>
  <c r="P103" i="55" s="1"/>
  <c r="N104" i="55"/>
  <c r="N105" i="55"/>
  <c r="K106" i="55"/>
  <c r="N106" i="55"/>
  <c r="T106" i="55" s="1"/>
  <c r="P106" i="55"/>
  <c r="N107" i="55"/>
  <c r="N108" i="55"/>
  <c r="N109" i="55"/>
  <c r="P109" i="55" s="1"/>
  <c r="N110" i="55"/>
  <c r="N111" i="55"/>
  <c r="P111" i="55" s="1"/>
  <c r="N112" i="55"/>
  <c r="P112" i="55" s="1"/>
  <c r="N113" i="55"/>
  <c r="N114" i="55"/>
  <c r="T114" i="55" s="1"/>
  <c r="P114" i="55"/>
  <c r="N115" i="55"/>
  <c r="P115" i="55" s="1"/>
  <c r="T115" i="55"/>
  <c r="N116" i="55"/>
  <c r="P116" i="55" s="1"/>
  <c r="N117" i="55"/>
  <c r="P117" i="55" s="1"/>
  <c r="N118" i="55"/>
  <c r="N119" i="55"/>
  <c r="P119" i="55" s="1"/>
  <c r="N120" i="55"/>
  <c r="P120" i="55" s="1"/>
  <c r="T120" i="55"/>
  <c r="N121" i="55"/>
  <c r="K122" i="55"/>
  <c r="N122" i="55"/>
  <c r="N123" i="55"/>
  <c r="P123" i="55" s="1"/>
  <c r="T123" i="55"/>
  <c r="N124" i="55"/>
  <c r="P124" i="55" s="1"/>
  <c r="T124" i="55"/>
  <c r="N125" i="55"/>
  <c r="P125" i="55" s="1"/>
  <c r="N126" i="55"/>
  <c r="N127" i="55"/>
  <c r="P127" i="55" s="1"/>
  <c r="N128" i="55"/>
  <c r="P128" i="55" s="1"/>
  <c r="T128" i="55"/>
  <c r="N129" i="55"/>
  <c r="N130" i="55"/>
  <c r="T130" i="55" s="1"/>
  <c r="P130" i="55"/>
  <c r="N131" i="55"/>
  <c r="N132" i="55"/>
  <c r="T132" i="55" s="1"/>
  <c r="P132" i="55"/>
  <c r="N133" i="55"/>
  <c r="P133" i="55" s="1"/>
  <c r="N134" i="55"/>
  <c r="N135" i="55"/>
  <c r="P135" i="55" s="1"/>
  <c r="N136" i="55"/>
  <c r="N137" i="55"/>
  <c r="K138" i="55"/>
  <c r="N138" i="55"/>
  <c r="T138" i="55" s="1"/>
  <c r="P138" i="55"/>
  <c r="N139" i="55"/>
  <c r="P139" i="55" s="1"/>
  <c r="T139" i="55"/>
  <c r="N140" i="55"/>
  <c r="N141" i="55"/>
  <c r="P141" i="55" s="1"/>
  <c r="N142" i="55"/>
  <c r="N143" i="55"/>
  <c r="P143" i="55" s="1"/>
  <c r="N144" i="55"/>
  <c r="P144" i="55" s="1"/>
  <c r="N145" i="55"/>
  <c r="N146" i="55"/>
  <c r="T146" i="55" s="1"/>
  <c r="P146" i="55"/>
  <c r="N147" i="55"/>
  <c r="P147" i="55" s="1"/>
  <c r="T147" i="55"/>
  <c r="N148" i="55"/>
  <c r="P148" i="55" s="1"/>
  <c r="N149" i="55"/>
  <c r="P149" i="55" s="1"/>
  <c r="N150" i="55"/>
  <c r="N151" i="55"/>
  <c r="P151" i="55" s="1"/>
  <c r="N152" i="55"/>
  <c r="P152" i="55" s="1"/>
  <c r="T152" i="55"/>
  <c r="N153" i="55"/>
  <c r="K154" i="55"/>
  <c r="N154" i="55"/>
  <c r="N155" i="55"/>
  <c r="P155" i="55" s="1"/>
  <c r="T155" i="55"/>
  <c r="N156" i="55"/>
  <c r="P156" i="55"/>
  <c r="T156" i="55"/>
  <c r="N157" i="55"/>
  <c r="P157" i="55" s="1"/>
  <c r="N158" i="55"/>
  <c r="N159" i="55"/>
  <c r="P159" i="55" s="1"/>
  <c r="N160" i="55"/>
  <c r="P160" i="55" s="1"/>
  <c r="T160" i="55"/>
  <c r="N161" i="55"/>
  <c r="N162" i="55"/>
  <c r="T162" i="55" s="1"/>
  <c r="P162" i="55"/>
  <c r="N163" i="55"/>
  <c r="N164" i="55"/>
  <c r="T164" i="55" s="1"/>
  <c r="P164" i="55"/>
  <c r="N165" i="55"/>
  <c r="P165" i="55" s="1"/>
  <c r="N166" i="55"/>
  <c r="N167" i="55"/>
  <c r="P167" i="55" s="1"/>
  <c r="N168" i="55"/>
  <c r="N169" i="55"/>
  <c r="K170" i="55"/>
  <c r="N170" i="55"/>
  <c r="T170" i="55" s="1"/>
  <c r="P170" i="55"/>
  <c r="N171" i="55"/>
  <c r="P171" i="55" s="1"/>
  <c r="T171" i="55"/>
  <c r="N172" i="55"/>
  <c r="N173" i="55"/>
  <c r="K174" i="55"/>
  <c r="N174" i="55"/>
  <c r="T174" i="55" s="1"/>
  <c r="N175" i="55"/>
  <c r="P175" i="55" s="1"/>
  <c r="N176" i="55"/>
  <c r="N177" i="55"/>
  <c r="K178" i="55"/>
  <c r="N178" i="55"/>
  <c r="T178" i="55" s="1"/>
  <c r="N179" i="55"/>
  <c r="P179" i="55" s="1"/>
  <c r="T179" i="55"/>
  <c r="N180" i="55"/>
  <c r="N181" i="55"/>
  <c r="P181" i="55" s="1"/>
  <c r="N182" i="55"/>
  <c r="N183" i="55"/>
  <c r="P183" i="55" s="1"/>
  <c r="N184" i="55"/>
  <c r="H185" i="55"/>
  <c r="N185" i="55"/>
  <c r="P185" i="55" s="1"/>
  <c r="N186" i="55"/>
  <c r="N187" i="55"/>
  <c r="P187" i="55" s="1"/>
  <c r="N188" i="55"/>
  <c r="N189" i="55"/>
  <c r="P189" i="55" s="1"/>
  <c r="N190" i="55"/>
  <c r="N191" i="55"/>
  <c r="P191" i="55" s="1"/>
  <c r="N192" i="55"/>
  <c r="N193" i="55"/>
  <c r="K194" i="55"/>
  <c r="N194" i="55"/>
  <c r="T194" i="55" s="1"/>
  <c r="N195" i="55"/>
  <c r="P195" i="55" s="1"/>
  <c r="N196" i="55"/>
  <c r="N197" i="55"/>
  <c r="P197" i="55" s="1"/>
  <c r="N198" i="55"/>
  <c r="N199" i="55"/>
  <c r="P199" i="55" s="1"/>
  <c r="N200" i="55"/>
  <c r="P200" i="55" s="1"/>
  <c r="N201" i="55"/>
  <c r="N202" i="55"/>
  <c r="T202" i="55" s="1"/>
  <c r="P202" i="55"/>
  <c r="N203" i="55"/>
  <c r="P203" i="55" s="1"/>
  <c r="T203" i="55"/>
  <c r="N204" i="55"/>
  <c r="P204" i="55"/>
  <c r="T204" i="55"/>
  <c r="F205" i="55"/>
  <c r="I205" i="55"/>
  <c r="I28" i="32" s="1"/>
  <c r="L205" i="55"/>
  <c r="M205" i="55"/>
  <c r="O205" i="55"/>
  <c r="Q205" i="55"/>
  <c r="R205" i="55"/>
  <c r="Q28" i="32" s="1"/>
  <c r="S205" i="55"/>
  <c r="H1" i="54"/>
  <c r="D2" i="54"/>
  <c r="C5" i="54"/>
  <c r="N5" i="54"/>
  <c r="T5" i="54" s="1"/>
  <c r="N6" i="54"/>
  <c r="P6" i="54"/>
  <c r="T6" i="54"/>
  <c r="N7" i="54"/>
  <c r="N8" i="54"/>
  <c r="N9" i="54"/>
  <c r="N10" i="54"/>
  <c r="N11" i="54"/>
  <c r="P11" i="54" s="1"/>
  <c r="N12" i="54"/>
  <c r="N13" i="54"/>
  <c r="P13" i="54" s="1"/>
  <c r="N14" i="54"/>
  <c r="P14" i="54" s="1"/>
  <c r="N15" i="54"/>
  <c r="P15" i="54" s="1"/>
  <c r="T15" i="54"/>
  <c r="N16" i="54"/>
  <c r="P16" i="54" s="1"/>
  <c r="N17" i="54"/>
  <c r="T17" i="54" s="1"/>
  <c r="P17" i="54"/>
  <c r="N18" i="54"/>
  <c r="P18" i="54" s="1"/>
  <c r="N19" i="54"/>
  <c r="N20" i="54"/>
  <c r="P20" i="54" s="1"/>
  <c r="N21" i="54"/>
  <c r="T21" i="54" s="1"/>
  <c r="P21" i="54"/>
  <c r="N22" i="54"/>
  <c r="N23" i="54"/>
  <c r="N24" i="54"/>
  <c r="N25" i="54"/>
  <c r="P25" i="54" s="1"/>
  <c r="N26" i="54"/>
  <c r="P26" i="54" s="1"/>
  <c r="N27" i="54"/>
  <c r="N28" i="54"/>
  <c r="P28" i="54" s="1"/>
  <c r="N29" i="54"/>
  <c r="T29" i="54" s="1"/>
  <c r="P29" i="54"/>
  <c r="N30" i="54"/>
  <c r="P30" i="54" s="1"/>
  <c r="N31" i="54"/>
  <c r="P31" i="54" s="1"/>
  <c r="N32" i="54"/>
  <c r="P32" i="54" s="1"/>
  <c r="T32" i="54"/>
  <c r="N33" i="54"/>
  <c r="T33" i="54" s="1"/>
  <c r="P33" i="54"/>
  <c r="N34" i="54"/>
  <c r="P34" i="54" s="1"/>
  <c r="N35" i="54"/>
  <c r="N36" i="54"/>
  <c r="P36" i="54" s="1"/>
  <c r="N37" i="54"/>
  <c r="P37" i="54" s="1"/>
  <c r="T37" i="54"/>
  <c r="N38" i="54"/>
  <c r="N39" i="54"/>
  <c r="T39" i="54" s="1"/>
  <c r="P39" i="54"/>
  <c r="N40" i="54"/>
  <c r="P40" i="54" s="1"/>
  <c r="T40" i="54"/>
  <c r="N41" i="54"/>
  <c r="N42" i="54"/>
  <c r="N43" i="54"/>
  <c r="N44" i="54"/>
  <c r="N45" i="54"/>
  <c r="N46" i="54"/>
  <c r="N47" i="54"/>
  <c r="N48" i="54"/>
  <c r="N49" i="54"/>
  <c r="P49" i="54" s="1"/>
  <c r="T49" i="54"/>
  <c r="N50" i="54"/>
  <c r="P50" i="54" s="1"/>
  <c r="N51" i="54"/>
  <c r="N52" i="54"/>
  <c r="P52" i="54" s="1"/>
  <c r="N53" i="54"/>
  <c r="N54" i="54"/>
  <c r="N55" i="54"/>
  <c r="N56" i="54"/>
  <c r="N57" i="54"/>
  <c r="P57" i="54" s="1"/>
  <c r="N58" i="54"/>
  <c r="P58" i="54" s="1"/>
  <c r="N59" i="54"/>
  <c r="N60" i="54"/>
  <c r="P60" i="54" s="1"/>
  <c r="N61" i="54"/>
  <c r="P61" i="54"/>
  <c r="T61" i="54"/>
  <c r="N62" i="54"/>
  <c r="N63" i="54"/>
  <c r="N64" i="54"/>
  <c r="N65" i="54"/>
  <c r="N66" i="54"/>
  <c r="P66" i="54" s="1"/>
  <c r="N67" i="54"/>
  <c r="N68" i="54"/>
  <c r="P68" i="54" s="1"/>
  <c r="N69" i="54"/>
  <c r="N70" i="54"/>
  <c r="N71" i="54"/>
  <c r="N72" i="54"/>
  <c r="K73" i="54"/>
  <c r="N73" i="54"/>
  <c r="T73" i="54" s="1"/>
  <c r="N74" i="54"/>
  <c r="P74" i="54" s="1"/>
  <c r="T74" i="54"/>
  <c r="N75" i="54"/>
  <c r="N76" i="54"/>
  <c r="P76" i="54" s="1"/>
  <c r="T76" i="54"/>
  <c r="N77" i="54"/>
  <c r="T77" i="54" s="1"/>
  <c r="N78" i="54"/>
  <c r="P78" i="54" s="1"/>
  <c r="T78" i="54"/>
  <c r="N79" i="54"/>
  <c r="N80" i="54"/>
  <c r="P80" i="54" s="1"/>
  <c r="T80" i="54"/>
  <c r="N81" i="54"/>
  <c r="T81" i="54" s="1"/>
  <c r="N82" i="54"/>
  <c r="P82" i="54" s="1"/>
  <c r="T82" i="54"/>
  <c r="N83" i="54"/>
  <c r="N84" i="54"/>
  <c r="P84" i="54" s="1"/>
  <c r="T84" i="54"/>
  <c r="N85" i="54"/>
  <c r="P85" i="54" s="1"/>
  <c r="T85" i="54"/>
  <c r="N86" i="54"/>
  <c r="P86" i="54" s="1"/>
  <c r="N87" i="54"/>
  <c r="T87" i="54" s="1"/>
  <c r="P87" i="54"/>
  <c r="N88" i="54"/>
  <c r="P88" i="54" s="1"/>
  <c r="N89" i="54"/>
  <c r="P89" i="54" s="1"/>
  <c r="T89" i="54"/>
  <c r="N90" i="54"/>
  <c r="P90" i="54" s="1"/>
  <c r="T90" i="54"/>
  <c r="N91" i="54"/>
  <c r="T91" i="54" s="1"/>
  <c r="N92" i="54"/>
  <c r="N93" i="54"/>
  <c r="P93" i="54"/>
  <c r="T93" i="54"/>
  <c r="N94" i="54"/>
  <c r="P94" i="54" s="1"/>
  <c r="N95" i="54"/>
  <c r="T95" i="54" s="1"/>
  <c r="N96" i="54"/>
  <c r="P96" i="54" s="1"/>
  <c r="N97" i="54"/>
  <c r="P97" i="54" s="1"/>
  <c r="N98" i="54"/>
  <c r="P98" i="54" s="1"/>
  <c r="T98" i="54"/>
  <c r="N99" i="54"/>
  <c r="N100" i="54"/>
  <c r="P100" i="54" s="1"/>
  <c r="N101" i="54"/>
  <c r="N102" i="54"/>
  <c r="P102" i="54" s="1"/>
  <c r="T102" i="54"/>
  <c r="N103" i="54"/>
  <c r="T103" i="54" s="1"/>
  <c r="N104" i="54"/>
  <c r="P104" i="54" s="1"/>
  <c r="N105" i="54"/>
  <c r="N106" i="54"/>
  <c r="P106" i="54" s="1"/>
  <c r="N107" i="54"/>
  <c r="P107" i="54"/>
  <c r="T107" i="54"/>
  <c r="N108" i="54"/>
  <c r="N109" i="54"/>
  <c r="N110" i="54"/>
  <c r="N111" i="54"/>
  <c r="P111" i="54" s="1"/>
  <c r="N112" i="54"/>
  <c r="P112" i="54" s="1"/>
  <c r="N113" i="54"/>
  <c r="N114" i="54"/>
  <c r="P114" i="54" s="1"/>
  <c r="N115" i="54"/>
  <c r="T115" i="54" s="1"/>
  <c r="N116" i="54"/>
  <c r="P116" i="54" s="1"/>
  <c r="N117" i="54"/>
  <c r="P117" i="54" s="1"/>
  <c r="N118" i="54"/>
  <c r="N119" i="54"/>
  <c r="T119" i="54" s="1"/>
  <c r="P119" i="54"/>
  <c r="N120" i="54"/>
  <c r="P120" i="54" s="1"/>
  <c r="N121" i="54"/>
  <c r="T121" i="54" s="1"/>
  <c r="N122" i="54"/>
  <c r="N123" i="54"/>
  <c r="T123" i="54" s="1"/>
  <c r="P123" i="54"/>
  <c r="N124" i="54"/>
  <c r="P124" i="54" s="1"/>
  <c r="T124" i="54"/>
  <c r="N125" i="54"/>
  <c r="P125" i="54" s="1"/>
  <c r="T125" i="54"/>
  <c r="N126" i="54"/>
  <c r="P126" i="54" s="1"/>
  <c r="N127" i="54"/>
  <c r="T127" i="54" s="1"/>
  <c r="P127" i="54"/>
  <c r="N128" i="54"/>
  <c r="P128" i="54" s="1"/>
  <c r="N129" i="54"/>
  <c r="N130" i="54"/>
  <c r="P130" i="54" s="1"/>
  <c r="T130" i="54"/>
  <c r="N131" i="54"/>
  <c r="T131" i="54" s="1"/>
  <c r="P131" i="54"/>
  <c r="N132" i="54"/>
  <c r="P132" i="54" s="1"/>
  <c r="T132" i="54"/>
  <c r="N133" i="54"/>
  <c r="N134" i="54"/>
  <c r="P134" i="54" s="1"/>
  <c r="N135" i="54"/>
  <c r="T135" i="54" s="1"/>
  <c r="N136" i="54"/>
  <c r="P136" i="54" s="1"/>
  <c r="N137" i="54"/>
  <c r="P137" i="54" s="1"/>
  <c r="N138" i="54"/>
  <c r="N139" i="54"/>
  <c r="T139" i="54" s="1"/>
  <c r="P139" i="54"/>
  <c r="N140" i="54"/>
  <c r="P140" i="54" s="1"/>
  <c r="N141" i="54"/>
  <c r="T141" i="54" s="1"/>
  <c r="P141" i="54"/>
  <c r="N142" i="54"/>
  <c r="N143" i="54"/>
  <c r="T143" i="54" s="1"/>
  <c r="P143" i="54"/>
  <c r="N144" i="54"/>
  <c r="P144" i="54" s="1"/>
  <c r="N145" i="54"/>
  <c r="N146" i="54"/>
  <c r="P146" i="54" s="1"/>
  <c r="N147" i="54"/>
  <c r="P147" i="54" s="1"/>
  <c r="N148" i="54"/>
  <c r="N149" i="54"/>
  <c r="T149" i="54" s="1"/>
  <c r="P149" i="54"/>
  <c r="N150" i="54"/>
  <c r="P150" i="54" s="1"/>
  <c r="T150" i="54"/>
  <c r="N151" i="54"/>
  <c r="P151" i="54" s="1"/>
  <c r="T151" i="54"/>
  <c r="N152" i="54"/>
  <c r="P152" i="54" s="1"/>
  <c r="N153" i="54"/>
  <c r="T153" i="54" s="1"/>
  <c r="P153" i="54"/>
  <c r="N154" i="54"/>
  <c r="P154" i="54" s="1"/>
  <c r="N155" i="54"/>
  <c r="P155" i="54" s="1"/>
  <c r="N156" i="54"/>
  <c r="P156" i="54" s="1"/>
  <c r="N157" i="54"/>
  <c r="N158" i="54"/>
  <c r="P158" i="54" s="1"/>
  <c r="T158" i="54"/>
  <c r="N159" i="54"/>
  <c r="T159" i="54" s="1"/>
  <c r="N160" i="54"/>
  <c r="P160" i="54" s="1"/>
  <c r="N161" i="54"/>
  <c r="N162" i="54"/>
  <c r="P162" i="54" s="1"/>
  <c r="N163" i="54"/>
  <c r="P163" i="54" s="1"/>
  <c r="T163" i="54"/>
  <c r="N164" i="54"/>
  <c r="N165" i="54"/>
  <c r="T165" i="54" s="1"/>
  <c r="P165" i="54"/>
  <c r="N166" i="54"/>
  <c r="P166" i="54" s="1"/>
  <c r="T166" i="54"/>
  <c r="N167" i="54"/>
  <c r="N168" i="54"/>
  <c r="P168" i="54" s="1"/>
  <c r="N169" i="54"/>
  <c r="N170" i="54"/>
  <c r="P170" i="54" s="1"/>
  <c r="N171" i="54"/>
  <c r="N172" i="54"/>
  <c r="P172" i="54" s="1"/>
  <c r="N173" i="54"/>
  <c r="N174" i="54"/>
  <c r="P174" i="54" s="1"/>
  <c r="N175" i="54"/>
  <c r="N176" i="54"/>
  <c r="P176" i="54" s="1"/>
  <c r="N177" i="54"/>
  <c r="N178" i="54"/>
  <c r="P178" i="54" s="1"/>
  <c r="N179" i="54"/>
  <c r="P179" i="54" s="1"/>
  <c r="T179" i="54"/>
  <c r="N180" i="54"/>
  <c r="N181" i="54"/>
  <c r="T181" i="54" s="1"/>
  <c r="P181" i="54"/>
  <c r="N182" i="54"/>
  <c r="P182" i="54" s="1"/>
  <c r="T182" i="54"/>
  <c r="N183" i="54"/>
  <c r="P183" i="54"/>
  <c r="T183" i="54"/>
  <c r="N184" i="54"/>
  <c r="P184" i="54" s="1"/>
  <c r="N185" i="54"/>
  <c r="T185" i="54" s="1"/>
  <c r="P185" i="54"/>
  <c r="N186" i="54"/>
  <c r="P186" i="54" s="1"/>
  <c r="N187" i="54"/>
  <c r="P187" i="54" s="1"/>
  <c r="N188" i="54"/>
  <c r="P188" i="54" s="1"/>
  <c r="T188" i="54"/>
  <c r="N189" i="54"/>
  <c r="N190" i="54"/>
  <c r="P190" i="54" s="1"/>
  <c r="T190" i="54"/>
  <c r="N191" i="54"/>
  <c r="P191" i="54" s="1"/>
  <c r="T191" i="54"/>
  <c r="N192" i="54"/>
  <c r="P192" i="54" s="1"/>
  <c r="N193" i="54"/>
  <c r="T193" i="54" s="1"/>
  <c r="P193" i="54"/>
  <c r="N194" i="54"/>
  <c r="P194" i="54" s="1"/>
  <c r="N195" i="54"/>
  <c r="N196" i="54"/>
  <c r="P196" i="54" s="1"/>
  <c r="T196" i="54"/>
  <c r="N197" i="54"/>
  <c r="T197" i="54" s="1"/>
  <c r="N198" i="54"/>
  <c r="P198" i="54" s="1"/>
  <c r="T198" i="54"/>
  <c r="N199" i="54"/>
  <c r="N200" i="54"/>
  <c r="P200" i="54" s="1"/>
  <c r="N201" i="54"/>
  <c r="T201" i="54" s="1"/>
  <c r="P201" i="54"/>
  <c r="N202" i="54"/>
  <c r="P202" i="54" s="1"/>
  <c r="N203" i="54"/>
  <c r="P203" i="54" s="1"/>
  <c r="N204" i="54"/>
  <c r="P204" i="54" s="1"/>
  <c r="T204" i="54"/>
  <c r="F205" i="54"/>
  <c r="Y7" i="54" s="1"/>
  <c r="I205" i="54"/>
  <c r="L205" i="54"/>
  <c r="M205" i="54"/>
  <c r="K27" i="32" s="1"/>
  <c r="O205" i="54"/>
  <c r="M27" i="32" s="1"/>
  <c r="Q205" i="54"/>
  <c r="O27" i="32" s="1"/>
  <c r="R205" i="54"/>
  <c r="S205" i="54"/>
  <c r="H1" i="53"/>
  <c r="K28" i="53" s="1"/>
  <c r="D2" i="53"/>
  <c r="C5" i="53"/>
  <c r="N5" i="53"/>
  <c r="N6" i="53"/>
  <c r="P6" i="53" s="1"/>
  <c r="N7" i="53"/>
  <c r="P7" i="53" s="1"/>
  <c r="T7" i="53"/>
  <c r="N8" i="53"/>
  <c r="P8" i="53" s="1"/>
  <c r="N9" i="53"/>
  <c r="N10" i="53"/>
  <c r="P10" i="53" s="1"/>
  <c r="N11" i="53"/>
  <c r="P11" i="53"/>
  <c r="T11" i="53"/>
  <c r="N12" i="53"/>
  <c r="N13" i="53"/>
  <c r="P13" i="53" s="1"/>
  <c r="N14" i="53"/>
  <c r="N15" i="53"/>
  <c r="P15" i="53" s="1"/>
  <c r="N16" i="53"/>
  <c r="P16" i="53" s="1"/>
  <c r="T16" i="53"/>
  <c r="N17" i="53"/>
  <c r="P17" i="53" s="1"/>
  <c r="N18" i="53"/>
  <c r="T18" i="53" s="1"/>
  <c r="P18" i="53"/>
  <c r="N19" i="53"/>
  <c r="P19" i="53" s="1"/>
  <c r="T19" i="53"/>
  <c r="N20" i="53"/>
  <c r="P20" i="53"/>
  <c r="T20" i="53"/>
  <c r="N21" i="53"/>
  <c r="P21" i="53" s="1"/>
  <c r="K22" i="53"/>
  <c r="N22" i="53"/>
  <c r="N23" i="53"/>
  <c r="P23" i="53" s="1"/>
  <c r="N24" i="53"/>
  <c r="T24" i="53" s="1"/>
  <c r="N25" i="53"/>
  <c r="P25" i="53" s="1"/>
  <c r="N26" i="53"/>
  <c r="N27" i="53"/>
  <c r="P27" i="53" s="1"/>
  <c r="N28" i="53"/>
  <c r="T28" i="53" s="1"/>
  <c r="P28" i="53"/>
  <c r="N29" i="53"/>
  <c r="P29" i="53" s="1"/>
  <c r="N30" i="53"/>
  <c r="P30" i="53" s="1"/>
  <c r="N31" i="53"/>
  <c r="P31" i="53" s="1"/>
  <c r="T31" i="53"/>
  <c r="N32" i="53"/>
  <c r="T32" i="53" s="1"/>
  <c r="N33" i="53"/>
  <c r="P33" i="53" s="1"/>
  <c r="T33" i="53"/>
  <c r="N34" i="53"/>
  <c r="T34" i="53" s="1"/>
  <c r="P34" i="53"/>
  <c r="N35" i="53"/>
  <c r="P35" i="53" s="1"/>
  <c r="N36" i="53"/>
  <c r="T36" i="53" s="1"/>
  <c r="N37" i="53"/>
  <c r="P37" i="53" s="1"/>
  <c r="N38" i="53"/>
  <c r="N39" i="53"/>
  <c r="P39" i="53" s="1"/>
  <c r="N40" i="53"/>
  <c r="P40" i="53" s="1"/>
  <c r="N41" i="53"/>
  <c r="P41" i="53" s="1"/>
  <c r="N42" i="53"/>
  <c r="N43" i="53"/>
  <c r="P43" i="53" s="1"/>
  <c r="N44" i="53"/>
  <c r="P44" i="53" s="1"/>
  <c r="N45" i="53"/>
  <c r="P45" i="53" s="1"/>
  <c r="N46" i="53"/>
  <c r="T46" i="53" s="1"/>
  <c r="P46" i="53"/>
  <c r="N47" i="53"/>
  <c r="N48" i="53"/>
  <c r="P48" i="53" s="1"/>
  <c r="N49" i="53"/>
  <c r="P49" i="53" s="1"/>
  <c r="N50" i="53"/>
  <c r="T50" i="53" s="1"/>
  <c r="P50" i="53"/>
  <c r="N51" i="53"/>
  <c r="P51" i="53" s="1"/>
  <c r="N52" i="53"/>
  <c r="P52" i="53" s="1"/>
  <c r="T52" i="53"/>
  <c r="N53" i="53"/>
  <c r="P53" i="53" s="1"/>
  <c r="T53" i="53"/>
  <c r="N54" i="53"/>
  <c r="T54" i="53" s="1"/>
  <c r="N55" i="53"/>
  <c r="P55" i="53" s="1"/>
  <c r="T55" i="53"/>
  <c r="N56" i="53"/>
  <c r="T56" i="53" s="1"/>
  <c r="P56" i="53"/>
  <c r="N57" i="53"/>
  <c r="P57" i="53" s="1"/>
  <c r="N58" i="53"/>
  <c r="T58" i="53" s="1"/>
  <c r="N59" i="53"/>
  <c r="P59" i="53" s="1"/>
  <c r="N60" i="53"/>
  <c r="N61" i="53"/>
  <c r="P61" i="53" s="1"/>
  <c r="N62" i="53"/>
  <c r="P62" i="53" s="1"/>
  <c r="N63" i="53"/>
  <c r="N64" i="53"/>
  <c r="N65" i="53"/>
  <c r="N66" i="53"/>
  <c r="P66" i="53" s="1"/>
  <c r="N67" i="53"/>
  <c r="P67" i="53" s="1"/>
  <c r="N68" i="53"/>
  <c r="N69" i="53"/>
  <c r="P69" i="53" s="1"/>
  <c r="N70" i="53"/>
  <c r="P70" i="53" s="1"/>
  <c r="N71" i="53"/>
  <c r="K72" i="53"/>
  <c r="N72" i="53"/>
  <c r="T72" i="53" s="1"/>
  <c r="P72" i="53"/>
  <c r="N73" i="53"/>
  <c r="P73" i="53" s="1"/>
  <c r="N74" i="53"/>
  <c r="P74" i="53" s="1"/>
  <c r="T74" i="53"/>
  <c r="N75" i="53"/>
  <c r="P75" i="53" s="1"/>
  <c r="N76" i="53"/>
  <c r="T76" i="53" s="1"/>
  <c r="P76" i="53"/>
  <c r="N77" i="53"/>
  <c r="P77" i="53" s="1"/>
  <c r="N78" i="53"/>
  <c r="P78" i="53" s="1"/>
  <c r="N79" i="53"/>
  <c r="P79" i="53" s="1"/>
  <c r="T79" i="53"/>
  <c r="N80" i="53"/>
  <c r="N81" i="53"/>
  <c r="P81" i="53" s="1"/>
  <c r="N82" i="53"/>
  <c r="P82" i="53" s="1"/>
  <c r="N83" i="53"/>
  <c r="P83" i="53" s="1"/>
  <c r="N84" i="53"/>
  <c r="N85" i="53"/>
  <c r="P85" i="53" s="1"/>
  <c r="N86" i="53"/>
  <c r="P86" i="53" s="1"/>
  <c r="N87" i="53"/>
  <c r="P87" i="53" s="1"/>
  <c r="K88" i="53"/>
  <c r="N88" i="53"/>
  <c r="N89" i="53"/>
  <c r="N90" i="53"/>
  <c r="P90" i="53" s="1"/>
  <c r="T90" i="53"/>
  <c r="N91" i="53"/>
  <c r="P91" i="53" s="1"/>
  <c r="N92" i="53"/>
  <c r="N93" i="53"/>
  <c r="P93" i="53" s="1"/>
  <c r="N94" i="53"/>
  <c r="P94" i="53"/>
  <c r="T94" i="53"/>
  <c r="N95" i="53"/>
  <c r="N96" i="53"/>
  <c r="N97" i="53"/>
  <c r="N98" i="53"/>
  <c r="P98" i="53" s="1"/>
  <c r="N99" i="53"/>
  <c r="P99" i="53" s="1"/>
  <c r="N100" i="53"/>
  <c r="N101" i="53"/>
  <c r="P101" i="53" s="1"/>
  <c r="N102" i="53"/>
  <c r="N103" i="53"/>
  <c r="K104" i="53"/>
  <c r="N104" i="53"/>
  <c r="T104" i="53" s="1"/>
  <c r="N105" i="53"/>
  <c r="P105" i="53" s="1"/>
  <c r="T105" i="53"/>
  <c r="N106" i="53"/>
  <c r="P106" i="53" s="1"/>
  <c r="N107" i="53"/>
  <c r="P107" i="53" s="1"/>
  <c r="N108" i="53"/>
  <c r="T108" i="53" s="1"/>
  <c r="N109" i="53"/>
  <c r="P109" i="53" s="1"/>
  <c r="N110" i="53"/>
  <c r="N111" i="53"/>
  <c r="P111" i="53" s="1"/>
  <c r="N112" i="53"/>
  <c r="T112" i="53" s="1"/>
  <c r="N113" i="53"/>
  <c r="P113" i="53" s="1"/>
  <c r="T113" i="53"/>
  <c r="N114" i="53"/>
  <c r="N115" i="53"/>
  <c r="P115" i="53" s="1"/>
  <c r="N116" i="53"/>
  <c r="T116" i="53" s="1"/>
  <c r="N117" i="53"/>
  <c r="P117" i="53" s="1"/>
  <c r="N118" i="53"/>
  <c r="P118" i="53" s="1"/>
  <c r="N119" i="53"/>
  <c r="K120" i="53"/>
  <c r="N120" i="53"/>
  <c r="N121" i="53"/>
  <c r="N122" i="53"/>
  <c r="P122" i="53" s="1"/>
  <c r="N123" i="53"/>
  <c r="P123" i="53" s="1"/>
  <c r="N124" i="53"/>
  <c r="N125" i="53"/>
  <c r="P125" i="53" s="1"/>
  <c r="N126" i="53"/>
  <c r="P126" i="53" s="1"/>
  <c r="T126" i="53"/>
  <c r="N127" i="53"/>
  <c r="N128" i="53"/>
  <c r="N129" i="53"/>
  <c r="N130" i="53"/>
  <c r="P130" i="53" s="1"/>
  <c r="N131" i="53"/>
  <c r="P131" i="53" s="1"/>
  <c r="N132" i="53"/>
  <c r="N133" i="53"/>
  <c r="P133" i="53" s="1"/>
  <c r="N134" i="53"/>
  <c r="P134" i="53" s="1"/>
  <c r="N135" i="53"/>
  <c r="K136" i="53"/>
  <c r="N136" i="53"/>
  <c r="T136" i="53" s="1"/>
  <c r="P136" i="53"/>
  <c r="N137" i="53"/>
  <c r="P137" i="53" s="1"/>
  <c r="T137" i="53"/>
  <c r="N138" i="53"/>
  <c r="P138" i="53" s="1"/>
  <c r="T138" i="53"/>
  <c r="N139" i="53"/>
  <c r="P139" i="53" s="1"/>
  <c r="N140" i="53"/>
  <c r="T140" i="53" s="1"/>
  <c r="P140" i="53"/>
  <c r="N141" i="53"/>
  <c r="P141" i="53" s="1"/>
  <c r="N142" i="53"/>
  <c r="P142" i="53" s="1"/>
  <c r="N143" i="53"/>
  <c r="P143" i="53" s="1"/>
  <c r="T143" i="53"/>
  <c r="N144" i="53"/>
  <c r="N145" i="53"/>
  <c r="P145" i="53" s="1"/>
  <c r="N146" i="53"/>
  <c r="T146" i="53" s="1"/>
  <c r="N147" i="53"/>
  <c r="P147" i="53" s="1"/>
  <c r="T147" i="53"/>
  <c r="N148" i="53"/>
  <c r="N149" i="53"/>
  <c r="P149" i="53" s="1"/>
  <c r="N150" i="53"/>
  <c r="T150" i="53" s="1"/>
  <c r="N151" i="53"/>
  <c r="P151" i="53" s="1"/>
  <c r="T151" i="53"/>
  <c r="K152" i="53"/>
  <c r="N152" i="53"/>
  <c r="P152" i="53" s="1"/>
  <c r="H153" i="53"/>
  <c r="N153" i="53"/>
  <c r="P153" i="53" s="1"/>
  <c r="N154" i="53"/>
  <c r="T154" i="53" s="1"/>
  <c r="N155" i="53"/>
  <c r="P155" i="53" s="1"/>
  <c r="N156" i="53"/>
  <c r="P156" i="53" s="1"/>
  <c r="N157" i="53"/>
  <c r="P157" i="53" s="1"/>
  <c r="T157" i="53"/>
  <c r="N158" i="53"/>
  <c r="T158" i="53" s="1"/>
  <c r="P158" i="53"/>
  <c r="N159" i="53"/>
  <c r="P159" i="53" s="1"/>
  <c r="T159" i="53"/>
  <c r="N160" i="53"/>
  <c r="T160" i="53" s="1"/>
  <c r="N161" i="53"/>
  <c r="P161" i="53" s="1"/>
  <c r="T161" i="53"/>
  <c r="N162" i="53"/>
  <c r="T162" i="53" s="1"/>
  <c r="P162" i="53"/>
  <c r="N163" i="53"/>
  <c r="P163" i="53" s="1"/>
  <c r="K164" i="53"/>
  <c r="N164" i="53"/>
  <c r="N165" i="53"/>
  <c r="P165" i="53" s="1"/>
  <c r="N166" i="53"/>
  <c r="P166" i="53" s="1"/>
  <c r="T166" i="53"/>
  <c r="N167" i="53"/>
  <c r="N168" i="53"/>
  <c r="N169" i="53"/>
  <c r="N170" i="53"/>
  <c r="P170" i="53" s="1"/>
  <c r="N171" i="53"/>
  <c r="P171" i="53" s="1"/>
  <c r="N172" i="53"/>
  <c r="N173" i="53"/>
  <c r="P173" i="53" s="1"/>
  <c r="N174" i="53"/>
  <c r="P174" i="53" s="1"/>
  <c r="N175" i="53"/>
  <c r="K176" i="53"/>
  <c r="N176" i="53"/>
  <c r="T176" i="53" s="1"/>
  <c r="P176" i="53"/>
  <c r="N177" i="53"/>
  <c r="P177" i="53" s="1"/>
  <c r="T177" i="53"/>
  <c r="N178" i="53"/>
  <c r="P178" i="53" s="1"/>
  <c r="T178" i="53"/>
  <c r="N179" i="53"/>
  <c r="P179" i="53" s="1"/>
  <c r="N180" i="53"/>
  <c r="T180" i="53" s="1"/>
  <c r="N181" i="53"/>
  <c r="P181" i="53" s="1"/>
  <c r="N182" i="53"/>
  <c r="P182" i="53" s="1"/>
  <c r="N183" i="53"/>
  <c r="P183" i="53" s="1"/>
  <c r="T183" i="53"/>
  <c r="N184" i="53"/>
  <c r="N185" i="53"/>
  <c r="P185" i="53" s="1"/>
  <c r="N186" i="53"/>
  <c r="T186" i="53" s="1"/>
  <c r="N187" i="53"/>
  <c r="P187" i="53" s="1"/>
  <c r="T187" i="53"/>
  <c r="N188" i="53"/>
  <c r="N189" i="53"/>
  <c r="P189" i="53" s="1"/>
  <c r="N190" i="53"/>
  <c r="T190" i="53" s="1"/>
  <c r="N191" i="53"/>
  <c r="P191" i="53" s="1"/>
  <c r="N192" i="53"/>
  <c r="P192" i="53" s="1"/>
  <c r="N193" i="53"/>
  <c r="N194" i="53"/>
  <c r="T194" i="53" s="1"/>
  <c r="H195" i="53"/>
  <c r="N195" i="53"/>
  <c r="N196" i="53"/>
  <c r="P196" i="53" s="1"/>
  <c r="N197" i="53"/>
  <c r="P197" i="53" s="1"/>
  <c r="N198" i="53"/>
  <c r="N199" i="53"/>
  <c r="P199" i="53" s="1"/>
  <c r="N200" i="53"/>
  <c r="P200" i="53" s="1"/>
  <c r="T200" i="53"/>
  <c r="N201" i="53"/>
  <c r="N202" i="53"/>
  <c r="N203" i="53"/>
  <c r="N204" i="53"/>
  <c r="F205" i="53"/>
  <c r="I205" i="53"/>
  <c r="I26" i="32" s="1"/>
  <c r="L205" i="53"/>
  <c r="M205" i="53"/>
  <c r="O205" i="53"/>
  <c r="Q205" i="53"/>
  <c r="R205" i="53"/>
  <c r="Q26" i="32" s="1"/>
  <c r="S205" i="53"/>
  <c r="H1" i="52"/>
  <c r="H36" i="52" s="1"/>
  <c r="D2" i="52"/>
  <c r="C5" i="52"/>
  <c r="N5" i="52"/>
  <c r="P5" i="52" s="1"/>
  <c r="N6" i="52"/>
  <c r="T6" i="52" s="1"/>
  <c r="P6" i="52"/>
  <c r="N7" i="52"/>
  <c r="N8" i="52"/>
  <c r="T8" i="52" s="1"/>
  <c r="N9" i="52"/>
  <c r="N10" i="52"/>
  <c r="P10" i="52" s="1"/>
  <c r="T10" i="52"/>
  <c r="N11" i="52"/>
  <c r="P11" i="52" s="1"/>
  <c r="T11" i="52"/>
  <c r="N12" i="52"/>
  <c r="P12" i="52" s="1"/>
  <c r="N13" i="52"/>
  <c r="P13" i="52" s="1"/>
  <c r="T13" i="52"/>
  <c r="N14" i="52"/>
  <c r="P14" i="52" s="1"/>
  <c r="N15" i="52"/>
  <c r="P15" i="52" s="1"/>
  <c r="N16" i="52"/>
  <c r="P16" i="52" s="1"/>
  <c r="T16" i="52"/>
  <c r="N17" i="52"/>
  <c r="T17" i="52" s="1"/>
  <c r="P17" i="52"/>
  <c r="N18" i="52"/>
  <c r="P18" i="52" s="1"/>
  <c r="N19" i="52"/>
  <c r="T19" i="52" s="1"/>
  <c r="P19" i="52"/>
  <c r="N20" i="52"/>
  <c r="P20" i="52" s="1"/>
  <c r="N21" i="52"/>
  <c r="P21" i="52" s="1"/>
  <c r="N22" i="52"/>
  <c r="P22" i="52" s="1"/>
  <c r="N23" i="52"/>
  <c r="T23" i="52" s="1"/>
  <c r="P23" i="52"/>
  <c r="N24" i="52"/>
  <c r="N25" i="52"/>
  <c r="P25" i="52" s="1"/>
  <c r="T25" i="52"/>
  <c r="N26" i="52"/>
  <c r="P26" i="52" s="1"/>
  <c r="K27" i="52"/>
  <c r="N27" i="52"/>
  <c r="N28" i="52"/>
  <c r="P28" i="52" s="1"/>
  <c r="N29" i="52"/>
  <c r="T29" i="52" s="1"/>
  <c r="P29" i="52"/>
  <c r="N30" i="52"/>
  <c r="N31" i="52"/>
  <c r="N32" i="52"/>
  <c r="N33" i="52"/>
  <c r="N34" i="52"/>
  <c r="N35" i="52"/>
  <c r="N36" i="52"/>
  <c r="N37" i="52"/>
  <c r="N38" i="52"/>
  <c r="N39" i="52"/>
  <c r="N40" i="52"/>
  <c r="N41" i="52"/>
  <c r="N42" i="52"/>
  <c r="K43" i="52"/>
  <c r="N43" i="52"/>
  <c r="P43" i="52" s="1"/>
  <c r="T43" i="52"/>
  <c r="H44" i="52"/>
  <c r="N44" i="52"/>
  <c r="P44" i="52" s="1"/>
  <c r="N45" i="52"/>
  <c r="N46" i="52"/>
  <c r="P46" i="52" s="1"/>
  <c r="N47" i="52"/>
  <c r="T47" i="52" s="1"/>
  <c r="P47" i="52"/>
  <c r="N48" i="52"/>
  <c r="N49" i="52"/>
  <c r="P49" i="52" s="1"/>
  <c r="N50" i="52"/>
  <c r="P50" i="52" s="1"/>
  <c r="N51" i="52"/>
  <c r="H52" i="52"/>
  <c r="N52" i="52"/>
  <c r="P52" i="52" s="1"/>
  <c r="N53" i="52"/>
  <c r="P53" i="52" s="1"/>
  <c r="N54" i="52"/>
  <c r="P54" i="52" s="1"/>
  <c r="T54" i="52"/>
  <c r="N55" i="52"/>
  <c r="T55" i="52" s="1"/>
  <c r="P55" i="52"/>
  <c r="N56" i="52"/>
  <c r="P56" i="52" s="1"/>
  <c r="N57" i="52"/>
  <c r="T57" i="52" s="1"/>
  <c r="P57" i="52"/>
  <c r="N58" i="52"/>
  <c r="P58" i="52" s="1"/>
  <c r="K59" i="52"/>
  <c r="N59" i="52"/>
  <c r="N60" i="52"/>
  <c r="P60" i="52" s="1"/>
  <c r="N61" i="52"/>
  <c r="N62" i="52"/>
  <c r="P62" i="52" s="1"/>
  <c r="N63" i="52"/>
  <c r="P63" i="52" s="1"/>
  <c r="N64" i="52"/>
  <c r="P64" i="52" s="1"/>
  <c r="N65" i="52"/>
  <c r="T65" i="52" s="1"/>
  <c r="P65" i="52"/>
  <c r="N66" i="52"/>
  <c r="N67" i="52"/>
  <c r="N68" i="52"/>
  <c r="P68" i="52" s="1"/>
  <c r="N69" i="52"/>
  <c r="T69" i="52" s="1"/>
  <c r="P69" i="52"/>
  <c r="N70" i="52"/>
  <c r="P70" i="52" s="1"/>
  <c r="N71" i="52"/>
  <c r="P71" i="52" s="1"/>
  <c r="T71" i="52"/>
  <c r="N72" i="52"/>
  <c r="P72" i="52" s="1"/>
  <c r="T72" i="52"/>
  <c r="N73" i="52"/>
  <c r="T73" i="52" s="1"/>
  <c r="P73" i="52"/>
  <c r="N74" i="52"/>
  <c r="N75" i="52"/>
  <c r="P75" i="52"/>
  <c r="T75" i="52"/>
  <c r="N76" i="52"/>
  <c r="P76" i="52" s="1"/>
  <c r="N77" i="52"/>
  <c r="T77" i="52" s="1"/>
  <c r="P77" i="52"/>
  <c r="N78" i="52"/>
  <c r="P78" i="52" s="1"/>
  <c r="N79" i="52"/>
  <c r="P79" i="52" s="1"/>
  <c r="N80" i="52"/>
  <c r="P80" i="52" s="1"/>
  <c r="T80" i="52"/>
  <c r="N81" i="52"/>
  <c r="T81" i="52" s="1"/>
  <c r="P81" i="52"/>
  <c r="H82" i="52"/>
  <c r="N82" i="52"/>
  <c r="N83" i="52"/>
  <c r="P83" i="52" s="1"/>
  <c r="N84" i="52"/>
  <c r="P84" i="52" s="1"/>
  <c r="N85" i="52"/>
  <c r="N86" i="52"/>
  <c r="P86" i="52" s="1"/>
  <c r="N87" i="52"/>
  <c r="P87" i="52"/>
  <c r="T87" i="52"/>
  <c r="N88" i="52"/>
  <c r="N89" i="52"/>
  <c r="H90" i="52"/>
  <c r="N90" i="52"/>
  <c r="P90" i="52" s="1"/>
  <c r="T90" i="52"/>
  <c r="N91" i="52"/>
  <c r="P91" i="52"/>
  <c r="T91" i="52"/>
  <c r="N92" i="52"/>
  <c r="P92" i="52" s="1"/>
  <c r="N93" i="52"/>
  <c r="N94" i="52"/>
  <c r="P94" i="52" s="1"/>
  <c r="N95" i="52"/>
  <c r="N96" i="52"/>
  <c r="P96" i="52" s="1"/>
  <c r="N97" i="52"/>
  <c r="P97" i="52" s="1"/>
  <c r="N98" i="52"/>
  <c r="N99" i="52"/>
  <c r="N100" i="52"/>
  <c r="N101" i="52"/>
  <c r="P101" i="52" s="1"/>
  <c r="N102" i="52"/>
  <c r="P102" i="52" s="1"/>
  <c r="N103" i="52"/>
  <c r="N104" i="52"/>
  <c r="P104" i="52" s="1"/>
  <c r="K105" i="52"/>
  <c r="N105" i="52"/>
  <c r="P105" i="52" s="1"/>
  <c r="H106" i="52"/>
  <c r="N106" i="52"/>
  <c r="N107" i="52"/>
  <c r="N108" i="52"/>
  <c r="N109" i="52"/>
  <c r="P109" i="52" s="1"/>
  <c r="N110" i="52"/>
  <c r="P110" i="52" s="1"/>
  <c r="N111" i="52"/>
  <c r="N112" i="52"/>
  <c r="P112" i="52" s="1"/>
  <c r="N113" i="52"/>
  <c r="P113" i="52" s="1"/>
  <c r="T113" i="52"/>
  <c r="N114" i="52"/>
  <c r="N115" i="52"/>
  <c r="N116" i="52"/>
  <c r="N117" i="52"/>
  <c r="N118" i="52"/>
  <c r="N119" i="52"/>
  <c r="N120" i="52"/>
  <c r="N121" i="52"/>
  <c r="N122" i="52"/>
  <c r="N123" i="52"/>
  <c r="N124" i="52"/>
  <c r="N125" i="52"/>
  <c r="P125" i="52" s="1"/>
  <c r="T125" i="52"/>
  <c r="N126" i="52"/>
  <c r="P126" i="52" s="1"/>
  <c r="N127" i="52"/>
  <c r="N128" i="52"/>
  <c r="P128" i="52" s="1"/>
  <c r="N129" i="52"/>
  <c r="T129" i="52" s="1"/>
  <c r="P129" i="52"/>
  <c r="N130" i="52"/>
  <c r="N131" i="52"/>
  <c r="N132" i="52"/>
  <c r="N133" i="52"/>
  <c r="P133" i="52" s="1"/>
  <c r="N134" i="52"/>
  <c r="P134" i="52" s="1"/>
  <c r="N135" i="52"/>
  <c r="N136" i="52"/>
  <c r="P136" i="52" s="1"/>
  <c r="N137" i="52"/>
  <c r="P137" i="52"/>
  <c r="T137" i="52"/>
  <c r="N138" i="52"/>
  <c r="N139" i="52"/>
  <c r="N140" i="52"/>
  <c r="N141" i="52"/>
  <c r="P141" i="52" s="1"/>
  <c r="T141" i="52"/>
  <c r="N142" i="52"/>
  <c r="P142" i="52" s="1"/>
  <c r="N143" i="52"/>
  <c r="P143" i="52" s="1"/>
  <c r="N144" i="52"/>
  <c r="P144" i="52" s="1"/>
  <c r="N145" i="52"/>
  <c r="T145" i="52" s="1"/>
  <c r="P145" i="52"/>
  <c r="N146" i="52"/>
  <c r="P146" i="52" s="1"/>
  <c r="T146" i="52"/>
  <c r="N147" i="52"/>
  <c r="P147" i="52"/>
  <c r="T147" i="52"/>
  <c r="N148" i="52"/>
  <c r="P148" i="52" s="1"/>
  <c r="N149" i="52"/>
  <c r="T149" i="52" s="1"/>
  <c r="P149" i="52"/>
  <c r="N150" i="52"/>
  <c r="P150" i="52" s="1"/>
  <c r="N151" i="52"/>
  <c r="P151" i="52" s="1"/>
  <c r="N152" i="52"/>
  <c r="P152" i="52" s="1"/>
  <c r="T152" i="52"/>
  <c r="N153" i="52"/>
  <c r="N154" i="52"/>
  <c r="N155" i="52"/>
  <c r="P155" i="52" s="1"/>
  <c r="N156" i="52"/>
  <c r="P156" i="52" s="1"/>
  <c r="N157" i="52"/>
  <c r="N158" i="52"/>
  <c r="P158" i="52" s="1"/>
  <c r="N159" i="52"/>
  <c r="P159" i="52" s="1"/>
  <c r="N160" i="52"/>
  <c r="P160" i="52" s="1"/>
  <c r="N161" i="52"/>
  <c r="T161" i="52" s="1"/>
  <c r="P161" i="52"/>
  <c r="N162" i="52"/>
  <c r="N163" i="52"/>
  <c r="N164" i="52"/>
  <c r="P164" i="52" s="1"/>
  <c r="N165" i="52"/>
  <c r="T165" i="52" s="1"/>
  <c r="P165" i="52"/>
  <c r="N166" i="52"/>
  <c r="P166" i="52" s="1"/>
  <c r="N167" i="52"/>
  <c r="P167" i="52" s="1"/>
  <c r="T167" i="52"/>
  <c r="N168" i="52"/>
  <c r="P168" i="52" s="1"/>
  <c r="T168" i="52"/>
  <c r="N169" i="52"/>
  <c r="T169" i="52" s="1"/>
  <c r="P169" i="52"/>
  <c r="N170" i="52"/>
  <c r="P170" i="52" s="1"/>
  <c r="N171" i="52"/>
  <c r="T171" i="52" s="1"/>
  <c r="P171" i="52"/>
  <c r="N172" i="52"/>
  <c r="P172" i="52" s="1"/>
  <c r="N173" i="52"/>
  <c r="T173" i="52" s="1"/>
  <c r="N174" i="52"/>
  <c r="P174" i="52" s="1"/>
  <c r="N175" i="52"/>
  <c r="P175" i="52" s="1"/>
  <c r="N176" i="52"/>
  <c r="P176" i="52" s="1"/>
  <c r="T176" i="52"/>
  <c r="N177" i="52"/>
  <c r="T177" i="52" s="1"/>
  <c r="P177" i="52"/>
  <c r="N178" i="52"/>
  <c r="P178" i="52" s="1"/>
  <c r="N179" i="52"/>
  <c r="T179" i="52" s="1"/>
  <c r="P179" i="52"/>
  <c r="N180" i="52"/>
  <c r="P180" i="52" s="1"/>
  <c r="N181" i="52"/>
  <c r="T181" i="52" s="1"/>
  <c r="P181" i="52"/>
  <c r="N182" i="52"/>
  <c r="P182" i="52" s="1"/>
  <c r="N183" i="52"/>
  <c r="P183" i="52" s="1"/>
  <c r="T183" i="52"/>
  <c r="N184" i="52"/>
  <c r="N185" i="52"/>
  <c r="N186" i="52"/>
  <c r="P186" i="52" s="1"/>
  <c r="N187" i="52"/>
  <c r="P187" i="52"/>
  <c r="T187" i="52"/>
  <c r="N188" i="52"/>
  <c r="P188" i="52" s="1"/>
  <c r="N189" i="52"/>
  <c r="N190" i="52"/>
  <c r="P190" i="52" s="1"/>
  <c r="N191" i="52"/>
  <c r="P191" i="52" s="1"/>
  <c r="N192" i="52"/>
  <c r="P192" i="52" s="1"/>
  <c r="T192" i="52"/>
  <c r="N193" i="52"/>
  <c r="N194" i="52"/>
  <c r="N195" i="52"/>
  <c r="P195" i="52" s="1"/>
  <c r="N196" i="52"/>
  <c r="P196" i="52" s="1"/>
  <c r="N197" i="52"/>
  <c r="N198" i="52"/>
  <c r="P198" i="52" s="1"/>
  <c r="N199" i="52"/>
  <c r="P199" i="52" s="1"/>
  <c r="T199" i="52"/>
  <c r="N200" i="52"/>
  <c r="P200" i="52" s="1"/>
  <c r="N201" i="52"/>
  <c r="T201" i="52" s="1"/>
  <c r="N202" i="52"/>
  <c r="P202" i="52" s="1"/>
  <c r="T202" i="52"/>
  <c r="N203" i="52"/>
  <c r="P203" i="52"/>
  <c r="T203" i="52"/>
  <c r="N204" i="52"/>
  <c r="P204" i="52" s="1"/>
  <c r="F205" i="52"/>
  <c r="Y7" i="52" s="1"/>
  <c r="I205" i="52"/>
  <c r="L205" i="52"/>
  <c r="M205" i="52"/>
  <c r="K25" i="32" s="1"/>
  <c r="O205" i="52"/>
  <c r="M25" i="32" s="1"/>
  <c r="Q205" i="52"/>
  <c r="O25" i="32" s="1"/>
  <c r="R205" i="52"/>
  <c r="S205" i="52"/>
  <c r="H1" i="51"/>
  <c r="H27" i="51" s="1"/>
  <c r="D2" i="51"/>
  <c r="C5" i="51"/>
  <c r="N5" i="51"/>
  <c r="P5" i="51" s="1"/>
  <c r="N6" i="51"/>
  <c r="N7" i="51"/>
  <c r="P7" i="51" s="1"/>
  <c r="N8" i="51"/>
  <c r="P8" i="51" s="1"/>
  <c r="N9" i="51"/>
  <c r="P9" i="51"/>
  <c r="T9" i="51"/>
  <c r="N10" i="51"/>
  <c r="P10" i="51" s="1"/>
  <c r="N11" i="51"/>
  <c r="T11" i="51" s="1"/>
  <c r="N12" i="51"/>
  <c r="N13" i="51"/>
  <c r="N14" i="51"/>
  <c r="P14" i="51" s="1"/>
  <c r="N15" i="51"/>
  <c r="P15" i="51" s="1"/>
  <c r="N16" i="51"/>
  <c r="N17" i="51"/>
  <c r="P17" i="51" s="1"/>
  <c r="N18" i="51"/>
  <c r="P18" i="51" s="1"/>
  <c r="H19" i="51"/>
  <c r="N19" i="51"/>
  <c r="N20" i="51"/>
  <c r="N21" i="51"/>
  <c r="P21" i="51" s="1"/>
  <c r="N22" i="51"/>
  <c r="P22" i="51" s="1"/>
  <c r="T22" i="51"/>
  <c r="N23" i="51"/>
  <c r="P23" i="51" s="1"/>
  <c r="N24" i="51"/>
  <c r="N25" i="51"/>
  <c r="P25" i="51" s="1"/>
  <c r="T25" i="51"/>
  <c r="N26" i="51"/>
  <c r="N27" i="51"/>
  <c r="P27" i="51" s="1"/>
  <c r="N28" i="51"/>
  <c r="P28" i="51" s="1"/>
  <c r="N29" i="51"/>
  <c r="P29" i="51" s="1"/>
  <c r="N30" i="51"/>
  <c r="N31" i="51"/>
  <c r="P31" i="51" s="1"/>
  <c r="N32" i="51"/>
  <c r="P32" i="51" s="1"/>
  <c r="N33" i="51"/>
  <c r="N34" i="51"/>
  <c r="N35" i="51"/>
  <c r="P35" i="51" s="1"/>
  <c r="N36" i="51"/>
  <c r="T36" i="51" s="1"/>
  <c r="N37" i="51"/>
  <c r="P37" i="51" s="1"/>
  <c r="N38" i="51"/>
  <c r="T38" i="51" s="1"/>
  <c r="N39" i="51"/>
  <c r="P39" i="51" s="1"/>
  <c r="N40" i="51"/>
  <c r="T40" i="51" s="1"/>
  <c r="N41" i="51"/>
  <c r="P41" i="51" s="1"/>
  <c r="K42" i="51"/>
  <c r="N42" i="51"/>
  <c r="T42" i="51" s="1"/>
  <c r="N43" i="51"/>
  <c r="P43" i="51" s="1"/>
  <c r="K44" i="51"/>
  <c r="N44" i="51"/>
  <c r="T44" i="51" s="1"/>
  <c r="N45" i="51"/>
  <c r="P45" i="51" s="1"/>
  <c r="N46" i="51"/>
  <c r="P46" i="51" s="1"/>
  <c r="T46" i="51"/>
  <c r="H47" i="51"/>
  <c r="N47" i="51"/>
  <c r="P47" i="51" s="1"/>
  <c r="N48" i="51"/>
  <c r="T48" i="51" s="1"/>
  <c r="N49" i="51"/>
  <c r="P49" i="51" s="1"/>
  <c r="N50" i="51"/>
  <c r="P50" i="51"/>
  <c r="T50" i="51"/>
  <c r="N51" i="51"/>
  <c r="P51" i="51" s="1"/>
  <c r="K52" i="51"/>
  <c r="N52" i="51"/>
  <c r="T52" i="51" s="1"/>
  <c r="N53" i="51"/>
  <c r="P53" i="51" s="1"/>
  <c r="N54" i="51"/>
  <c r="P54" i="51" s="1"/>
  <c r="T54" i="51"/>
  <c r="H55" i="51"/>
  <c r="N55" i="51"/>
  <c r="P55" i="51" s="1"/>
  <c r="N56" i="51"/>
  <c r="T56" i="51" s="1"/>
  <c r="N57" i="51"/>
  <c r="P57" i="51" s="1"/>
  <c r="N58" i="51"/>
  <c r="T58" i="51" s="1"/>
  <c r="P58" i="51"/>
  <c r="H59" i="51"/>
  <c r="N59" i="51"/>
  <c r="P59" i="51" s="1"/>
  <c r="N60" i="51"/>
  <c r="N61" i="51"/>
  <c r="P61" i="51" s="1"/>
  <c r="N62" i="51"/>
  <c r="T62" i="51" s="1"/>
  <c r="P62" i="51"/>
  <c r="N63" i="51"/>
  <c r="P63" i="51" s="1"/>
  <c r="N64" i="51"/>
  <c r="N65" i="51"/>
  <c r="P65" i="51" s="1"/>
  <c r="T65" i="51"/>
  <c r="N66" i="51"/>
  <c r="P66" i="51" s="1"/>
  <c r="N67" i="51"/>
  <c r="P67" i="51" s="1"/>
  <c r="N68" i="51"/>
  <c r="T68" i="51" s="1"/>
  <c r="N69" i="51"/>
  <c r="P69" i="51" s="1"/>
  <c r="K70" i="51"/>
  <c r="N70" i="51"/>
  <c r="H71" i="51"/>
  <c r="N71" i="51"/>
  <c r="P71" i="51" s="1"/>
  <c r="N72" i="51"/>
  <c r="T72" i="51" s="1"/>
  <c r="N73" i="51"/>
  <c r="P73" i="51" s="1"/>
  <c r="T73" i="51"/>
  <c r="N74" i="51"/>
  <c r="N75" i="51"/>
  <c r="P75" i="51" s="1"/>
  <c r="N76" i="51"/>
  <c r="T76" i="51" s="1"/>
  <c r="N77" i="51"/>
  <c r="P77" i="51" s="1"/>
  <c r="K78" i="51"/>
  <c r="N78" i="51"/>
  <c r="H79" i="51"/>
  <c r="N79" i="51"/>
  <c r="P79" i="51" s="1"/>
  <c r="N80" i="51"/>
  <c r="T80" i="51" s="1"/>
  <c r="N81" i="51"/>
  <c r="P81" i="51" s="1"/>
  <c r="T81" i="51"/>
  <c r="N82" i="51"/>
  <c r="P82" i="51" s="1"/>
  <c r="N83" i="51"/>
  <c r="P83" i="51" s="1"/>
  <c r="N84" i="51"/>
  <c r="T84" i="51" s="1"/>
  <c r="N85" i="51"/>
  <c r="P85" i="51" s="1"/>
  <c r="K86" i="51"/>
  <c r="N86" i="51"/>
  <c r="H87" i="51"/>
  <c r="N87" i="51"/>
  <c r="P87" i="51" s="1"/>
  <c r="N88" i="51"/>
  <c r="T88" i="51" s="1"/>
  <c r="N89" i="51"/>
  <c r="P89" i="51" s="1"/>
  <c r="T89" i="51"/>
  <c r="N90" i="51"/>
  <c r="N91" i="51"/>
  <c r="P91" i="51" s="1"/>
  <c r="N92" i="51"/>
  <c r="T92" i="51" s="1"/>
  <c r="N93" i="51"/>
  <c r="P93" i="51" s="1"/>
  <c r="K94" i="51"/>
  <c r="N94" i="51"/>
  <c r="H95" i="51"/>
  <c r="N95" i="51"/>
  <c r="P95" i="51" s="1"/>
  <c r="N96" i="51"/>
  <c r="T96" i="51" s="1"/>
  <c r="N97" i="51"/>
  <c r="P97" i="51" s="1"/>
  <c r="T97" i="51"/>
  <c r="N98" i="51"/>
  <c r="P98" i="51" s="1"/>
  <c r="N99" i="51"/>
  <c r="P99" i="51" s="1"/>
  <c r="N100" i="51"/>
  <c r="T100" i="51" s="1"/>
  <c r="N101" i="51"/>
  <c r="P101" i="51" s="1"/>
  <c r="K102" i="51"/>
  <c r="N102" i="51"/>
  <c r="T102" i="51" s="1"/>
  <c r="N103" i="51"/>
  <c r="P103" i="51" s="1"/>
  <c r="K104" i="51"/>
  <c r="N104" i="51"/>
  <c r="P104" i="51" s="1"/>
  <c r="T104" i="51"/>
  <c r="N105" i="51"/>
  <c r="P105" i="51" s="1"/>
  <c r="N106" i="51"/>
  <c r="T106" i="51" s="1"/>
  <c r="H107" i="51"/>
  <c r="N107" i="51"/>
  <c r="P107" i="51" s="1"/>
  <c r="T107" i="51"/>
  <c r="N108" i="51"/>
  <c r="P108" i="51"/>
  <c r="T108" i="51"/>
  <c r="N109" i="51"/>
  <c r="P109" i="51" s="1"/>
  <c r="K110" i="51"/>
  <c r="N110" i="51"/>
  <c r="T110" i="51" s="1"/>
  <c r="N111" i="51"/>
  <c r="P111" i="51" s="1"/>
  <c r="K112" i="51"/>
  <c r="N112" i="51"/>
  <c r="T112" i="51" s="1"/>
  <c r="N113" i="51"/>
  <c r="P113" i="51" s="1"/>
  <c r="N114" i="51"/>
  <c r="T114" i="51" s="1"/>
  <c r="N115" i="51"/>
  <c r="P115" i="51" s="1"/>
  <c r="K116" i="51"/>
  <c r="N116" i="51"/>
  <c r="T116" i="51" s="1"/>
  <c r="N117" i="51"/>
  <c r="P117" i="51" s="1"/>
  <c r="N118" i="51"/>
  <c r="T118" i="51" s="1"/>
  <c r="N119" i="51"/>
  <c r="P119" i="51" s="1"/>
  <c r="N120" i="51"/>
  <c r="T120" i="51" s="1"/>
  <c r="N121" i="51"/>
  <c r="P121" i="51" s="1"/>
  <c r="N122" i="51"/>
  <c r="H123" i="51"/>
  <c r="N123" i="51"/>
  <c r="P123" i="51" s="1"/>
  <c r="N124" i="51"/>
  <c r="T124" i="51" s="1"/>
  <c r="H125" i="51"/>
  <c r="N125" i="51"/>
  <c r="N126" i="51"/>
  <c r="P126" i="51" s="1"/>
  <c r="N127" i="51"/>
  <c r="P127" i="51" s="1"/>
  <c r="N128" i="51"/>
  <c r="T128" i="51" s="1"/>
  <c r="N129" i="51"/>
  <c r="P129" i="51" s="1"/>
  <c r="N130" i="51"/>
  <c r="H131" i="51"/>
  <c r="N131" i="51"/>
  <c r="P131" i="51" s="1"/>
  <c r="N132" i="51"/>
  <c r="T132" i="51" s="1"/>
  <c r="H133" i="51"/>
  <c r="N133" i="51"/>
  <c r="N134" i="51"/>
  <c r="N135" i="51"/>
  <c r="P135" i="51" s="1"/>
  <c r="K136" i="51"/>
  <c r="N136" i="51"/>
  <c r="T136" i="51" s="1"/>
  <c r="N137" i="51"/>
  <c r="P137" i="51" s="1"/>
  <c r="K138" i="51"/>
  <c r="N138" i="51"/>
  <c r="P138" i="51" s="1"/>
  <c r="T138" i="51"/>
  <c r="H139" i="51"/>
  <c r="N139" i="51"/>
  <c r="P139" i="51" s="1"/>
  <c r="N140" i="51"/>
  <c r="T140" i="51" s="1"/>
  <c r="H141" i="51"/>
  <c r="N141" i="51"/>
  <c r="P141" i="51" s="1"/>
  <c r="N142" i="51"/>
  <c r="T142" i="51" s="1"/>
  <c r="P142" i="51"/>
  <c r="N143" i="51"/>
  <c r="P143" i="51" s="1"/>
  <c r="K144" i="51"/>
  <c r="N144" i="51"/>
  <c r="T144" i="51" s="1"/>
  <c r="N145" i="51"/>
  <c r="P145" i="51" s="1"/>
  <c r="K146" i="51"/>
  <c r="N146" i="51"/>
  <c r="P146" i="51" s="1"/>
  <c r="T146" i="51"/>
  <c r="H147" i="51"/>
  <c r="N147" i="51"/>
  <c r="P147" i="51" s="1"/>
  <c r="N148" i="51"/>
  <c r="T148" i="51" s="1"/>
  <c r="H149" i="51"/>
  <c r="N149" i="51"/>
  <c r="P149" i="51" s="1"/>
  <c r="N150" i="51"/>
  <c r="T150" i="51" s="1"/>
  <c r="P150" i="51"/>
  <c r="N151" i="51"/>
  <c r="P151" i="51" s="1"/>
  <c r="K152" i="51"/>
  <c r="N152" i="51"/>
  <c r="T152" i="51" s="1"/>
  <c r="N153" i="51"/>
  <c r="P153" i="51" s="1"/>
  <c r="K154" i="51"/>
  <c r="N154" i="51"/>
  <c r="T154" i="51" s="1"/>
  <c r="N155" i="51"/>
  <c r="P155" i="51" s="1"/>
  <c r="K156" i="51"/>
  <c r="N156" i="51"/>
  <c r="P156" i="51" s="1"/>
  <c r="H157" i="51"/>
  <c r="N157" i="51"/>
  <c r="P157" i="51" s="1"/>
  <c r="N158" i="51"/>
  <c r="T158" i="51" s="1"/>
  <c r="H159" i="51"/>
  <c r="N159" i="51"/>
  <c r="N160" i="51"/>
  <c r="P160" i="51" s="1"/>
  <c r="N161" i="51"/>
  <c r="P161" i="51" s="1"/>
  <c r="K162" i="51"/>
  <c r="N162" i="51"/>
  <c r="T162" i="51" s="1"/>
  <c r="N163" i="51"/>
  <c r="P163" i="51" s="1"/>
  <c r="K164" i="51"/>
  <c r="N164" i="51"/>
  <c r="P164" i="51" s="1"/>
  <c r="H165" i="51"/>
  <c r="N165" i="51"/>
  <c r="P165" i="51" s="1"/>
  <c r="N166" i="51"/>
  <c r="T166" i="51" s="1"/>
  <c r="H167" i="51"/>
  <c r="N167" i="51"/>
  <c r="N168" i="51"/>
  <c r="T168" i="51" s="1"/>
  <c r="H169" i="51"/>
  <c r="N169" i="51"/>
  <c r="P169" i="51" s="1"/>
  <c r="N170" i="51"/>
  <c r="P170" i="51" s="1"/>
  <c r="T170" i="51"/>
  <c r="N171" i="51"/>
  <c r="P171" i="51" s="1"/>
  <c r="K172" i="51"/>
  <c r="N172" i="51"/>
  <c r="T172" i="51" s="1"/>
  <c r="N173" i="51"/>
  <c r="P173" i="51" s="1"/>
  <c r="K174" i="51"/>
  <c r="N174" i="51"/>
  <c r="P174" i="51"/>
  <c r="T174" i="51"/>
  <c r="H175" i="51"/>
  <c r="N175" i="51"/>
  <c r="P175" i="51" s="1"/>
  <c r="N176" i="51"/>
  <c r="T176" i="51" s="1"/>
  <c r="H177" i="51"/>
  <c r="N177" i="51"/>
  <c r="P177" i="51" s="1"/>
  <c r="N178" i="51"/>
  <c r="N179" i="51"/>
  <c r="P179" i="51" s="1"/>
  <c r="K180" i="51"/>
  <c r="N180" i="51"/>
  <c r="T180" i="51" s="1"/>
  <c r="N181" i="51"/>
  <c r="P181" i="51" s="1"/>
  <c r="K182" i="51"/>
  <c r="N182" i="51"/>
  <c r="H183" i="51"/>
  <c r="N183" i="51"/>
  <c r="P183" i="51" s="1"/>
  <c r="N184" i="51"/>
  <c r="T184" i="51" s="1"/>
  <c r="P184" i="51"/>
  <c r="H185" i="51"/>
  <c r="N185" i="51"/>
  <c r="P185" i="51" s="1"/>
  <c r="N186" i="51"/>
  <c r="P186" i="51" s="1"/>
  <c r="N187" i="51"/>
  <c r="P187" i="51" s="1"/>
  <c r="K188" i="51"/>
  <c r="N188" i="51"/>
  <c r="T188" i="51" s="1"/>
  <c r="P188" i="51"/>
  <c r="N189" i="51"/>
  <c r="P189" i="51" s="1"/>
  <c r="K190" i="51"/>
  <c r="N190" i="51"/>
  <c r="T190" i="51" s="1"/>
  <c r="N191" i="51"/>
  <c r="P191" i="51" s="1"/>
  <c r="K192" i="51"/>
  <c r="N192" i="51"/>
  <c r="T192" i="51" s="1"/>
  <c r="P192" i="51"/>
  <c r="N193" i="51"/>
  <c r="P193" i="51" s="1"/>
  <c r="K194" i="51"/>
  <c r="N194" i="51"/>
  <c r="T194" i="51" s="1"/>
  <c r="N195" i="51"/>
  <c r="P195" i="51" s="1"/>
  <c r="K196" i="51"/>
  <c r="N196" i="51"/>
  <c r="P196" i="51"/>
  <c r="T196" i="51"/>
  <c r="H197" i="51"/>
  <c r="N197" i="51"/>
  <c r="P197" i="51" s="1"/>
  <c r="N198" i="51"/>
  <c r="T198" i="51" s="1"/>
  <c r="H199" i="51"/>
  <c r="N199" i="51"/>
  <c r="P199" i="51" s="1"/>
  <c r="N200" i="51"/>
  <c r="N201" i="51"/>
  <c r="P201" i="51" s="1"/>
  <c r="K202" i="51"/>
  <c r="N202" i="51"/>
  <c r="T202" i="51" s="1"/>
  <c r="N203" i="51"/>
  <c r="P203" i="51" s="1"/>
  <c r="K204" i="51"/>
  <c r="N204" i="51"/>
  <c r="F205" i="51"/>
  <c r="I205" i="51"/>
  <c r="I24" i="32" s="1"/>
  <c r="L205" i="51"/>
  <c r="M205" i="51"/>
  <c r="O205" i="51"/>
  <c r="Q205" i="51"/>
  <c r="R205" i="51"/>
  <c r="Q24" i="32" s="1"/>
  <c r="S205" i="51"/>
  <c r="H1" i="50"/>
  <c r="H44" i="50" s="1"/>
  <c r="D2" i="50"/>
  <c r="C5" i="50"/>
  <c r="N5" i="50"/>
  <c r="P5" i="50" s="1"/>
  <c r="T5" i="50"/>
  <c r="N6" i="50"/>
  <c r="T6" i="50" s="1"/>
  <c r="P6" i="50"/>
  <c r="N7" i="50"/>
  <c r="T7" i="50" s="1"/>
  <c r="P7" i="50"/>
  <c r="N8" i="50"/>
  <c r="T8" i="50" s="1"/>
  <c r="P8" i="50"/>
  <c r="N9" i="50"/>
  <c r="T9" i="50" s="1"/>
  <c r="N10" i="50"/>
  <c r="P10" i="50" s="1"/>
  <c r="N11" i="50"/>
  <c r="P11" i="50" s="1"/>
  <c r="N12" i="50"/>
  <c r="P12" i="50" s="1"/>
  <c r="T12" i="50"/>
  <c r="N13" i="50"/>
  <c r="P13" i="50" s="1"/>
  <c r="N14" i="50"/>
  <c r="P14" i="50" s="1"/>
  <c r="N15" i="50"/>
  <c r="T15" i="50" s="1"/>
  <c r="N16" i="50"/>
  <c r="P16" i="50" s="1"/>
  <c r="N17" i="50"/>
  <c r="P17" i="50" s="1"/>
  <c r="N18" i="50"/>
  <c r="P18" i="50" s="1"/>
  <c r="N19" i="50"/>
  <c r="T19" i="50" s="1"/>
  <c r="N20" i="50"/>
  <c r="P20" i="50" s="1"/>
  <c r="N21" i="50"/>
  <c r="T21" i="50" s="1"/>
  <c r="P21" i="50"/>
  <c r="N22" i="50"/>
  <c r="P22" i="50" s="1"/>
  <c r="N23" i="50"/>
  <c r="T23" i="50" s="1"/>
  <c r="N24" i="50"/>
  <c r="P24" i="50" s="1"/>
  <c r="N25" i="50"/>
  <c r="T25" i="50" s="1"/>
  <c r="N26" i="50"/>
  <c r="P26" i="50" s="1"/>
  <c r="N27" i="50"/>
  <c r="P27" i="50" s="1"/>
  <c r="T27" i="50"/>
  <c r="N28" i="50"/>
  <c r="P28" i="50" s="1"/>
  <c r="N29" i="50"/>
  <c r="T29" i="50" s="1"/>
  <c r="N30" i="50"/>
  <c r="P30" i="50" s="1"/>
  <c r="N31" i="50"/>
  <c r="P31" i="50"/>
  <c r="T31" i="50"/>
  <c r="N32" i="50"/>
  <c r="P32" i="50" s="1"/>
  <c r="N33" i="50"/>
  <c r="T33" i="50" s="1"/>
  <c r="N34" i="50"/>
  <c r="P34" i="50" s="1"/>
  <c r="N35" i="50"/>
  <c r="T35" i="50" s="1"/>
  <c r="N36" i="50"/>
  <c r="P36" i="50" s="1"/>
  <c r="N37" i="50"/>
  <c r="P37" i="50" s="1"/>
  <c r="T37" i="50"/>
  <c r="N38" i="50"/>
  <c r="P38" i="50" s="1"/>
  <c r="N39" i="50"/>
  <c r="T39" i="50" s="1"/>
  <c r="N40" i="50"/>
  <c r="P40" i="50" s="1"/>
  <c r="N41" i="50"/>
  <c r="P41" i="50"/>
  <c r="T41" i="50"/>
  <c r="N42" i="50"/>
  <c r="P42" i="50" s="1"/>
  <c r="N43" i="50"/>
  <c r="T43" i="50" s="1"/>
  <c r="N44" i="50"/>
  <c r="P44" i="50" s="1"/>
  <c r="N45" i="50"/>
  <c r="P45" i="50" s="1"/>
  <c r="T45" i="50"/>
  <c r="N46" i="50"/>
  <c r="P46" i="50" s="1"/>
  <c r="N47" i="50"/>
  <c r="T47" i="50" s="1"/>
  <c r="N48" i="50"/>
  <c r="P48" i="50" s="1"/>
  <c r="N49" i="50"/>
  <c r="T49" i="50" s="1"/>
  <c r="P49" i="50"/>
  <c r="N50" i="50"/>
  <c r="P50" i="50" s="1"/>
  <c r="N51" i="50"/>
  <c r="T51" i="50" s="1"/>
  <c r="N52" i="50"/>
  <c r="P52" i="50" s="1"/>
  <c r="N53" i="50"/>
  <c r="T53" i="50" s="1"/>
  <c r="P53" i="50"/>
  <c r="N54" i="50"/>
  <c r="P54" i="50" s="1"/>
  <c r="N55" i="50"/>
  <c r="T55" i="50" s="1"/>
  <c r="N56" i="50"/>
  <c r="P56" i="50" s="1"/>
  <c r="N57" i="50"/>
  <c r="N58" i="50"/>
  <c r="P58" i="50" s="1"/>
  <c r="N59" i="50"/>
  <c r="T59" i="50" s="1"/>
  <c r="N60" i="50"/>
  <c r="P60" i="50" s="1"/>
  <c r="N61" i="50"/>
  <c r="P61" i="50" s="1"/>
  <c r="N62" i="50"/>
  <c r="P62" i="50" s="1"/>
  <c r="N63" i="50"/>
  <c r="T63" i="50" s="1"/>
  <c r="N64" i="50"/>
  <c r="P64" i="50" s="1"/>
  <c r="N65" i="50"/>
  <c r="T65" i="50" s="1"/>
  <c r="P65" i="50"/>
  <c r="N66" i="50"/>
  <c r="P66" i="50" s="1"/>
  <c r="N67" i="50"/>
  <c r="T67" i="50" s="1"/>
  <c r="N68" i="50"/>
  <c r="P68" i="50" s="1"/>
  <c r="N69" i="50"/>
  <c r="P69" i="50" s="1"/>
  <c r="T69" i="50"/>
  <c r="N70" i="50"/>
  <c r="P70" i="50" s="1"/>
  <c r="N71" i="50"/>
  <c r="T71" i="50" s="1"/>
  <c r="N72" i="50"/>
  <c r="P72" i="50" s="1"/>
  <c r="N73" i="50"/>
  <c r="T73" i="50" s="1"/>
  <c r="P73" i="50"/>
  <c r="N74" i="50"/>
  <c r="P74" i="50" s="1"/>
  <c r="N75" i="50"/>
  <c r="T75" i="50" s="1"/>
  <c r="N76" i="50"/>
  <c r="P76" i="50" s="1"/>
  <c r="N77" i="50"/>
  <c r="T77" i="50" s="1"/>
  <c r="P77" i="50"/>
  <c r="N78" i="50"/>
  <c r="P78" i="50" s="1"/>
  <c r="N79" i="50"/>
  <c r="T79" i="50" s="1"/>
  <c r="N80" i="50"/>
  <c r="P80" i="50" s="1"/>
  <c r="N81" i="50"/>
  <c r="N82" i="50"/>
  <c r="P82" i="50" s="1"/>
  <c r="N83" i="50"/>
  <c r="T83" i="50" s="1"/>
  <c r="N84" i="50"/>
  <c r="P84" i="50" s="1"/>
  <c r="N85" i="50"/>
  <c r="P85" i="50" s="1"/>
  <c r="N86" i="50"/>
  <c r="P86" i="50" s="1"/>
  <c r="N87" i="50"/>
  <c r="T87" i="50" s="1"/>
  <c r="N88" i="50"/>
  <c r="P88" i="50" s="1"/>
  <c r="N89" i="50"/>
  <c r="T89" i="50" s="1"/>
  <c r="P89" i="50"/>
  <c r="N90" i="50"/>
  <c r="P90" i="50" s="1"/>
  <c r="N91" i="50"/>
  <c r="T91" i="50" s="1"/>
  <c r="N92" i="50"/>
  <c r="P92" i="50" s="1"/>
  <c r="N93" i="50"/>
  <c r="P93" i="50" s="1"/>
  <c r="T93" i="50"/>
  <c r="N94" i="50"/>
  <c r="P94" i="50" s="1"/>
  <c r="N95" i="50"/>
  <c r="T95" i="50" s="1"/>
  <c r="N96" i="50"/>
  <c r="P96" i="50" s="1"/>
  <c r="N97" i="50"/>
  <c r="T97" i="50" s="1"/>
  <c r="N98" i="50"/>
  <c r="P98" i="50" s="1"/>
  <c r="N99" i="50"/>
  <c r="T99" i="50" s="1"/>
  <c r="N100" i="50"/>
  <c r="P100" i="50" s="1"/>
  <c r="N101" i="50"/>
  <c r="T101" i="50" s="1"/>
  <c r="P101" i="50"/>
  <c r="N102" i="50"/>
  <c r="P102" i="50" s="1"/>
  <c r="N103" i="50"/>
  <c r="T103" i="50" s="1"/>
  <c r="N104" i="50"/>
  <c r="P104" i="50" s="1"/>
  <c r="N105" i="50"/>
  <c r="N106" i="50"/>
  <c r="P106" i="50" s="1"/>
  <c r="N107" i="50"/>
  <c r="T107" i="50" s="1"/>
  <c r="N108" i="50"/>
  <c r="P108" i="50" s="1"/>
  <c r="N109" i="50"/>
  <c r="T109" i="50" s="1"/>
  <c r="P109" i="50"/>
  <c r="N110" i="50"/>
  <c r="P110" i="50" s="1"/>
  <c r="N111" i="50"/>
  <c r="N112" i="50"/>
  <c r="P112" i="50" s="1"/>
  <c r="N113" i="50"/>
  <c r="T113" i="50" s="1"/>
  <c r="N114" i="50"/>
  <c r="P114" i="50" s="1"/>
  <c r="N115" i="50"/>
  <c r="N116" i="50"/>
  <c r="P116" i="50" s="1"/>
  <c r="N117" i="50"/>
  <c r="P117" i="50" s="1"/>
  <c r="N118" i="50"/>
  <c r="P118" i="50" s="1"/>
  <c r="K119" i="50"/>
  <c r="N119" i="50"/>
  <c r="T119" i="50" s="1"/>
  <c r="N120" i="50"/>
  <c r="P120" i="50" s="1"/>
  <c r="N121" i="50"/>
  <c r="T121" i="50" s="1"/>
  <c r="P121" i="50"/>
  <c r="N122" i="50"/>
  <c r="P122" i="50" s="1"/>
  <c r="N123" i="50"/>
  <c r="T123" i="50" s="1"/>
  <c r="N124" i="50"/>
  <c r="P124" i="50" s="1"/>
  <c r="N125" i="50"/>
  <c r="P125" i="50" s="1"/>
  <c r="T125" i="50"/>
  <c r="N126" i="50"/>
  <c r="P126" i="50" s="1"/>
  <c r="N127" i="50"/>
  <c r="T127" i="50" s="1"/>
  <c r="N128" i="50"/>
  <c r="P128" i="50" s="1"/>
  <c r="N129" i="50"/>
  <c r="P129" i="50" s="1"/>
  <c r="T129" i="50"/>
  <c r="N130" i="50"/>
  <c r="P130" i="50" s="1"/>
  <c r="N131" i="50"/>
  <c r="T131" i="50" s="1"/>
  <c r="N132" i="50"/>
  <c r="P132" i="50" s="1"/>
  <c r="N133" i="50"/>
  <c r="P133" i="50" s="1"/>
  <c r="N134" i="50"/>
  <c r="P134" i="50" s="1"/>
  <c r="N135" i="50"/>
  <c r="T135" i="50" s="1"/>
  <c r="N136" i="50"/>
  <c r="P136" i="50" s="1"/>
  <c r="N137" i="50"/>
  <c r="T137" i="50" s="1"/>
  <c r="P137" i="50"/>
  <c r="N138" i="50"/>
  <c r="P138" i="50" s="1"/>
  <c r="N139" i="50"/>
  <c r="T139" i="50" s="1"/>
  <c r="N140" i="50"/>
  <c r="P140" i="50" s="1"/>
  <c r="N141" i="50"/>
  <c r="P141" i="50" s="1"/>
  <c r="T141" i="50"/>
  <c r="N142" i="50"/>
  <c r="P142" i="50" s="1"/>
  <c r="N143" i="50"/>
  <c r="T143" i="50" s="1"/>
  <c r="N144" i="50"/>
  <c r="P144" i="50" s="1"/>
  <c r="N145" i="50"/>
  <c r="P145" i="50" s="1"/>
  <c r="N146" i="50"/>
  <c r="P146" i="50" s="1"/>
  <c r="N147" i="50"/>
  <c r="T147" i="50" s="1"/>
  <c r="N148" i="50"/>
  <c r="P148" i="50" s="1"/>
  <c r="N149" i="50"/>
  <c r="P149" i="50" s="1"/>
  <c r="N150" i="50"/>
  <c r="P150" i="50" s="1"/>
  <c r="N151" i="50"/>
  <c r="T151" i="50" s="1"/>
  <c r="N152" i="50"/>
  <c r="P152" i="50" s="1"/>
  <c r="N153" i="50"/>
  <c r="T153" i="50" s="1"/>
  <c r="P153" i="50"/>
  <c r="N154" i="50"/>
  <c r="P154" i="50" s="1"/>
  <c r="N155" i="50"/>
  <c r="T155" i="50" s="1"/>
  <c r="N156" i="50"/>
  <c r="P156" i="50" s="1"/>
  <c r="N157" i="50"/>
  <c r="P157" i="50" s="1"/>
  <c r="N158" i="50"/>
  <c r="P158" i="50" s="1"/>
  <c r="N159" i="50"/>
  <c r="T159" i="50" s="1"/>
  <c r="N160" i="50"/>
  <c r="P160" i="50" s="1"/>
  <c r="N161" i="50"/>
  <c r="P161" i="50" s="1"/>
  <c r="N162" i="50"/>
  <c r="P162" i="50" s="1"/>
  <c r="N163" i="50"/>
  <c r="T163" i="50" s="1"/>
  <c r="N164" i="50"/>
  <c r="P164" i="50" s="1"/>
  <c r="N165" i="50"/>
  <c r="T165" i="50" s="1"/>
  <c r="N166" i="50"/>
  <c r="P166" i="50" s="1"/>
  <c r="N167" i="50"/>
  <c r="T167" i="50" s="1"/>
  <c r="N168" i="50"/>
  <c r="P168" i="50" s="1"/>
  <c r="N169" i="50"/>
  <c r="T169" i="50" s="1"/>
  <c r="N170" i="50"/>
  <c r="P170" i="50" s="1"/>
  <c r="N171" i="50"/>
  <c r="T171" i="50" s="1"/>
  <c r="N172" i="50"/>
  <c r="P172" i="50" s="1"/>
  <c r="N173" i="50"/>
  <c r="N174" i="50"/>
  <c r="P174" i="50" s="1"/>
  <c r="N175" i="50"/>
  <c r="T175" i="50" s="1"/>
  <c r="N176" i="50"/>
  <c r="P176" i="50" s="1"/>
  <c r="N177" i="50"/>
  <c r="T177" i="50" s="1"/>
  <c r="P177" i="50"/>
  <c r="N178" i="50"/>
  <c r="P178" i="50" s="1"/>
  <c r="N179" i="50"/>
  <c r="T179" i="50" s="1"/>
  <c r="N180" i="50"/>
  <c r="P180" i="50" s="1"/>
  <c r="N181" i="50"/>
  <c r="P181" i="50" s="1"/>
  <c r="T181" i="50"/>
  <c r="N182" i="50"/>
  <c r="P182" i="50" s="1"/>
  <c r="N183" i="50"/>
  <c r="T183" i="50" s="1"/>
  <c r="N184" i="50"/>
  <c r="P184" i="50" s="1"/>
  <c r="N185" i="50"/>
  <c r="N186" i="50"/>
  <c r="P186" i="50" s="1"/>
  <c r="N187" i="50"/>
  <c r="T187" i="50" s="1"/>
  <c r="N188" i="50"/>
  <c r="P188" i="50" s="1"/>
  <c r="N189" i="50"/>
  <c r="P189" i="50" s="1"/>
  <c r="N190" i="50"/>
  <c r="P190" i="50" s="1"/>
  <c r="N191" i="50"/>
  <c r="T191" i="50" s="1"/>
  <c r="N192" i="50"/>
  <c r="P192" i="50" s="1"/>
  <c r="N193" i="50"/>
  <c r="T193" i="50" s="1"/>
  <c r="P193" i="50"/>
  <c r="N194" i="50"/>
  <c r="P194" i="50" s="1"/>
  <c r="N195" i="50"/>
  <c r="T195" i="50" s="1"/>
  <c r="N196" i="50"/>
  <c r="P196" i="50" s="1"/>
  <c r="N197" i="50"/>
  <c r="P197" i="50" s="1"/>
  <c r="T197" i="50"/>
  <c r="N198" i="50"/>
  <c r="P198" i="50" s="1"/>
  <c r="N199" i="50"/>
  <c r="T199" i="50" s="1"/>
  <c r="N200" i="50"/>
  <c r="P200" i="50" s="1"/>
  <c r="N201" i="50"/>
  <c r="P201" i="50" s="1"/>
  <c r="T201" i="50"/>
  <c r="N202" i="50"/>
  <c r="P202" i="50" s="1"/>
  <c r="N203" i="50"/>
  <c r="T203" i="50" s="1"/>
  <c r="N204" i="50"/>
  <c r="P204" i="50" s="1"/>
  <c r="F205" i="50"/>
  <c r="Y7" i="50" s="1"/>
  <c r="I205" i="50"/>
  <c r="L205" i="50"/>
  <c r="M205" i="50"/>
  <c r="K23" i="32" s="1"/>
  <c r="O205" i="50"/>
  <c r="M23" i="32" s="1"/>
  <c r="Q205" i="50"/>
  <c r="O23" i="32" s="1"/>
  <c r="R205" i="50"/>
  <c r="S205" i="50"/>
  <c r="H1" i="49"/>
  <c r="D2" i="49"/>
  <c r="C5" i="49"/>
  <c r="N5" i="49"/>
  <c r="P5" i="49"/>
  <c r="T5" i="49"/>
  <c r="N6" i="49"/>
  <c r="T6" i="49" s="1"/>
  <c r="N7" i="49"/>
  <c r="P7" i="49" s="1"/>
  <c r="T7" i="49"/>
  <c r="N8" i="49"/>
  <c r="T8" i="49" s="1"/>
  <c r="N9" i="49"/>
  <c r="P9" i="49" s="1"/>
  <c r="T9" i="49"/>
  <c r="N10" i="49"/>
  <c r="T10" i="49" s="1"/>
  <c r="P10" i="49"/>
  <c r="N11" i="49"/>
  <c r="N12" i="49"/>
  <c r="P12" i="49" s="1"/>
  <c r="N13" i="49"/>
  <c r="N14" i="49"/>
  <c r="P14" i="49" s="1"/>
  <c r="N15" i="49"/>
  <c r="P15" i="49" s="1"/>
  <c r="T15" i="49"/>
  <c r="N16" i="49"/>
  <c r="N17" i="49"/>
  <c r="T17" i="49" s="1"/>
  <c r="N18" i="49"/>
  <c r="N19" i="49"/>
  <c r="P19" i="49"/>
  <c r="T19" i="49"/>
  <c r="N20" i="49"/>
  <c r="P20" i="49" s="1"/>
  <c r="N21" i="49"/>
  <c r="T21" i="49" s="1"/>
  <c r="N22" i="49"/>
  <c r="P22" i="49" s="1"/>
  <c r="N23" i="49"/>
  <c r="P23" i="49" s="1"/>
  <c r="N24" i="49"/>
  <c r="N25" i="49"/>
  <c r="T25" i="49" s="1"/>
  <c r="N26" i="49"/>
  <c r="N27" i="49"/>
  <c r="T27" i="49" s="1"/>
  <c r="P27" i="49"/>
  <c r="N28" i="49"/>
  <c r="P28" i="49" s="1"/>
  <c r="N29" i="49"/>
  <c r="T29" i="49" s="1"/>
  <c r="N30" i="49"/>
  <c r="P30" i="49" s="1"/>
  <c r="N31" i="49"/>
  <c r="P31" i="49" s="1"/>
  <c r="T31" i="49"/>
  <c r="N32" i="49"/>
  <c r="N33" i="49"/>
  <c r="T33" i="49" s="1"/>
  <c r="N34" i="49"/>
  <c r="N35" i="49"/>
  <c r="P35" i="49" s="1"/>
  <c r="N36" i="49"/>
  <c r="P36" i="49" s="1"/>
  <c r="N37" i="49"/>
  <c r="T37" i="49" s="1"/>
  <c r="N38" i="49"/>
  <c r="P38" i="49" s="1"/>
  <c r="N39" i="49"/>
  <c r="P39" i="49" s="1"/>
  <c r="N40" i="49"/>
  <c r="N41" i="49"/>
  <c r="T41" i="49" s="1"/>
  <c r="N42" i="49"/>
  <c r="N43" i="49"/>
  <c r="P43" i="49"/>
  <c r="T43" i="49"/>
  <c r="N44" i="49"/>
  <c r="P44" i="49" s="1"/>
  <c r="N45" i="49"/>
  <c r="T45" i="49" s="1"/>
  <c r="N46" i="49"/>
  <c r="P46" i="49" s="1"/>
  <c r="N47" i="49"/>
  <c r="P47" i="49" s="1"/>
  <c r="N48" i="49"/>
  <c r="N49" i="49"/>
  <c r="T49" i="49" s="1"/>
  <c r="N50" i="49"/>
  <c r="N51" i="49"/>
  <c r="P51" i="49" s="1"/>
  <c r="N52" i="49"/>
  <c r="P52" i="49" s="1"/>
  <c r="N53" i="49"/>
  <c r="T53" i="49" s="1"/>
  <c r="N54" i="49"/>
  <c r="P54" i="49" s="1"/>
  <c r="N55" i="49"/>
  <c r="N56" i="49"/>
  <c r="N57" i="49"/>
  <c r="T57" i="49" s="1"/>
  <c r="N58" i="49"/>
  <c r="N59" i="49"/>
  <c r="P59" i="49" s="1"/>
  <c r="N60" i="49"/>
  <c r="P60" i="49" s="1"/>
  <c r="N61" i="49"/>
  <c r="T61" i="49" s="1"/>
  <c r="N62" i="49"/>
  <c r="P62" i="49" s="1"/>
  <c r="N63" i="49"/>
  <c r="P63" i="49" s="1"/>
  <c r="T63" i="49"/>
  <c r="N64" i="49"/>
  <c r="N65" i="49"/>
  <c r="T65" i="49" s="1"/>
  <c r="N66" i="49"/>
  <c r="N67" i="49"/>
  <c r="N68" i="49"/>
  <c r="P68" i="49" s="1"/>
  <c r="N69" i="49"/>
  <c r="T69" i="49" s="1"/>
  <c r="N70" i="49"/>
  <c r="P70" i="49" s="1"/>
  <c r="N71" i="49"/>
  <c r="P71" i="49" s="1"/>
  <c r="N72" i="49"/>
  <c r="N73" i="49"/>
  <c r="T73" i="49" s="1"/>
  <c r="N74" i="49"/>
  <c r="N75" i="49"/>
  <c r="P75" i="49"/>
  <c r="T75" i="49"/>
  <c r="N76" i="49"/>
  <c r="P76" i="49" s="1"/>
  <c r="N77" i="49"/>
  <c r="T77" i="49" s="1"/>
  <c r="N78" i="49"/>
  <c r="P78" i="49" s="1"/>
  <c r="N79" i="49"/>
  <c r="P79" i="49" s="1"/>
  <c r="T79" i="49"/>
  <c r="N80" i="49"/>
  <c r="N81" i="49"/>
  <c r="T81" i="49" s="1"/>
  <c r="N82" i="49"/>
  <c r="P82" i="49" s="1"/>
  <c r="N83" i="49"/>
  <c r="P83" i="49" s="1"/>
  <c r="N84" i="49"/>
  <c r="N85" i="49"/>
  <c r="T85" i="49" s="1"/>
  <c r="N86" i="49"/>
  <c r="P86" i="49" s="1"/>
  <c r="N87" i="49"/>
  <c r="P87" i="49" s="1"/>
  <c r="N88" i="49"/>
  <c r="P88" i="49"/>
  <c r="T88" i="49"/>
  <c r="N89" i="49"/>
  <c r="P89" i="49" s="1"/>
  <c r="N90" i="49"/>
  <c r="P90" i="49" s="1"/>
  <c r="T90" i="49"/>
  <c r="N91" i="49"/>
  <c r="T91" i="49" s="1"/>
  <c r="N92" i="49"/>
  <c r="N93" i="49"/>
  <c r="P93" i="49" s="1"/>
  <c r="N94" i="49"/>
  <c r="N95" i="49"/>
  <c r="T95" i="49" s="1"/>
  <c r="N96" i="49"/>
  <c r="N97" i="49"/>
  <c r="P97" i="49" s="1"/>
  <c r="T97" i="49"/>
  <c r="N98" i="49"/>
  <c r="P98" i="49" s="1"/>
  <c r="T98" i="49"/>
  <c r="N99" i="49"/>
  <c r="T99" i="49" s="1"/>
  <c r="N100" i="49"/>
  <c r="P100" i="49" s="1"/>
  <c r="T100" i="49"/>
  <c r="N101" i="49"/>
  <c r="P101" i="49"/>
  <c r="T101" i="49"/>
  <c r="N102" i="49"/>
  <c r="N103" i="49"/>
  <c r="T103" i="49" s="1"/>
  <c r="N104" i="49"/>
  <c r="N105" i="49"/>
  <c r="N106" i="49"/>
  <c r="P106" i="49" s="1"/>
  <c r="N107" i="49"/>
  <c r="T107" i="49" s="1"/>
  <c r="P107" i="49"/>
  <c r="N108" i="49"/>
  <c r="P108" i="49" s="1"/>
  <c r="N109" i="49"/>
  <c r="N110" i="49"/>
  <c r="N111" i="49"/>
  <c r="T111" i="49" s="1"/>
  <c r="N112" i="49"/>
  <c r="N113" i="49"/>
  <c r="P113" i="49" s="1"/>
  <c r="T113" i="49"/>
  <c r="N114" i="49"/>
  <c r="P114" i="49" s="1"/>
  <c r="T114" i="49"/>
  <c r="N115" i="49"/>
  <c r="T115" i="49" s="1"/>
  <c r="P115" i="49"/>
  <c r="N116" i="49"/>
  <c r="P116" i="49" s="1"/>
  <c r="N117" i="49"/>
  <c r="P117" i="49"/>
  <c r="T117" i="49"/>
  <c r="N118" i="49"/>
  <c r="N119" i="49"/>
  <c r="T119" i="49" s="1"/>
  <c r="P119" i="49"/>
  <c r="N120" i="49"/>
  <c r="N121" i="49"/>
  <c r="P121" i="49" s="1"/>
  <c r="T121" i="49"/>
  <c r="N122" i="49"/>
  <c r="N123" i="49"/>
  <c r="T123" i="49" s="1"/>
  <c r="N124" i="49"/>
  <c r="P124" i="49" s="1"/>
  <c r="N125" i="49"/>
  <c r="T125" i="49" s="1"/>
  <c r="P125" i="49"/>
  <c r="N126" i="49"/>
  <c r="N127" i="49"/>
  <c r="T127" i="49" s="1"/>
  <c r="N128" i="49"/>
  <c r="P128" i="49" s="1"/>
  <c r="N129" i="49"/>
  <c r="P129" i="49" s="1"/>
  <c r="T129" i="49"/>
  <c r="N130" i="49"/>
  <c r="N131" i="49"/>
  <c r="T131" i="49" s="1"/>
  <c r="N132" i="49"/>
  <c r="N133" i="49"/>
  <c r="P133" i="49" s="1"/>
  <c r="N134" i="49"/>
  <c r="P134" i="49" s="1"/>
  <c r="T134" i="49"/>
  <c r="N135" i="49"/>
  <c r="T135" i="49" s="1"/>
  <c r="P135" i="49"/>
  <c r="N136" i="49"/>
  <c r="P136" i="49" s="1"/>
  <c r="T136" i="49"/>
  <c r="N137" i="49"/>
  <c r="P137" i="49" s="1"/>
  <c r="N138" i="49"/>
  <c r="N139" i="49"/>
  <c r="T139" i="49" s="1"/>
  <c r="P139" i="49"/>
  <c r="N140" i="49"/>
  <c r="N141" i="49"/>
  <c r="P141" i="49" s="1"/>
  <c r="N142" i="49"/>
  <c r="P142" i="49" s="1"/>
  <c r="T142" i="49"/>
  <c r="N143" i="49"/>
  <c r="P143" i="49" s="1"/>
  <c r="N144" i="49"/>
  <c r="T144" i="49" s="1"/>
  <c r="N145" i="49"/>
  <c r="P145" i="49" s="1"/>
  <c r="N146" i="49"/>
  <c r="P146" i="49" s="1"/>
  <c r="N147" i="49"/>
  <c r="N148" i="49"/>
  <c r="T148" i="49" s="1"/>
  <c r="N149" i="49"/>
  <c r="N150" i="49"/>
  <c r="T150" i="49" s="1"/>
  <c r="P150" i="49"/>
  <c r="N151" i="49"/>
  <c r="P151" i="49" s="1"/>
  <c r="N152" i="49"/>
  <c r="T152" i="49" s="1"/>
  <c r="N153" i="49"/>
  <c r="P153" i="49" s="1"/>
  <c r="N154" i="49"/>
  <c r="P154" i="49" s="1"/>
  <c r="T154" i="49"/>
  <c r="N155" i="49"/>
  <c r="N156" i="49"/>
  <c r="T156" i="49" s="1"/>
  <c r="N157" i="49"/>
  <c r="N158" i="49"/>
  <c r="P158" i="49" s="1"/>
  <c r="N159" i="49"/>
  <c r="P159" i="49" s="1"/>
  <c r="N160" i="49"/>
  <c r="T160" i="49" s="1"/>
  <c r="N161" i="49"/>
  <c r="P161" i="49" s="1"/>
  <c r="N162" i="49"/>
  <c r="P162" i="49" s="1"/>
  <c r="N163" i="49"/>
  <c r="N164" i="49"/>
  <c r="T164" i="49" s="1"/>
  <c r="N165" i="49"/>
  <c r="N166" i="49"/>
  <c r="P166" i="49"/>
  <c r="T166" i="49"/>
  <c r="N167" i="49"/>
  <c r="P167" i="49" s="1"/>
  <c r="N168" i="49"/>
  <c r="T168" i="49" s="1"/>
  <c r="N169" i="49"/>
  <c r="P169" i="49" s="1"/>
  <c r="N170" i="49"/>
  <c r="P170" i="49" s="1"/>
  <c r="N171" i="49"/>
  <c r="N172" i="49"/>
  <c r="T172" i="49" s="1"/>
  <c r="N173" i="49"/>
  <c r="N174" i="49"/>
  <c r="P174" i="49" s="1"/>
  <c r="N175" i="49"/>
  <c r="P175" i="49" s="1"/>
  <c r="N176" i="49"/>
  <c r="T176" i="49" s="1"/>
  <c r="N177" i="49"/>
  <c r="P177" i="49" s="1"/>
  <c r="N178" i="49"/>
  <c r="N179" i="49"/>
  <c r="N180" i="49"/>
  <c r="T180" i="49" s="1"/>
  <c r="N181" i="49"/>
  <c r="N182" i="49"/>
  <c r="P182" i="49" s="1"/>
  <c r="N183" i="49"/>
  <c r="P183" i="49" s="1"/>
  <c r="N184" i="49"/>
  <c r="T184" i="49" s="1"/>
  <c r="N185" i="49"/>
  <c r="P185" i="49" s="1"/>
  <c r="N186" i="49"/>
  <c r="P186" i="49" s="1"/>
  <c r="T186" i="49"/>
  <c r="N187" i="49"/>
  <c r="N188" i="49"/>
  <c r="T188" i="49" s="1"/>
  <c r="N189" i="49"/>
  <c r="N190" i="49"/>
  <c r="N191" i="49"/>
  <c r="P191" i="49" s="1"/>
  <c r="N192" i="49"/>
  <c r="T192" i="49" s="1"/>
  <c r="N193" i="49"/>
  <c r="P193" i="49" s="1"/>
  <c r="N194" i="49"/>
  <c r="P194" i="49" s="1"/>
  <c r="T194" i="49"/>
  <c r="N195" i="49"/>
  <c r="N196" i="49"/>
  <c r="T196" i="49" s="1"/>
  <c r="N197" i="49"/>
  <c r="N198" i="49"/>
  <c r="P198" i="49"/>
  <c r="T198" i="49"/>
  <c r="N199" i="49"/>
  <c r="P199" i="49" s="1"/>
  <c r="N200" i="49"/>
  <c r="T200" i="49" s="1"/>
  <c r="N201" i="49"/>
  <c r="P201" i="49" s="1"/>
  <c r="N202" i="49"/>
  <c r="P202" i="49" s="1"/>
  <c r="T202" i="49"/>
  <c r="N203" i="49"/>
  <c r="N204" i="49"/>
  <c r="T204" i="49" s="1"/>
  <c r="F205" i="49"/>
  <c r="I205" i="49"/>
  <c r="L205" i="49"/>
  <c r="M205" i="49"/>
  <c r="O205" i="49"/>
  <c r="Q205" i="49"/>
  <c r="R205" i="49"/>
  <c r="S205" i="49"/>
  <c r="H1" i="48"/>
  <c r="D2" i="48"/>
  <c r="C5" i="48"/>
  <c r="N5" i="48"/>
  <c r="N6" i="48"/>
  <c r="T6" i="48" s="1"/>
  <c r="N7" i="48"/>
  <c r="P7" i="48" s="1"/>
  <c r="N8" i="48"/>
  <c r="T8" i="48" s="1"/>
  <c r="N9" i="48"/>
  <c r="N10" i="48"/>
  <c r="P10" i="48" s="1"/>
  <c r="T10" i="48"/>
  <c r="N11" i="48"/>
  <c r="P11" i="48" s="1"/>
  <c r="T11" i="48"/>
  <c r="N12" i="48"/>
  <c r="N13" i="48"/>
  <c r="P13" i="48" s="1"/>
  <c r="N14" i="48"/>
  <c r="N15" i="48"/>
  <c r="N16" i="48"/>
  <c r="P16" i="48" s="1"/>
  <c r="N17" i="48"/>
  <c r="T17" i="48" s="1"/>
  <c r="N18" i="48"/>
  <c r="P18" i="48" s="1"/>
  <c r="N19" i="48"/>
  <c r="P19" i="48" s="1"/>
  <c r="N20" i="48"/>
  <c r="N21" i="48"/>
  <c r="T21" i="48" s="1"/>
  <c r="N22" i="48"/>
  <c r="N23" i="48"/>
  <c r="T23" i="48" s="1"/>
  <c r="P23" i="48"/>
  <c r="N24" i="48"/>
  <c r="P24" i="48" s="1"/>
  <c r="N25" i="48"/>
  <c r="T25" i="48" s="1"/>
  <c r="N26" i="48"/>
  <c r="P26" i="48" s="1"/>
  <c r="N27" i="48"/>
  <c r="P27" i="48" s="1"/>
  <c r="T27" i="48"/>
  <c r="N28" i="48"/>
  <c r="N29" i="48"/>
  <c r="T29" i="48" s="1"/>
  <c r="N30" i="48"/>
  <c r="N31" i="48"/>
  <c r="P31" i="48" s="1"/>
  <c r="T31" i="48"/>
  <c r="N32" i="48"/>
  <c r="P32" i="48" s="1"/>
  <c r="N33" i="48"/>
  <c r="T33" i="48" s="1"/>
  <c r="N34" i="48"/>
  <c r="P34" i="48" s="1"/>
  <c r="K35" i="48"/>
  <c r="N35" i="48"/>
  <c r="P35" i="48" s="1"/>
  <c r="H36" i="48"/>
  <c r="N36" i="48"/>
  <c r="N37" i="48"/>
  <c r="T37" i="48" s="1"/>
  <c r="N38" i="48"/>
  <c r="N39" i="48"/>
  <c r="P39" i="48" s="1"/>
  <c r="N40" i="48"/>
  <c r="P40" i="48" s="1"/>
  <c r="N41" i="48"/>
  <c r="T41" i="48" s="1"/>
  <c r="H42" i="48"/>
  <c r="N42" i="48"/>
  <c r="P42" i="48" s="1"/>
  <c r="N43" i="48"/>
  <c r="P43" i="48" s="1"/>
  <c r="N44" i="48"/>
  <c r="N45" i="48"/>
  <c r="N46" i="48"/>
  <c r="N47" i="48"/>
  <c r="P47" i="48" s="1"/>
  <c r="T47" i="48"/>
  <c r="N48" i="48"/>
  <c r="P48" i="48" s="1"/>
  <c r="N49" i="48"/>
  <c r="T49" i="48" s="1"/>
  <c r="P49" i="48"/>
  <c r="N50" i="48"/>
  <c r="P50" i="48" s="1"/>
  <c r="T50" i="48"/>
  <c r="N51" i="48"/>
  <c r="T51" i="48" s="1"/>
  <c r="P51" i="48"/>
  <c r="N52" i="48"/>
  <c r="N53" i="48"/>
  <c r="T53" i="48" s="1"/>
  <c r="P53" i="48"/>
  <c r="N54" i="48"/>
  <c r="N55" i="48"/>
  <c r="P55" i="48" s="1"/>
  <c r="N56" i="48"/>
  <c r="P56" i="48" s="1"/>
  <c r="N57" i="48"/>
  <c r="T57" i="48" s="1"/>
  <c r="N58" i="48"/>
  <c r="N59" i="48"/>
  <c r="P59" i="48" s="1"/>
  <c r="N60" i="48"/>
  <c r="N61" i="48"/>
  <c r="T61" i="48" s="1"/>
  <c r="N62" i="48"/>
  <c r="N63" i="48"/>
  <c r="P63" i="48" s="1"/>
  <c r="T63" i="48"/>
  <c r="N64" i="48"/>
  <c r="P64" i="48" s="1"/>
  <c r="T64" i="48"/>
  <c r="N65" i="48"/>
  <c r="T65" i="48" s="1"/>
  <c r="P65" i="48"/>
  <c r="N66" i="48"/>
  <c r="N67" i="48"/>
  <c r="N68" i="48"/>
  <c r="P68" i="48" s="1"/>
  <c r="N69" i="48"/>
  <c r="N70" i="48"/>
  <c r="N71" i="48"/>
  <c r="P71" i="48" s="1"/>
  <c r="T71" i="48"/>
  <c r="N72" i="48"/>
  <c r="N73" i="48"/>
  <c r="N74" i="48"/>
  <c r="N75" i="48"/>
  <c r="P75" i="48" s="1"/>
  <c r="N76" i="48"/>
  <c r="P76" i="48" s="1"/>
  <c r="N77" i="48"/>
  <c r="N78" i="48"/>
  <c r="N79" i="48"/>
  <c r="P79" i="48" s="1"/>
  <c r="N80" i="48"/>
  <c r="N81" i="48"/>
  <c r="T81" i="48" s="1"/>
  <c r="N82" i="48"/>
  <c r="P82" i="48" s="1"/>
  <c r="N83" i="48"/>
  <c r="P83" i="48" s="1"/>
  <c r="T83" i="48"/>
  <c r="N84" i="48"/>
  <c r="P84" i="48" s="1"/>
  <c r="T84" i="48"/>
  <c r="N85" i="48"/>
  <c r="T85" i="48" s="1"/>
  <c r="P85" i="48"/>
  <c r="N86" i="48"/>
  <c r="N87" i="48"/>
  <c r="P87" i="48" s="1"/>
  <c r="N88" i="48"/>
  <c r="N89" i="48"/>
  <c r="T89" i="48" s="1"/>
  <c r="N90" i="48"/>
  <c r="P90" i="48" s="1"/>
  <c r="N91" i="48"/>
  <c r="P91" i="48" s="1"/>
  <c r="T91" i="48"/>
  <c r="N92" i="48"/>
  <c r="N93" i="48"/>
  <c r="T93" i="48" s="1"/>
  <c r="N94" i="48"/>
  <c r="N95" i="48"/>
  <c r="P95" i="48" s="1"/>
  <c r="N96" i="48"/>
  <c r="P96" i="48" s="1"/>
  <c r="T96" i="48"/>
  <c r="N97" i="48"/>
  <c r="T97" i="48" s="1"/>
  <c r="P97" i="48"/>
  <c r="N98" i="48"/>
  <c r="P98" i="48" s="1"/>
  <c r="T98" i="48"/>
  <c r="N99" i="48"/>
  <c r="P99" i="48" s="1"/>
  <c r="N100" i="48"/>
  <c r="N101" i="48"/>
  <c r="T101" i="48" s="1"/>
  <c r="P101" i="48"/>
  <c r="N102" i="48"/>
  <c r="N103" i="48"/>
  <c r="P103" i="48" s="1"/>
  <c r="N104" i="48"/>
  <c r="P104" i="48" s="1"/>
  <c r="N105" i="48"/>
  <c r="N106" i="48"/>
  <c r="P106" i="48" s="1"/>
  <c r="N107" i="48"/>
  <c r="P107" i="48" s="1"/>
  <c r="N108" i="48"/>
  <c r="N109" i="48"/>
  <c r="N110" i="48"/>
  <c r="N111" i="48"/>
  <c r="P111" i="48" s="1"/>
  <c r="T111" i="48"/>
  <c r="N112" i="48"/>
  <c r="P112" i="48" s="1"/>
  <c r="T112" i="48"/>
  <c r="N113" i="48"/>
  <c r="T113" i="48" s="1"/>
  <c r="P113" i="48"/>
  <c r="N114" i="48"/>
  <c r="P114" i="48" s="1"/>
  <c r="T114" i="48"/>
  <c r="N115" i="48"/>
  <c r="P115" i="48" s="1"/>
  <c r="N116" i="48"/>
  <c r="N117" i="48"/>
  <c r="T117" i="48" s="1"/>
  <c r="P117" i="48"/>
  <c r="N118" i="48"/>
  <c r="N119" i="48"/>
  <c r="P119" i="48" s="1"/>
  <c r="N120" i="48"/>
  <c r="P120" i="48" s="1"/>
  <c r="N121" i="48"/>
  <c r="T121" i="48" s="1"/>
  <c r="P121" i="48"/>
  <c r="N122" i="48"/>
  <c r="N123" i="48"/>
  <c r="P123" i="48" s="1"/>
  <c r="N124" i="48"/>
  <c r="N125" i="48"/>
  <c r="T125" i="48" s="1"/>
  <c r="N126" i="48"/>
  <c r="N127" i="48"/>
  <c r="P127" i="48" s="1"/>
  <c r="T127" i="48"/>
  <c r="N128" i="48"/>
  <c r="P128" i="48" s="1"/>
  <c r="T128" i="48"/>
  <c r="N129" i="48"/>
  <c r="T129" i="48" s="1"/>
  <c r="P129" i="48"/>
  <c r="N130" i="48"/>
  <c r="P130" i="48" s="1"/>
  <c r="T130" i="48"/>
  <c r="N131" i="48"/>
  <c r="T131" i="48" s="1"/>
  <c r="P131" i="48"/>
  <c r="N132" i="48"/>
  <c r="N133" i="48"/>
  <c r="T133" i="48" s="1"/>
  <c r="P133" i="48"/>
  <c r="N134" i="48"/>
  <c r="N135" i="48"/>
  <c r="N136" i="48"/>
  <c r="P136" i="48" s="1"/>
  <c r="N137" i="48"/>
  <c r="T137" i="48" s="1"/>
  <c r="P137" i="48"/>
  <c r="N138" i="48"/>
  <c r="P138" i="48" s="1"/>
  <c r="N139" i="48"/>
  <c r="N140" i="48"/>
  <c r="N141" i="48"/>
  <c r="T141" i="48" s="1"/>
  <c r="P141" i="48"/>
  <c r="N142" i="48"/>
  <c r="N143" i="48"/>
  <c r="P143" i="48" s="1"/>
  <c r="T143" i="48"/>
  <c r="N144" i="48"/>
  <c r="P144" i="48" s="1"/>
  <c r="T144" i="48"/>
  <c r="N145" i="48"/>
  <c r="T145" i="48" s="1"/>
  <c r="P145" i="48"/>
  <c r="N146" i="48"/>
  <c r="P146" i="48" s="1"/>
  <c r="N147" i="48"/>
  <c r="P147" i="48"/>
  <c r="T147" i="48"/>
  <c r="N148" i="48"/>
  <c r="N149" i="48"/>
  <c r="T149" i="48" s="1"/>
  <c r="P149" i="48"/>
  <c r="N150" i="48"/>
  <c r="N151" i="48"/>
  <c r="P151" i="48" s="1"/>
  <c r="N152" i="48"/>
  <c r="N153" i="48"/>
  <c r="T153" i="48" s="1"/>
  <c r="N154" i="48"/>
  <c r="P154" i="48" s="1"/>
  <c r="N155" i="48"/>
  <c r="P155" i="48" s="1"/>
  <c r="T155" i="48"/>
  <c r="N156" i="48"/>
  <c r="N157" i="48"/>
  <c r="T157" i="48" s="1"/>
  <c r="N158" i="48"/>
  <c r="N159" i="48"/>
  <c r="P159" i="48" s="1"/>
  <c r="N160" i="48"/>
  <c r="P160" i="48" s="1"/>
  <c r="T160" i="48"/>
  <c r="N161" i="48"/>
  <c r="T161" i="48" s="1"/>
  <c r="P161" i="48"/>
  <c r="N162" i="48"/>
  <c r="P162" i="48" s="1"/>
  <c r="T162" i="48"/>
  <c r="N163" i="48"/>
  <c r="P163" i="48" s="1"/>
  <c r="N164" i="48"/>
  <c r="N165" i="48"/>
  <c r="T165" i="48" s="1"/>
  <c r="P165" i="48"/>
  <c r="N166" i="48"/>
  <c r="N167" i="48"/>
  <c r="P167" i="48" s="1"/>
  <c r="N168" i="48"/>
  <c r="P168" i="48" s="1"/>
  <c r="N169" i="48"/>
  <c r="N170" i="48"/>
  <c r="N171" i="48"/>
  <c r="P171" i="48" s="1"/>
  <c r="N172" i="48"/>
  <c r="N173" i="48"/>
  <c r="N174" i="48"/>
  <c r="N175" i="48"/>
  <c r="P175" i="48" s="1"/>
  <c r="T175" i="48"/>
  <c r="N176" i="48"/>
  <c r="P176" i="48" s="1"/>
  <c r="N177" i="48"/>
  <c r="T177" i="48" s="1"/>
  <c r="P177" i="48"/>
  <c r="N178" i="48"/>
  <c r="P178" i="48" s="1"/>
  <c r="T178" i="48"/>
  <c r="N179" i="48"/>
  <c r="T179" i="48" s="1"/>
  <c r="P179" i="48"/>
  <c r="N180" i="48"/>
  <c r="N181" i="48"/>
  <c r="T181" i="48" s="1"/>
  <c r="P181" i="48"/>
  <c r="N182" i="48"/>
  <c r="N183" i="48"/>
  <c r="N184" i="48"/>
  <c r="P184" i="48" s="1"/>
  <c r="N185" i="48"/>
  <c r="T185" i="48" s="1"/>
  <c r="P185" i="48"/>
  <c r="N186" i="48"/>
  <c r="N187" i="48"/>
  <c r="N188" i="48"/>
  <c r="N189" i="48"/>
  <c r="T189" i="48" s="1"/>
  <c r="P189" i="48"/>
  <c r="N190" i="48"/>
  <c r="N191" i="48"/>
  <c r="N192" i="48"/>
  <c r="P192" i="48" s="1"/>
  <c r="N193" i="48"/>
  <c r="T193" i="48" s="1"/>
  <c r="N194" i="48"/>
  <c r="P194" i="48" s="1"/>
  <c r="N195" i="48"/>
  <c r="N196" i="48"/>
  <c r="N197" i="48"/>
  <c r="T197" i="48" s="1"/>
  <c r="N198" i="48"/>
  <c r="P198" i="48" s="1"/>
  <c r="N199" i="48"/>
  <c r="P199" i="48" s="1"/>
  <c r="T199" i="48"/>
  <c r="N200" i="48"/>
  <c r="P200" i="48" s="1"/>
  <c r="T200" i="48"/>
  <c r="N201" i="48"/>
  <c r="T201" i="48" s="1"/>
  <c r="P201" i="48"/>
  <c r="N202" i="48"/>
  <c r="P202" i="48" s="1"/>
  <c r="T202" i="48"/>
  <c r="N203" i="48"/>
  <c r="P203" i="48"/>
  <c r="T203" i="48"/>
  <c r="N204" i="48"/>
  <c r="F205" i="48"/>
  <c r="Y7" i="48" s="1"/>
  <c r="I205" i="48"/>
  <c r="L205" i="48"/>
  <c r="M205" i="48"/>
  <c r="O205" i="48"/>
  <c r="Q205" i="48"/>
  <c r="R205" i="48"/>
  <c r="S205" i="48"/>
  <c r="H1" i="47"/>
  <c r="H7" i="47" s="1"/>
  <c r="D2" i="47"/>
  <c r="C5" i="47" s="1"/>
  <c r="N5" i="47"/>
  <c r="P5" i="47" s="1"/>
  <c r="N6" i="47"/>
  <c r="T6" i="47" s="1"/>
  <c r="N7" i="47"/>
  <c r="N8" i="47"/>
  <c r="P8" i="47" s="1"/>
  <c r="N9" i="47"/>
  <c r="N10" i="47"/>
  <c r="H11" i="47"/>
  <c r="N11" i="47"/>
  <c r="P11" i="47" s="1"/>
  <c r="K12" i="47"/>
  <c r="N12" i="47"/>
  <c r="T12" i="47" s="1"/>
  <c r="P12" i="47"/>
  <c r="N13" i="47"/>
  <c r="T13" i="47" s="1"/>
  <c r="P13" i="47"/>
  <c r="N14" i="47"/>
  <c r="T14" i="47" s="1"/>
  <c r="K15" i="47"/>
  <c r="N15" i="47"/>
  <c r="N16" i="47"/>
  <c r="N17" i="47"/>
  <c r="T17" i="47" s="1"/>
  <c r="K18" i="47"/>
  <c r="N18" i="47"/>
  <c r="T18" i="47" s="1"/>
  <c r="P18" i="47"/>
  <c r="N19" i="47"/>
  <c r="P19" i="47" s="1"/>
  <c r="T19" i="47"/>
  <c r="K20" i="47"/>
  <c r="N20" i="47"/>
  <c r="P20" i="47" s="1"/>
  <c r="H21" i="47"/>
  <c r="N21" i="47"/>
  <c r="T21" i="47" s="1"/>
  <c r="N22" i="47"/>
  <c r="T22" i="47" s="1"/>
  <c r="N23" i="47"/>
  <c r="P23" i="47" s="1"/>
  <c r="N24" i="47"/>
  <c r="N25" i="47"/>
  <c r="T25" i="47" s="1"/>
  <c r="N26" i="47"/>
  <c r="T26" i="47" s="1"/>
  <c r="P26" i="47"/>
  <c r="N27" i="47"/>
  <c r="N28" i="47"/>
  <c r="N29" i="47"/>
  <c r="T29" i="47" s="1"/>
  <c r="N30" i="47"/>
  <c r="T30" i="47" s="1"/>
  <c r="K31" i="47"/>
  <c r="N31" i="47"/>
  <c r="N32" i="47"/>
  <c r="K33" i="47"/>
  <c r="N33" i="47"/>
  <c r="P33" i="47" s="1"/>
  <c r="T33" i="47"/>
  <c r="H34" i="47"/>
  <c r="N34" i="47"/>
  <c r="N35" i="47"/>
  <c r="H36" i="47"/>
  <c r="N36" i="47"/>
  <c r="P36" i="47" s="1"/>
  <c r="N37" i="47"/>
  <c r="P37" i="47" s="1"/>
  <c r="T37" i="47"/>
  <c r="N38" i="47"/>
  <c r="K39" i="47"/>
  <c r="N39" i="47"/>
  <c r="N40" i="47"/>
  <c r="K41" i="47"/>
  <c r="N41" i="47"/>
  <c r="P41" i="47"/>
  <c r="T41" i="47"/>
  <c r="H42" i="47"/>
  <c r="N42" i="47"/>
  <c r="N43" i="47"/>
  <c r="T43" i="47" s="1"/>
  <c r="P43" i="47"/>
  <c r="H44" i="47"/>
  <c r="N44" i="47"/>
  <c r="P44" i="47" s="1"/>
  <c r="N45" i="47"/>
  <c r="N46" i="47"/>
  <c r="K47" i="47"/>
  <c r="N47" i="47"/>
  <c r="T47" i="47" s="1"/>
  <c r="N48" i="47"/>
  <c r="K49" i="47"/>
  <c r="N49" i="47"/>
  <c r="P49" i="47" s="1"/>
  <c r="T49" i="47"/>
  <c r="H50" i="47"/>
  <c r="N50" i="47"/>
  <c r="P50" i="47" s="1"/>
  <c r="N51" i="47"/>
  <c r="T51" i="47" s="1"/>
  <c r="P51" i="47"/>
  <c r="H52" i="47"/>
  <c r="N52" i="47"/>
  <c r="P52" i="47" s="1"/>
  <c r="N53" i="47"/>
  <c r="N54" i="47"/>
  <c r="K55" i="47"/>
  <c r="N55" i="47"/>
  <c r="T55" i="47" s="1"/>
  <c r="N56" i="47"/>
  <c r="K57" i="47"/>
  <c r="N57" i="47"/>
  <c r="H58" i="47"/>
  <c r="N58" i="47"/>
  <c r="P58" i="47" s="1"/>
  <c r="N59" i="47"/>
  <c r="H60" i="47"/>
  <c r="N60" i="47"/>
  <c r="P60" i="47" s="1"/>
  <c r="N61" i="47"/>
  <c r="P61" i="47" s="1"/>
  <c r="N62" i="47"/>
  <c r="K63" i="47"/>
  <c r="N63" i="47"/>
  <c r="N64" i="47"/>
  <c r="K65" i="47"/>
  <c r="N65" i="47"/>
  <c r="P65" i="47" s="1"/>
  <c r="T65" i="47"/>
  <c r="H66" i="47"/>
  <c r="N66" i="47"/>
  <c r="N67" i="47"/>
  <c r="H68" i="47"/>
  <c r="N68" i="47"/>
  <c r="P68" i="47" s="1"/>
  <c r="N69" i="47"/>
  <c r="P69" i="47" s="1"/>
  <c r="N70" i="47"/>
  <c r="K71" i="47"/>
  <c r="N71" i="47"/>
  <c r="N72" i="47"/>
  <c r="K73" i="47"/>
  <c r="N73" i="47"/>
  <c r="P73" i="47" s="1"/>
  <c r="T73" i="47"/>
  <c r="H74" i="47"/>
  <c r="N74" i="47"/>
  <c r="N75" i="47"/>
  <c r="T75" i="47" s="1"/>
  <c r="P75" i="47"/>
  <c r="H76" i="47"/>
  <c r="N76" i="47"/>
  <c r="P76" i="47" s="1"/>
  <c r="N77" i="47"/>
  <c r="N78" i="47"/>
  <c r="K79" i="47"/>
  <c r="N79" i="47"/>
  <c r="T79" i="47" s="1"/>
  <c r="P79" i="47"/>
  <c r="N80" i="47"/>
  <c r="K81" i="47"/>
  <c r="N81" i="47"/>
  <c r="P81" i="47" s="1"/>
  <c r="T81" i="47"/>
  <c r="H82" i="47"/>
  <c r="N82" i="47"/>
  <c r="P82" i="47" s="1"/>
  <c r="N83" i="47"/>
  <c r="T83" i="47" s="1"/>
  <c r="H84" i="47"/>
  <c r="N84" i="47"/>
  <c r="P84" i="47" s="1"/>
  <c r="N85" i="47"/>
  <c r="N86" i="47"/>
  <c r="K87" i="47"/>
  <c r="N87" i="47"/>
  <c r="T87" i="47" s="1"/>
  <c r="N88" i="47"/>
  <c r="K89" i="47"/>
  <c r="N89" i="47"/>
  <c r="H90" i="47"/>
  <c r="N90" i="47"/>
  <c r="P90" i="47" s="1"/>
  <c r="N91" i="47"/>
  <c r="H92" i="47"/>
  <c r="N92" i="47"/>
  <c r="P92" i="47" s="1"/>
  <c r="N93" i="47"/>
  <c r="P93" i="47" s="1"/>
  <c r="N94" i="47"/>
  <c r="K95" i="47"/>
  <c r="N95" i="47"/>
  <c r="N96" i="47"/>
  <c r="K97" i="47"/>
  <c r="N97" i="47"/>
  <c r="P97" i="47" s="1"/>
  <c r="T97" i="47"/>
  <c r="H98" i="47"/>
  <c r="N98" i="47"/>
  <c r="N99" i="47"/>
  <c r="H100" i="47"/>
  <c r="N100" i="47"/>
  <c r="P100" i="47" s="1"/>
  <c r="N101" i="47"/>
  <c r="P101" i="47" s="1"/>
  <c r="N102" i="47"/>
  <c r="K103" i="47"/>
  <c r="N103" i="47"/>
  <c r="N104" i="47"/>
  <c r="K105" i="47"/>
  <c r="N105" i="47"/>
  <c r="P105" i="47" s="1"/>
  <c r="T105" i="47"/>
  <c r="H106" i="47"/>
  <c r="N106" i="47"/>
  <c r="N107" i="47"/>
  <c r="T107" i="47" s="1"/>
  <c r="H108" i="47"/>
  <c r="N108" i="47"/>
  <c r="P108" i="47" s="1"/>
  <c r="N109" i="47"/>
  <c r="N110" i="47"/>
  <c r="K111" i="47"/>
  <c r="N111" i="47"/>
  <c r="T111" i="47" s="1"/>
  <c r="N112" i="47"/>
  <c r="K113" i="47"/>
  <c r="N113" i="47"/>
  <c r="P113" i="47" s="1"/>
  <c r="H114" i="47"/>
  <c r="N114" i="47"/>
  <c r="P114" i="47" s="1"/>
  <c r="N115" i="47"/>
  <c r="T115" i="47" s="1"/>
  <c r="H116" i="47"/>
  <c r="N116" i="47"/>
  <c r="P116" i="47" s="1"/>
  <c r="N117" i="47"/>
  <c r="N118" i="47"/>
  <c r="K119" i="47"/>
  <c r="N119" i="47"/>
  <c r="T119" i="47" s="1"/>
  <c r="N120" i="47"/>
  <c r="K121" i="47"/>
  <c r="N121" i="47"/>
  <c r="H122" i="47"/>
  <c r="N122" i="47"/>
  <c r="P122" i="47" s="1"/>
  <c r="N123" i="47"/>
  <c r="H124" i="47"/>
  <c r="N124" i="47"/>
  <c r="P124" i="47" s="1"/>
  <c r="N125" i="47"/>
  <c r="P125" i="47" s="1"/>
  <c r="T125" i="47"/>
  <c r="N126" i="47"/>
  <c r="K127" i="47"/>
  <c r="N127" i="47"/>
  <c r="N128" i="47"/>
  <c r="K129" i="47"/>
  <c r="N129" i="47"/>
  <c r="P129" i="47"/>
  <c r="T129" i="47"/>
  <c r="H130" i="47"/>
  <c r="N130" i="47"/>
  <c r="N131" i="47"/>
  <c r="H132" i="47"/>
  <c r="N132" i="47"/>
  <c r="P132" i="47" s="1"/>
  <c r="N133" i="47"/>
  <c r="P133" i="47" s="1"/>
  <c r="T133" i="47"/>
  <c r="N134" i="47"/>
  <c r="K135" i="47"/>
  <c r="N135" i="47"/>
  <c r="N136" i="47"/>
  <c r="K137" i="47"/>
  <c r="N137" i="47"/>
  <c r="P137" i="47"/>
  <c r="T137" i="47"/>
  <c r="H138" i="47"/>
  <c r="N138" i="47"/>
  <c r="N139" i="47"/>
  <c r="T139" i="47" s="1"/>
  <c r="P139" i="47"/>
  <c r="H140" i="47"/>
  <c r="N140" i="47"/>
  <c r="P140" i="47" s="1"/>
  <c r="N141" i="47"/>
  <c r="N142" i="47"/>
  <c r="K143" i="47"/>
  <c r="N143" i="47"/>
  <c r="T143" i="47" s="1"/>
  <c r="N144" i="47"/>
  <c r="K145" i="47"/>
  <c r="N145" i="47"/>
  <c r="P145" i="47" s="1"/>
  <c r="H146" i="47"/>
  <c r="N146" i="47"/>
  <c r="P146" i="47" s="1"/>
  <c r="N147" i="47"/>
  <c r="T147" i="47" s="1"/>
  <c r="P147" i="47"/>
  <c r="H148" i="47"/>
  <c r="N148" i="47"/>
  <c r="P148" i="47" s="1"/>
  <c r="N149" i="47"/>
  <c r="N150" i="47"/>
  <c r="K151" i="47"/>
  <c r="N151" i="47"/>
  <c r="T151" i="47" s="1"/>
  <c r="N152" i="47"/>
  <c r="K153" i="47"/>
  <c r="N153" i="47"/>
  <c r="H154" i="47"/>
  <c r="N154" i="47"/>
  <c r="P154" i="47" s="1"/>
  <c r="N155" i="47"/>
  <c r="H156" i="47"/>
  <c r="N156" i="47"/>
  <c r="P156" i="47" s="1"/>
  <c r="N157" i="47"/>
  <c r="P157" i="47" s="1"/>
  <c r="N158" i="47"/>
  <c r="K159" i="47"/>
  <c r="N159" i="47"/>
  <c r="N160" i="47"/>
  <c r="K161" i="47"/>
  <c r="N161" i="47"/>
  <c r="P161" i="47" s="1"/>
  <c r="H162" i="47"/>
  <c r="N162" i="47"/>
  <c r="N163" i="47"/>
  <c r="H164" i="47"/>
  <c r="N164" i="47"/>
  <c r="P164" i="47" s="1"/>
  <c r="N165" i="47"/>
  <c r="P165" i="47" s="1"/>
  <c r="N166" i="47"/>
  <c r="K167" i="47"/>
  <c r="N167" i="47"/>
  <c r="N168" i="47"/>
  <c r="K169" i="47"/>
  <c r="N169" i="47"/>
  <c r="P169" i="47"/>
  <c r="T169" i="47"/>
  <c r="H170" i="47"/>
  <c r="N170" i="47"/>
  <c r="N171" i="47"/>
  <c r="T171" i="47" s="1"/>
  <c r="H172" i="47"/>
  <c r="N172" i="47"/>
  <c r="P172" i="47" s="1"/>
  <c r="N173" i="47"/>
  <c r="N174" i="47"/>
  <c r="K175" i="47"/>
  <c r="N175" i="47"/>
  <c r="T175" i="47" s="1"/>
  <c r="P175" i="47"/>
  <c r="N176" i="47"/>
  <c r="K177" i="47"/>
  <c r="N177" i="47"/>
  <c r="P177" i="47" s="1"/>
  <c r="T177" i="47"/>
  <c r="H178" i="47"/>
  <c r="N178" i="47"/>
  <c r="P178" i="47" s="1"/>
  <c r="T178" i="47"/>
  <c r="N179" i="47"/>
  <c r="T179" i="47" s="1"/>
  <c r="P179" i="47"/>
  <c r="H180" i="47"/>
  <c r="N180" i="47"/>
  <c r="P180" i="47" s="1"/>
  <c r="N181" i="47"/>
  <c r="N182" i="47"/>
  <c r="K183" i="47"/>
  <c r="N183" i="47"/>
  <c r="T183" i="47" s="1"/>
  <c r="P183" i="47"/>
  <c r="N184" i="47"/>
  <c r="K185" i="47"/>
  <c r="N185" i="47"/>
  <c r="H186" i="47"/>
  <c r="N186" i="47"/>
  <c r="P186" i="47" s="1"/>
  <c r="N187" i="47"/>
  <c r="H188" i="47"/>
  <c r="N188" i="47"/>
  <c r="P188" i="47" s="1"/>
  <c r="N189" i="47"/>
  <c r="P189" i="47" s="1"/>
  <c r="T189" i="47"/>
  <c r="N190" i="47"/>
  <c r="K191" i="47"/>
  <c r="N191" i="47"/>
  <c r="N192" i="47"/>
  <c r="K193" i="47"/>
  <c r="N193" i="47"/>
  <c r="P193" i="47"/>
  <c r="T193" i="47"/>
  <c r="H194" i="47"/>
  <c r="N194" i="47"/>
  <c r="N195" i="47"/>
  <c r="H196" i="47"/>
  <c r="N196" i="47"/>
  <c r="P196" i="47" s="1"/>
  <c r="N197" i="47"/>
  <c r="P197" i="47" s="1"/>
  <c r="T197" i="47"/>
  <c r="N198" i="47"/>
  <c r="K199" i="47"/>
  <c r="N199" i="47"/>
  <c r="N200" i="47"/>
  <c r="K201" i="47"/>
  <c r="N201" i="47"/>
  <c r="P201" i="47" s="1"/>
  <c r="T201" i="47"/>
  <c r="H202" i="47"/>
  <c r="N202" i="47"/>
  <c r="N203" i="47"/>
  <c r="T203" i="47" s="1"/>
  <c r="P203" i="47"/>
  <c r="H204" i="47"/>
  <c r="N204" i="47"/>
  <c r="P204" i="47" s="1"/>
  <c r="F205" i="47"/>
  <c r="Y7" i="47" s="1"/>
  <c r="I205" i="47"/>
  <c r="L205" i="47"/>
  <c r="M205" i="47"/>
  <c r="O205" i="47"/>
  <c r="Q205" i="47"/>
  <c r="R205" i="47"/>
  <c r="S205" i="47"/>
  <c r="H1" i="46"/>
  <c r="D2" i="46"/>
  <c r="C5" i="46"/>
  <c r="N5" i="46"/>
  <c r="P5" i="46" s="1"/>
  <c r="T5" i="46"/>
  <c r="N6" i="46"/>
  <c r="N7" i="46"/>
  <c r="P7" i="46" s="1"/>
  <c r="N8" i="46"/>
  <c r="N9" i="46"/>
  <c r="P9" i="46" s="1"/>
  <c r="T9" i="46"/>
  <c r="N10" i="46"/>
  <c r="P10" i="46" s="1"/>
  <c r="N11" i="46"/>
  <c r="T11" i="46" s="1"/>
  <c r="N12" i="46"/>
  <c r="P12" i="46" s="1"/>
  <c r="T12" i="46"/>
  <c r="N13" i="46"/>
  <c r="T13" i="46" s="1"/>
  <c r="P13" i="46"/>
  <c r="N14" i="46"/>
  <c r="P14" i="46" s="1"/>
  <c r="T14" i="46"/>
  <c r="N15" i="46"/>
  <c r="P15" i="46" s="1"/>
  <c r="N16" i="46"/>
  <c r="T16" i="46" s="1"/>
  <c r="N17" i="46"/>
  <c r="P17" i="46" s="1"/>
  <c r="N18" i="46"/>
  <c r="P18" i="46" s="1"/>
  <c r="N19" i="46"/>
  <c r="N20" i="46"/>
  <c r="T20" i="46" s="1"/>
  <c r="N21" i="46"/>
  <c r="N22" i="46"/>
  <c r="P22" i="46"/>
  <c r="T22" i="46"/>
  <c r="N23" i="46"/>
  <c r="P23" i="46" s="1"/>
  <c r="N24" i="46"/>
  <c r="T24" i="46" s="1"/>
  <c r="N25" i="46"/>
  <c r="P25" i="46" s="1"/>
  <c r="T25" i="46"/>
  <c r="N26" i="46"/>
  <c r="P26" i="46"/>
  <c r="T26" i="46"/>
  <c r="N27" i="46"/>
  <c r="N28" i="46"/>
  <c r="T28" i="46" s="1"/>
  <c r="P28" i="46"/>
  <c r="N29" i="46"/>
  <c r="N30" i="46"/>
  <c r="N31" i="46"/>
  <c r="P31" i="46" s="1"/>
  <c r="N32" i="46"/>
  <c r="T32" i="46" s="1"/>
  <c r="P32" i="46"/>
  <c r="N33" i="46"/>
  <c r="N34" i="46"/>
  <c r="N35" i="46"/>
  <c r="N36" i="46"/>
  <c r="T36" i="46" s="1"/>
  <c r="N37" i="46"/>
  <c r="N38" i="46"/>
  <c r="P38" i="46" s="1"/>
  <c r="T38" i="46"/>
  <c r="N39" i="46"/>
  <c r="P39" i="46" s="1"/>
  <c r="T39" i="46"/>
  <c r="N40" i="46"/>
  <c r="T40" i="46" s="1"/>
  <c r="P40" i="46"/>
  <c r="N41" i="46"/>
  <c r="P41" i="46" s="1"/>
  <c r="T41" i="46"/>
  <c r="N42" i="46"/>
  <c r="T42" i="46" s="1"/>
  <c r="P42" i="46"/>
  <c r="N43" i="46"/>
  <c r="N44" i="46"/>
  <c r="T44" i="46" s="1"/>
  <c r="P44" i="46"/>
  <c r="N45" i="46"/>
  <c r="K46" i="46"/>
  <c r="N46" i="46"/>
  <c r="T46" i="46" s="1"/>
  <c r="P46" i="46"/>
  <c r="N47" i="46"/>
  <c r="P47" i="46" s="1"/>
  <c r="N48" i="46"/>
  <c r="T48" i="46" s="1"/>
  <c r="P48" i="46"/>
  <c r="N49" i="46"/>
  <c r="P49" i="46" s="1"/>
  <c r="T49" i="46"/>
  <c r="N50" i="46"/>
  <c r="P50" i="46" s="1"/>
  <c r="T50" i="46"/>
  <c r="N51" i="46"/>
  <c r="N52" i="46"/>
  <c r="T52" i="46" s="1"/>
  <c r="P52" i="46"/>
  <c r="N53" i="46"/>
  <c r="N54" i="46"/>
  <c r="N55" i="46"/>
  <c r="P55" i="46" s="1"/>
  <c r="T55" i="46"/>
  <c r="N56" i="46"/>
  <c r="T56" i="46" s="1"/>
  <c r="P56" i="46"/>
  <c r="N57" i="46"/>
  <c r="P57" i="46" s="1"/>
  <c r="N58" i="46"/>
  <c r="P58" i="46" s="1"/>
  <c r="T58" i="46"/>
  <c r="N59" i="46"/>
  <c r="N60" i="46"/>
  <c r="T60" i="46" s="1"/>
  <c r="N61" i="46"/>
  <c r="N62" i="46"/>
  <c r="P62" i="46" s="1"/>
  <c r="T62" i="46"/>
  <c r="N63" i="46"/>
  <c r="P63" i="46" s="1"/>
  <c r="N64" i="46"/>
  <c r="T64" i="46" s="1"/>
  <c r="N65" i="46"/>
  <c r="P65" i="46" s="1"/>
  <c r="N66" i="46"/>
  <c r="P66" i="46" s="1"/>
  <c r="T66" i="46"/>
  <c r="N67" i="46"/>
  <c r="N68" i="46"/>
  <c r="T68" i="46" s="1"/>
  <c r="N69" i="46"/>
  <c r="N70" i="46"/>
  <c r="T70" i="46" s="1"/>
  <c r="P70" i="46"/>
  <c r="N71" i="46"/>
  <c r="P71" i="46" s="1"/>
  <c r="N72" i="46"/>
  <c r="T72" i="46" s="1"/>
  <c r="N73" i="46"/>
  <c r="P73" i="46" s="1"/>
  <c r="T73" i="46"/>
  <c r="N74" i="46"/>
  <c r="T74" i="46" s="1"/>
  <c r="P74" i="46"/>
  <c r="N75" i="46"/>
  <c r="P75" i="46" s="1"/>
  <c r="N76" i="46"/>
  <c r="N77" i="46"/>
  <c r="N78" i="46"/>
  <c r="P78" i="46" s="1"/>
  <c r="T78" i="46"/>
  <c r="N79" i="46"/>
  <c r="N80" i="46"/>
  <c r="N81" i="46"/>
  <c r="N82" i="46"/>
  <c r="P82" i="46" s="1"/>
  <c r="N83" i="46"/>
  <c r="P83" i="46" s="1"/>
  <c r="K84" i="46"/>
  <c r="N84" i="46"/>
  <c r="N85" i="46"/>
  <c r="N86" i="46"/>
  <c r="P86" i="46" s="1"/>
  <c r="T86" i="46"/>
  <c r="N87" i="46"/>
  <c r="P87" i="46" s="1"/>
  <c r="N88" i="46"/>
  <c r="N89" i="46"/>
  <c r="N90" i="46"/>
  <c r="N91" i="46"/>
  <c r="N92" i="46"/>
  <c r="N93" i="46"/>
  <c r="N94" i="46"/>
  <c r="P94" i="46" s="1"/>
  <c r="N95" i="46"/>
  <c r="N96" i="46"/>
  <c r="N97" i="46"/>
  <c r="N98" i="46"/>
  <c r="N99" i="46"/>
  <c r="P99" i="46" s="1"/>
  <c r="N100" i="46"/>
  <c r="N101" i="46"/>
  <c r="N102" i="46"/>
  <c r="N103" i="46"/>
  <c r="N104" i="46"/>
  <c r="P104" i="46" s="1"/>
  <c r="N105" i="46"/>
  <c r="P105" i="46"/>
  <c r="T105" i="46"/>
  <c r="N106" i="46"/>
  <c r="P106" i="46" s="1"/>
  <c r="K107" i="46"/>
  <c r="N107" i="46"/>
  <c r="T107" i="46" s="1"/>
  <c r="P107" i="46"/>
  <c r="N108" i="46"/>
  <c r="P108" i="46" s="1"/>
  <c r="N109" i="46"/>
  <c r="P109" i="46"/>
  <c r="T109" i="46"/>
  <c r="K110" i="46"/>
  <c r="N110" i="46"/>
  <c r="N111" i="46"/>
  <c r="T111" i="46" s="1"/>
  <c r="N112" i="46"/>
  <c r="N113" i="46"/>
  <c r="P113" i="46" s="1"/>
  <c r="T113" i="46"/>
  <c r="N114" i="46"/>
  <c r="N115" i="46"/>
  <c r="T115" i="46" s="1"/>
  <c r="N116" i="46"/>
  <c r="N117" i="46"/>
  <c r="P117" i="46" s="1"/>
  <c r="N118" i="46"/>
  <c r="P118" i="46" s="1"/>
  <c r="N119" i="46"/>
  <c r="T119" i="46" s="1"/>
  <c r="N120" i="46"/>
  <c r="P120" i="46" s="1"/>
  <c r="N121" i="46"/>
  <c r="N122" i="46"/>
  <c r="P122" i="46" s="1"/>
  <c r="N123" i="46"/>
  <c r="T123" i="46" s="1"/>
  <c r="N124" i="46"/>
  <c r="N125" i="46"/>
  <c r="N126" i="46"/>
  <c r="P126" i="46" s="1"/>
  <c r="N127" i="46"/>
  <c r="T127" i="46" s="1"/>
  <c r="N128" i="46"/>
  <c r="P128" i="46" s="1"/>
  <c r="N129" i="46"/>
  <c r="N130" i="46"/>
  <c r="N131" i="46"/>
  <c r="T131" i="46" s="1"/>
  <c r="P131" i="46"/>
  <c r="N132" i="46"/>
  <c r="N133" i="46"/>
  <c r="P133" i="46" s="1"/>
  <c r="T133" i="46"/>
  <c r="N134" i="46"/>
  <c r="N135" i="46"/>
  <c r="T135" i="46" s="1"/>
  <c r="N136" i="46"/>
  <c r="P136" i="46" s="1"/>
  <c r="N137" i="46"/>
  <c r="P137" i="46"/>
  <c r="T137" i="46"/>
  <c r="H138" i="46"/>
  <c r="N138" i="46"/>
  <c r="P138" i="46" s="1"/>
  <c r="T138" i="46"/>
  <c r="N139" i="46"/>
  <c r="T139" i="46" s="1"/>
  <c r="N140" i="46"/>
  <c r="P140" i="46" s="1"/>
  <c r="T140" i="46"/>
  <c r="N141" i="46"/>
  <c r="T141" i="46" s="1"/>
  <c r="P141" i="46"/>
  <c r="N142" i="46"/>
  <c r="P142" i="46" s="1"/>
  <c r="N143" i="46"/>
  <c r="T143" i="46" s="1"/>
  <c r="N144" i="46"/>
  <c r="P144" i="46" s="1"/>
  <c r="N145" i="46"/>
  <c r="P145" i="46" s="1"/>
  <c r="T145" i="46"/>
  <c r="N146" i="46"/>
  <c r="N147" i="46"/>
  <c r="N148" i="46"/>
  <c r="N149" i="46"/>
  <c r="P149" i="46" s="1"/>
  <c r="N150" i="46"/>
  <c r="P150" i="46" s="1"/>
  <c r="T150" i="46"/>
  <c r="N151" i="46"/>
  <c r="T151" i="46" s="1"/>
  <c r="P151" i="46"/>
  <c r="N152" i="46"/>
  <c r="P152" i="46" s="1"/>
  <c r="T152" i="46"/>
  <c r="N153" i="46"/>
  <c r="P153" i="46" s="1"/>
  <c r="N154" i="46"/>
  <c r="P154" i="46" s="1"/>
  <c r="N155" i="46"/>
  <c r="T155" i="46" s="1"/>
  <c r="K156" i="46"/>
  <c r="N156" i="46"/>
  <c r="P156" i="46" s="1"/>
  <c r="T156" i="46"/>
  <c r="N157" i="46"/>
  <c r="P157" i="46" s="1"/>
  <c r="N158" i="46"/>
  <c r="P158" i="46" s="1"/>
  <c r="N159" i="46"/>
  <c r="T159" i="46" s="1"/>
  <c r="K160" i="46"/>
  <c r="N160" i="46"/>
  <c r="P160" i="46" s="1"/>
  <c r="N161" i="46"/>
  <c r="P161" i="46" s="1"/>
  <c r="N162" i="46"/>
  <c r="N163" i="46"/>
  <c r="T163" i="46" s="1"/>
  <c r="P163" i="46"/>
  <c r="N164" i="46"/>
  <c r="N165" i="46"/>
  <c r="N166" i="46"/>
  <c r="P166" i="46" s="1"/>
  <c r="N167" i="46"/>
  <c r="T167" i="46" s="1"/>
  <c r="P167" i="46"/>
  <c r="N168" i="46"/>
  <c r="N169" i="46"/>
  <c r="N170" i="46"/>
  <c r="P170" i="46" s="1"/>
  <c r="N171" i="46"/>
  <c r="T171" i="46" s="1"/>
  <c r="N172" i="46"/>
  <c r="P172" i="46" s="1"/>
  <c r="N173" i="46"/>
  <c r="N174" i="46"/>
  <c r="N175" i="46"/>
  <c r="T175" i="46" s="1"/>
  <c r="N176" i="46"/>
  <c r="N177" i="46"/>
  <c r="P177" i="46" s="1"/>
  <c r="T177" i="46"/>
  <c r="N178" i="46"/>
  <c r="N179" i="46"/>
  <c r="T179" i="46" s="1"/>
  <c r="N180" i="46"/>
  <c r="N181" i="46"/>
  <c r="P181" i="46" s="1"/>
  <c r="N182" i="46"/>
  <c r="P182" i="46" s="1"/>
  <c r="T182" i="46"/>
  <c r="N183" i="46"/>
  <c r="N184" i="46"/>
  <c r="N185" i="46"/>
  <c r="P185" i="46" s="1"/>
  <c r="N186" i="46"/>
  <c r="P186" i="46" s="1"/>
  <c r="N187" i="46"/>
  <c r="T187" i="46" s="1"/>
  <c r="N188" i="46"/>
  <c r="N189" i="46"/>
  <c r="P189" i="46" s="1"/>
  <c r="N190" i="46"/>
  <c r="P190" i="46" s="1"/>
  <c r="K191" i="46"/>
  <c r="N191" i="46"/>
  <c r="T191" i="46" s="1"/>
  <c r="N192" i="46"/>
  <c r="P192" i="46" s="1"/>
  <c r="N193" i="46"/>
  <c r="T193" i="46" s="1"/>
  <c r="P193" i="46"/>
  <c r="N194" i="46"/>
  <c r="N195" i="46"/>
  <c r="T195" i="46" s="1"/>
  <c r="N196" i="46"/>
  <c r="N197" i="46"/>
  <c r="N198" i="46"/>
  <c r="P198" i="46" s="1"/>
  <c r="N199" i="46"/>
  <c r="T199" i="46" s="1"/>
  <c r="N200" i="46"/>
  <c r="P200" i="46" s="1"/>
  <c r="N201" i="46"/>
  <c r="K202" i="46"/>
  <c r="N202" i="46"/>
  <c r="P202" i="46" s="1"/>
  <c r="N203" i="46"/>
  <c r="T203" i="46" s="1"/>
  <c r="N204" i="46"/>
  <c r="P204" i="46" s="1"/>
  <c r="F205" i="46"/>
  <c r="I205" i="46"/>
  <c r="Y13" i="46" s="1"/>
  <c r="L205" i="46"/>
  <c r="M205" i="46"/>
  <c r="O205" i="46"/>
  <c r="M19" i="32" s="1"/>
  <c r="Q205" i="46"/>
  <c r="R205" i="46"/>
  <c r="S205" i="46"/>
  <c r="H1" i="45"/>
  <c r="K44" i="45" s="1"/>
  <c r="D2" i="45"/>
  <c r="C5" i="45"/>
  <c r="N5" i="45"/>
  <c r="P5" i="45" s="1"/>
  <c r="T5" i="45"/>
  <c r="N6" i="45"/>
  <c r="P6" i="45" s="1"/>
  <c r="N7" i="45"/>
  <c r="N8" i="45"/>
  <c r="N9" i="45"/>
  <c r="P9" i="45"/>
  <c r="T9" i="45"/>
  <c r="N10" i="45"/>
  <c r="P10" i="45" s="1"/>
  <c r="N11" i="45"/>
  <c r="T11" i="45" s="1"/>
  <c r="N12" i="45"/>
  <c r="P12" i="45" s="1"/>
  <c r="N13" i="45"/>
  <c r="T13" i="45" s="1"/>
  <c r="N14" i="45"/>
  <c r="P14" i="45" s="1"/>
  <c r="T14" i="45"/>
  <c r="N15" i="45"/>
  <c r="P15" i="45" s="1"/>
  <c r="N16" i="45"/>
  <c r="T16" i="45" s="1"/>
  <c r="N17" i="45"/>
  <c r="N18" i="45"/>
  <c r="P18" i="45" s="1"/>
  <c r="T18" i="45"/>
  <c r="N19" i="45"/>
  <c r="P19" i="45" s="1"/>
  <c r="N20" i="45"/>
  <c r="T20" i="45" s="1"/>
  <c r="N21" i="45"/>
  <c r="P21" i="45" s="1"/>
  <c r="N22" i="45"/>
  <c r="P22" i="45" s="1"/>
  <c r="N23" i="45"/>
  <c r="N24" i="45"/>
  <c r="T24" i="45" s="1"/>
  <c r="N25" i="45"/>
  <c r="P25" i="45" s="1"/>
  <c r="N26" i="45"/>
  <c r="P26" i="45" s="1"/>
  <c r="T26" i="45"/>
  <c r="N27" i="45"/>
  <c r="P27" i="45" s="1"/>
  <c r="T27" i="45"/>
  <c r="N28" i="45"/>
  <c r="T28" i="45" s="1"/>
  <c r="P28" i="45"/>
  <c r="N29" i="45"/>
  <c r="P29" i="45" s="1"/>
  <c r="N30" i="45"/>
  <c r="N31" i="45"/>
  <c r="N32" i="45"/>
  <c r="T32" i="45" s="1"/>
  <c r="N33" i="45"/>
  <c r="N34" i="45"/>
  <c r="P34" i="45" s="1"/>
  <c r="T34" i="45"/>
  <c r="N35" i="45"/>
  <c r="N36" i="45"/>
  <c r="T36" i="45" s="1"/>
  <c r="N37" i="45"/>
  <c r="P37" i="45" s="1"/>
  <c r="N38" i="45"/>
  <c r="P38" i="45" s="1"/>
  <c r="N39" i="45"/>
  <c r="N40" i="45"/>
  <c r="T40" i="45" s="1"/>
  <c r="N41" i="45"/>
  <c r="P41" i="45" s="1"/>
  <c r="N42" i="45"/>
  <c r="P42" i="45" s="1"/>
  <c r="T42" i="45"/>
  <c r="N43" i="45"/>
  <c r="P43" i="45" s="1"/>
  <c r="T43" i="45"/>
  <c r="N44" i="45"/>
  <c r="T44" i="45" s="1"/>
  <c r="N45" i="45"/>
  <c r="N46" i="45"/>
  <c r="T46" i="45" s="1"/>
  <c r="P46" i="45"/>
  <c r="N47" i="45"/>
  <c r="P47" i="45" s="1"/>
  <c r="N48" i="45"/>
  <c r="T48" i="45" s="1"/>
  <c r="N49" i="45"/>
  <c r="N50" i="45"/>
  <c r="P50" i="45" s="1"/>
  <c r="N51" i="45"/>
  <c r="P51" i="45" s="1"/>
  <c r="N52" i="45"/>
  <c r="T52" i="45" s="1"/>
  <c r="N53" i="45"/>
  <c r="P53" i="45" s="1"/>
  <c r="N54" i="45"/>
  <c r="P54" i="45" s="1"/>
  <c r="N55" i="45"/>
  <c r="N56" i="45"/>
  <c r="T56" i="45" s="1"/>
  <c r="N57" i="45"/>
  <c r="P57" i="45" s="1"/>
  <c r="N58" i="45"/>
  <c r="N59" i="45"/>
  <c r="N60" i="45"/>
  <c r="T60" i="45" s="1"/>
  <c r="N61" i="45"/>
  <c r="P61" i="45" s="1"/>
  <c r="N62" i="45"/>
  <c r="P62" i="45" s="1"/>
  <c r="T62" i="45"/>
  <c r="N63" i="45"/>
  <c r="P63" i="45" s="1"/>
  <c r="T63" i="45"/>
  <c r="N64" i="45"/>
  <c r="T64" i="45" s="1"/>
  <c r="P64" i="45"/>
  <c r="N65" i="45"/>
  <c r="N66" i="45"/>
  <c r="P66" i="45" s="1"/>
  <c r="N67" i="45"/>
  <c r="N68" i="45"/>
  <c r="T68" i="45" s="1"/>
  <c r="N69" i="45"/>
  <c r="P69" i="45" s="1"/>
  <c r="N70" i="45"/>
  <c r="P70" i="45" s="1"/>
  <c r="T70" i="45"/>
  <c r="N71" i="45"/>
  <c r="K72" i="45"/>
  <c r="N72" i="45"/>
  <c r="T72" i="45" s="1"/>
  <c r="P72" i="45"/>
  <c r="N73" i="45"/>
  <c r="P73" i="45" s="1"/>
  <c r="T73" i="45"/>
  <c r="N74" i="45"/>
  <c r="T74" i="45" s="1"/>
  <c r="P74" i="45"/>
  <c r="N75" i="45"/>
  <c r="P75" i="45" s="1"/>
  <c r="N76" i="45"/>
  <c r="T76" i="45" s="1"/>
  <c r="N77" i="45"/>
  <c r="P77" i="45" s="1"/>
  <c r="N78" i="45"/>
  <c r="P78" i="45" s="1"/>
  <c r="T78" i="45"/>
  <c r="N79" i="45"/>
  <c r="P79" i="45" s="1"/>
  <c r="T79" i="45"/>
  <c r="N80" i="45"/>
  <c r="T80" i="45" s="1"/>
  <c r="P80" i="45"/>
  <c r="N81" i="45"/>
  <c r="N82" i="45"/>
  <c r="N83" i="45"/>
  <c r="N84" i="45"/>
  <c r="T84" i="45" s="1"/>
  <c r="N85" i="45"/>
  <c r="P85" i="45" s="1"/>
  <c r="T85" i="45"/>
  <c r="N86" i="45"/>
  <c r="P86" i="45" s="1"/>
  <c r="N87" i="45"/>
  <c r="N88" i="45"/>
  <c r="T88" i="45" s="1"/>
  <c r="N89" i="45"/>
  <c r="P89" i="45" s="1"/>
  <c r="T89" i="45"/>
  <c r="N90" i="45"/>
  <c r="P90" i="45" s="1"/>
  <c r="N91" i="45"/>
  <c r="P91" i="45" s="1"/>
  <c r="N92" i="45"/>
  <c r="T92" i="45" s="1"/>
  <c r="N93" i="45"/>
  <c r="P93" i="45" s="1"/>
  <c r="N94" i="45"/>
  <c r="P94" i="45"/>
  <c r="T94" i="45"/>
  <c r="N95" i="45"/>
  <c r="P95" i="45" s="1"/>
  <c r="N96" i="45"/>
  <c r="T96" i="45" s="1"/>
  <c r="N97" i="45"/>
  <c r="N98" i="45"/>
  <c r="P98" i="45" s="1"/>
  <c r="N99" i="45"/>
  <c r="N100" i="45"/>
  <c r="N101" i="45"/>
  <c r="N102" i="45"/>
  <c r="P102" i="45" s="1"/>
  <c r="N103" i="45"/>
  <c r="N104" i="45"/>
  <c r="N105" i="45"/>
  <c r="N106" i="45"/>
  <c r="P106" i="45" s="1"/>
  <c r="N107" i="45"/>
  <c r="P107" i="45" s="1"/>
  <c r="N108" i="45"/>
  <c r="T108" i="45" s="1"/>
  <c r="N109" i="45"/>
  <c r="N110" i="45"/>
  <c r="N111" i="45"/>
  <c r="P111" i="45" s="1"/>
  <c r="N112" i="45"/>
  <c r="T112" i="45" s="1"/>
  <c r="N113" i="45"/>
  <c r="N114" i="45"/>
  <c r="P114" i="45" s="1"/>
  <c r="N115" i="45"/>
  <c r="P115" i="45" s="1"/>
  <c r="N116" i="45"/>
  <c r="T116" i="45" s="1"/>
  <c r="N117" i="45"/>
  <c r="P117" i="45" s="1"/>
  <c r="N118" i="45"/>
  <c r="P118" i="45" s="1"/>
  <c r="N119" i="45"/>
  <c r="N120" i="45"/>
  <c r="T120" i="45" s="1"/>
  <c r="N121" i="45"/>
  <c r="P121" i="45" s="1"/>
  <c r="N122" i="45"/>
  <c r="P122" i="45" s="1"/>
  <c r="T122" i="45"/>
  <c r="N123" i="45"/>
  <c r="P123" i="45" s="1"/>
  <c r="N124" i="45"/>
  <c r="T124" i="45" s="1"/>
  <c r="P124" i="45"/>
  <c r="N125" i="45"/>
  <c r="P125" i="45" s="1"/>
  <c r="N126" i="45"/>
  <c r="N127" i="45"/>
  <c r="P127" i="45" s="1"/>
  <c r="N128" i="45"/>
  <c r="T128" i="45" s="1"/>
  <c r="N129" i="45"/>
  <c r="N130" i="45"/>
  <c r="P130" i="45" s="1"/>
  <c r="T130" i="45"/>
  <c r="N131" i="45"/>
  <c r="N132" i="45"/>
  <c r="T132" i="45" s="1"/>
  <c r="N133" i="45"/>
  <c r="P133" i="45" s="1"/>
  <c r="N134" i="45"/>
  <c r="P134" i="45" s="1"/>
  <c r="N135" i="45"/>
  <c r="N136" i="45"/>
  <c r="T136" i="45" s="1"/>
  <c r="N137" i="45"/>
  <c r="P137" i="45" s="1"/>
  <c r="N138" i="45"/>
  <c r="P138" i="45" s="1"/>
  <c r="N139" i="45"/>
  <c r="P139" i="45" s="1"/>
  <c r="N140" i="45"/>
  <c r="T140" i="45" s="1"/>
  <c r="N141" i="45"/>
  <c r="P141" i="45" s="1"/>
  <c r="N142" i="45"/>
  <c r="P142" i="45" s="1"/>
  <c r="N143" i="45"/>
  <c r="N144" i="45"/>
  <c r="N145" i="45"/>
  <c r="N146" i="45"/>
  <c r="P146" i="45" s="1"/>
  <c r="T146" i="45"/>
  <c r="N147" i="45"/>
  <c r="P147" i="45" s="1"/>
  <c r="T147" i="45"/>
  <c r="N148" i="45"/>
  <c r="T148" i="45" s="1"/>
  <c r="P148" i="45"/>
  <c r="N149" i="45"/>
  <c r="P149" i="45" s="1"/>
  <c r="T149" i="45"/>
  <c r="N150" i="45"/>
  <c r="T150" i="45" s="1"/>
  <c r="P150" i="45"/>
  <c r="N151" i="45"/>
  <c r="N152" i="45"/>
  <c r="T152" i="45" s="1"/>
  <c r="P152" i="45"/>
  <c r="N153" i="45"/>
  <c r="P153" i="45" s="1"/>
  <c r="T153" i="45"/>
  <c r="N154" i="45"/>
  <c r="P154" i="45"/>
  <c r="T154" i="45"/>
  <c r="N155" i="45"/>
  <c r="P155" i="45" s="1"/>
  <c r="N156" i="45"/>
  <c r="T156" i="45" s="1"/>
  <c r="N157" i="45"/>
  <c r="P157" i="45" s="1"/>
  <c r="N158" i="45"/>
  <c r="T158" i="45" s="1"/>
  <c r="P158" i="45"/>
  <c r="N159" i="45"/>
  <c r="P159" i="45" s="1"/>
  <c r="N160" i="45"/>
  <c r="T160" i="45" s="1"/>
  <c r="N161" i="45"/>
  <c r="N162" i="45"/>
  <c r="T162" i="45" s="1"/>
  <c r="P162" i="45"/>
  <c r="N163" i="45"/>
  <c r="N164" i="45"/>
  <c r="T164" i="45" s="1"/>
  <c r="P164" i="45"/>
  <c r="N165" i="45"/>
  <c r="P165" i="45" s="1"/>
  <c r="T165" i="45"/>
  <c r="N166" i="45"/>
  <c r="T166" i="45" s="1"/>
  <c r="P166" i="45"/>
  <c r="N167" i="45"/>
  <c r="N168" i="45"/>
  <c r="T168" i="45" s="1"/>
  <c r="N169" i="45"/>
  <c r="P169" i="45" s="1"/>
  <c r="T169" i="45"/>
  <c r="N170" i="45"/>
  <c r="T170" i="45" s="1"/>
  <c r="P170" i="45"/>
  <c r="N171" i="45"/>
  <c r="P171" i="45" s="1"/>
  <c r="N172" i="45"/>
  <c r="T172" i="45" s="1"/>
  <c r="N173" i="45"/>
  <c r="N174" i="45"/>
  <c r="P174" i="45"/>
  <c r="T174" i="45"/>
  <c r="N175" i="45"/>
  <c r="P175" i="45" s="1"/>
  <c r="N176" i="45"/>
  <c r="T176" i="45" s="1"/>
  <c r="N177" i="45"/>
  <c r="N178" i="45"/>
  <c r="P178" i="45" s="1"/>
  <c r="N179" i="45"/>
  <c r="P179" i="45" s="1"/>
  <c r="N180" i="45"/>
  <c r="T180" i="45" s="1"/>
  <c r="N181" i="45"/>
  <c r="P181" i="45" s="1"/>
  <c r="N182" i="45"/>
  <c r="P182" i="45" s="1"/>
  <c r="T182" i="45"/>
  <c r="N183" i="45"/>
  <c r="N184" i="45"/>
  <c r="T184" i="45" s="1"/>
  <c r="N185" i="45"/>
  <c r="P185" i="45" s="1"/>
  <c r="N186" i="45"/>
  <c r="N187" i="45"/>
  <c r="N188" i="45"/>
  <c r="T188" i="45" s="1"/>
  <c r="N189" i="45"/>
  <c r="P189" i="45" s="1"/>
  <c r="N190" i="45"/>
  <c r="P190" i="45" s="1"/>
  <c r="T190" i="45"/>
  <c r="N191" i="45"/>
  <c r="P191" i="45" s="1"/>
  <c r="T191" i="45"/>
  <c r="N192" i="45"/>
  <c r="T192" i="45" s="1"/>
  <c r="N193" i="45"/>
  <c r="N194" i="45"/>
  <c r="P194" i="45" s="1"/>
  <c r="N195" i="45"/>
  <c r="N196" i="45"/>
  <c r="N197" i="45"/>
  <c r="N198" i="45"/>
  <c r="P198" i="45" s="1"/>
  <c r="N199" i="45"/>
  <c r="N200" i="45"/>
  <c r="N201" i="45"/>
  <c r="N202" i="45"/>
  <c r="P202" i="45" s="1"/>
  <c r="N203" i="45"/>
  <c r="P203" i="45" s="1"/>
  <c r="N204" i="45"/>
  <c r="T204" i="45" s="1"/>
  <c r="F205" i="45"/>
  <c r="I205" i="45"/>
  <c r="I18" i="32" s="1"/>
  <c r="L205" i="45"/>
  <c r="M205" i="45"/>
  <c r="O205" i="45"/>
  <c r="Q205" i="45"/>
  <c r="R205" i="45"/>
  <c r="S205" i="45"/>
  <c r="H1" i="44"/>
  <c r="K43" i="44" s="1"/>
  <c r="D2" i="44"/>
  <c r="C5" i="44"/>
  <c r="N5" i="44"/>
  <c r="P5" i="44" s="1"/>
  <c r="N6" i="44"/>
  <c r="T6" i="44" s="1"/>
  <c r="N7" i="44"/>
  <c r="N8" i="44"/>
  <c r="N9" i="44"/>
  <c r="T9" i="44" s="1"/>
  <c r="N10" i="44"/>
  <c r="P10" i="44"/>
  <c r="T10" i="44"/>
  <c r="N11" i="44"/>
  <c r="P11" i="44" s="1"/>
  <c r="N12" i="44"/>
  <c r="P12" i="44" s="1"/>
  <c r="N13" i="44"/>
  <c r="N14" i="44"/>
  <c r="P14" i="44" s="1"/>
  <c r="N15" i="44"/>
  <c r="P15" i="44" s="1"/>
  <c r="T15" i="44"/>
  <c r="N16" i="44"/>
  <c r="P16" i="44" s="1"/>
  <c r="N17" i="44"/>
  <c r="T17" i="44" s="1"/>
  <c r="N18" i="44"/>
  <c r="N19" i="44"/>
  <c r="P19" i="44" s="1"/>
  <c r="N20" i="44"/>
  <c r="N21" i="44"/>
  <c r="N22" i="44"/>
  <c r="N23" i="44"/>
  <c r="P23" i="44" s="1"/>
  <c r="N24" i="44"/>
  <c r="N25" i="44"/>
  <c r="N26" i="44"/>
  <c r="N27" i="44"/>
  <c r="P27" i="44" s="1"/>
  <c r="N28" i="44"/>
  <c r="P28" i="44" s="1"/>
  <c r="N29" i="44"/>
  <c r="T29" i="44" s="1"/>
  <c r="N30" i="44"/>
  <c r="P30" i="44" s="1"/>
  <c r="N31" i="44"/>
  <c r="N32" i="44"/>
  <c r="P32" i="44" s="1"/>
  <c r="N33" i="44"/>
  <c r="T33" i="44" s="1"/>
  <c r="H34" i="44"/>
  <c r="N34" i="44"/>
  <c r="N35" i="44"/>
  <c r="P35" i="44" s="1"/>
  <c r="T35" i="44"/>
  <c r="N36" i="44"/>
  <c r="P36" i="44" s="1"/>
  <c r="N37" i="44"/>
  <c r="T37" i="44" s="1"/>
  <c r="P37" i="44"/>
  <c r="N38" i="44"/>
  <c r="P38" i="44" s="1"/>
  <c r="T38" i="44"/>
  <c r="N39" i="44"/>
  <c r="T39" i="44" s="1"/>
  <c r="P39" i="44"/>
  <c r="N40" i="44"/>
  <c r="N41" i="44"/>
  <c r="T41" i="44" s="1"/>
  <c r="N42" i="44"/>
  <c r="P42" i="44" s="1"/>
  <c r="T42" i="44"/>
  <c r="N43" i="44"/>
  <c r="P43" i="44" s="1"/>
  <c r="T43" i="44"/>
  <c r="N44" i="44"/>
  <c r="P44" i="44" s="1"/>
  <c r="N45" i="44"/>
  <c r="T45" i="44" s="1"/>
  <c r="N46" i="44"/>
  <c r="N47" i="44"/>
  <c r="P47" i="44"/>
  <c r="T47" i="44"/>
  <c r="N48" i="44"/>
  <c r="P48" i="44" s="1"/>
  <c r="N49" i="44"/>
  <c r="T49" i="44" s="1"/>
  <c r="N50" i="44"/>
  <c r="N51" i="44"/>
  <c r="T51" i="44" s="1"/>
  <c r="P51" i="44"/>
  <c r="N52" i="44"/>
  <c r="N53" i="44"/>
  <c r="N54" i="44"/>
  <c r="N55" i="44"/>
  <c r="T55" i="44" s="1"/>
  <c r="P55" i="44"/>
  <c r="N56" i="44"/>
  <c r="N57" i="44"/>
  <c r="N58" i="44"/>
  <c r="N59" i="44"/>
  <c r="P59" i="44" s="1"/>
  <c r="N60" i="44"/>
  <c r="P60" i="44" s="1"/>
  <c r="N61" i="44"/>
  <c r="T61" i="44" s="1"/>
  <c r="N62" i="44"/>
  <c r="P62" i="44" s="1"/>
  <c r="N63" i="44"/>
  <c r="N64" i="44"/>
  <c r="P64" i="44" s="1"/>
  <c r="N65" i="44"/>
  <c r="T65" i="44" s="1"/>
  <c r="N66" i="44"/>
  <c r="N67" i="44"/>
  <c r="P67" i="44" s="1"/>
  <c r="N68" i="44"/>
  <c r="P68" i="44" s="1"/>
  <c r="N69" i="44"/>
  <c r="T69" i="44" s="1"/>
  <c r="N70" i="44"/>
  <c r="P70" i="44" s="1"/>
  <c r="N71" i="44"/>
  <c r="P71" i="44" s="1"/>
  <c r="N72" i="44"/>
  <c r="N73" i="44"/>
  <c r="T73" i="44" s="1"/>
  <c r="N74" i="44"/>
  <c r="P74" i="44" s="1"/>
  <c r="N75" i="44"/>
  <c r="P75" i="44" s="1"/>
  <c r="T75" i="44"/>
  <c r="N76" i="44"/>
  <c r="P76" i="44" s="1"/>
  <c r="N77" i="44"/>
  <c r="T77" i="44" s="1"/>
  <c r="P77" i="44"/>
  <c r="N78" i="44"/>
  <c r="N79" i="44"/>
  <c r="N80" i="44"/>
  <c r="P80" i="44" s="1"/>
  <c r="N81" i="44"/>
  <c r="T81" i="44" s="1"/>
  <c r="N82" i="44"/>
  <c r="N83" i="44"/>
  <c r="P83" i="44" s="1"/>
  <c r="N84" i="44"/>
  <c r="P84" i="44" s="1"/>
  <c r="N85" i="44"/>
  <c r="T85" i="44" s="1"/>
  <c r="N86" i="44"/>
  <c r="P86" i="44" s="1"/>
  <c r="N87" i="44"/>
  <c r="P87" i="44" s="1"/>
  <c r="N88" i="44"/>
  <c r="N89" i="44"/>
  <c r="T89" i="44" s="1"/>
  <c r="N90" i="44"/>
  <c r="P90" i="44" s="1"/>
  <c r="N91" i="44"/>
  <c r="P91" i="44" s="1"/>
  <c r="T91" i="44"/>
  <c r="N92" i="44"/>
  <c r="T92" i="44" s="1"/>
  <c r="P92" i="44"/>
  <c r="N93" i="44"/>
  <c r="T93" i="44" s="1"/>
  <c r="N94" i="44"/>
  <c r="P94" i="44" s="1"/>
  <c r="N95" i="44"/>
  <c r="T95" i="44" s="1"/>
  <c r="P95" i="44"/>
  <c r="N96" i="44"/>
  <c r="T96" i="44" s="1"/>
  <c r="N97" i="44"/>
  <c r="K98" i="44"/>
  <c r="N98" i="44"/>
  <c r="N99" i="44"/>
  <c r="N100" i="44"/>
  <c r="N101" i="44"/>
  <c r="T101" i="44" s="1"/>
  <c r="N102" i="44"/>
  <c r="P102" i="44" s="1"/>
  <c r="N103" i="44"/>
  <c r="T103" i="44" s="1"/>
  <c r="K104" i="44"/>
  <c r="N104" i="44"/>
  <c r="N105" i="44"/>
  <c r="N106" i="44"/>
  <c r="K107" i="44"/>
  <c r="N107" i="44"/>
  <c r="N108" i="44"/>
  <c r="N109" i="44"/>
  <c r="P109" i="44" s="1"/>
  <c r="T109" i="44"/>
  <c r="N110" i="44"/>
  <c r="P110" i="44" s="1"/>
  <c r="T110" i="44"/>
  <c r="N111" i="44"/>
  <c r="T111" i="44" s="1"/>
  <c r="H112" i="44"/>
  <c r="N112" i="44"/>
  <c r="N113" i="44"/>
  <c r="N114" i="44"/>
  <c r="N115" i="44"/>
  <c r="T115" i="44" s="1"/>
  <c r="N116" i="44"/>
  <c r="N117" i="44"/>
  <c r="P117" i="44" s="1"/>
  <c r="T117" i="44"/>
  <c r="N118" i="44"/>
  <c r="P118" i="44" s="1"/>
  <c r="T118" i="44"/>
  <c r="N119" i="44"/>
  <c r="T119" i="44" s="1"/>
  <c r="N120" i="44"/>
  <c r="N121" i="44"/>
  <c r="P121" i="44" s="1"/>
  <c r="N122" i="44"/>
  <c r="P122" i="44" s="1"/>
  <c r="T122" i="44"/>
  <c r="N123" i="44"/>
  <c r="N124" i="44"/>
  <c r="N125" i="44"/>
  <c r="P125" i="44" s="1"/>
  <c r="T125" i="44"/>
  <c r="K126" i="44"/>
  <c r="N126" i="44"/>
  <c r="P126" i="44"/>
  <c r="T126" i="44"/>
  <c r="H127" i="44"/>
  <c r="N127" i="44"/>
  <c r="T127" i="44" s="1"/>
  <c r="N128" i="44"/>
  <c r="N129" i="44"/>
  <c r="P129" i="44" s="1"/>
  <c r="N130" i="44"/>
  <c r="N131" i="44"/>
  <c r="N132" i="44"/>
  <c r="N133" i="44"/>
  <c r="P133" i="44" s="1"/>
  <c r="N134" i="44"/>
  <c r="P134" i="44"/>
  <c r="T134" i="44"/>
  <c r="N135" i="44"/>
  <c r="N136" i="44"/>
  <c r="N137" i="44"/>
  <c r="P137" i="44" s="1"/>
  <c r="T137" i="44"/>
  <c r="N138" i="44"/>
  <c r="P138" i="44"/>
  <c r="T138" i="44"/>
  <c r="N139" i="44"/>
  <c r="N140" i="44"/>
  <c r="N141" i="44"/>
  <c r="P141" i="44" s="1"/>
  <c r="T141" i="44"/>
  <c r="N142" i="44"/>
  <c r="P142" i="44" s="1"/>
  <c r="N143" i="44"/>
  <c r="T143" i="44" s="1"/>
  <c r="N144" i="44"/>
  <c r="K145" i="44"/>
  <c r="N145" i="44"/>
  <c r="T145" i="44" s="1"/>
  <c r="P145" i="44"/>
  <c r="H146" i="44"/>
  <c r="N146" i="44"/>
  <c r="P146" i="44"/>
  <c r="T146" i="44"/>
  <c r="K147" i="44"/>
  <c r="N147" i="44"/>
  <c r="T147" i="44" s="1"/>
  <c r="P147" i="44"/>
  <c r="N148" i="44"/>
  <c r="H149" i="44"/>
  <c r="N149" i="44"/>
  <c r="P149" i="44"/>
  <c r="T149" i="44"/>
  <c r="K150" i="44"/>
  <c r="N150" i="44"/>
  <c r="P150" i="44" s="1"/>
  <c r="H151" i="44"/>
  <c r="N151" i="44"/>
  <c r="T151" i="44" s="1"/>
  <c r="N152" i="44"/>
  <c r="N153" i="44"/>
  <c r="T153" i="44" s="1"/>
  <c r="P153" i="44"/>
  <c r="N154" i="44"/>
  <c r="P154" i="44" s="1"/>
  <c r="N155" i="44"/>
  <c r="N156" i="44"/>
  <c r="N157" i="44"/>
  <c r="P157" i="44" s="1"/>
  <c r="N158" i="44"/>
  <c r="P158" i="44" s="1"/>
  <c r="T158" i="44"/>
  <c r="N159" i="44"/>
  <c r="T159" i="44" s="1"/>
  <c r="N160" i="44"/>
  <c r="N161" i="44"/>
  <c r="P161" i="44"/>
  <c r="T161" i="44"/>
  <c r="N162" i="44"/>
  <c r="N163" i="44"/>
  <c r="T163" i="44" s="1"/>
  <c r="N164" i="44"/>
  <c r="N165" i="44"/>
  <c r="P165" i="44" s="1"/>
  <c r="T165" i="44"/>
  <c r="K166" i="44"/>
  <c r="N166" i="44"/>
  <c r="H167" i="44"/>
  <c r="N167" i="44"/>
  <c r="T167" i="44" s="1"/>
  <c r="N168" i="44"/>
  <c r="K169" i="44"/>
  <c r="N169" i="44"/>
  <c r="H170" i="44"/>
  <c r="N170" i="44"/>
  <c r="P170" i="44" s="1"/>
  <c r="N171" i="44"/>
  <c r="N172" i="44"/>
  <c r="N173" i="44"/>
  <c r="N174" i="44"/>
  <c r="P174" i="44" s="1"/>
  <c r="T174" i="44"/>
  <c r="N175" i="44"/>
  <c r="T175" i="44" s="1"/>
  <c r="H176" i="44"/>
  <c r="N176" i="44"/>
  <c r="N177" i="44"/>
  <c r="N178" i="44"/>
  <c r="P178" i="44" s="1"/>
  <c r="T178" i="44"/>
  <c r="N179" i="44"/>
  <c r="T179" i="44" s="1"/>
  <c r="N180" i="44"/>
  <c r="N181" i="44"/>
  <c r="P181" i="44" s="1"/>
  <c r="T181" i="44"/>
  <c r="N182" i="44"/>
  <c r="P182" i="44" s="1"/>
  <c r="T182" i="44"/>
  <c r="N183" i="44"/>
  <c r="T183" i="44" s="1"/>
  <c r="H184" i="44"/>
  <c r="N184" i="44"/>
  <c r="N185" i="44"/>
  <c r="N186" i="44"/>
  <c r="N187" i="44"/>
  <c r="H188" i="44"/>
  <c r="N188" i="44"/>
  <c r="N189" i="44"/>
  <c r="P189" i="44" s="1"/>
  <c r="N190" i="44"/>
  <c r="P190" i="44" s="1"/>
  <c r="T190" i="44"/>
  <c r="N191" i="44"/>
  <c r="T191" i="44" s="1"/>
  <c r="H192" i="44"/>
  <c r="N192" i="44"/>
  <c r="N193" i="44"/>
  <c r="N194" i="44"/>
  <c r="N195" i="44"/>
  <c r="T195" i="44" s="1"/>
  <c r="N196" i="44"/>
  <c r="N197" i="44"/>
  <c r="P197" i="44"/>
  <c r="T197" i="44"/>
  <c r="N198" i="44"/>
  <c r="N199" i="44"/>
  <c r="N200" i="44"/>
  <c r="H201" i="44"/>
  <c r="N201" i="44"/>
  <c r="P201" i="44" s="1"/>
  <c r="T201" i="44"/>
  <c r="N202" i="44"/>
  <c r="T202" i="44" s="1"/>
  <c r="P202" i="44"/>
  <c r="N203" i="44"/>
  <c r="N204" i="44"/>
  <c r="F205" i="44"/>
  <c r="I205" i="44"/>
  <c r="L205" i="44"/>
  <c r="M205" i="44"/>
  <c r="O205" i="44"/>
  <c r="Q205" i="44"/>
  <c r="R205" i="44"/>
  <c r="S205" i="44"/>
  <c r="H1" i="43"/>
  <c r="H50" i="43" s="1"/>
  <c r="D2" i="43"/>
  <c r="C5" i="43"/>
  <c r="N5" i="43"/>
  <c r="T5" i="43" s="1"/>
  <c r="P5" i="43"/>
  <c r="N6" i="43"/>
  <c r="N7" i="43"/>
  <c r="T7" i="43" s="1"/>
  <c r="P7" i="43"/>
  <c r="N8" i="43"/>
  <c r="N9" i="43"/>
  <c r="T9" i="43" s="1"/>
  <c r="P9" i="43"/>
  <c r="N10" i="43"/>
  <c r="P10" i="43" s="1"/>
  <c r="T10" i="43"/>
  <c r="N11" i="43"/>
  <c r="N12" i="43"/>
  <c r="P12" i="43" s="1"/>
  <c r="T12" i="43"/>
  <c r="N13" i="43"/>
  <c r="N14" i="43"/>
  <c r="N15" i="43"/>
  <c r="P15" i="43"/>
  <c r="T15" i="43"/>
  <c r="N16" i="43"/>
  <c r="T16" i="43" s="1"/>
  <c r="N17" i="43"/>
  <c r="N18" i="43"/>
  <c r="P18" i="43" s="1"/>
  <c r="T18" i="43"/>
  <c r="N19" i="43"/>
  <c r="P19" i="43" s="1"/>
  <c r="T19" i="43"/>
  <c r="N20" i="43"/>
  <c r="N21" i="43"/>
  <c r="N22" i="43"/>
  <c r="N23" i="43"/>
  <c r="N24" i="43"/>
  <c r="T24" i="43" s="1"/>
  <c r="N25" i="43"/>
  <c r="N26" i="43"/>
  <c r="P26" i="43"/>
  <c r="T26" i="43"/>
  <c r="N27" i="43"/>
  <c r="N28" i="43"/>
  <c r="K29" i="43"/>
  <c r="N29" i="43"/>
  <c r="N30" i="43"/>
  <c r="P30" i="43" s="1"/>
  <c r="T30" i="43"/>
  <c r="N31" i="43"/>
  <c r="T31" i="43" s="1"/>
  <c r="P31" i="43"/>
  <c r="N32" i="43"/>
  <c r="N33" i="43"/>
  <c r="N34" i="43"/>
  <c r="P34" i="43" s="1"/>
  <c r="N35" i="43"/>
  <c r="P35" i="43" s="1"/>
  <c r="T35" i="43"/>
  <c r="N36" i="43"/>
  <c r="N37" i="43"/>
  <c r="N38" i="43"/>
  <c r="P38" i="43" s="1"/>
  <c r="N39" i="43"/>
  <c r="P39" i="43"/>
  <c r="T39" i="43"/>
  <c r="N40" i="43"/>
  <c r="T40" i="43" s="1"/>
  <c r="N41" i="43"/>
  <c r="N42" i="43"/>
  <c r="P42" i="43"/>
  <c r="T42" i="43"/>
  <c r="N43" i="43"/>
  <c r="P43" i="43" s="1"/>
  <c r="T43" i="43"/>
  <c r="N44" i="43"/>
  <c r="T44" i="43" s="1"/>
  <c r="P44" i="43"/>
  <c r="N45" i="43"/>
  <c r="N46" i="43"/>
  <c r="P46" i="43" s="1"/>
  <c r="T46" i="43"/>
  <c r="N47" i="43"/>
  <c r="P47" i="43" s="1"/>
  <c r="T47" i="43"/>
  <c r="N48" i="43"/>
  <c r="T48" i="43" s="1"/>
  <c r="N49" i="43"/>
  <c r="N50" i="43"/>
  <c r="P50" i="43" s="1"/>
  <c r="T50" i="43"/>
  <c r="N51" i="43"/>
  <c r="P51" i="43" s="1"/>
  <c r="N52" i="43"/>
  <c r="N53" i="43"/>
  <c r="H54" i="43"/>
  <c r="N54" i="43"/>
  <c r="P54" i="43"/>
  <c r="T54" i="43"/>
  <c r="N55" i="43"/>
  <c r="P55" i="43" s="1"/>
  <c r="N56" i="43"/>
  <c r="N57" i="43"/>
  <c r="N58" i="43"/>
  <c r="P58" i="43" s="1"/>
  <c r="T58" i="43"/>
  <c r="N59" i="43"/>
  <c r="P59" i="43" s="1"/>
  <c r="N60" i="43"/>
  <c r="T60" i="43" s="1"/>
  <c r="N61" i="43"/>
  <c r="N62" i="43"/>
  <c r="N63" i="43"/>
  <c r="P63" i="43" s="1"/>
  <c r="N64" i="43"/>
  <c r="T64" i="43" s="1"/>
  <c r="N65" i="43"/>
  <c r="N66" i="43"/>
  <c r="T66" i="43" s="1"/>
  <c r="P66" i="43"/>
  <c r="N67" i="43"/>
  <c r="P67" i="43" s="1"/>
  <c r="N68" i="43"/>
  <c r="T68" i="43" s="1"/>
  <c r="N69" i="43"/>
  <c r="N70" i="43"/>
  <c r="N71" i="43"/>
  <c r="N72" i="43"/>
  <c r="T72" i="43" s="1"/>
  <c r="N73" i="43"/>
  <c r="N74" i="43"/>
  <c r="P74" i="43"/>
  <c r="T74" i="43"/>
  <c r="N75" i="43"/>
  <c r="N76" i="43"/>
  <c r="T76" i="43" s="1"/>
  <c r="N77" i="43"/>
  <c r="N78" i="43"/>
  <c r="P78" i="43" s="1"/>
  <c r="T78" i="43"/>
  <c r="N79" i="43"/>
  <c r="P79" i="43" s="1"/>
  <c r="T79" i="43"/>
  <c r="N80" i="43"/>
  <c r="T80" i="43" s="1"/>
  <c r="N81" i="43"/>
  <c r="N82" i="43"/>
  <c r="T82" i="43" s="1"/>
  <c r="N83" i="43"/>
  <c r="K84" i="43"/>
  <c r="N84" i="43"/>
  <c r="N85" i="43"/>
  <c r="N86" i="43"/>
  <c r="N87" i="43"/>
  <c r="T87" i="43" s="1"/>
  <c r="H88" i="43"/>
  <c r="N88" i="43"/>
  <c r="P88" i="43" s="1"/>
  <c r="T88" i="43"/>
  <c r="N89" i="43"/>
  <c r="T89" i="43" s="1"/>
  <c r="P89" i="43"/>
  <c r="N90" i="43"/>
  <c r="T90" i="43" s="1"/>
  <c r="K91" i="43"/>
  <c r="N91" i="43"/>
  <c r="N92" i="43"/>
  <c r="N93" i="43"/>
  <c r="P93" i="43" s="1"/>
  <c r="N94" i="43"/>
  <c r="N95" i="43"/>
  <c r="T95" i="43" s="1"/>
  <c r="N96" i="43"/>
  <c r="P96" i="43" s="1"/>
  <c r="N97" i="43"/>
  <c r="P97" i="43" s="1"/>
  <c r="N98" i="43"/>
  <c r="N99" i="43"/>
  <c r="N100" i="43"/>
  <c r="N101" i="43"/>
  <c r="T101" i="43" s="1"/>
  <c r="P101" i="43"/>
  <c r="N102" i="43"/>
  <c r="N103" i="43"/>
  <c r="N104" i="43"/>
  <c r="N105" i="43"/>
  <c r="T105" i="43" s="1"/>
  <c r="P105" i="43"/>
  <c r="N106" i="43"/>
  <c r="T106" i="43" s="1"/>
  <c r="N107" i="43"/>
  <c r="N108" i="43"/>
  <c r="K109" i="43"/>
  <c r="N109" i="43"/>
  <c r="P109" i="43"/>
  <c r="T109" i="43"/>
  <c r="H110" i="43"/>
  <c r="N110" i="43"/>
  <c r="N111" i="43"/>
  <c r="T111" i="43" s="1"/>
  <c r="N112" i="43"/>
  <c r="P112" i="43" s="1"/>
  <c r="N113" i="43"/>
  <c r="N114" i="43"/>
  <c r="T114" i="43" s="1"/>
  <c r="N115" i="43"/>
  <c r="K116" i="43"/>
  <c r="N116" i="43"/>
  <c r="N117" i="43"/>
  <c r="P117" i="43" s="1"/>
  <c r="T117" i="43"/>
  <c r="N118" i="43"/>
  <c r="N119" i="43"/>
  <c r="T119" i="43" s="1"/>
  <c r="H120" i="43"/>
  <c r="N120" i="43"/>
  <c r="P120" i="43" s="1"/>
  <c r="T120" i="43"/>
  <c r="N121" i="43"/>
  <c r="P121" i="43" s="1"/>
  <c r="N122" i="43"/>
  <c r="T122" i="43" s="1"/>
  <c r="K123" i="43"/>
  <c r="N123" i="43"/>
  <c r="N124" i="43"/>
  <c r="N125" i="43"/>
  <c r="P125" i="43"/>
  <c r="T125" i="43"/>
  <c r="N126" i="43"/>
  <c r="N127" i="43"/>
  <c r="T127" i="43" s="1"/>
  <c r="N128" i="43"/>
  <c r="P128" i="43" s="1"/>
  <c r="N129" i="43"/>
  <c r="P129" i="43" s="1"/>
  <c r="N130" i="43"/>
  <c r="T130" i="43" s="1"/>
  <c r="P130" i="43"/>
  <c r="N131" i="43"/>
  <c r="N132" i="43"/>
  <c r="N133" i="43"/>
  <c r="T133" i="43" s="1"/>
  <c r="P133" i="43"/>
  <c r="N134" i="43"/>
  <c r="N135" i="43"/>
  <c r="T135" i="43" s="1"/>
  <c r="P135" i="43"/>
  <c r="N136" i="43"/>
  <c r="P136" i="43" s="1"/>
  <c r="T136" i="43"/>
  <c r="N137" i="43"/>
  <c r="T137" i="43" s="1"/>
  <c r="P137" i="43"/>
  <c r="N138" i="43"/>
  <c r="T138" i="43" s="1"/>
  <c r="N139" i="43"/>
  <c r="N140" i="43"/>
  <c r="K141" i="43"/>
  <c r="N141" i="43"/>
  <c r="H142" i="43"/>
  <c r="N142" i="43"/>
  <c r="N143" i="43"/>
  <c r="T143" i="43" s="1"/>
  <c r="N144" i="43"/>
  <c r="P144" i="43" s="1"/>
  <c r="N145" i="43"/>
  <c r="P145" i="43" s="1"/>
  <c r="T145" i="43"/>
  <c r="N146" i="43"/>
  <c r="T146" i="43" s="1"/>
  <c r="P146" i="43"/>
  <c r="N147" i="43"/>
  <c r="K148" i="43"/>
  <c r="N148" i="43"/>
  <c r="N149" i="43"/>
  <c r="N150" i="43"/>
  <c r="N151" i="43"/>
  <c r="T151" i="43" s="1"/>
  <c r="H152" i="43"/>
  <c r="N152" i="43"/>
  <c r="P152" i="43" s="1"/>
  <c r="T152" i="43"/>
  <c r="N153" i="43"/>
  <c r="P153" i="43"/>
  <c r="T153" i="43"/>
  <c r="N154" i="43"/>
  <c r="T154" i="43" s="1"/>
  <c r="K155" i="43"/>
  <c r="N155" i="43"/>
  <c r="N156" i="43"/>
  <c r="N157" i="43"/>
  <c r="P157" i="43" s="1"/>
  <c r="T157" i="43"/>
  <c r="N158" i="43"/>
  <c r="N159" i="43"/>
  <c r="T159" i="43" s="1"/>
  <c r="N160" i="43"/>
  <c r="P160" i="43" s="1"/>
  <c r="N161" i="43"/>
  <c r="P161" i="43" s="1"/>
  <c r="N162" i="43"/>
  <c r="T162" i="43" s="1"/>
  <c r="N163" i="43"/>
  <c r="N164" i="43"/>
  <c r="N165" i="43"/>
  <c r="N166" i="43"/>
  <c r="N167" i="43"/>
  <c r="T167" i="43" s="1"/>
  <c r="N168" i="43"/>
  <c r="N169" i="43"/>
  <c r="N170" i="43"/>
  <c r="T170" i="43" s="1"/>
  <c r="N171" i="43"/>
  <c r="N172" i="43"/>
  <c r="K173" i="43"/>
  <c r="N173" i="43"/>
  <c r="T173" i="43" s="1"/>
  <c r="P173" i="43"/>
  <c r="H174" i="43"/>
  <c r="N174" i="43"/>
  <c r="N175" i="43"/>
  <c r="T175" i="43" s="1"/>
  <c r="N176" i="43"/>
  <c r="N177" i="43"/>
  <c r="P177" i="43" s="1"/>
  <c r="H178" i="43"/>
  <c r="N178" i="43"/>
  <c r="N179" i="43"/>
  <c r="T179" i="43" s="1"/>
  <c r="N180" i="43"/>
  <c r="N181" i="43"/>
  <c r="P181" i="43" s="1"/>
  <c r="T181" i="43"/>
  <c r="N182" i="43"/>
  <c r="T182" i="43" s="1"/>
  <c r="P182" i="43"/>
  <c r="N183" i="43"/>
  <c r="T183" i="43" s="1"/>
  <c r="N184" i="43"/>
  <c r="N185" i="43"/>
  <c r="P185" i="43" s="1"/>
  <c r="H186" i="43"/>
  <c r="N186" i="43"/>
  <c r="P186" i="43" s="1"/>
  <c r="N187" i="43"/>
  <c r="T187" i="43" s="1"/>
  <c r="N188" i="43"/>
  <c r="N189" i="43"/>
  <c r="P189" i="43" s="1"/>
  <c r="T189" i="43"/>
  <c r="N190" i="43"/>
  <c r="P190" i="43"/>
  <c r="T190" i="43"/>
  <c r="N191" i="43"/>
  <c r="T191" i="43" s="1"/>
  <c r="N192" i="43"/>
  <c r="N193" i="43"/>
  <c r="P193" i="43" s="1"/>
  <c r="H194" i="43"/>
  <c r="N194" i="43"/>
  <c r="P194" i="43" s="1"/>
  <c r="T194" i="43"/>
  <c r="N195" i="43"/>
  <c r="T195" i="43" s="1"/>
  <c r="N196" i="43"/>
  <c r="N197" i="43"/>
  <c r="P197" i="43" s="1"/>
  <c r="T197" i="43"/>
  <c r="N198" i="43"/>
  <c r="P198" i="43" s="1"/>
  <c r="N199" i="43"/>
  <c r="T199" i="43" s="1"/>
  <c r="N200" i="43"/>
  <c r="H201" i="43"/>
  <c r="N201" i="43"/>
  <c r="P201" i="43" s="1"/>
  <c r="T201" i="43"/>
  <c r="N202" i="43"/>
  <c r="P202" i="43" s="1"/>
  <c r="N203" i="43"/>
  <c r="N204" i="43"/>
  <c r="F205" i="43"/>
  <c r="F16" i="32" s="1"/>
  <c r="I205" i="43"/>
  <c r="L205" i="43"/>
  <c r="M205" i="43"/>
  <c r="O205" i="43"/>
  <c r="Q205" i="43"/>
  <c r="R205" i="43"/>
  <c r="S205" i="43"/>
  <c r="H1" i="42"/>
  <c r="D2" i="42"/>
  <c r="C5" i="42"/>
  <c r="N5" i="42"/>
  <c r="N6" i="42"/>
  <c r="N7" i="42"/>
  <c r="Y7" i="42"/>
  <c r="N8" i="42"/>
  <c r="N9" i="42"/>
  <c r="N10" i="42"/>
  <c r="P10" i="42"/>
  <c r="T10" i="42"/>
  <c r="N11" i="42"/>
  <c r="P11" i="42" s="1"/>
  <c r="N12" i="42"/>
  <c r="P12" i="42" s="1"/>
  <c r="N13" i="42"/>
  <c r="P13" i="42" s="1"/>
  <c r="N14" i="42"/>
  <c r="P14" i="42" s="1"/>
  <c r="N15" i="42"/>
  <c r="N16" i="42"/>
  <c r="T16" i="42" s="1"/>
  <c r="P16" i="42"/>
  <c r="N17" i="42"/>
  <c r="N18" i="42"/>
  <c r="P18" i="42" s="1"/>
  <c r="T18" i="42"/>
  <c r="N19" i="42"/>
  <c r="T19" i="42" s="1"/>
  <c r="P19" i="42"/>
  <c r="N20" i="42"/>
  <c r="T20" i="42" s="1"/>
  <c r="N21" i="42"/>
  <c r="N22" i="42"/>
  <c r="P22" i="42" s="1"/>
  <c r="T22" i="42"/>
  <c r="N23" i="42"/>
  <c r="P23" i="42" s="1"/>
  <c r="T23" i="42"/>
  <c r="N24" i="42"/>
  <c r="T24" i="42" s="1"/>
  <c r="N25" i="42"/>
  <c r="N26" i="42"/>
  <c r="P26" i="42" s="1"/>
  <c r="T26" i="42"/>
  <c r="N27" i="42"/>
  <c r="T27" i="42" s="1"/>
  <c r="P27" i="42"/>
  <c r="N28" i="42"/>
  <c r="T28" i="42" s="1"/>
  <c r="N29" i="42"/>
  <c r="N30" i="42"/>
  <c r="P30" i="42" s="1"/>
  <c r="N31" i="42"/>
  <c r="P31" i="42" s="1"/>
  <c r="T31" i="42"/>
  <c r="N32" i="42"/>
  <c r="T32" i="42" s="1"/>
  <c r="N33" i="42"/>
  <c r="N34" i="42"/>
  <c r="P34" i="42" s="1"/>
  <c r="T34" i="42"/>
  <c r="N35" i="42"/>
  <c r="P35" i="42" s="1"/>
  <c r="N36" i="42"/>
  <c r="T36" i="42" s="1"/>
  <c r="N37" i="42"/>
  <c r="N38" i="42"/>
  <c r="P38" i="42" s="1"/>
  <c r="N39" i="42"/>
  <c r="P39" i="42" s="1"/>
  <c r="T39" i="42"/>
  <c r="N40" i="42"/>
  <c r="T40" i="42" s="1"/>
  <c r="N41" i="42"/>
  <c r="N42" i="42"/>
  <c r="P42" i="42" s="1"/>
  <c r="N43" i="42"/>
  <c r="P43" i="42" s="1"/>
  <c r="T43" i="42"/>
  <c r="N44" i="42"/>
  <c r="T44" i="42" s="1"/>
  <c r="P44" i="42"/>
  <c r="N45" i="42"/>
  <c r="N46" i="42"/>
  <c r="P46" i="42" s="1"/>
  <c r="N47" i="42"/>
  <c r="P47" i="42" s="1"/>
  <c r="T47" i="42"/>
  <c r="N48" i="42"/>
  <c r="T48" i="42" s="1"/>
  <c r="P48" i="42"/>
  <c r="N49" i="42"/>
  <c r="N50" i="42"/>
  <c r="P50" i="42" s="1"/>
  <c r="N51" i="42"/>
  <c r="P51" i="42" s="1"/>
  <c r="N52" i="42"/>
  <c r="T52" i="42" s="1"/>
  <c r="P52" i="42"/>
  <c r="N53" i="42"/>
  <c r="N54" i="42"/>
  <c r="P54" i="42" s="1"/>
  <c r="N55" i="42"/>
  <c r="P55" i="42" s="1"/>
  <c r="T55" i="42"/>
  <c r="N56" i="42"/>
  <c r="T56" i="42" s="1"/>
  <c r="N57" i="42"/>
  <c r="N58" i="42"/>
  <c r="P58" i="42" s="1"/>
  <c r="N59" i="42"/>
  <c r="P59" i="42" s="1"/>
  <c r="T59" i="42"/>
  <c r="N60" i="42"/>
  <c r="T60" i="42" s="1"/>
  <c r="P60" i="42"/>
  <c r="N61" i="42"/>
  <c r="N62" i="42"/>
  <c r="P62" i="42" s="1"/>
  <c r="N63" i="42"/>
  <c r="P63" i="42" s="1"/>
  <c r="T63" i="42"/>
  <c r="N64" i="42"/>
  <c r="T64" i="42" s="1"/>
  <c r="P64" i="42"/>
  <c r="N65" i="42"/>
  <c r="N66" i="42"/>
  <c r="P66" i="42" s="1"/>
  <c r="N67" i="42"/>
  <c r="P67" i="42" s="1"/>
  <c r="N68" i="42"/>
  <c r="T68" i="42" s="1"/>
  <c r="P68" i="42"/>
  <c r="N69" i="42"/>
  <c r="N70" i="42"/>
  <c r="P70" i="42" s="1"/>
  <c r="N71" i="42"/>
  <c r="P71" i="42" s="1"/>
  <c r="T71" i="42"/>
  <c r="N72" i="42"/>
  <c r="T72" i="42" s="1"/>
  <c r="N73" i="42"/>
  <c r="N74" i="42"/>
  <c r="P74" i="42" s="1"/>
  <c r="N75" i="42"/>
  <c r="P75" i="42" s="1"/>
  <c r="T75" i="42"/>
  <c r="N76" i="42"/>
  <c r="T76" i="42" s="1"/>
  <c r="P76" i="42"/>
  <c r="N77" i="42"/>
  <c r="N78" i="42"/>
  <c r="P78" i="42" s="1"/>
  <c r="N79" i="42"/>
  <c r="P79" i="42" s="1"/>
  <c r="T79" i="42"/>
  <c r="N80" i="42"/>
  <c r="T80" i="42" s="1"/>
  <c r="P80" i="42"/>
  <c r="N81" i="42"/>
  <c r="N82" i="42"/>
  <c r="P82" i="42" s="1"/>
  <c r="N83" i="42"/>
  <c r="P83" i="42" s="1"/>
  <c r="N84" i="42"/>
  <c r="T84" i="42" s="1"/>
  <c r="P84" i="42"/>
  <c r="N85" i="42"/>
  <c r="N86" i="42"/>
  <c r="P86" i="42" s="1"/>
  <c r="N87" i="42"/>
  <c r="P87" i="42" s="1"/>
  <c r="T87" i="42"/>
  <c r="N88" i="42"/>
  <c r="T88" i="42" s="1"/>
  <c r="N89" i="42"/>
  <c r="N90" i="42"/>
  <c r="P90" i="42" s="1"/>
  <c r="N91" i="42"/>
  <c r="P91" i="42" s="1"/>
  <c r="T91" i="42"/>
  <c r="N92" i="42"/>
  <c r="T92" i="42" s="1"/>
  <c r="P92" i="42"/>
  <c r="N93" i="42"/>
  <c r="N94" i="42"/>
  <c r="P94" i="42" s="1"/>
  <c r="N95" i="42"/>
  <c r="P95" i="42" s="1"/>
  <c r="T95" i="42"/>
  <c r="N96" i="42"/>
  <c r="T96" i="42" s="1"/>
  <c r="P96" i="42"/>
  <c r="N97" i="42"/>
  <c r="N98" i="42"/>
  <c r="P98" i="42" s="1"/>
  <c r="N99" i="42"/>
  <c r="P99" i="42" s="1"/>
  <c r="N100" i="42"/>
  <c r="T100" i="42" s="1"/>
  <c r="P100" i="42"/>
  <c r="N101" i="42"/>
  <c r="N102" i="42"/>
  <c r="P102" i="42" s="1"/>
  <c r="N103" i="42"/>
  <c r="P103" i="42" s="1"/>
  <c r="T103" i="42"/>
  <c r="N104" i="42"/>
  <c r="T104" i="42" s="1"/>
  <c r="N105" i="42"/>
  <c r="N106" i="42"/>
  <c r="P106" i="42" s="1"/>
  <c r="N107" i="42"/>
  <c r="P107" i="42" s="1"/>
  <c r="T107" i="42"/>
  <c r="N108" i="42"/>
  <c r="T108" i="42" s="1"/>
  <c r="P108" i="42"/>
  <c r="N109" i="42"/>
  <c r="N110" i="42"/>
  <c r="P110" i="42" s="1"/>
  <c r="N111" i="42"/>
  <c r="P111" i="42" s="1"/>
  <c r="T111" i="42"/>
  <c r="N112" i="42"/>
  <c r="T112" i="42" s="1"/>
  <c r="P112" i="42"/>
  <c r="N113" i="42"/>
  <c r="N114" i="42"/>
  <c r="P114" i="42" s="1"/>
  <c r="N115" i="42"/>
  <c r="P115" i="42" s="1"/>
  <c r="N116" i="42"/>
  <c r="T116" i="42" s="1"/>
  <c r="P116" i="42"/>
  <c r="N117" i="42"/>
  <c r="N118" i="42"/>
  <c r="P118" i="42" s="1"/>
  <c r="N119" i="42"/>
  <c r="P119" i="42" s="1"/>
  <c r="T119" i="42"/>
  <c r="N120" i="42"/>
  <c r="T120" i="42" s="1"/>
  <c r="N121" i="42"/>
  <c r="N122" i="42"/>
  <c r="N123" i="42"/>
  <c r="N124" i="42"/>
  <c r="N125" i="42"/>
  <c r="N126" i="42"/>
  <c r="P126" i="42" s="1"/>
  <c r="N127" i="42"/>
  <c r="N128" i="42"/>
  <c r="N129" i="42"/>
  <c r="N130" i="42"/>
  <c r="P130" i="42" s="1"/>
  <c r="N131" i="42"/>
  <c r="P131" i="42" s="1"/>
  <c r="T131" i="42"/>
  <c r="N132" i="42"/>
  <c r="T132" i="42" s="1"/>
  <c r="P132" i="42"/>
  <c r="N133" i="42"/>
  <c r="N134" i="42"/>
  <c r="P134" i="42" s="1"/>
  <c r="N135" i="42"/>
  <c r="P135" i="42"/>
  <c r="T135" i="42"/>
  <c r="N136" i="42"/>
  <c r="N137" i="42"/>
  <c r="N138" i="42"/>
  <c r="P138" i="42" s="1"/>
  <c r="N139" i="42"/>
  <c r="P139" i="42" s="1"/>
  <c r="N140" i="42"/>
  <c r="N141" i="42"/>
  <c r="N142" i="42"/>
  <c r="N143" i="42"/>
  <c r="N144" i="42"/>
  <c r="N145" i="42"/>
  <c r="N146" i="42"/>
  <c r="P146" i="42" s="1"/>
  <c r="N147" i="42"/>
  <c r="N148" i="42"/>
  <c r="N149" i="42"/>
  <c r="N150" i="42"/>
  <c r="P150" i="42" s="1"/>
  <c r="N151" i="42"/>
  <c r="P151" i="42" s="1"/>
  <c r="T151" i="42"/>
  <c r="N152" i="42"/>
  <c r="N153" i="42"/>
  <c r="N154" i="42"/>
  <c r="P154" i="42" s="1"/>
  <c r="T154" i="42"/>
  <c r="N155" i="42"/>
  <c r="P155" i="42" s="1"/>
  <c r="N156" i="42"/>
  <c r="N157" i="42"/>
  <c r="N158" i="42"/>
  <c r="P158" i="42" s="1"/>
  <c r="N159" i="42"/>
  <c r="P159" i="42" s="1"/>
  <c r="T159" i="42"/>
  <c r="N160" i="42"/>
  <c r="N161" i="42"/>
  <c r="N162" i="42"/>
  <c r="P162" i="42" s="1"/>
  <c r="T162" i="42"/>
  <c r="N163" i="42"/>
  <c r="T163" i="42" s="1"/>
  <c r="P163" i="42"/>
  <c r="N164" i="42"/>
  <c r="N165" i="42"/>
  <c r="N166" i="42"/>
  <c r="P166" i="42" s="1"/>
  <c r="N167" i="42"/>
  <c r="P167" i="42" s="1"/>
  <c r="T167" i="42"/>
  <c r="N168" i="42"/>
  <c r="N169" i="42"/>
  <c r="N170" i="42"/>
  <c r="P170" i="42" s="1"/>
  <c r="T170" i="42"/>
  <c r="N171" i="42"/>
  <c r="P171" i="42"/>
  <c r="T171" i="42"/>
  <c r="N172" i="42"/>
  <c r="N173" i="42"/>
  <c r="N174" i="42"/>
  <c r="P174" i="42" s="1"/>
  <c r="N175" i="42"/>
  <c r="P175" i="42" s="1"/>
  <c r="T175" i="42"/>
  <c r="N176" i="42"/>
  <c r="N177" i="42"/>
  <c r="N178" i="42"/>
  <c r="P178" i="42" s="1"/>
  <c r="T178" i="42"/>
  <c r="N179" i="42"/>
  <c r="T179" i="42" s="1"/>
  <c r="P179" i="42"/>
  <c r="N180" i="42"/>
  <c r="N181" i="42"/>
  <c r="N182" i="42"/>
  <c r="P182" i="42" s="1"/>
  <c r="N183" i="42"/>
  <c r="P183" i="42" s="1"/>
  <c r="T183" i="42"/>
  <c r="N184" i="42"/>
  <c r="N185" i="42"/>
  <c r="N186" i="42"/>
  <c r="P186" i="42" s="1"/>
  <c r="T186" i="42"/>
  <c r="N187" i="42"/>
  <c r="P187" i="42"/>
  <c r="T187" i="42"/>
  <c r="N188" i="42"/>
  <c r="N189" i="42"/>
  <c r="N190" i="42"/>
  <c r="P190" i="42" s="1"/>
  <c r="N191" i="42"/>
  <c r="P191" i="42" s="1"/>
  <c r="T191" i="42"/>
  <c r="N192" i="42"/>
  <c r="N193" i="42"/>
  <c r="N194" i="42"/>
  <c r="P194" i="42" s="1"/>
  <c r="T194" i="42"/>
  <c r="N195" i="42"/>
  <c r="P195" i="42"/>
  <c r="T195" i="42"/>
  <c r="N196" i="42"/>
  <c r="N197" i="42"/>
  <c r="N198" i="42"/>
  <c r="P198" i="42" s="1"/>
  <c r="T198" i="42"/>
  <c r="N199" i="42"/>
  <c r="P199" i="42" s="1"/>
  <c r="N200" i="42"/>
  <c r="N201" i="42"/>
  <c r="N202" i="42"/>
  <c r="P202" i="42"/>
  <c r="T202" i="42"/>
  <c r="N203" i="42"/>
  <c r="P203" i="42" s="1"/>
  <c r="T203" i="42"/>
  <c r="N204" i="42"/>
  <c r="T204" i="42" s="1"/>
  <c r="P204" i="42"/>
  <c r="F205" i="42"/>
  <c r="I205" i="42"/>
  <c r="L205" i="42"/>
  <c r="M205" i="42"/>
  <c r="O205" i="42"/>
  <c r="Q205" i="42"/>
  <c r="P15" i="32" s="1"/>
  <c r="R205" i="42"/>
  <c r="S205" i="42"/>
  <c r="H1" i="41"/>
  <c r="H10" i="41" s="1"/>
  <c r="D2" i="41"/>
  <c r="C5" i="41"/>
  <c r="N5" i="41"/>
  <c r="P5" i="41" s="1"/>
  <c r="N6" i="41"/>
  <c r="N7" i="41"/>
  <c r="N8" i="41"/>
  <c r="N9" i="41"/>
  <c r="N10" i="41"/>
  <c r="P10" i="41" s="1"/>
  <c r="N11" i="41"/>
  <c r="P11" i="41" s="1"/>
  <c r="T11" i="41"/>
  <c r="N12" i="41"/>
  <c r="N13" i="41"/>
  <c r="P13" i="41"/>
  <c r="T13" i="41"/>
  <c r="N14" i="41"/>
  <c r="N15" i="41"/>
  <c r="P15" i="41" s="1"/>
  <c r="T15" i="41"/>
  <c r="N16" i="41"/>
  <c r="P16" i="41" s="1"/>
  <c r="N17" i="41"/>
  <c r="N18" i="41"/>
  <c r="N19" i="41"/>
  <c r="P19" i="41" s="1"/>
  <c r="T19" i="41"/>
  <c r="N20" i="41"/>
  <c r="T20" i="41" s="1"/>
  <c r="P20" i="41"/>
  <c r="N21" i="41"/>
  <c r="N22" i="41"/>
  <c r="N23" i="41"/>
  <c r="P23" i="41" s="1"/>
  <c r="N24" i="41"/>
  <c r="P24" i="41" s="1"/>
  <c r="T24" i="41"/>
  <c r="N25" i="41"/>
  <c r="N26" i="41"/>
  <c r="N27" i="41"/>
  <c r="P27" i="41" s="1"/>
  <c r="N28" i="41"/>
  <c r="P28" i="41" s="1"/>
  <c r="T28" i="41"/>
  <c r="N29" i="41"/>
  <c r="N30" i="41"/>
  <c r="N31" i="41"/>
  <c r="P31" i="41" s="1"/>
  <c r="N32" i="41"/>
  <c r="P32" i="41" s="1"/>
  <c r="N33" i="41"/>
  <c r="N34" i="41"/>
  <c r="N35" i="41"/>
  <c r="P35" i="41" s="1"/>
  <c r="T35" i="41"/>
  <c r="N36" i="41"/>
  <c r="T36" i="41" s="1"/>
  <c r="P36" i="41"/>
  <c r="N37" i="41"/>
  <c r="N38" i="41"/>
  <c r="N39" i="41"/>
  <c r="P39" i="41" s="1"/>
  <c r="N40" i="41"/>
  <c r="P40" i="41" s="1"/>
  <c r="T40" i="41"/>
  <c r="N41" i="41"/>
  <c r="N42" i="41"/>
  <c r="N43" i="41"/>
  <c r="P43" i="41" s="1"/>
  <c r="T43" i="41"/>
  <c r="N44" i="41"/>
  <c r="P44" i="41"/>
  <c r="T44" i="41"/>
  <c r="N45" i="41"/>
  <c r="N46" i="41"/>
  <c r="N47" i="41"/>
  <c r="N48" i="41"/>
  <c r="P48" i="41" s="1"/>
  <c r="N49" i="41"/>
  <c r="T49" i="41" s="1"/>
  <c r="N50" i="41"/>
  <c r="N51" i="41"/>
  <c r="P51" i="41" s="1"/>
  <c r="T51" i="41"/>
  <c r="N52" i="41"/>
  <c r="T52" i="41" s="1"/>
  <c r="P52" i="41"/>
  <c r="N53" i="41"/>
  <c r="T53" i="41" s="1"/>
  <c r="N54" i="41"/>
  <c r="N55" i="41"/>
  <c r="P55" i="41" s="1"/>
  <c r="N56" i="41"/>
  <c r="P56" i="41" s="1"/>
  <c r="T56" i="41"/>
  <c r="N57" i="41"/>
  <c r="N58" i="41"/>
  <c r="N59" i="41"/>
  <c r="P59" i="41" s="1"/>
  <c r="T59" i="41"/>
  <c r="N60" i="41"/>
  <c r="T60" i="41" s="1"/>
  <c r="P60" i="41"/>
  <c r="N61" i="41"/>
  <c r="N62" i="41"/>
  <c r="N63" i="41"/>
  <c r="P63" i="41" s="1"/>
  <c r="T63" i="41"/>
  <c r="N64" i="41"/>
  <c r="P64" i="41"/>
  <c r="T64" i="41"/>
  <c r="N65" i="41"/>
  <c r="T65" i="41" s="1"/>
  <c r="N66" i="41"/>
  <c r="N67" i="41"/>
  <c r="P67" i="41" s="1"/>
  <c r="T67" i="41"/>
  <c r="N68" i="41"/>
  <c r="P68" i="41" s="1"/>
  <c r="T68" i="41"/>
  <c r="N69" i="41"/>
  <c r="T69" i="41" s="1"/>
  <c r="N70" i="41"/>
  <c r="N71" i="41"/>
  <c r="P71" i="41" s="1"/>
  <c r="T71" i="41"/>
  <c r="N72" i="41"/>
  <c r="P72" i="41" s="1"/>
  <c r="N73" i="41"/>
  <c r="T73" i="41" s="1"/>
  <c r="N74" i="41"/>
  <c r="N75" i="41"/>
  <c r="P75" i="41" s="1"/>
  <c r="N76" i="41"/>
  <c r="P76" i="41"/>
  <c r="T76" i="41"/>
  <c r="N77" i="41"/>
  <c r="T77" i="41" s="1"/>
  <c r="N78" i="41"/>
  <c r="N79" i="41"/>
  <c r="P79" i="41" s="1"/>
  <c r="N80" i="41"/>
  <c r="P80" i="41"/>
  <c r="T80" i="41"/>
  <c r="N81" i="41"/>
  <c r="T81" i="41" s="1"/>
  <c r="N82" i="41"/>
  <c r="N83" i="41"/>
  <c r="P83" i="41" s="1"/>
  <c r="N84" i="41"/>
  <c r="P84" i="41" s="1"/>
  <c r="N85" i="41"/>
  <c r="T85" i="41" s="1"/>
  <c r="N86" i="41"/>
  <c r="N87" i="41"/>
  <c r="P87" i="41" s="1"/>
  <c r="T87" i="41"/>
  <c r="N88" i="41"/>
  <c r="P88" i="41" s="1"/>
  <c r="N89" i="41"/>
  <c r="T89" i="41" s="1"/>
  <c r="N90" i="41"/>
  <c r="N91" i="41"/>
  <c r="P91" i="41" s="1"/>
  <c r="N92" i="41"/>
  <c r="P92" i="41" s="1"/>
  <c r="N93" i="41"/>
  <c r="T93" i="41" s="1"/>
  <c r="N94" i="41"/>
  <c r="K95" i="41"/>
  <c r="N95" i="41"/>
  <c r="P95" i="41" s="1"/>
  <c r="N96" i="41"/>
  <c r="P96" i="41" s="1"/>
  <c r="T96" i="41"/>
  <c r="N97" i="41"/>
  <c r="T97" i="41" s="1"/>
  <c r="N98" i="41"/>
  <c r="N99" i="41"/>
  <c r="P99" i="41" s="1"/>
  <c r="N100" i="41"/>
  <c r="P100" i="41" s="1"/>
  <c r="N101" i="41"/>
  <c r="T101" i="41" s="1"/>
  <c r="P101" i="41"/>
  <c r="N102" i="41"/>
  <c r="N103" i="41"/>
  <c r="P103" i="41" s="1"/>
  <c r="N104" i="41"/>
  <c r="P104" i="41" s="1"/>
  <c r="T104" i="41"/>
  <c r="N105" i="41"/>
  <c r="T105" i="41" s="1"/>
  <c r="N106" i="41"/>
  <c r="N107" i="41"/>
  <c r="P107" i="41" s="1"/>
  <c r="N108" i="41"/>
  <c r="P108" i="41" s="1"/>
  <c r="N109" i="41"/>
  <c r="T109" i="41" s="1"/>
  <c r="P109" i="41"/>
  <c r="N110" i="41"/>
  <c r="N111" i="41"/>
  <c r="P111" i="41" s="1"/>
  <c r="N112" i="41"/>
  <c r="P112" i="41" s="1"/>
  <c r="T112" i="41"/>
  <c r="N113" i="41"/>
  <c r="T113" i="41" s="1"/>
  <c r="N114" i="41"/>
  <c r="N115" i="41"/>
  <c r="P115" i="41" s="1"/>
  <c r="N116" i="41"/>
  <c r="P116" i="41" s="1"/>
  <c r="N117" i="41"/>
  <c r="T117" i="41" s="1"/>
  <c r="P117" i="41"/>
  <c r="N118" i="41"/>
  <c r="T118" i="41" s="1"/>
  <c r="N119" i="41"/>
  <c r="T119" i="41" s="1"/>
  <c r="P119" i="41"/>
  <c r="N120" i="41"/>
  <c r="N121" i="41"/>
  <c r="P121" i="41" s="1"/>
  <c r="N122" i="41"/>
  <c r="P122" i="41" s="1"/>
  <c r="N123" i="41"/>
  <c r="T123" i="41" s="1"/>
  <c r="P123" i="41"/>
  <c r="N124" i="41"/>
  <c r="P124" i="41" s="1"/>
  <c r="T124" i="41"/>
  <c r="N125" i="41"/>
  <c r="P125" i="41" s="1"/>
  <c r="T125" i="41"/>
  <c r="N126" i="41"/>
  <c r="N127" i="41"/>
  <c r="T127" i="41" s="1"/>
  <c r="N128" i="41"/>
  <c r="N129" i="41"/>
  <c r="P129" i="41" s="1"/>
  <c r="N130" i="41"/>
  <c r="P130" i="41" s="1"/>
  <c r="T130" i="41"/>
  <c r="N131" i="41"/>
  <c r="T131" i="41" s="1"/>
  <c r="N132" i="41"/>
  <c r="P132" i="41" s="1"/>
  <c r="N133" i="41"/>
  <c r="P133" i="41" s="1"/>
  <c r="N134" i="41"/>
  <c r="N135" i="41"/>
  <c r="T135" i="41" s="1"/>
  <c r="N136" i="41"/>
  <c r="N137" i="41"/>
  <c r="P137" i="41" s="1"/>
  <c r="T137" i="41"/>
  <c r="N138" i="41"/>
  <c r="P138" i="41" s="1"/>
  <c r="N139" i="41"/>
  <c r="T139" i="41" s="1"/>
  <c r="N140" i="41"/>
  <c r="P140" i="41" s="1"/>
  <c r="N141" i="41"/>
  <c r="P141" i="41"/>
  <c r="T141" i="41"/>
  <c r="N142" i="41"/>
  <c r="N143" i="41"/>
  <c r="T143" i="41" s="1"/>
  <c r="N144" i="41"/>
  <c r="N145" i="41"/>
  <c r="P145" i="41" s="1"/>
  <c r="T145" i="41"/>
  <c r="N146" i="41"/>
  <c r="P146" i="41" s="1"/>
  <c r="N147" i="41"/>
  <c r="T147" i="41" s="1"/>
  <c r="P147" i="41"/>
  <c r="N148" i="41"/>
  <c r="P148" i="41" s="1"/>
  <c r="N149" i="41"/>
  <c r="P149" i="41"/>
  <c r="T149" i="41"/>
  <c r="N150" i="41"/>
  <c r="N151" i="41"/>
  <c r="T151" i="41" s="1"/>
  <c r="P151" i="41"/>
  <c r="N152" i="41"/>
  <c r="N153" i="41"/>
  <c r="P153" i="41" s="1"/>
  <c r="N154" i="41"/>
  <c r="P154" i="41" s="1"/>
  <c r="T154" i="41"/>
  <c r="N155" i="41"/>
  <c r="T155" i="41" s="1"/>
  <c r="N156" i="41"/>
  <c r="P156" i="41" s="1"/>
  <c r="N157" i="41"/>
  <c r="P157" i="41" s="1"/>
  <c r="N158" i="41"/>
  <c r="N159" i="41"/>
  <c r="T159" i="41" s="1"/>
  <c r="N160" i="41"/>
  <c r="N161" i="41"/>
  <c r="P161" i="41" s="1"/>
  <c r="N162" i="41"/>
  <c r="P162" i="41" s="1"/>
  <c r="N163" i="41"/>
  <c r="T163" i="41" s="1"/>
  <c r="N164" i="41"/>
  <c r="P164" i="41" s="1"/>
  <c r="T164" i="41"/>
  <c r="N165" i="41"/>
  <c r="P165" i="41" s="1"/>
  <c r="N166" i="41"/>
  <c r="N167" i="41"/>
  <c r="T167" i="41" s="1"/>
  <c r="N168" i="41"/>
  <c r="N169" i="41"/>
  <c r="P169" i="41" s="1"/>
  <c r="N170" i="41"/>
  <c r="P170" i="41" s="1"/>
  <c r="T170" i="41"/>
  <c r="N171" i="41"/>
  <c r="T171" i="41" s="1"/>
  <c r="P171" i="41"/>
  <c r="N172" i="41"/>
  <c r="P172" i="41" s="1"/>
  <c r="N173" i="41"/>
  <c r="P173" i="41" s="1"/>
  <c r="N174" i="41"/>
  <c r="N175" i="41"/>
  <c r="T175" i="41" s="1"/>
  <c r="P175" i="41"/>
  <c r="N176" i="41"/>
  <c r="N177" i="41"/>
  <c r="P177" i="41" s="1"/>
  <c r="T177" i="41"/>
  <c r="N178" i="41"/>
  <c r="P178" i="41" s="1"/>
  <c r="N179" i="41"/>
  <c r="T179" i="41" s="1"/>
  <c r="P179" i="41"/>
  <c r="N180" i="41"/>
  <c r="P180" i="41" s="1"/>
  <c r="N181" i="41"/>
  <c r="P181" i="41"/>
  <c r="T181" i="41"/>
  <c r="N182" i="41"/>
  <c r="N183" i="41"/>
  <c r="T183" i="41" s="1"/>
  <c r="P183" i="41"/>
  <c r="N184" i="41"/>
  <c r="N185" i="41"/>
  <c r="P185" i="41" s="1"/>
  <c r="N186" i="41"/>
  <c r="P186" i="41" s="1"/>
  <c r="N187" i="41"/>
  <c r="T187" i="41" s="1"/>
  <c r="P187" i="41"/>
  <c r="N188" i="41"/>
  <c r="P188" i="41" s="1"/>
  <c r="T188" i="41"/>
  <c r="N189" i="41"/>
  <c r="P189" i="41" s="1"/>
  <c r="T189" i="41"/>
  <c r="N190" i="41"/>
  <c r="N191" i="41"/>
  <c r="T191" i="41" s="1"/>
  <c r="N192" i="41"/>
  <c r="N193" i="41"/>
  <c r="P193" i="41" s="1"/>
  <c r="N194" i="41"/>
  <c r="P194" i="41" s="1"/>
  <c r="T194" i="41"/>
  <c r="N195" i="41"/>
  <c r="T195" i="41" s="1"/>
  <c r="N196" i="41"/>
  <c r="P196" i="41" s="1"/>
  <c r="T196" i="41"/>
  <c r="N197" i="41"/>
  <c r="P197" i="41" s="1"/>
  <c r="N198" i="41"/>
  <c r="N199" i="41"/>
  <c r="T199" i="41" s="1"/>
  <c r="N200" i="41"/>
  <c r="N201" i="41"/>
  <c r="P201" i="41" s="1"/>
  <c r="T201" i="41"/>
  <c r="N202" i="41"/>
  <c r="P202" i="41" s="1"/>
  <c r="N203" i="41"/>
  <c r="T203" i="41" s="1"/>
  <c r="N204" i="41"/>
  <c r="P204" i="41" s="1"/>
  <c r="F205" i="41"/>
  <c r="I205" i="41"/>
  <c r="L205" i="41"/>
  <c r="M205" i="41"/>
  <c r="O205" i="41"/>
  <c r="M14" i="32" s="1"/>
  <c r="Q205" i="41"/>
  <c r="O14" i="32" s="1"/>
  <c r="R205" i="41"/>
  <c r="S205" i="41"/>
  <c r="H1" i="40"/>
  <c r="D2" i="40"/>
  <c r="C5" i="40"/>
  <c r="N5" i="40"/>
  <c r="P5" i="40" s="1"/>
  <c r="N6" i="40"/>
  <c r="N7" i="40"/>
  <c r="P7" i="40" s="1"/>
  <c r="N8" i="40"/>
  <c r="N9" i="40"/>
  <c r="P9" i="40" s="1"/>
  <c r="T9" i="40"/>
  <c r="N10" i="40"/>
  <c r="P10" i="40" s="1"/>
  <c r="T10" i="40"/>
  <c r="N11" i="40"/>
  <c r="T11" i="40" s="1"/>
  <c r="N12" i="40"/>
  <c r="P12" i="40" s="1"/>
  <c r="T12" i="40"/>
  <c r="K13" i="40"/>
  <c r="N13" i="40"/>
  <c r="T13" i="40" s="1"/>
  <c r="P13" i="40"/>
  <c r="N14" i="40"/>
  <c r="P14" i="40" s="1"/>
  <c r="N15" i="40"/>
  <c r="P15" i="40" s="1"/>
  <c r="N16" i="40"/>
  <c r="T16" i="40" s="1"/>
  <c r="N17" i="40"/>
  <c r="P17" i="40" s="1"/>
  <c r="N18" i="40"/>
  <c r="P18" i="40" s="1"/>
  <c r="N19" i="40"/>
  <c r="N20" i="40"/>
  <c r="T20" i="40" s="1"/>
  <c r="N21" i="40"/>
  <c r="N22" i="40"/>
  <c r="P22" i="40"/>
  <c r="T22" i="40"/>
  <c r="N23" i="40"/>
  <c r="P23" i="40" s="1"/>
  <c r="K24" i="40"/>
  <c r="N24" i="40"/>
  <c r="T24" i="40" s="1"/>
  <c r="N25" i="40"/>
  <c r="P25" i="40" s="1"/>
  <c r="N26" i="40"/>
  <c r="P26" i="40"/>
  <c r="T26" i="40"/>
  <c r="N27" i="40"/>
  <c r="N28" i="40"/>
  <c r="T28" i="40" s="1"/>
  <c r="N29" i="40"/>
  <c r="N30" i="40"/>
  <c r="P30" i="40" s="1"/>
  <c r="T30" i="40"/>
  <c r="N31" i="40"/>
  <c r="P31" i="40" s="1"/>
  <c r="N32" i="40"/>
  <c r="T32" i="40" s="1"/>
  <c r="P32" i="40"/>
  <c r="N33" i="40"/>
  <c r="P33" i="40" s="1"/>
  <c r="N34" i="40"/>
  <c r="P34" i="40"/>
  <c r="T34" i="40"/>
  <c r="N35" i="40"/>
  <c r="N36" i="40"/>
  <c r="T36" i="40" s="1"/>
  <c r="P36" i="40"/>
  <c r="N37" i="40"/>
  <c r="N38" i="40"/>
  <c r="P38" i="40" s="1"/>
  <c r="T38" i="40"/>
  <c r="N39" i="40"/>
  <c r="P39" i="40" s="1"/>
  <c r="T39" i="40"/>
  <c r="N40" i="40"/>
  <c r="T40" i="40" s="1"/>
  <c r="N41" i="40"/>
  <c r="P41" i="40" s="1"/>
  <c r="N42" i="40"/>
  <c r="P42" i="40" s="1"/>
  <c r="T42" i="40"/>
  <c r="N43" i="40"/>
  <c r="N44" i="40"/>
  <c r="T44" i="40" s="1"/>
  <c r="N45" i="40"/>
  <c r="N46" i="40"/>
  <c r="P46" i="40" s="1"/>
  <c r="N47" i="40"/>
  <c r="P47" i="40" s="1"/>
  <c r="T47" i="40"/>
  <c r="N48" i="40"/>
  <c r="T48" i="40" s="1"/>
  <c r="N49" i="40"/>
  <c r="P49" i="40" s="1"/>
  <c r="T49" i="40"/>
  <c r="N50" i="40"/>
  <c r="P50" i="40" s="1"/>
  <c r="N51" i="40"/>
  <c r="N52" i="40"/>
  <c r="T52" i="40" s="1"/>
  <c r="N53" i="40"/>
  <c r="N54" i="40"/>
  <c r="P54" i="40" s="1"/>
  <c r="N55" i="40"/>
  <c r="P55" i="40" s="1"/>
  <c r="N56" i="40"/>
  <c r="T56" i="40" s="1"/>
  <c r="P56" i="40"/>
  <c r="N57" i="40"/>
  <c r="P57" i="40" s="1"/>
  <c r="N58" i="40"/>
  <c r="P58" i="40" s="1"/>
  <c r="N59" i="40"/>
  <c r="N60" i="40"/>
  <c r="T60" i="40" s="1"/>
  <c r="P60" i="40"/>
  <c r="N61" i="40"/>
  <c r="N62" i="40"/>
  <c r="P62" i="40" s="1"/>
  <c r="T62" i="40"/>
  <c r="N63" i="40"/>
  <c r="P63" i="40" s="1"/>
  <c r="N64" i="40"/>
  <c r="T64" i="40" s="1"/>
  <c r="P64" i="40"/>
  <c r="H65" i="40"/>
  <c r="N65" i="40"/>
  <c r="P65" i="40" s="1"/>
  <c r="N66" i="40"/>
  <c r="P66" i="40" s="1"/>
  <c r="T66" i="40"/>
  <c r="N67" i="40"/>
  <c r="N68" i="40"/>
  <c r="T68" i="40" s="1"/>
  <c r="N69" i="40"/>
  <c r="N70" i="40"/>
  <c r="T70" i="40" s="1"/>
  <c r="P70" i="40"/>
  <c r="N71" i="40"/>
  <c r="P71" i="40" s="1"/>
  <c r="N72" i="40"/>
  <c r="T72" i="40" s="1"/>
  <c r="N73" i="40"/>
  <c r="P73" i="40" s="1"/>
  <c r="N74" i="40"/>
  <c r="P74" i="40" s="1"/>
  <c r="N75" i="40"/>
  <c r="N76" i="40"/>
  <c r="T76" i="40" s="1"/>
  <c r="N77" i="40"/>
  <c r="N78" i="40"/>
  <c r="P78" i="40"/>
  <c r="T78" i="40"/>
  <c r="N79" i="40"/>
  <c r="P79" i="40" s="1"/>
  <c r="N80" i="40"/>
  <c r="T80" i="40" s="1"/>
  <c r="N81" i="40"/>
  <c r="P81" i="40" s="1"/>
  <c r="N82" i="40"/>
  <c r="P82" i="40" s="1"/>
  <c r="N83" i="40"/>
  <c r="N84" i="40"/>
  <c r="T84" i="40" s="1"/>
  <c r="N85" i="40"/>
  <c r="N86" i="40"/>
  <c r="P86" i="40" s="1"/>
  <c r="T86" i="40"/>
  <c r="N87" i="40"/>
  <c r="P87" i="40" s="1"/>
  <c r="K88" i="40"/>
  <c r="N88" i="40"/>
  <c r="T88" i="40" s="1"/>
  <c r="P88" i="40"/>
  <c r="N89" i="40"/>
  <c r="P89" i="40" s="1"/>
  <c r="N90" i="40"/>
  <c r="P90" i="40"/>
  <c r="T90" i="40"/>
  <c r="N91" i="40"/>
  <c r="N92" i="40"/>
  <c r="T92" i="40" s="1"/>
  <c r="P92" i="40"/>
  <c r="N93" i="40"/>
  <c r="N94" i="40"/>
  <c r="P94" i="40" s="1"/>
  <c r="N95" i="40"/>
  <c r="P95" i="40" s="1"/>
  <c r="T95" i="40"/>
  <c r="N96" i="40"/>
  <c r="T96" i="40" s="1"/>
  <c r="N97" i="40"/>
  <c r="P97" i="40" s="1"/>
  <c r="N98" i="40"/>
  <c r="P98" i="40" s="1"/>
  <c r="T98" i="40"/>
  <c r="N99" i="40"/>
  <c r="N100" i="40"/>
  <c r="T100" i="40" s="1"/>
  <c r="N101" i="40"/>
  <c r="N102" i="40"/>
  <c r="P102" i="40" s="1"/>
  <c r="N103" i="40"/>
  <c r="P103" i="40" s="1"/>
  <c r="T103" i="40"/>
  <c r="N104" i="40"/>
  <c r="T104" i="40" s="1"/>
  <c r="N105" i="40"/>
  <c r="P105" i="40" s="1"/>
  <c r="T105" i="40"/>
  <c r="N106" i="40"/>
  <c r="P106" i="40" s="1"/>
  <c r="N107" i="40"/>
  <c r="N108" i="40"/>
  <c r="T108" i="40" s="1"/>
  <c r="N109" i="40"/>
  <c r="N110" i="40"/>
  <c r="P110" i="40" s="1"/>
  <c r="N111" i="40"/>
  <c r="P111" i="40" s="1"/>
  <c r="N112" i="40"/>
  <c r="T112" i="40" s="1"/>
  <c r="P112" i="40"/>
  <c r="N113" i="40"/>
  <c r="P113" i="40" s="1"/>
  <c r="N114" i="40"/>
  <c r="P114" i="40" s="1"/>
  <c r="N115" i="40"/>
  <c r="N116" i="40"/>
  <c r="T116" i="40" s="1"/>
  <c r="P116" i="40"/>
  <c r="N117" i="40"/>
  <c r="N118" i="40"/>
  <c r="P118" i="40" s="1"/>
  <c r="T118" i="40"/>
  <c r="N119" i="40"/>
  <c r="P119" i="40" s="1"/>
  <c r="N120" i="40"/>
  <c r="T120" i="40" s="1"/>
  <c r="P120" i="40"/>
  <c r="N121" i="40"/>
  <c r="P121" i="40" s="1"/>
  <c r="N122" i="40"/>
  <c r="P122" i="40"/>
  <c r="T122" i="40"/>
  <c r="N123" i="40"/>
  <c r="N124" i="40"/>
  <c r="T124" i="40" s="1"/>
  <c r="P124" i="40"/>
  <c r="N125" i="40"/>
  <c r="N126" i="40"/>
  <c r="P126" i="40" s="1"/>
  <c r="N127" i="40"/>
  <c r="P127" i="40" s="1"/>
  <c r="N128" i="40"/>
  <c r="T128" i="40" s="1"/>
  <c r="P128" i="40"/>
  <c r="H129" i="40"/>
  <c r="N129" i="40"/>
  <c r="P129" i="40" s="1"/>
  <c r="N130" i="40"/>
  <c r="P130" i="40" s="1"/>
  <c r="N131" i="40"/>
  <c r="N132" i="40"/>
  <c r="T132" i="40" s="1"/>
  <c r="N133" i="40"/>
  <c r="N134" i="40"/>
  <c r="P134" i="40"/>
  <c r="T134" i="40"/>
  <c r="N135" i="40"/>
  <c r="P135" i="40" s="1"/>
  <c r="N136" i="40"/>
  <c r="T136" i="40" s="1"/>
  <c r="N137" i="40"/>
  <c r="P137" i="40" s="1"/>
  <c r="N138" i="40"/>
  <c r="P138" i="40" s="1"/>
  <c r="N139" i="40"/>
  <c r="N140" i="40"/>
  <c r="T140" i="40" s="1"/>
  <c r="N141" i="40"/>
  <c r="N142" i="40"/>
  <c r="P142" i="40" s="1"/>
  <c r="T142" i="40"/>
  <c r="N143" i="40"/>
  <c r="P143" i="40" s="1"/>
  <c r="N144" i="40"/>
  <c r="T144" i="40" s="1"/>
  <c r="N145" i="40"/>
  <c r="P145" i="40" s="1"/>
  <c r="N146" i="40"/>
  <c r="P146" i="40" s="1"/>
  <c r="T146" i="40"/>
  <c r="N147" i="40"/>
  <c r="N148" i="40"/>
  <c r="T148" i="40" s="1"/>
  <c r="N149" i="40"/>
  <c r="N150" i="40"/>
  <c r="P150" i="40" s="1"/>
  <c r="N151" i="40"/>
  <c r="P151" i="40" s="1"/>
  <c r="K152" i="40"/>
  <c r="N152" i="40"/>
  <c r="T152" i="40" s="1"/>
  <c r="N153" i="40"/>
  <c r="P153" i="40" s="1"/>
  <c r="N154" i="40"/>
  <c r="P154" i="40" s="1"/>
  <c r="T154" i="40"/>
  <c r="N155" i="40"/>
  <c r="N156" i="40"/>
  <c r="T156" i="40" s="1"/>
  <c r="N157" i="40"/>
  <c r="N158" i="40"/>
  <c r="P158" i="40" s="1"/>
  <c r="N159" i="40"/>
  <c r="P159" i="40" s="1"/>
  <c r="T159" i="40"/>
  <c r="N160" i="40"/>
  <c r="T160" i="40" s="1"/>
  <c r="N161" i="40"/>
  <c r="P161" i="40" s="1"/>
  <c r="T161" i="40"/>
  <c r="N162" i="40"/>
  <c r="P162" i="40" s="1"/>
  <c r="N163" i="40"/>
  <c r="N164" i="40"/>
  <c r="T164" i="40" s="1"/>
  <c r="N165" i="40"/>
  <c r="N166" i="40"/>
  <c r="P166" i="40" s="1"/>
  <c r="N167" i="40"/>
  <c r="P167" i="40" s="1"/>
  <c r="N168" i="40"/>
  <c r="T168" i="40" s="1"/>
  <c r="P168" i="40"/>
  <c r="N169" i="40"/>
  <c r="P169" i="40" s="1"/>
  <c r="N170" i="40"/>
  <c r="P170" i="40" s="1"/>
  <c r="N171" i="40"/>
  <c r="N172" i="40"/>
  <c r="T172" i="40" s="1"/>
  <c r="P172" i="40"/>
  <c r="N173" i="40"/>
  <c r="N174" i="40"/>
  <c r="P174" i="40" s="1"/>
  <c r="T174" i="40"/>
  <c r="N175" i="40"/>
  <c r="P175" i="40" s="1"/>
  <c r="N176" i="40"/>
  <c r="T176" i="40" s="1"/>
  <c r="P176" i="40"/>
  <c r="N177" i="40"/>
  <c r="P177" i="40" s="1"/>
  <c r="N178" i="40"/>
  <c r="P178" i="40"/>
  <c r="T178" i="40"/>
  <c r="N179" i="40"/>
  <c r="N180" i="40"/>
  <c r="T180" i="40" s="1"/>
  <c r="P180" i="40"/>
  <c r="N181" i="40"/>
  <c r="N182" i="40"/>
  <c r="P182" i="40" s="1"/>
  <c r="N183" i="40"/>
  <c r="P183" i="40" s="1"/>
  <c r="N184" i="40"/>
  <c r="T184" i="40" s="1"/>
  <c r="P184" i="40"/>
  <c r="N185" i="40"/>
  <c r="P185" i="40" s="1"/>
  <c r="T185" i="40"/>
  <c r="N186" i="40"/>
  <c r="P186" i="40" s="1"/>
  <c r="T186" i="40"/>
  <c r="N187" i="40"/>
  <c r="N188" i="40"/>
  <c r="T188" i="40" s="1"/>
  <c r="N189" i="40"/>
  <c r="N190" i="40"/>
  <c r="P190" i="40" s="1"/>
  <c r="N191" i="40"/>
  <c r="P191" i="40" s="1"/>
  <c r="T191" i="40"/>
  <c r="N192" i="40"/>
  <c r="T192" i="40" s="1"/>
  <c r="H193" i="40"/>
  <c r="N193" i="40"/>
  <c r="P193" i="40" s="1"/>
  <c r="N194" i="40"/>
  <c r="P194" i="40" s="1"/>
  <c r="N195" i="40"/>
  <c r="N196" i="40"/>
  <c r="T196" i="40" s="1"/>
  <c r="N197" i="40"/>
  <c r="N198" i="40"/>
  <c r="P198" i="40" s="1"/>
  <c r="T198" i="40"/>
  <c r="N199" i="40"/>
  <c r="P199" i="40" s="1"/>
  <c r="N200" i="40"/>
  <c r="T200" i="40" s="1"/>
  <c r="N201" i="40"/>
  <c r="P201" i="40" s="1"/>
  <c r="N202" i="40"/>
  <c r="P202" i="40" s="1"/>
  <c r="N203" i="40"/>
  <c r="N204" i="40"/>
  <c r="T204" i="40" s="1"/>
  <c r="F205" i="40"/>
  <c r="I205" i="40"/>
  <c r="Y13" i="40" s="1"/>
  <c r="L205" i="40"/>
  <c r="M205" i="40"/>
  <c r="O205" i="40"/>
  <c r="M13" i="32" s="1"/>
  <c r="Q205" i="40"/>
  <c r="O13" i="32" s="1"/>
  <c r="R205" i="40"/>
  <c r="S205" i="40"/>
  <c r="H1" i="39"/>
  <c r="D2" i="39"/>
  <c r="C5" i="39"/>
  <c r="N5" i="39"/>
  <c r="P5" i="39"/>
  <c r="T5" i="39"/>
  <c r="N6" i="39"/>
  <c r="T6" i="39" s="1"/>
  <c r="N7" i="39"/>
  <c r="P7" i="39" s="1"/>
  <c r="T7" i="39"/>
  <c r="N8" i="39"/>
  <c r="T8" i="39" s="1"/>
  <c r="N9" i="39"/>
  <c r="N10" i="39"/>
  <c r="P10" i="39"/>
  <c r="T10" i="39"/>
  <c r="N11" i="39"/>
  <c r="P11" i="39" s="1"/>
  <c r="N12" i="39"/>
  <c r="N13" i="39"/>
  <c r="P13" i="39" s="1"/>
  <c r="T13" i="39"/>
  <c r="N14" i="39"/>
  <c r="N15" i="39"/>
  <c r="P15" i="39" s="1"/>
  <c r="T15" i="39"/>
  <c r="N16" i="39"/>
  <c r="P16" i="39" s="1"/>
  <c r="N17" i="39"/>
  <c r="T17" i="39" s="1"/>
  <c r="P17" i="39"/>
  <c r="N18" i="39"/>
  <c r="P18" i="39" s="1"/>
  <c r="N19" i="39"/>
  <c r="P19" i="39"/>
  <c r="T19" i="39"/>
  <c r="N20" i="39"/>
  <c r="N21" i="39"/>
  <c r="T21" i="39" s="1"/>
  <c r="P21" i="39"/>
  <c r="N22" i="39"/>
  <c r="N23" i="39"/>
  <c r="P23" i="39" s="1"/>
  <c r="N24" i="39"/>
  <c r="P24" i="39" s="1"/>
  <c r="N25" i="39"/>
  <c r="T25" i="39" s="1"/>
  <c r="P25" i="39"/>
  <c r="N26" i="39"/>
  <c r="P26" i="39" s="1"/>
  <c r="T26" i="39"/>
  <c r="N27" i="39"/>
  <c r="P27" i="39" s="1"/>
  <c r="T27" i="39"/>
  <c r="N28" i="39"/>
  <c r="N29" i="39"/>
  <c r="T29" i="39" s="1"/>
  <c r="N30" i="39"/>
  <c r="N31" i="39"/>
  <c r="P31" i="39" s="1"/>
  <c r="N32" i="39"/>
  <c r="P32" i="39" s="1"/>
  <c r="T32" i="39"/>
  <c r="N33" i="39"/>
  <c r="T33" i="39" s="1"/>
  <c r="N34" i="39"/>
  <c r="P34" i="39" s="1"/>
  <c r="T34" i="39"/>
  <c r="N35" i="39"/>
  <c r="P35" i="39" s="1"/>
  <c r="N36" i="39"/>
  <c r="N37" i="39"/>
  <c r="T37" i="39" s="1"/>
  <c r="N38" i="39"/>
  <c r="N39" i="39"/>
  <c r="P39" i="39" s="1"/>
  <c r="T39" i="39"/>
  <c r="N40" i="39"/>
  <c r="P40" i="39" s="1"/>
  <c r="N41" i="39"/>
  <c r="T41" i="39" s="1"/>
  <c r="N42" i="39"/>
  <c r="P42" i="39" s="1"/>
  <c r="N43" i="39"/>
  <c r="T43" i="39" s="1"/>
  <c r="P43" i="39"/>
  <c r="N44" i="39"/>
  <c r="N45" i="39"/>
  <c r="T45" i="39" s="1"/>
  <c r="N46" i="39"/>
  <c r="N47" i="39"/>
  <c r="P47" i="39" s="1"/>
  <c r="T47" i="39"/>
  <c r="N48" i="39"/>
  <c r="P48" i="39" s="1"/>
  <c r="N49" i="39"/>
  <c r="T49" i="39" s="1"/>
  <c r="P49" i="39"/>
  <c r="N50" i="39"/>
  <c r="P50" i="39" s="1"/>
  <c r="N51" i="39"/>
  <c r="P51" i="39"/>
  <c r="T51" i="39"/>
  <c r="N52" i="39"/>
  <c r="N53" i="39"/>
  <c r="T53" i="39" s="1"/>
  <c r="P53" i="39"/>
  <c r="N54" i="39"/>
  <c r="N55" i="39"/>
  <c r="P55" i="39" s="1"/>
  <c r="N56" i="39"/>
  <c r="P56" i="39" s="1"/>
  <c r="T56" i="39"/>
  <c r="N57" i="39"/>
  <c r="T57" i="39" s="1"/>
  <c r="P57" i="39"/>
  <c r="N58" i="39"/>
  <c r="P58" i="39" s="1"/>
  <c r="N59" i="39"/>
  <c r="P59" i="39" s="1"/>
  <c r="T59" i="39"/>
  <c r="N60" i="39"/>
  <c r="N61" i="39"/>
  <c r="T61" i="39" s="1"/>
  <c r="P61" i="39"/>
  <c r="N62" i="39"/>
  <c r="N63" i="39"/>
  <c r="P63" i="39" s="1"/>
  <c r="N64" i="39"/>
  <c r="P64" i="39" s="1"/>
  <c r="T64" i="39"/>
  <c r="N65" i="39"/>
  <c r="T65" i="39" s="1"/>
  <c r="N66" i="39"/>
  <c r="P66" i="39" s="1"/>
  <c r="T66" i="39"/>
  <c r="N67" i="39"/>
  <c r="P67" i="39" s="1"/>
  <c r="N68" i="39"/>
  <c r="N69" i="39"/>
  <c r="T69" i="39" s="1"/>
  <c r="N70" i="39"/>
  <c r="N71" i="39"/>
  <c r="P71" i="39" s="1"/>
  <c r="N72" i="39"/>
  <c r="P72" i="39" s="1"/>
  <c r="N73" i="39"/>
  <c r="T73" i="39" s="1"/>
  <c r="P73" i="39"/>
  <c r="N74" i="39"/>
  <c r="P74" i="39" s="1"/>
  <c r="N75" i="39"/>
  <c r="P75" i="39" s="1"/>
  <c r="N76" i="39"/>
  <c r="N77" i="39"/>
  <c r="T77" i="39" s="1"/>
  <c r="P77" i="39"/>
  <c r="N78" i="39"/>
  <c r="N79" i="39"/>
  <c r="P79" i="39" s="1"/>
  <c r="T79" i="39"/>
  <c r="N80" i="39"/>
  <c r="P80" i="39" s="1"/>
  <c r="N81" i="39"/>
  <c r="T81" i="39" s="1"/>
  <c r="P81" i="39"/>
  <c r="N82" i="39"/>
  <c r="P82" i="39" s="1"/>
  <c r="N83" i="39"/>
  <c r="P83" i="39"/>
  <c r="T83" i="39"/>
  <c r="N84" i="39"/>
  <c r="N85" i="39"/>
  <c r="T85" i="39" s="1"/>
  <c r="P85" i="39"/>
  <c r="N86" i="39"/>
  <c r="N87" i="39"/>
  <c r="P87" i="39" s="1"/>
  <c r="N88" i="39"/>
  <c r="P88" i="39" s="1"/>
  <c r="N89" i="39"/>
  <c r="T89" i="39" s="1"/>
  <c r="P89" i="39"/>
  <c r="N90" i="39"/>
  <c r="P90" i="39" s="1"/>
  <c r="T90" i="39"/>
  <c r="N91" i="39"/>
  <c r="P91" i="39" s="1"/>
  <c r="T91" i="39"/>
  <c r="N92" i="39"/>
  <c r="N93" i="39"/>
  <c r="T93" i="39" s="1"/>
  <c r="N94" i="39"/>
  <c r="N95" i="39"/>
  <c r="P95" i="39" s="1"/>
  <c r="N96" i="39"/>
  <c r="P96" i="39" s="1"/>
  <c r="T96" i="39"/>
  <c r="N97" i="39"/>
  <c r="T97" i="39" s="1"/>
  <c r="N98" i="39"/>
  <c r="P98" i="39" s="1"/>
  <c r="T98" i="39"/>
  <c r="N99" i="39"/>
  <c r="P99" i="39" s="1"/>
  <c r="N100" i="39"/>
  <c r="N101" i="39"/>
  <c r="T101" i="39" s="1"/>
  <c r="N102" i="39"/>
  <c r="N103" i="39"/>
  <c r="P103" i="39" s="1"/>
  <c r="T103" i="39"/>
  <c r="N104" i="39"/>
  <c r="P104" i="39" s="1"/>
  <c r="N105" i="39"/>
  <c r="T105" i="39" s="1"/>
  <c r="N106" i="39"/>
  <c r="P106" i="39" s="1"/>
  <c r="N107" i="39"/>
  <c r="T107" i="39" s="1"/>
  <c r="P107" i="39"/>
  <c r="N108" i="39"/>
  <c r="N109" i="39"/>
  <c r="T109" i="39" s="1"/>
  <c r="N110" i="39"/>
  <c r="N111" i="39"/>
  <c r="P111" i="39" s="1"/>
  <c r="T111" i="39"/>
  <c r="N112" i="39"/>
  <c r="P112" i="39" s="1"/>
  <c r="N113" i="39"/>
  <c r="T113" i="39" s="1"/>
  <c r="P113" i="39"/>
  <c r="N114" i="39"/>
  <c r="P114" i="39" s="1"/>
  <c r="N115" i="39"/>
  <c r="P115" i="39"/>
  <c r="T115" i="39"/>
  <c r="N116" i="39"/>
  <c r="N117" i="39"/>
  <c r="T117" i="39" s="1"/>
  <c r="P117" i="39"/>
  <c r="N118" i="39"/>
  <c r="N119" i="39"/>
  <c r="P119" i="39" s="1"/>
  <c r="N120" i="39"/>
  <c r="P120" i="39" s="1"/>
  <c r="T120" i="39"/>
  <c r="N121" i="39"/>
  <c r="T121" i="39" s="1"/>
  <c r="P121" i="39"/>
  <c r="N122" i="39"/>
  <c r="P122" i="39" s="1"/>
  <c r="N123" i="39"/>
  <c r="P123" i="39" s="1"/>
  <c r="T123" i="39"/>
  <c r="N124" i="39"/>
  <c r="N125" i="39"/>
  <c r="T125" i="39" s="1"/>
  <c r="N126" i="39"/>
  <c r="N127" i="39"/>
  <c r="P127" i="39" s="1"/>
  <c r="N128" i="39"/>
  <c r="P128" i="39" s="1"/>
  <c r="T128" i="39"/>
  <c r="N129" i="39"/>
  <c r="T129" i="39" s="1"/>
  <c r="N130" i="39"/>
  <c r="P130" i="39" s="1"/>
  <c r="T130" i="39"/>
  <c r="N131" i="39"/>
  <c r="P131" i="39" s="1"/>
  <c r="N132" i="39"/>
  <c r="N133" i="39"/>
  <c r="T133" i="39" s="1"/>
  <c r="N134" i="39"/>
  <c r="N135" i="39"/>
  <c r="P135" i="39" s="1"/>
  <c r="N136" i="39"/>
  <c r="P136" i="39" s="1"/>
  <c r="N137" i="39"/>
  <c r="T137" i="39" s="1"/>
  <c r="P137" i="39"/>
  <c r="N138" i="39"/>
  <c r="P138" i="39" s="1"/>
  <c r="N139" i="39"/>
  <c r="P139" i="39" s="1"/>
  <c r="N140" i="39"/>
  <c r="N141" i="39"/>
  <c r="T141" i="39" s="1"/>
  <c r="P141" i="39"/>
  <c r="N142" i="39"/>
  <c r="N143" i="39"/>
  <c r="P143" i="39" s="1"/>
  <c r="T143" i="39"/>
  <c r="N144" i="39"/>
  <c r="P144" i="39" s="1"/>
  <c r="N145" i="39"/>
  <c r="T145" i="39" s="1"/>
  <c r="P145" i="39"/>
  <c r="N146" i="39"/>
  <c r="P146" i="39" s="1"/>
  <c r="N147" i="39"/>
  <c r="P147" i="39"/>
  <c r="T147" i="39"/>
  <c r="N148" i="39"/>
  <c r="N149" i="39"/>
  <c r="T149" i="39" s="1"/>
  <c r="P149" i="39"/>
  <c r="N150" i="39"/>
  <c r="N151" i="39"/>
  <c r="P151" i="39" s="1"/>
  <c r="N152" i="39"/>
  <c r="P152" i="39" s="1"/>
  <c r="N153" i="39"/>
  <c r="P153" i="39"/>
  <c r="T153" i="39"/>
  <c r="N154" i="39"/>
  <c r="N155" i="39"/>
  <c r="T155" i="39" s="1"/>
  <c r="N156" i="39"/>
  <c r="N157" i="39"/>
  <c r="T157" i="39" s="1"/>
  <c r="N158" i="39"/>
  <c r="N159" i="39"/>
  <c r="P159" i="39"/>
  <c r="T159" i="39"/>
  <c r="N160" i="39"/>
  <c r="P160" i="39" s="1"/>
  <c r="N161" i="39"/>
  <c r="T161" i="39" s="1"/>
  <c r="N162" i="39"/>
  <c r="P162" i="39" s="1"/>
  <c r="N163" i="39"/>
  <c r="P163" i="39" s="1"/>
  <c r="N164" i="39"/>
  <c r="N165" i="39"/>
  <c r="T165" i="39" s="1"/>
  <c r="N166" i="39"/>
  <c r="N167" i="39"/>
  <c r="P167" i="39" s="1"/>
  <c r="T167" i="39"/>
  <c r="N168" i="39"/>
  <c r="P168" i="39" s="1"/>
  <c r="N169" i="39"/>
  <c r="T169" i="39" s="1"/>
  <c r="N170" i="39"/>
  <c r="P170" i="39" s="1"/>
  <c r="N171" i="39"/>
  <c r="P171" i="39" s="1"/>
  <c r="T171" i="39"/>
  <c r="N172" i="39"/>
  <c r="N173" i="39"/>
  <c r="T173" i="39" s="1"/>
  <c r="N174" i="39"/>
  <c r="N175" i="39"/>
  <c r="P175" i="39" s="1"/>
  <c r="N176" i="39"/>
  <c r="P176" i="39" s="1"/>
  <c r="N177" i="39"/>
  <c r="T177" i="39" s="1"/>
  <c r="N178" i="39"/>
  <c r="P178" i="39" s="1"/>
  <c r="N179" i="39"/>
  <c r="P179" i="39" s="1"/>
  <c r="T179" i="39"/>
  <c r="N180" i="39"/>
  <c r="N181" i="39"/>
  <c r="T181" i="39" s="1"/>
  <c r="N182" i="39"/>
  <c r="N183" i="39"/>
  <c r="T183" i="39" s="1"/>
  <c r="P183" i="39"/>
  <c r="N184" i="39"/>
  <c r="P184" i="39" s="1"/>
  <c r="N185" i="39"/>
  <c r="T185" i="39" s="1"/>
  <c r="N186" i="39"/>
  <c r="P186" i="39" s="1"/>
  <c r="N187" i="39"/>
  <c r="P187" i="39" s="1"/>
  <c r="N188" i="39"/>
  <c r="N189" i="39"/>
  <c r="T189" i="39" s="1"/>
  <c r="N190" i="39"/>
  <c r="N191" i="39"/>
  <c r="P191" i="39"/>
  <c r="T191" i="39"/>
  <c r="N192" i="39"/>
  <c r="P192" i="39" s="1"/>
  <c r="N193" i="39"/>
  <c r="T193" i="39" s="1"/>
  <c r="N194" i="39"/>
  <c r="P194" i="39" s="1"/>
  <c r="N195" i="39"/>
  <c r="P195" i="39" s="1"/>
  <c r="N196" i="39"/>
  <c r="N197" i="39"/>
  <c r="T197" i="39" s="1"/>
  <c r="N198" i="39"/>
  <c r="N199" i="39"/>
  <c r="P199" i="39" s="1"/>
  <c r="T199" i="39"/>
  <c r="N200" i="39"/>
  <c r="P200" i="39" s="1"/>
  <c r="N201" i="39"/>
  <c r="T201" i="39" s="1"/>
  <c r="N202" i="39"/>
  <c r="P202" i="39" s="1"/>
  <c r="N203" i="39"/>
  <c r="P203" i="39" s="1"/>
  <c r="N204" i="39"/>
  <c r="F205" i="39"/>
  <c r="Y7" i="39" s="1"/>
  <c r="I205" i="39"/>
  <c r="L205" i="39"/>
  <c r="M205" i="39"/>
  <c r="O205" i="39"/>
  <c r="Q205" i="39"/>
  <c r="P12" i="32" s="1"/>
  <c r="R205" i="39"/>
  <c r="Q12" i="32" s="1"/>
  <c r="S205" i="39"/>
  <c r="H1" i="38"/>
  <c r="H15" i="38" s="1"/>
  <c r="D2" i="38"/>
  <c r="C5" i="38"/>
  <c r="N5" i="38"/>
  <c r="N6" i="38"/>
  <c r="P6" i="38" s="1"/>
  <c r="N7" i="38"/>
  <c r="H8" i="38"/>
  <c r="N8" i="38"/>
  <c r="P8" i="38" s="1"/>
  <c r="T8" i="38"/>
  <c r="N9" i="38"/>
  <c r="T9" i="38" s="1"/>
  <c r="N10" i="38"/>
  <c r="P10" i="38" s="1"/>
  <c r="N11" i="38"/>
  <c r="P11" i="38"/>
  <c r="T11" i="38"/>
  <c r="K12" i="38"/>
  <c r="N12" i="38"/>
  <c r="T12" i="38" s="1"/>
  <c r="N13" i="38"/>
  <c r="P13" i="38" s="1"/>
  <c r="N14" i="38"/>
  <c r="T14" i="38" s="1"/>
  <c r="P14" i="38"/>
  <c r="N15" i="38"/>
  <c r="P15" i="38" s="1"/>
  <c r="N16" i="38"/>
  <c r="P16" i="38"/>
  <c r="T16" i="38"/>
  <c r="N17" i="38"/>
  <c r="N18" i="38"/>
  <c r="T18" i="38" s="1"/>
  <c r="N19" i="38"/>
  <c r="N20" i="38"/>
  <c r="P20" i="38" s="1"/>
  <c r="N21" i="38"/>
  <c r="P21" i="38" s="1"/>
  <c r="N22" i="38"/>
  <c r="T22" i="38" s="1"/>
  <c r="H23" i="38"/>
  <c r="N23" i="38"/>
  <c r="P23" i="38" s="1"/>
  <c r="T23" i="38"/>
  <c r="N24" i="38"/>
  <c r="T24" i="38" s="1"/>
  <c r="P24" i="38"/>
  <c r="N25" i="38"/>
  <c r="N26" i="38"/>
  <c r="T26" i="38" s="1"/>
  <c r="N27" i="38"/>
  <c r="N28" i="38"/>
  <c r="P28" i="38" s="1"/>
  <c r="T28" i="38"/>
  <c r="N29" i="38"/>
  <c r="P29" i="38" s="1"/>
  <c r="N30" i="38"/>
  <c r="T30" i="38" s="1"/>
  <c r="H31" i="38"/>
  <c r="N31" i="38"/>
  <c r="P31" i="38" s="1"/>
  <c r="T31" i="38"/>
  <c r="N32" i="38"/>
  <c r="P32" i="38" s="1"/>
  <c r="N33" i="38"/>
  <c r="N34" i="38"/>
  <c r="T34" i="38" s="1"/>
  <c r="N35" i="38"/>
  <c r="N36" i="38"/>
  <c r="P36" i="38" s="1"/>
  <c r="T36" i="38"/>
  <c r="N37" i="38"/>
  <c r="P37" i="38" s="1"/>
  <c r="N38" i="38"/>
  <c r="P38" i="38" s="1"/>
  <c r="T38" i="38"/>
  <c r="N39" i="38"/>
  <c r="N40" i="38"/>
  <c r="T40" i="38" s="1"/>
  <c r="N41" i="38"/>
  <c r="N42" i="38"/>
  <c r="P42" i="38"/>
  <c r="T42" i="38"/>
  <c r="N43" i="38"/>
  <c r="P43" i="38" s="1"/>
  <c r="N44" i="38"/>
  <c r="T44" i="38" s="1"/>
  <c r="H45" i="38"/>
  <c r="N45" i="38"/>
  <c r="P45" i="38" s="1"/>
  <c r="N46" i="38"/>
  <c r="P46" i="38"/>
  <c r="T46" i="38"/>
  <c r="N47" i="38"/>
  <c r="N48" i="38"/>
  <c r="T48" i="38" s="1"/>
  <c r="P48" i="38"/>
  <c r="N49" i="38"/>
  <c r="N50" i="38"/>
  <c r="P50" i="38" s="1"/>
  <c r="N51" i="38"/>
  <c r="P51" i="38" s="1"/>
  <c r="N52" i="38"/>
  <c r="P52" i="38"/>
  <c r="T52" i="38"/>
  <c r="N53" i="38"/>
  <c r="N54" i="38"/>
  <c r="P54" i="38" s="1"/>
  <c r="T54" i="38"/>
  <c r="N55" i="38"/>
  <c r="P55" i="38" s="1"/>
  <c r="N56" i="38"/>
  <c r="P56" i="38" s="1"/>
  <c r="T56" i="38"/>
  <c r="N57" i="38"/>
  <c r="N58" i="38"/>
  <c r="T58" i="38" s="1"/>
  <c r="N59" i="38"/>
  <c r="N60" i="38"/>
  <c r="P60" i="38"/>
  <c r="T60" i="38"/>
  <c r="N61" i="38"/>
  <c r="P61" i="38" s="1"/>
  <c r="N62" i="38"/>
  <c r="T62" i="38" s="1"/>
  <c r="N63" i="38"/>
  <c r="P63" i="38" s="1"/>
  <c r="N64" i="38"/>
  <c r="T64" i="38" s="1"/>
  <c r="H65" i="38"/>
  <c r="N65" i="38"/>
  <c r="P65" i="38" s="1"/>
  <c r="T65" i="38"/>
  <c r="N66" i="38"/>
  <c r="P66" i="38" s="1"/>
  <c r="N67" i="38"/>
  <c r="N68" i="38"/>
  <c r="T68" i="38" s="1"/>
  <c r="N69" i="38"/>
  <c r="N70" i="38"/>
  <c r="P70" i="38" s="1"/>
  <c r="N71" i="38"/>
  <c r="P71" i="38" s="1"/>
  <c r="T71" i="38"/>
  <c r="N72" i="38"/>
  <c r="T72" i="38" s="1"/>
  <c r="P72" i="38"/>
  <c r="N73" i="38"/>
  <c r="P73" i="38" s="1"/>
  <c r="N74" i="38"/>
  <c r="P74" i="38" s="1"/>
  <c r="T74" i="38"/>
  <c r="N75" i="38"/>
  <c r="N76" i="38"/>
  <c r="T76" i="38" s="1"/>
  <c r="N77" i="38"/>
  <c r="N78" i="38"/>
  <c r="T78" i="38" s="1"/>
  <c r="P78" i="38"/>
  <c r="N79" i="38"/>
  <c r="P79" i="38" s="1"/>
  <c r="N80" i="38"/>
  <c r="P80" i="38" s="1"/>
  <c r="N81" i="38"/>
  <c r="K82" i="38"/>
  <c r="N82" i="38"/>
  <c r="T82" i="38" s="1"/>
  <c r="P82" i="38"/>
  <c r="N83" i="38"/>
  <c r="K84" i="38"/>
  <c r="N84" i="38"/>
  <c r="P84" i="38" s="1"/>
  <c r="H85" i="38"/>
  <c r="N85" i="38"/>
  <c r="P85" i="38" s="1"/>
  <c r="T85" i="38"/>
  <c r="N86" i="38"/>
  <c r="T86" i="38" s="1"/>
  <c r="N87" i="38"/>
  <c r="P87" i="38" s="1"/>
  <c r="N88" i="38"/>
  <c r="T88" i="38" s="1"/>
  <c r="P88" i="38"/>
  <c r="N89" i="38"/>
  <c r="P89" i="38" s="1"/>
  <c r="N90" i="38"/>
  <c r="T90" i="38" s="1"/>
  <c r="N91" i="38"/>
  <c r="P91" i="38" s="1"/>
  <c r="N92" i="38"/>
  <c r="T92" i="38" s="1"/>
  <c r="N93" i="38"/>
  <c r="P93" i="38" s="1"/>
  <c r="N94" i="38"/>
  <c r="P94" i="38" s="1"/>
  <c r="N95" i="38"/>
  <c r="T95" i="38" s="1"/>
  <c r="N96" i="38"/>
  <c r="P96" i="38" s="1"/>
  <c r="N97" i="38"/>
  <c r="P97" i="38" s="1"/>
  <c r="N98" i="38"/>
  <c r="P98" i="38" s="1"/>
  <c r="K99" i="38"/>
  <c r="N99" i="38"/>
  <c r="T99" i="38" s="1"/>
  <c r="N100" i="38"/>
  <c r="P100" i="38" s="1"/>
  <c r="T100" i="38"/>
  <c r="N101" i="38"/>
  <c r="P101" i="38" s="1"/>
  <c r="N102" i="38"/>
  <c r="P102" i="38" s="1"/>
  <c r="N103" i="38"/>
  <c r="T103" i="38" s="1"/>
  <c r="H104" i="38"/>
  <c r="N104" i="38"/>
  <c r="P104" i="38" s="1"/>
  <c r="N105" i="38"/>
  <c r="P105" i="38" s="1"/>
  <c r="N106" i="38"/>
  <c r="P106" i="38" s="1"/>
  <c r="N107" i="38"/>
  <c r="T107" i="38" s="1"/>
  <c r="H108" i="38"/>
  <c r="N108" i="38"/>
  <c r="P108" i="38" s="1"/>
  <c r="T108" i="38"/>
  <c r="N109" i="38"/>
  <c r="P109" i="38" s="1"/>
  <c r="N110" i="38"/>
  <c r="P110" i="38" s="1"/>
  <c r="K111" i="38"/>
  <c r="N111" i="38"/>
  <c r="T111" i="38" s="1"/>
  <c r="N112" i="38"/>
  <c r="P112" i="38" s="1"/>
  <c r="K113" i="38"/>
  <c r="N113" i="38"/>
  <c r="P113" i="38" s="1"/>
  <c r="H114" i="38"/>
  <c r="N114" i="38"/>
  <c r="P114" i="38" s="1"/>
  <c r="K115" i="38"/>
  <c r="N115" i="38"/>
  <c r="T115" i="38" s="1"/>
  <c r="N116" i="38"/>
  <c r="P116" i="38" s="1"/>
  <c r="T116" i="38"/>
  <c r="N117" i="38"/>
  <c r="P117" i="38"/>
  <c r="T117" i="38"/>
  <c r="N118" i="38"/>
  <c r="P118" i="38" s="1"/>
  <c r="N119" i="38"/>
  <c r="T119" i="38" s="1"/>
  <c r="H120" i="38"/>
  <c r="N120" i="38"/>
  <c r="P120" i="38" s="1"/>
  <c r="N121" i="38"/>
  <c r="P121" i="38"/>
  <c r="T121" i="38"/>
  <c r="N122" i="38"/>
  <c r="P122" i="38" s="1"/>
  <c r="N123" i="38"/>
  <c r="T123" i="38" s="1"/>
  <c r="H124" i="38"/>
  <c r="N124" i="38"/>
  <c r="P124" i="38" s="1"/>
  <c r="T124" i="38"/>
  <c r="N125" i="38"/>
  <c r="P125" i="38"/>
  <c r="T125" i="38"/>
  <c r="N126" i="38"/>
  <c r="P126" i="38" s="1"/>
  <c r="K127" i="38"/>
  <c r="N127" i="38"/>
  <c r="T127" i="38" s="1"/>
  <c r="N128" i="38"/>
  <c r="P128" i="38" s="1"/>
  <c r="K129" i="38"/>
  <c r="N129" i="38"/>
  <c r="P129" i="38" s="1"/>
  <c r="T129" i="38"/>
  <c r="H130" i="38"/>
  <c r="N130" i="38"/>
  <c r="P130" i="38" s="1"/>
  <c r="K131" i="38"/>
  <c r="N131" i="38"/>
  <c r="T131" i="38" s="1"/>
  <c r="P131" i="38"/>
  <c r="N132" i="38"/>
  <c r="P132" i="38" s="1"/>
  <c r="N133" i="38"/>
  <c r="P133" i="38"/>
  <c r="T133" i="38"/>
  <c r="N134" i="38"/>
  <c r="P134" i="38" s="1"/>
  <c r="N135" i="38"/>
  <c r="T135" i="38" s="1"/>
  <c r="P135" i="38"/>
  <c r="H136" i="38"/>
  <c r="N136" i="38"/>
  <c r="P136" i="38" s="1"/>
  <c r="N137" i="38"/>
  <c r="P137" i="38"/>
  <c r="T137" i="38"/>
  <c r="H138" i="38"/>
  <c r="N138" i="38"/>
  <c r="P138" i="38" s="1"/>
  <c r="T138" i="38"/>
  <c r="N139" i="38"/>
  <c r="T139" i="38" s="1"/>
  <c r="H140" i="38"/>
  <c r="N140" i="38"/>
  <c r="P140" i="38" s="1"/>
  <c r="K141" i="38"/>
  <c r="N141" i="38"/>
  <c r="P141" i="38" s="1"/>
  <c r="H142" i="38"/>
  <c r="N142" i="38"/>
  <c r="P142" i="38" s="1"/>
  <c r="K143" i="38"/>
  <c r="N143" i="38"/>
  <c r="T143" i="38" s="1"/>
  <c r="N144" i="38"/>
  <c r="P144" i="38" s="1"/>
  <c r="K145" i="38"/>
  <c r="N145" i="38"/>
  <c r="T145" i="38" s="1"/>
  <c r="P145" i="38"/>
  <c r="H146" i="38"/>
  <c r="N146" i="38"/>
  <c r="P146" i="38" s="1"/>
  <c r="K147" i="38"/>
  <c r="N147" i="38"/>
  <c r="T147" i="38" s="1"/>
  <c r="H148" i="38"/>
  <c r="N148" i="38"/>
  <c r="P148" i="38" s="1"/>
  <c r="N149" i="38"/>
  <c r="P149" i="38"/>
  <c r="T149" i="38"/>
  <c r="N150" i="38"/>
  <c r="P150" i="38" s="1"/>
  <c r="N151" i="38"/>
  <c r="T151" i="38" s="1"/>
  <c r="P151" i="38"/>
  <c r="H152" i="38"/>
  <c r="N152" i="38"/>
  <c r="P152" i="38" s="1"/>
  <c r="K153" i="38"/>
  <c r="N153" i="38"/>
  <c r="P153" i="38" s="1"/>
  <c r="H154" i="38"/>
  <c r="N154" i="38"/>
  <c r="P154" i="38" s="1"/>
  <c r="N155" i="38"/>
  <c r="T155" i="38" s="1"/>
  <c r="H156" i="38"/>
  <c r="N156" i="38"/>
  <c r="P156" i="38" s="1"/>
  <c r="K157" i="38"/>
  <c r="N157" i="38"/>
  <c r="P157" i="38" s="1"/>
  <c r="H158" i="38"/>
  <c r="N158" i="38"/>
  <c r="P158" i="38" s="1"/>
  <c r="K159" i="38"/>
  <c r="N159" i="38"/>
  <c r="T159" i="38" s="1"/>
  <c r="N160" i="38"/>
  <c r="P160" i="38" s="1"/>
  <c r="K161" i="38"/>
  <c r="N161" i="38"/>
  <c r="P161" i="38" s="1"/>
  <c r="H162" i="38"/>
  <c r="N162" i="38"/>
  <c r="P162" i="38" s="1"/>
  <c r="K163" i="38"/>
  <c r="N163" i="38"/>
  <c r="T163" i="38" s="1"/>
  <c r="H164" i="38"/>
  <c r="N164" i="38"/>
  <c r="P164" i="38" s="1"/>
  <c r="N165" i="38"/>
  <c r="P165" i="38" s="1"/>
  <c r="N166" i="38"/>
  <c r="P166" i="38" s="1"/>
  <c r="K167" i="38"/>
  <c r="N167" i="38"/>
  <c r="T167" i="38" s="1"/>
  <c r="H168" i="38"/>
  <c r="N168" i="38"/>
  <c r="P168" i="38" s="1"/>
  <c r="K169" i="38"/>
  <c r="N169" i="38"/>
  <c r="P169" i="38" s="1"/>
  <c r="T169" i="38"/>
  <c r="H170" i="38"/>
  <c r="N170" i="38"/>
  <c r="P170" i="38" s="1"/>
  <c r="N171" i="38"/>
  <c r="T171" i="38" s="1"/>
  <c r="H172" i="38"/>
  <c r="N172" i="38"/>
  <c r="P172" i="38" s="1"/>
  <c r="K173" i="38"/>
  <c r="N173" i="38"/>
  <c r="P173" i="38" s="1"/>
  <c r="T173" i="38"/>
  <c r="H174" i="38"/>
  <c r="N174" i="38"/>
  <c r="P174" i="38" s="1"/>
  <c r="K175" i="38"/>
  <c r="N175" i="38"/>
  <c r="T175" i="38" s="1"/>
  <c r="N176" i="38"/>
  <c r="P176" i="38" s="1"/>
  <c r="K177" i="38"/>
  <c r="N177" i="38"/>
  <c r="P177" i="38" s="1"/>
  <c r="T177" i="38"/>
  <c r="H178" i="38"/>
  <c r="N178" i="38"/>
  <c r="P178" i="38" s="1"/>
  <c r="K179" i="38"/>
  <c r="N179" i="38"/>
  <c r="T179" i="38" s="1"/>
  <c r="H180" i="38"/>
  <c r="N180" i="38"/>
  <c r="P180" i="38" s="1"/>
  <c r="N181" i="38"/>
  <c r="P181" i="38" s="1"/>
  <c r="N182" i="38"/>
  <c r="P182" i="38" s="1"/>
  <c r="K183" i="38"/>
  <c r="N183" i="38"/>
  <c r="T183" i="38" s="1"/>
  <c r="H184" i="38"/>
  <c r="N184" i="38"/>
  <c r="P184" i="38" s="1"/>
  <c r="K185" i="38"/>
  <c r="N185" i="38"/>
  <c r="P185" i="38" s="1"/>
  <c r="H186" i="38"/>
  <c r="N186" i="38"/>
  <c r="P186" i="38" s="1"/>
  <c r="N187" i="38"/>
  <c r="T187" i="38" s="1"/>
  <c r="H188" i="38"/>
  <c r="N188" i="38"/>
  <c r="P188" i="38" s="1"/>
  <c r="T188" i="38"/>
  <c r="K189" i="38"/>
  <c r="N189" i="38"/>
  <c r="P189" i="38" s="1"/>
  <c r="T189" i="38"/>
  <c r="H190" i="38"/>
  <c r="N190" i="38"/>
  <c r="P190" i="38" s="1"/>
  <c r="K191" i="38"/>
  <c r="N191" i="38"/>
  <c r="T191" i="38" s="1"/>
  <c r="N192" i="38"/>
  <c r="P192" i="38" s="1"/>
  <c r="K193" i="38"/>
  <c r="N193" i="38"/>
  <c r="P193" i="38" s="1"/>
  <c r="T193" i="38"/>
  <c r="H194" i="38"/>
  <c r="N194" i="38"/>
  <c r="P194" i="38" s="1"/>
  <c r="K195" i="38"/>
  <c r="N195" i="38"/>
  <c r="T195" i="38" s="1"/>
  <c r="P195" i="38"/>
  <c r="H196" i="38"/>
  <c r="N196" i="38"/>
  <c r="P196" i="38" s="1"/>
  <c r="N197" i="38"/>
  <c r="P197" i="38" s="1"/>
  <c r="N198" i="38"/>
  <c r="P198" i="38" s="1"/>
  <c r="K199" i="38"/>
  <c r="N199" i="38"/>
  <c r="T199" i="38" s="1"/>
  <c r="P199" i="38"/>
  <c r="H200" i="38"/>
  <c r="N200" i="38"/>
  <c r="P200" i="38" s="1"/>
  <c r="K201" i="38"/>
  <c r="N201" i="38"/>
  <c r="P201" i="38" s="1"/>
  <c r="H202" i="38"/>
  <c r="N202" i="38"/>
  <c r="P202" i="38" s="1"/>
  <c r="N203" i="38"/>
  <c r="T203" i="38" s="1"/>
  <c r="H204" i="38"/>
  <c r="N204" i="38"/>
  <c r="P204" i="38" s="1"/>
  <c r="T204" i="38"/>
  <c r="F205" i="38"/>
  <c r="F11" i="32" s="1"/>
  <c r="I205" i="38"/>
  <c r="Y13" i="38" s="1"/>
  <c r="L205" i="38"/>
  <c r="M205" i="38"/>
  <c r="O205" i="38"/>
  <c r="Q205" i="38"/>
  <c r="P11" i="32" s="1"/>
  <c r="R205" i="38"/>
  <c r="S205" i="38"/>
  <c r="R11" i="32" s="1"/>
  <c r="H1" i="37"/>
  <c r="H157" i="37" s="1"/>
  <c r="D2" i="37"/>
  <c r="C5" i="37"/>
  <c r="N5" i="37"/>
  <c r="P5" i="37" s="1"/>
  <c r="N6" i="37"/>
  <c r="P6" i="37" s="1"/>
  <c r="N7" i="37"/>
  <c r="P7" i="37" s="1"/>
  <c r="N8" i="37"/>
  <c r="P8" i="37" s="1"/>
  <c r="N9" i="37"/>
  <c r="P9" i="37" s="1"/>
  <c r="N10" i="37"/>
  <c r="P10" i="37" s="1"/>
  <c r="T10" i="37"/>
  <c r="N11" i="37"/>
  <c r="T11" i="37" s="1"/>
  <c r="N12" i="37"/>
  <c r="P12" i="37"/>
  <c r="T12" i="37"/>
  <c r="N13" i="37"/>
  <c r="T13" i="37" s="1"/>
  <c r="N14" i="37"/>
  <c r="P14" i="37" s="1"/>
  <c r="T14" i="37"/>
  <c r="N15" i="37"/>
  <c r="P15" i="37" s="1"/>
  <c r="N16" i="37"/>
  <c r="T16" i="37" s="1"/>
  <c r="P16" i="37"/>
  <c r="N17" i="37"/>
  <c r="P17" i="37" s="1"/>
  <c r="N18" i="37"/>
  <c r="P18" i="37"/>
  <c r="T18" i="37"/>
  <c r="N19" i="37"/>
  <c r="P19" i="37" s="1"/>
  <c r="N20" i="37"/>
  <c r="T20" i="37" s="1"/>
  <c r="P20" i="37"/>
  <c r="N21" i="37"/>
  <c r="P21" i="37" s="1"/>
  <c r="N22" i="37"/>
  <c r="P22" i="37" s="1"/>
  <c r="N23" i="37"/>
  <c r="P23" i="37" s="1"/>
  <c r="T23" i="37"/>
  <c r="N24" i="37"/>
  <c r="T24" i="37" s="1"/>
  <c r="N25" i="37"/>
  <c r="P25" i="37" s="1"/>
  <c r="N26" i="37"/>
  <c r="P26" i="37" s="1"/>
  <c r="T26" i="37"/>
  <c r="N27" i="37"/>
  <c r="P27" i="37" s="1"/>
  <c r="N28" i="37"/>
  <c r="T28" i="37" s="1"/>
  <c r="H29" i="37"/>
  <c r="N29" i="37"/>
  <c r="P29" i="37" s="1"/>
  <c r="N30" i="37"/>
  <c r="P30" i="37" s="1"/>
  <c r="T30" i="37"/>
  <c r="N31" i="37"/>
  <c r="P31" i="37" s="1"/>
  <c r="N32" i="37"/>
  <c r="T32" i="37" s="1"/>
  <c r="N33" i="37"/>
  <c r="P33" i="37" s="1"/>
  <c r="N34" i="37"/>
  <c r="P34" i="37" s="1"/>
  <c r="N35" i="37"/>
  <c r="P35" i="37" s="1"/>
  <c r="N36" i="37"/>
  <c r="T36" i="37" s="1"/>
  <c r="N37" i="37"/>
  <c r="P37" i="37" s="1"/>
  <c r="N38" i="37"/>
  <c r="P38" i="37" s="1"/>
  <c r="N39" i="37"/>
  <c r="P39" i="37" s="1"/>
  <c r="N40" i="37"/>
  <c r="T40" i="37" s="1"/>
  <c r="N41" i="37"/>
  <c r="P41" i="37" s="1"/>
  <c r="N42" i="37"/>
  <c r="P42" i="37" s="1"/>
  <c r="T42" i="37"/>
  <c r="N43" i="37"/>
  <c r="P43" i="37" s="1"/>
  <c r="N44" i="37"/>
  <c r="T44" i="37" s="1"/>
  <c r="N45" i="37"/>
  <c r="P45" i="37" s="1"/>
  <c r="N46" i="37"/>
  <c r="P46" i="37" s="1"/>
  <c r="N47" i="37"/>
  <c r="P47" i="37" s="1"/>
  <c r="T47" i="37"/>
  <c r="N48" i="37"/>
  <c r="T48" i="37" s="1"/>
  <c r="N49" i="37"/>
  <c r="P49" i="37" s="1"/>
  <c r="T49" i="37"/>
  <c r="N50" i="37"/>
  <c r="P50" i="37" s="1"/>
  <c r="N51" i="37"/>
  <c r="P51" i="37" s="1"/>
  <c r="N52" i="37"/>
  <c r="T52" i="37" s="1"/>
  <c r="N53" i="37"/>
  <c r="P53" i="37" s="1"/>
  <c r="N54" i="37"/>
  <c r="P54" i="37" s="1"/>
  <c r="N55" i="37"/>
  <c r="P55" i="37" s="1"/>
  <c r="N56" i="37"/>
  <c r="T56" i="37" s="1"/>
  <c r="P56" i="37"/>
  <c r="N57" i="37"/>
  <c r="P57" i="37" s="1"/>
  <c r="N58" i="37"/>
  <c r="P58" i="37" s="1"/>
  <c r="N59" i="37"/>
  <c r="P59" i="37" s="1"/>
  <c r="N60" i="37"/>
  <c r="T60" i="37" s="1"/>
  <c r="P60" i="37"/>
  <c r="N61" i="37"/>
  <c r="P61" i="37" s="1"/>
  <c r="N62" i="37"/>
  <c r="P62" i="37" s="1"/>
  <c r="T62" i="37"/>
  <c r="N63" i="37"/>
  <c r="P63" i="37" s="1"/>
  <c r="N64" i="37"/>
  <c r="T64" i="37" s="1"/>
  <c r="P64" i="37"/>
  <c r="N65" i="37"/>
  <c r="P65" i="37" s="1"/>
  <c r="N66" i="37"/>
  <c r="P66" i="37"/>
  <c r="T66" i="37"/>
  <c r="N67" i="37"/>
  <c r="P67" i="37" s="1"/>
  <c r="N68" i="37"/>
  <c r="T68" i="37" s="1"/>
  <c r="P68" i="37"/>
  <c r="N69" i="37"/>
  <c r="P69" i="37" s="1"/>
  <c r="N70" i="37"/>
  <c r="P70" i="37" s="1"/>
  <c r="N71" i="37"/>
  <c r="P71" i="37" s="1"/>
  <c r="N72" i="37"/>
  <c r="T72" i="37" s="1"/>
  <c r="N73" i="37"/>
  <c r="P73" i="37" s="1"/>
  <c r="T73" i="37"/>
  <c r="N74" i="37"/>
  <c r="P74" i="37" s="1"/>
  <c r="T74" i="37"/>
  <c r="N75" i="37"/>
  <c r="P75" i="37" s="1"/>
  <c r="N76" i="37"/>
  <c r="T76" i="37" s="1"/>
  <c r="N77" i="37"/>
  <c r="P77" i="37" s="1"/>
  <c r="N78" i="37"/>
  <c r="P78" i="37" s="1"/>
  <c r="N79" i="37"/>
  <c r="P79" i="37" s="1"/>
  <c r="T79" i="37"/>
  <c r="N80" i="37"/>
  <c r="T80" i="37" s="1"/>
  <c r="N81" i="37"/>
  <c r="P81" i="37" s="1"/>
  <c r="T81" i="37"/>
  <c r="N82" i="37"/>
  <c r="P82" i="37" s="1"/>
  <c r="N83" i="37"/>
  <c r="P83" i="37" s="1"/>
  <c r="N84" i="37"/>
  <c r="T84" i="37" s="1"/>
  <c r="N85" i="37"/>
  <c r="P85" i="37" s="1"/>
  <c r="N86" i="37"/>
  <c r="P86" i="37" s="1"/>
  <c r="T86" i="37"/>
  <c r="N87" i="37"/>
  <c r="P87" i="37" s="1"/>
  <c r="N88" i="37"/>
  <c r="T88" i="37" s="1"/>
  <c r="N89" i="37"/>
  <c r="P89" i="37" s="1"/>
  <c r="N90" i="37"/>
  <c r="P90" i="37"/>
  <c r="T90" i="37"/>
  <c r="N91" i="37"/>
  <c r="P91" i="37" s="1"/>
  <c r="N92" i="37"/>
  <c r="T92" i="37" s="1"/>
  <c r="N93" i="37"/>
  <c r="P93" i="37" s="1"/>
  <c r="N94" i="37"/>
  <c r="P94" i="37" s="1"/>
  <c r="T94" i="37"/>
  <c r="N95" i="37"/>
  <c r="P95" i="37" s="1"/>
  <c r="N96" i="37"/>
  <c r="T96" i="37" s="1"/>
  <c r="P96" i="37"/>
  <c r="N97" i="37"/>
  <c r="P97" i="37" s="1"/>
  <c r="N98" i="37"/>
  <c r="P98" i="37"/>
  <c r="T98" i="37"/>
  <c r="N99" i="37"/>
  <c r="P99" i="37" s="1"/>
  <c r="N100" i="37"/>
  <c r="T100" i="37" s="1"/>
  <c r="P100" i="37"/>
  <c r="N101" i="37"/>
  <c r="P101" i="37" s="1"/>
  <c r="N102" i="37"/>
  <c r="P102" i="37" s="1"/>
  <c r="N103" i="37"/>
  <c r="P103" i="37" s="1"/>
  <c r="T103" i="37"/>
  <c r="N104" i="37"/>
  <c r="T104" i="37" s="1"/>
  <c r="N105" i="37"/>
  <c r="P105" i="37" s="1"/>
  <c r="N106" i="37"/>
  <c r="P106" i="37" s="1"/>
  <c r="T106" i="37"/>
  <c r="N107" i="37"/>
  <c r="P107" i="37" s="1"/>
  <c r="N108" i="37"/>
  <c r="T108" i="37" s="1"/>
  <c r="N109" i="37"/>
  <c r="P109" i="37" s="1"/>
  <c r="N110" i="37"/>
  <c r="P110" i="37" s="1"/>
  <c r="N111" i="37"/>
  <c r="P111" i="37" s="1"/>
  <c r="T111" i="37"/>
  <c r="N112" i="37"/>
  <c r="T112" i="37" s="1"/>
  <c r="N113" i="37"/>
  <c r="P113" i="37" s="1"/>
  <c r="T113" i="37"/>
  <c r="N114" i="37"/>
  <c r="P114" i="37" s="1"/>
  <c r="N115" i="37"/>
  <c r="P115" i="37" s="1"/>
  <c r="N116" i="37"/>
  <c r="T116" i="37" s="1"/>
  <c r="N117" i="37"/>
  <c r="P117" i="37" s="1"/>
  <c r="N118" i="37"/>
  <c r="P118" i="37" s="1"/>
  <c r="N119" i="37"/>
  <c r="P119" i="37" s="1"/>
  <c r="N120" i="37"/>
  <c r="T120" i="37" s="1"/>
  <c r="P120" i="37"/>
  <c r="N121" i="37"/>
  <c r="P121" i="37" s="1"/>
  <c r="N122" i="37"/>
  <c r="P122" i="37" s="1"/>
  <c r="N123" i="37"/>
  <c r="P123" i="37" s="1"/>
  <c r="N124" i="37"/>
  <c r="T124" i="37" s="1"/>
  <c r="P124" i="37"/>
  <c r="N125" i="37"/>
  <c r="P125" i="37" s="1"/>
  <c r="N126" i="37"/>
  <c r="P126" i="37" s="1"/>
  <c r="T126" i="37"/>
  <c r="N127" i="37"/>
  <c r="P127" i="37" s="1"/>
  <c r="N128" i="37"/>
  <c r="T128" i="37" s="1"/>
  <c r="P128" i="37"/>
  <c r="N129" i="37"/>
  <c r="P129" i="37" s="1"/>
  <c r="N130" i="37"/>
  <c r="P130" i="37"/>
  <c r="T130" i="37"/>
  <c r="N131" i="37"/>
  <c r="P131" i="37" s="1"/>
  <c r="N132" i="37"/>
  <c r="T132" i="37" s="1"/>
  <c r="P132" i="37"/>
  <c r="N133" i="37"/>
  <c r="P133" i="37" s="1"/>
  <c r="N134" i="37"/>
  <c r="P134" i="37" s="1"/>
  <c r="N135" i="37"/>
  <c r="P135" i="37" s="1"/>
  <c r="N136" i="37"/>
  <c r="T136" i="37" s="1"/>
  <c r="N137" i="37"/>
  <c r="P137" i="37" s="1"/>
  <c r="T137" i="37"/>
  <c r="N138" i="37"/>
  <c r="P138" i="37" s="1"/>
  <c r="T138" i="37"/>
  <c r="N139" i="37"/>
  <c r="P139" i="37" s="1"/>
  <c r="N140" i="37"/>
  <c r="T140" i="37" s="1"/>
  <c r="N141" i="37"/>
  <c r="P141" i="37" s="1"/>
  <c r="N142" i="37"/>
  <c r="P142" i="37" s="1"/>
  <c r="N143" i="37"/>
  <c r="P143" i="37" s="1"/>
  <c r="T143" i="37"/>
  <c r="N144" i="37"/>
  <c r="T144" i="37" s="1"/>
  <c r="N145" i="37"/>
  <c r="P145" i="37" s="1"/>
  <c r="T145" i="37"/>
  <c r="N146" i="37"/>
  <c r="P146" i="37" s="1"/>
  <c r="N147" i="37"/>
  <c r="P147" i="37" s="1"/>
  <c r="N148" i="37"/>
  <c r="T148" i="37" s="1"/>
  <c r="N149" i="37"/>
  <c r="P149" i="37" s="1"/>
  <c r="N150" i="37"/>
  <c r="P150" i="37" s="1"/>
  <c r="T150" i="37"/>
  <c r="N151" i="37"/>
  <c r="P151" i="37" s="1"/>
  <c r="N152" i="37"/>
  <c r="T152" i="37" s="1"/>
  <c r="N153" i="37"/>
  <c r="P153" i="37" s="1"/>
  <c r="N154" i="37"/>
  <c r="P154" i="37"/>
  <c r="T154" i="37"/>
  <c r="N155" i="37"/>
  <c r="P155" i="37" s="1"/>
  <c r="N156" i="37"/>
  <c r="T156" i="37" s="1"/>
  <c r="N157" i="37"/>
  <c r="P157" i="37" s="1"/>
  <c r="N158" i="37"/>
  <c r="P158" i="37"/>
  <c r="T158" i="37"/>
  <c r="N159" i="37"/>
  <c r="P159" i="37" s="1"/>
  <c r="N160" i="37"/>
  <c r="T160" i="37" s="1"/>
  <c r="N161" i="37"/>
  <c r="P161" i="37" s="1"/>
  <c r="N162" i="37"/>
  <c r="P162" i="37" s="1"/>
  <c r="N163" i="37"/>
  <c r="P163" i="37" s="1"/>
  <c r="N164" i="37"/>
  <c r="T164" i="37" s="1"/>
  <c r="N165" i="37"/>
  <c r="P165" i="37" s="1"/>
  <c r="N166" i="37"/>
  <c r="P166" i="37"/>
  <c r="T166" i="37"/>
  <c r="N167" i="37"/>
  <c r="P167" i="37" s="1"/>
  <c r="N168" i="37"/>
  <c r="T168" i="37" s="1"/>
  <c r="N169" i="37"/>
  <c r="P169" i="37" s="1"/>
  <c r="N170" i="37"/>
  <c r="P170" i="37" s="1"/>
  <c r="N171" i="37"/>
  <c r="P171" i="37" s="1"/>
  <c r="N172" i="37"/>
  <c r="T172" i="37" s="1"/>
  <c r="H173" i="37"/>
  <c r="N173" i="37"/>
  <c r="P173" i="37" s="1"/>
  <c r="N174" i="37"/>
  <c r="P174" i="37" s="1"/>
  <c r="T174" i="37"/>
  <c r="N175" i="37"/>
  <c r="P175" i="37" s="1"/>
  <c r="N176" i="37"/>
  <c r="T176" i="37" s="1"/>
  <c r="P176" i="37"/>
  <c r="N177" i="37"/>
  <c r="P177" i="37" s="1"/>
  <c r="N178" i="37"/>
  <c r="P178" i="37"/>
  <c r="T178" i="37"/>
  <c r="N179" i="37"/>
  <c r="P179" i="37" s="1"/>
  <c r="N180" i="37"/>
  <c r="T180" i="37" s="1"/>
  <c r="P180" i="37"/>
  <c r="N181" i="37"/>
  <c r="P181" i="37" s="1"/>
  <c r="N182" i="37"/>
  <c r="P182" i="37" s="1"/>
  <c r="N183" i="37"/>
  <c r="P183" i="37" s="1"/>
  <c r="T183" i="37"/>
  <c r="N184" i="37"/>
  <c r="T184" i="37" s="1"/>
  <c r="N185" i="37"/>
  <c r="P185" i="37" s="1"/>
  <c r="N186" i="37"/>
  <c r="P186" i="37" s="1"/>
  <c r="T186" i="37"/>
  <c r="N187" i="37"/>
  <c r="P187" i="37" s="1"/>
  <c r="N188" i="37"/>
  <c r="T188" i="37" s="1"/>
  <c r="N189" i="37"/>
  <c r="P189" i="37" s="1"/>
  <c r="N190" i="37"/>
  <c r="P190" i="37" s="1"/>
  <c r="N191" i="37"/>
  <c r="P191" i="37" s="1"/>
  <c r="N192" i="37"/>
  <c r="T192" i="37" s="1"/>
  <c r="N193" i="37"/>
  <c r="P193" i="37" s="1"/>
  <c r="N194" i="37"/>
  <c r="P194" i="37" s="1"/>
  <c r="T194" i="37"/>
  <c r="N195" i="37"/>
  <c r="P195" i="37" s="1"/>
  <c r="N196" i="37"/>
  <c r="T196" i="37" s="1"/>
  <c r="N197" i="37"/>
  <c r="P197" i="37" s="1"/>
  <c r="N198" i="37"/>
  <c r="P198" i="37" s="1"/>
  <c r="T198" i="37"/>
  <c r="N199" i="37"/>
  <c r="P199" i="37" s="1"/>
  <c r="N200" i="37"/>
  <c r="T200" i="37" s="1"/>
  <c r="N201" i="37"/>
  <c r="P201" i="37" s="1"/>
  <c r="N202" i="37"/>
  <c r="P202" i="37" s="1"/>
  <c r="T202" i="37"/>
  <c r="N203" i="37"/>
  <c r="P203" i="37" s="1"/>
  <c r="N204" i="37"/>
  <c r="T204" i="37" s="1"/>
  <c r="F205" i="37"/>
  <c r="I205" i="37"/>
  <c r="Y13" i="37" s="1"/>
  <c r="L205" i="37"/>
  <c r="J10" i="32" s="1"/>
  <c r="M205" i="37"/>
  <c r="O205" i="37"/>
  <c r="Q205" i="37"/>
  <c r="P10" i="32" s="1"/>
  <c r="R205" i="37"/>
  <c r="S205" i="37"/>
  <c r="H1" i="36"/>
  <c r="D2" i="36"/>
  <c r="C5" i="36"/>
  <c r="N5" i="36"/>
  <c r="P5" i="36" s="1"/>
  <c r="N6" i="36"/>
  <c r="T6" i="36" s="1"/>
  <c r="P6" i="36"/>
  <c r="N7" i="36"/>
  <c r="P7" i="36" s="1"/>
  <c r="T7" i="36"/>
  <c r="N8" i="36"/>
  <c r="T8" i="36" s="1"/>
  <c r="N9" i="36"/>
  <c r="P9" i="36" s="1"/>
  <c r="N10" i="36"/>
  <c r="P10" i="36" s="1"/>
  <c r="T10" i="36"/>
  <c r="N11" i="36"/>
  <c r="T11" i="36" s="1"/>
  <c r="N12" i="36"/>
  <c r="P12" i="36" s="1"/>
  <c r="N13" i="36"/>
  <c r="P13" i="36" s="1"/>
  <c r="N14" i="36"/>
  <c r="P14" i="36" s="1"/>
  <c r="N15" i="36"/>
  <c r="P15" i="36" s="1"/>
  <c r="N16" i="36"/>
  <c r="P16" i="36"/>
  <c r="T16" i="36"/>
  <c r="N17" i="36"/>
  <c r="T17" i="36" s="1"/>
  <c r="N18" i="36"/>
  <c r="P18" i="36" s="1"/>
  <c r="N19" i="36"/>
  <c r="P19" i="36" s="1"/>
  <c r="N20" i="36"/>
  <c r="P20" i="36"/>
  <c r="T20" i="36"/>
  <c r="N21" i="36"/>
  <c r="T21" i="36" s="1"/>
  <c r="N22" i="36"/>
  <c r="P22" i="36" s="1"/>
  <c r="N23" i="36"/>
  <c r="P23" i="36" s="1"/>
  <c r="N24" i="36"/>
  <c r="P24" i="36" s="1"/>
  <c r="T24" i="36"/>
  <c r="N25" i="36"/>
  <c r="T25" i="36" s="1"/>
  <c r="N26" i="36"/>
  <c r="P26" i="36" s="1"/>
  <c r="N27" i="36"/>
  <c r="P27" i="36" s="1"/>
  <c r="T27" i="36"/>
  <c r="N28" i="36"/>
  <c r="P28" i="36" s="1"/>
  <c r="N29" i="36"/>
  <c r="T29" i="36" s="1"/>
  <c r="N30" i="36"/>
  <c r="P30" i="36" s="1"/>
  <c r="N31" i="36"/>
  <c r="P31" i="36" s="1"/>
  <c r="N32" i="36"/>
  <c r="P32" i="36" s="1"/>
  <c r="N33" i="36"/>
  <c r="T33" i="36" s="1"/>
  <c r="N34" i="36"/>
  <c r="P34" i="36" s="1"/>
  <c r="N35" i="36"/>
  <c r="P35" i="36" s="1"/>
  <c r="N36" i="36"/>
  <c r="P36" i="36"/>
  <c r="T36" i="36"/>
  <c r="N37" i="36"/>
  <c r="T37" i="36" s="1"/>
  <c r="N38" i="36"/>
  <c r="P38" i="36" s="1"/>
  <c r="N39" i="36"/>
  <c r="P39" i="36" s="1"/>
  <c r="T39" i="36"/>
  <c r="N40" i="36"/>
  <c r="P40" i="36" s="1"/>
  <c r="T40" i="36"/>
  <c r="N41" i="36"/>
  <c r="T41" i="36" s="1"/>
  <c r="N42" i="36"/>
  <c r="P42" i="36" s="1"/>
  <c r="N43" i="36"/>
  <c r="P43" i="36" s="1"/>
  <c r="T43" i="36"/>
  <c r="N44" i="36"/>
  <c r="P44" i="36" s="1"/>
  <c r="N45" i="36"/>
  <c r="T45" i="36" s="1"/>
  <c r="N46" i="36"/>
  <c r="P46" i="36" s="1"/>
  <c r="N47" i="36"/>
  <c r="P47" i="36" s="1"/>
  <c r="N48" i="36"/>
  <c r="P48" i="36"/>
  <c r="T48" i="36"/>
  <c r="N49" i="36"/>
  <c r="T49" i="36" s="1"/>
  <c r="N50" i="36"/>
  <c r="P50" i="36" s="1"/>
  <c r="N51" i="36"/>
  <c r="P51" i="36" s="1"/>
  <c r="N52" i="36"/>
  <c r="P52" i="36"/>
  <c r="T52" i="36"/>
  <c r="N53" i="36"/>
  <c r="T53" i="36" s="1"/>
  <c r="N54" i="36"/>
  <c r="P54" i="36" s="1"/>
  <c r="N55" i="36"/>
  <c r="P55" i="36" s="1"/>
  <c r="N56" i="36"/>
  <c r="P56" i="36" s="1"/>
  <c r="T56" i="36"/>
  <c r="N57" i="36"/>
  <c r="T57" i="36" s="1"/>
  <c r="N58" i="36"/>
  <c r="P58" i="36" s="1"/>
  <c r="N59" i="36"/>
  <c r="P59" i="36" s="1"/>
  <c r="T59" i="36"/>
  <c r="N60" i="36"/>
  <c r="P60" i="36" s="1"/>
  <c r="N61" i="36"/>
  <c r="T61" i="36" s="1"/>
  <c r="N62" i="36"/>
  <c r="P62" i="36" s="1"/>
  <c r="N63" i="36"/>
  <c r="P63" i="36" s="1"/>
  <c r="N64" i="36"/>
  <c r="P64" i="36" s="1"/>
  <c r="N65" i="36"/>
  <c r="T65" i="36" s="1"/>
  <c r="N66" i="36"/>
  <c r="P66" i="36" s="1"/>
  <c r="N67" i="36"/>
  <c r="P67" i="36" s="1"/>
  <c r="N68" i="36"/>
  <c r="P68" i="36"/>
  <c r="T68" i="36"/>
  <c r="N69" i="36"/>
  <c r="T69" i="36" s="1"/>
  <c r="N70" i="36"/>
  <c r="P70" i="36" s="1"/>
  <c r="N71" i="36"/>
  <c r="P71" i="36" s="1"/>
  <c r="T71" i="36"/>
  <c r="N72" i="36"/>
  <c r="P72" i="36" s="1"/>
  <c r="T72" i="36"/>
  <c r="N73" i="36"/>
  <c r="T73" i="36" s="1"/>
  <c r="N74" i="36"/>
  <c r="P74" i="36" s="1"/>
  <c r="N75" i="36"/>
  <c r="P75" i="36" s="1"/>
  <c r="T75" i="36"/>
  <c r="N76" i="36"/>
  <c r="P76" i="36" s="1"/>
  <c r="N77" i="36"/>
  <c r="T77" i="36" s="1"/>
  <c r="N78" i="36"/>
  <c r="P78" i="36" s="1"/>
  <c r="N79" i="36"/>
  <c r="P79" i="36" s="1"/>
  <c r="N80" i="36"/>
  <c r="P80" i="36"/>
  <c r="T80" i="36"/>
  <c r="N81" i="36"/>
  <c r="T81" i="36" s="1"/>
  <c r="N82" i="36"/>
  <c r="P82" i="36" s="1"/>
  <c r="N83" i="36"/>
  <c r="P83" i="36" s="1"/>
  <c r="N84" i="36"/>
  <c r="P84" i="36"/>
  <c r="T84" i="36"/>
  <c r="N85" i="36"/>
  <c r="T85" i="36" s="1"/>
  <c r="N86" i="36"/>
  <c r="P86" i="36" s="1"/>
  <c r="N87" i="36"/>
  <c r="P87" i="36" s="1"/>
  <c r="N88" i="36"/>
  <c r="P88" i="36" s="1"/>
  <c r="T88" i="36"/>
  <c r="N89" i="36"/>
  <c r="T89" i="36" s="1"/>
  <c r="N90" i="36"/>
  <c r="P90" i="36" s="1"/>
  <c r="N91" i="36"/>
  <c r="P91" i="36" s="1"/>
  <c r="T91" i="36"/>
  <c r="N92" i="36"/>
  <c r="P92" i="36" s="1"/>
  <c r="N93" i="36"/>
  <c r="T93" i="36" s="1"/>
  <c r="N94" i="36"/>
  <c r="P94" i="36" s="1"/>
  <c r="N95" i="36"/>
  <c r="P95" i="36" s="1"/>
  <c r="N96" i="36"/>
  <c r="P96" i="36" s="1"/>
  <c r="N97" i="36"/>
  <c r="T97" i="36" s="1"/>
  <c r="N98" i="36"/>
  <c r="P98" i="36" s="1"/>
  <c r="N99" i="36"/>
  <c r="P99" i="36" s="1"/>
  <c r="N100" i="36"/>
  <c r="P100" i="36"/>
  <c r="T100" i="36"/>
  <c r="N101" i="36"/>
  <c r="P101" i="36" s="1"/>
  <c r="N102" i="36"/>
  <c r="P102" i="36" s="1"/>
  <c r="N103" i="36"/>
  <c r="T103" i="36" s="1"/>
  <c r="N104" i="36"/>
  <c r="P104" i="36" s="1"/>
  <c r="N105" i="36"/>
  <c r="P105" i="36" s="1"/>
  <c r="T105" i="36"/>
  <c r="N106" i="36"/>
  <c r="P106" i="36" s="1"/>
  <c r="N107" i="36"/>
  <c r="T107" i="36" s="1"/>
  <c r="N108" i="36"/>
  <c r="P108" i="36" s="1"/>
  <c r="N109" i="36"/>
  <c r="P109" i="36" s="1"/>
  <c r="T109" i="36"/>
  <c r="N110" i="36"/>
  <c r="P110" i="36" s="1"/>
  <c r="N111" i="36"/>
  <c r="T111" i="36" s="1"/>
  <c r="N112" i="36"/>
  <c r="P112" i="36" s="1"/>
  <c r="N113" i="36"/>
  <c r="P113" i="36" s="1"/>
  <c r="N114" i="36"/>
  <c r="P114" i="36" s="1"/>
  <c r="N115" i="36"/>
  <c r="T115" i="36" s="1"/>
  <c r="N116" i="36"/>
  <c r="P116" i="36" s="1"/>
  <c r="N117" i="36"/>
  <c r="P117" i="36" s="1"/>
  <c r="N118" i="36"/>
  <c r="P118" i="36" s="1"/>
  <c r="N119" i="36"/>
  <c r="T119" i="36" s="1"/>
  <c r="N120" i="36"/>
  <c r="P120" i="36" s="1"/>
  <c r="N121" i="36"/>
  <c r="P121" i="36" s="1"/>
  <c r="T121" i="36"/>
  <c r="N122" i="36"/>
  <c r="P122" i="36" s="1"/>
  <c r="N123" i="36"/>
  <c r="T123" i="36" s="1"/>
  <c r="N124" i="36"/>
  <c r="P124" i="36" s="1"/>
  <c r="N125" i="36"/>
  <c r="P125" i="36" s="1"/>
  <c r="N126" i="36"/>
  <c r="P126" i="36" s="1"/>
  <c r="N127" i="36"/>
  <c r="T127" i="36" s="1"/>
  <c r="N128" i="36"/>
  <c r="P128" i="36" s="1"/>
  <c r="N129" i="36"/>
  <c r="P129" i="36" s="1"/>
  <c r="N130" i="36"/>
  <c r="P130" i="36" s="1"/>
  <c r="N131" i="36"/>
  <c r="T131" i="36" s="1"/>
  <c r="N132" i="36"/>
  <c r="P132" i="36" s="1"/>
  <c r="N133" i="36"/>
  <c r="P133" i="36" s="1"/>
  <c r="N134" i="36"/>
  <c r="P134" i="36" s="1"/>
  <c r="N135" i="36"/>
  <c r="T135" i="36" s="1"/>
  <c r="N136" i="36"/>
  <c r="P136" i="36" s="1"/>
  <c r="N137" i="36"/>
  <c r="P137" i="36" s="1"/>
  <c r="T137" i="36"/>
  <c r="N138" i="36"/>
  <c r="P138" i="36" s="1"/>
  <c r="N139" i="36"/>
  <c r="T139" i="36" s="1"/>
  <c r="N140" i="36"/>
  <c r="P140" i="36" s="1"/>
  <c r="N141" i="36"/>
  <c r="P141" i="36" s="1"/>
  <c r="T141" i="36"/>
  <c r="N142" i="36"/>
  <c r="P142" i="36" s="1"/>
  <c r="N143" i="36"/>
  <c r="T143" i="36" s="1"/>
  <c r="N144" i="36"/>
  <c r="P144" i="36" s="1"/>
  <c r="N145" i="36"/>
  <c r="P145" i="36" s="1"/>
  <c r="N146" i="36"/>
  <c r="P146" i="36" s="1"/>
  <c r="N147" i="36"/>
  <c r="T147" i="36" s="1"/>
  <c r="N148" i="36"/>
  <c r="P148" i="36" s="1"/>
  <c r="N149" i="36"/>
  <c r="P149" i="36" s="1"/>
  <c r="N150" i="36"/>
  <c r="P150" i="36" s="1"/>
  <c r="N151" i="36"/>
  <c r="T151" i="36" s="1"/>
  <c r="N152" i="36"/>
  <c r="P152" i="36" s="1"/>
  <c r="N153" i="36"/>
  <c r="P153" i="36" s="1"/>
  <c r="T153" i="36"/>
  <c r="N154" i="36"/>
  <c r="P154" i="36" s="1"/>
  <c r="N155" i="36"/>
  <c r="T155" i="36" s="1"/>
  <c r="N156" i="36"/>
  <c r="P156" i="36" s="1"/>
  <c r="N157" i="36"/>
  <c r="P157" i="36" s="1"/>
  <c r="N158" i="36"/>
  <c r="P158" i="36" s="1"/>
  <c r="N159" i="36"/>
  <c r="T159" i="36" s="1"/>
  <c r="N160" i="36"/>
  <c r="P160" i="36" s="1"/>
  <c r="N161" i="36"/>
  <c r="P161" i="36" s="1"/>
  <c r="N162" i="36"/>
  <c r="P162" i="36" s="1"/>
  <c r="N163" i="36"/>
  <c r="T163" i="36" s="1"/>
  <c r="N164" i="36"/>
  <c r="P164" i="36" s="1"/>
  <c r="N165" i="36"/>
  <c r="P165" i="36" s="1"/>
  <c r="N166" i="36"/>
  <c r="P166" i="36" s="1"/>
  <c r="N167" i="36"/>
  <c r="T167" i="36" s="1"/>
  <c r="N168" i="36"/>
  <c r="P168" i="36" s="1"/>
  <c r="N169" i="36"/>
  <c r="P169" i="36" s="1"/>
  <c r="T169" i="36"/>
  <c r="N170" i="36"/>
  <c r="P170" i="36" s="1"/>
  <c r="N171" i="36"/>
  <c r="T171" i="36" s="1"/>
  <c r="N172" i="36"/>
  <c r="P172" i="36" s="1"/>
  <c r="N173" i="36"/>
  <c r="P173" i="36" s="1"/>
  <c r="T173" i="36"/>
  <c r="N174" i="36"/>
  <c r="P174" i="36" s="1"/>
  <c r="N175" i="36"/>
  <c r="T175" i="36" s="1"/>
  <c r="N176" i="36"/>
  <c r="P176" i="36" s="1"/>
  <c r="N177" i="36"/>
  <c r="P177" i="36" s="1"/>
  <c r="N178" i="36"/>
  <c r="P178" i="36" s="1"/>
  <c r="N179" i="36"/>
  <c r="T179" i="36" s="1"/>
  <c r="N180" i="36"/>
  <c r="P180" i="36" s="1"/>
  <c r="N181" i="36"/>
  <c r="P181" i="36" s="1"/>
  <c r="N182" i="36"/>
  <c r="P182" i="36" s="1"/>
  <c r="N183" i="36"/>
  <c r="T183" i="36" s="1"/>
  <c r="N184" i="36"/>
  <c r="P184" i="36" s="1"/>
  <c r="N185" i="36"/>
  <c r="P185" i="36" s="1"/>
  <c r="T185" i="36"/>
  <c r="N186" i="36"/>
  <c r="P186" i="36" s="1"/>
  <c r="N187" i="36"/>
  <c r="T187" i="36" s="1"/>
  <c r="N188" i="36"/>
  <c r="P188" i="36" s="1"/>
  <c r="N189" i="36"/>
  <c r="P189" i="36" s="1"/>
  <c r="N190" i="36"/>
  <c r="P190" i="36" s="1"/>
  <c r="N191" i="36"/>
  <c r="T191" i="36" s="1"/>
  <c r="N192" i="36"/>
  <c r="P192" i="36" s="1"/>
  <c r="N193" i="36"/>
  <c r="P193" i="36" s="1"/>
  <c r="N194" i="36"/>
  <c r="P194" i="36" s="1"/>
  <c r="N195" i="36"/>
  <c r="T195" i="36" s="1"/>
  <c r="N196" i="36"/>
  <c r="P196" i="36" s="1"/>
  <c r="N197" i="36"/>
  <c r="P197" i="36" s="1"/>
  <c r="N198" i="36"/>
  <c r="P198" i="36" s="1"/>
  <c r="N199" i="36"/>
  <c r="T199" i="36" s="1"/>
  <c r="N200" i="36"/>
  <c r="P200" i="36" s="1"/>
  <c r="N201" i="36"/>
  <c r="P201" i="36" s="1"/>
  <c r="T201" i="36"/>
  <c r="N202" i="36"/>
  <c r="P202" i="36" s="1"/>
  <c r="N203" i="36"/>
  <c r="T203" i="36" s="1"/>
  <c r="N204" i="36"/>
  <c r="P204" i="36" s="1"/>
  <c r="F205" i="36"/>
  <c r="I205" i="36"/>
  <c r="L205" i="36"/>
  <c r="M205" i="36"/>
  <c r="O205" i="36"/>
  <c r="Q205" i="36"/>
  <c r="P9" i="32" s="1"/>
  <c r="R205" i="36"/>
  <c r="S205" i="36"/>
  <c r="R9" i="32" s="1"/>
  <c r="H1" i="35"/>
  <c r="D2" i="35"/>
  <c r="C5" i="35"/>
  <c r="N5" i="35"/>
  <c r="P5" i="35" s="1"/>
  <c r="N6" i="35"/>
  <c r="P6" i="35" s="1"/>
  <c r="N7" i="35"/>
  <c r="P7" i="35" s="1"/>
  <c r="N8" i="35"/>
  <c r="P8" i="35" s="1"/>
  <c r="N9" i="35"/>
  <c r="P9" i="35"/>
  <c r="T9" i="35"/>
  <c r="N10" i="35"/>
  <c r="P10" i="35" s="1"/>
  <c r="N11" i="35"/>
  <c r="T11" i="35" s="1"/>
  <c r="N12" i="35"/>
  <c r="P12" i="35" s="1"/>
  <c r="N13" i="35"/>
  <c r="T13" i="35" s="1"/>
  <c r="N14" i="35"/>
  <c r="P14" i="35" s="1"/>
  <c r="T14" i="35"/>
  <c r="N15" i="35"/>
  <c r="P15" i="35" s="1"/>
  <c r="N16" i="35"/>
  <c r="T16" i="35" s="1"/>
  <c r="N17" i="35"/>
  <c r="P17" i="35" s="1"/>
  <c r="T17" i="35"/>
  <c r="N18" i="35"/>
  <c r="P18" i="35" s="1"/>
  <c r="T18" i="35"/>
  <c r="N19" i="35"/>
  <c r="P19" i="35" s="1"/>
  <c r="N20" i="35"/>
  <c r="T20" i="35" s="1"/>
  <c r="N21" i="35"/>
  <c r="P21" i="35" s="1"/>
  <c r="T21" i="35"/>
  <c r="N22" i="35"/>
  <c r="P22" i="35" s="1"/>
  <c r="T22" i="35"/>
  <c r="N23" i="35"/>
  <c r="P23" i="35" s="1"/>
  <c r="N24" i="35"/>
  <c r="T24" i="35" s="1"/>
  <c r="N25" i="35"/>
  <c r="P25" i="35" s="1"/>
  <c r="T25" i="35"/>
  <c r="N26" i="35"/>
  <c r="P26" i="35" s="1"/>
  <c r="T26" i="35"/>
  <c r="N27" i="35"/>
  <c r="P27" i="35" s="1"/>
  <c r="N28" i="35"/>
  <c r="T28" i="35" s="1"/>
  <c r="N29" i="35"/>
  <c r="P29" i="35" s="1"/>
  <c r="T29" i="35"/>
  <c r="N30" i="35"/>
  <c r="P30" i="35" s="1"/>
  <c r="T30" i="35"/>
  <c r="N31" i="35"/>
  <c r="P31" i="35" s="1"/>
  <c r="N32" i="35"/>
  <c r="T32" i="35" s="1"/>
  <c r="N33" i="35"/>
  <c r="P33" i="35" s="1"/>
  <c r="T33" i="35"/>
  <c r="N34" i="35"/>
  <c r="P34" i="35" s="1"/>
  <c r="T34" i="35"/>
  <c r="N35" i="35"/>
  <c r="P35" i="35" s="1"/>
  <c r="N36" i="35"/>
  <c r="T36" i="35" s="1"/>
  <c r="N37" i="35"/>
  <c r="P37" i="35" s="1"/>
  <c r="T37" i="35"/>
  <c r="N38" i="35"/>
  <c r="P38" i="35" s="1"/>
  <c r="T38" i="35"/>
  <c r="N39" i="35"/>
  <c r="P39" i="35" s="1"/>
  <c r="N40" i="35"/>
  <c r="T40" i="35" s="1"/>
  <c r="N41" i="35"/>
  <c r="P41" i="35" s="1"/>
  <c r="T41" i="35"/>
  <c r="N42" i="35"/>
  <c r="P42" i="35" s="1"/>
  <c r="T42" i="35"/>
  <c r="N43" i="35"/>
  <c r="P43" i="35" s="1"/>
  <c r="N44" i="35"/>
  <c r="T44" i="35" s="1"/>
  <c r="N45" i="35"/>
  <c r="P45" i="35" s="1"/>
  <c r="T45" i="35"/>
  <c r="N46" i="35"/>
  <c r="P46" i="35" s="1"/>
  <c r="T46" i="35"/>
  <c r="N47" i="35"/>
  <c r="P47" i="35" s="1"/>
  <c r="N48" i="35"/>
  <c r="T48" i="35" s="1"/>
  <c r="N49" i="35"/>
  <c r="P49" i="35" s="1"/>
  <c r="T49" i="35"/>
  <c r="N50" i="35"/>
  <c r="P50" i="35" s="1"/>
  <c r="T50" i="35"/>
  <c r="N51" i="35"/>
  <c r="P51" i="35" s="1"/>
  <c r="N52" i="35"/>
  <c r="T52" i="35" s="1"/>
  <c r="N53" i="35"/>
  <c r="P53" i="35" s="1"/>
  <c r="T53" i="35"/>
  <c r="N54" i="35"/>
  <c r="P54" i="35" s="1"/>
  <c r="T54" i="35"/>
  <c r="N55" i="35"/>
  <c r="P55" i="35" s="1"/>
  <c r="N56" i="35"/>
  <c r="T56" i="35" s="1"/>
  <c r="N57" i="35"/>
  <c r="P57" i="35" s="1"/>
  <c r="T57" i="35"/>
  <c r="N58" i="35"/>
  <c r="P58" i="35" s="1"/>
  <c r="T58" i="35"/>
  <c r="N59" i="35"/>
  <c r="P59" i="35" s="1"/>
  <c r="N60" i="35"/>
  <c r="T60" i="35" s="1"/>
  <c r="N61" i="35"/>
  <c r="P61" i="35" s="1"/>
  <c r="T61" i="35"/>
  <c r="N62" i="35"/>
  <c r="P62" i="35" s="1"/>
  <c r="T62" i="35"/>
  <c r="N63" i="35"/>
  <c r="P63" i="35" s="1"/>
  <c r="N64" i="35"/>
  <c r="T64" i="35" s="1"/>
  <c r="N65" i="35"/>
  <c r="P65" i="35" s="1"/>
  <c r="T65" i="35"/>
  <c r="N66" i="35"/>
  <c r="P66" i="35" s="1"/>
  <c r="T66" i="35"/>
  <c r="N67" i="35"/>
  <c r="P67" i="35" s="1"/>
  <c r="N68" i="35"/>
  <c r="T68" i="35" s="1"/>
  <c r="N69" i="35"/>
  <c r="P69" i="35" s="1"/>
  <c r="T69" i="35"/>
  <c r="N70" i="35"/>
  <c r="P70" i="35" s="1"/>
  <c r="T70" i="35"/>
  <c r="N71" i="35"/>
  <c r="P71" i="35" s="1"/>
  <c r="N72" i="35"/>
  <c r="T72" i="35" s="1"/>
  <c r="N73" i="35"/>
  <c r="P73" i="35" s="1"/>
  <c r="T73" i="35"/>
  <c r="N74" i="35"/>
  <c r="P74" i="35" s="1"/>
  <c r="T74" i="35"/>
  <c r="N75" i="35"/>
  <c r="P75" i="35" s="1"/>
  <c r="N76" i="35"/>
  <c r="T76" i="35" s="1"/>
  <c r="N77" i="35"/>
  <c r="P77" i="35" s="1"/>
  <c r="T77" i="35"/>
  <c r="N78" i="35"/>
  <c r="P78" i="35" s="1"/>
  <c r="T78" i="35"/>
  <c r="N79" i="35"/>
  <c r="P79" i="35" s="1"/>
  <c r="N80" i="35"/>
  <c r="T80" i="35" s="1"/>
  <c r="N81" i="35"/>
  <c r="P81" i="35" s="1"/>
  <c r="T81" i="35"/>
  <c r="N82" i="35"/>
  <c r="P82" i="35" s="1"/>
  <c r="T82" i="35"/>
  <c r="N83" i="35"/>
  <c r="P83" i="35" s="1"/>
  <c r="N84" i="35"/>
  <c r="T84" i="35" s="1"/>
  <c r="N85" i="35"/>
  <c r="P85" i="35" s="1"/>
  <c r="T85" i="35"/>
  <c r="N86" i="35"/>
  <c r="P86" i="35" s="1"/>
  <c r="T86" i="35"/>
  <c r="N87" i="35"/>
  <c r="P87" i="35" s="1"/>
  <c r="N88" i="35"/>
  <c r="T88" i="35" s="1"/>
  <c r="N89" i="35"/>
  <c r="P89" i="35" s="1"/>
  <c r="T89" i="35"/>
  <c r="N90" i="35"/>
  <c r="P90" i="35" s="1"/>
  <c r="T90" i="35"/>
  <c r="N91" i="35"/>
  <c r="P91" i="35" s="1"/>
  <c r="N92" i="35"/>
  <c r="T92" i="35" s="1"/>
  <c r="N93" i="35"/>
  <c r="P93" i="35" s="1"/>
  <c r="T93" i="35"/>
  <c r="N94" i="35"/>
  <c r="P94" i="35" s="1"/>
  <c r="T94" i="35"/>
  <c r="N95" i="35"/>
  <c r="P95" i="35" s="1"/>
  <c r="N96" i="35"/>
  <c r="T96" i="35" s="1"/>
  <c r="N97" i="35"/>
  <c r="P97" i="35" s="1"/>
  <c r="T97" i="35"/>
  <c r="N98" i="35"/>
  <c r="P98" i="35" s="1"/>
  <c r="T98" i="35"/>
  <c r="N99" i="35"/>
  <c r="P99" i="35" s="1"/>
  <c r="N100" i="35"/>
  <c r="T100" i="35" s="1"/>
  <c r="N101" i="35"/>
  <c r="P101" i="35" s="1"/>
  <c r="T101" i="35"/>
  <c r="N102" i="35"/>
  <c r="P102" i="35" s="1"/>
  <c r="T102" i="35"/>
  <c r="N103" i="35"/>
  <c r="P103" i="35" s="1"/>
  <c r="N104" i="35"/>
  <c r="T104" i="35" s="1"/>
  <c r="N105" i="35"/>
  <c r="P105" i="35" s="1"/>
  <c r="T105" i="35"/>
  <c r="N106" i="35"/>
  <c r="P106" i="35" s="1"/>
  <c r="T106" i="35"/>
  <c r="N107" i="35"/>
  <c r="P107" i="35" s="1"/>
  <c r="N108" i="35"/>
  <c r="T108" i="35" s="1"/>
  <c r="N109" i="35"/>
  <c r="P109" i="35" s="1"/>
  <c r="T109" i="35"/>
  <c r="N110" i="35"/>
  <c r="P110" i="35" s="1"/>
  <c r="T110" i="35"/>
  <c r="N111" i="35"/>
  <c r="P111" i="35" s="1"/>
  <c r="N112" i="35"/>
  <c r="T112" i="35" s="1"/>
  <c r="N113" i="35"/>
  <c r="P113" i="35" s="1"/>
  <c r="T113" i="35"/>
  <c r="N114" i="35"/>
  <c r="P114" i="35" s="1"/>
  <c r="T114" i="35"/>
  <c r="N115" i="35"/>
  <c r="P115" i="35" s="1"/>
  <c r="N116" i="35"/>
  <c r="T116" i="35" s="1"/>
  <c r="N117" i="35"/>
  <c r="P117" i="35" s="1"/>
  <c r="T117" i="35"/>
  <c r="N118" i="35"/>
  <c r="P118" i="35" s="1"/>
  <c r="T118" i="35"/>
  <c r="N119" i="35"/>
  <c r="P119" i="35" s="1"/>
  <c r="N120" i="35"/>
  <c r="T120" i="35" s="1"/>
  <c r="N121" i="35"/>
  <c r="P121" i="35" s="1"/>
  <c r="T121" i="35"/>
  <c r="N122" i="35"/>
  <c r="P122" i="35" s="1"/>
  <c r="T122" i="35"/>
  <c r="N123" i="35"/>
  <c r="P123" i="35" s="1"/>
  <c r="N124" i="35"/>
  <c r="T124" i="35" s="1"/>
  <c r="N125" i="35"/>
  <c r="P125" i="35" s="1"/>
  <c r="T125" i="35"/>
  <c r="N126" i="35"/>
  <c r="P126" i="35" s="1"/>
  <c r="T126" i="35"/>
  <c r="N127" i="35"/>
  <c r="P127" i="35" s="1"/>
  <c r="N128" i="35"/>
  <c r="T128" i="35" s="1"/>
  <c r="N129" i="35"/>
  <c r="P129" i="35" s="1"/>
  <c r="T129" i="35"/>
  <c r="N130" i="35"/>
  <c r="P130" i="35" s="1"/>
  <c r="T130" i="35"/>
  <c r="N131" i="35"/>
  <c r="P131" i="35" s="1"/>
  <c r="N132" i="35"/>
  <c r="T132" i="35" s="1"/>
  <c r="N133" i="35"/>
  <c r="P133" i="35" s="1"/>
  <c r="T133" i="35"/>
  <c r="N134" i="35"/>
  <c r="P134" i="35" s="1"/>
  <c r="T134" i="35"/>
  <c r="N135" i="35"/>
  <c r="P135" i="35" s="1"/>
  <c r="N136" i="35"/>
  <c r="T136" i="35" s="1"/>
  <c r="N137" i="35"/>
  <c r="P137" i="35" s="1"/>
  <c r="T137" i="35"/>
  <c r="N138" i="35"/>
  <c r="P138" i="35" s="1"/>
  <c r="T138" i="35"/>
  <c r="N139" i="35"/>
  <c r="P139" i="35" s="1"/>
  <c r="N140" i="35"/>
  <c r="T140" i="35" s="1"/>
  <c r="N141" i="35"/>
  <c r="P141" i="35" s="1"/>
  <c r="T141" i="35"/>
  <c r="N142" i="35"/>
  <c r="P142" i="35" s="1"/>
  <c r="T142" i="35"/>
  <c r="N143" i="35"/>
  <c r="P143" i="35" s="1"/>
  <c r="N144" i="35"/>
  <c r="T144" i="35" s="1"/>
  <c r="N145" i="35"/>
  <c r="P145" i="35" s="1"/>
  <c r="T145" i="35"/>
  <c r="N146" i="35"/>
  <c r="P146" i="35" s="1"/>
  <c r="T146" i="35"/>
  <c r="N147" i="35"/>
  <c r="P147" i="35" s="1"/>
  <c r="N148" i="35"/>
  <c r="T148" i="35" s="1"/>
  <c r="N149" i="35"/>
  <c r="P149" i="35" s="1"/>
  <c r="T149" i="35"/>
  <c r="N150" i="35"/>
  <c r="P150" i="35" s="1"/>
  <c r="T150" i="35"/>
  <c r="N151" i="35"/>
  <c r="P151" i="35" s="1"/>
  <c r="N152" i="35"/>
  <c r="T152" i="35" s="1"/>
  <c r="N153" i="35"/>
  <c r="P153" i="35" s="1"/>
  <c r="T153" i="35"/>
  <c r="N154" i="35"/>
  <c r="P154" i="35" s="1"/>
  <c r="T154" i="35"/>
  <c r="N155" i="35"/>
  <c r="P155" i="35" s="1"/>
  <c r="N156" i="35"/>
  <c r="T156" i="35" s="1"/>
  <c r="N157" i="35"/>
  <c r="P157" i="35" s="1"/>
  <c r="T157" i="35"/>
  <c r="N158" i="35"/>
  <c r="P158" i="35" s="1"/>
  <c r="T158" i="35"/>
  <c r="N159" i="35"/>
  <c r="P159" i="35" s="1"/>
  <c r="N160" i="35"/>
  <c r="T160" i="35" s="1"/>
  <c r="N161" i="35"/>
  <c r="P161" i="35" s="1"/>
  <c r="T161" i="35"/>
  <c r="N162" i="35"/>
  <c r="P162" i="35" s="1"/>
  <c r="T162" i="35"/>
  <c r="N163" i="35"/>
  <c r="P163" i="35" s="1"/>
  <c r="N164" i="35"/>
  <c r="T164" i="35" s="1"/>
  <c r="N165" i="35"/>
  <c r="P165" i="35" s="1"/>
  <c r="T165" i="35"/>
  <c r="N166" i="35"/>
  <c r="P166" i="35" s="1"/>
  <c r="T166" i="35"/>
  <c r="N167" i="35"/>
  <c r="P167" i="35" s="1"/>
  <c r="N168" i="35"/>
  <c r="T168" i="35" s="1"/>
  <c r="N169" i="35"/>
  <c r="P169" i="35" s="1"/>
  <c r="T169" i="35"/>
  <c r="N170" i="35"/>
  <c r="P170" i="35" s="1"/>
  <c r="T170" i="35"/>
  <c r="N171" i="35"/>
  <c r="P171" i="35" s="1"/>
  <c r="N172" i="35"/>
  <c r="T172" i="35" s="1"/>
  <c r="N173" i="35"/>
  <c r="P173" i="35" s="1"/>
  <c r="T173" i="35"/>
  <c r="N174" i="35"/>
  <c r="P174" i="35" s="1"/>
  <c r="T174" i="35"/>
  <c r="N175" i="35"/>
  <c r="P175" i="35" s="1"/>
  <c r="N176" i="35"/>
  <c r="T176" i="35" s="1"/>
  <c r="N177" i="35"/>
  <c r="P177" i="35" s="1"/>
  <c r="T177" i="35"/>
  <c r="N178" i="35"/>
  <c r="P178" i="35" s="1"/>
  <c r="T178" i="35"/>
  <c r="N179" i="35"/>
  <c r="P179" i="35" s="1"/>
  <c r="N180" i="35"/>
  <c r="T180" i="35" s="1"/>
  <c r="N181" i="35"/>
  <c r="P181" i="35" s="1"/>
  <c r="T181" i="35"/>
  <c r="N182" i="35"/>
  <c r="P182" i="35" s="1"/>
  <c r="T182" i="35"/>
  <c r="N183" i="35"/>
  <c r="P183" i="35" s="1"/>
  <c r="N184" i="35"/>
  <c r="T184" i="35" s="1"/>
  <c r="N185" i="35"/>
  <c r="P185" i="35" s="1"/>
  <c r="T185" i="35"/>
  <c r="N186" i="35"/>
  <c r="P186" i="35" s="1"/>
  <c r="T186" i="35"/>
  <c r="N187" i="35"/>
  <c r="P187" i="35" s="1"/>
  <c r="N188" i="35"/>
  <c r="T188" i="35" s="1"/>
  <c r="N189" i="35"/>
  <c r="P189" i="35" s="1"/>
  <c r="T189" i="35"/>
  <c r="N190" i="35"/>
  <c r="P190" i="35" s="1"/>
  <c r="T190" i="35"/>
  <c r="N191" i="35"/>
  <c r="P191" i="35" s="1"/>
  <c r="N192" i="35"/>
  <c r="T192" i="35" s="1"/>
  <c r="N193" i="35"/>
  <c r="P193" i="35" s="1"/>
  <c r="T193" i="35"/>
  <c r="N194" i="35"/>
  <c r="P194" i="35" s="1"/>
  <c r="T194" i="35"/>
  <c r="N195" i="35"/>
  <c r="P195" i="35" s="1"/>
  <c r="N196" i="35"/>
  <c r="T196" i="35" s="1"/>
  <c r="N197" i="35"/>
  <c r="P197" i="35" s="1"/>
  <c r="T197" i="35"/>
  <c r="N198" i="35"/>
  <c r="P198" i="35" s="1"/>
  <c r="T198" i="35"/>
  <c r="N199" i="35"/>
  <c r="P199" i="35" s="1"/>
  <c r="N200" i="35"/>
  <c r="T200" i="35" s="1"/>
  <c r="N201" i="35"/>
  <c r="P201" i="35" s="1"/>
  <c r="T201" i="35"/>
  <c r="N202" i="35"/>
  <c r="P202" i="35" s="1"/>
  <c r="T202" i="35"/>
  <c r="N203" i="35"/>
  <c r="P203" i="35" s="1"/>
  <c r="N204" i="35"/>
  <c r="T204" i="35" s="1"/>
  <c r="F205" i="35"/>
  <c r="F8" i="32" s="1"/>
  <c r="I205" i="35"/>
  <c r="Y13" i="35" s="1"/>
  <c r="L205" i="35"/>
  <c r="J8" i="32" s="1"/>
  <c r="M205" i="35"/>
  <c r="O205" i="35"/>
  <c r="M8" i="32" s="1"/>
  <c r="Q205" i="35"/>
  <c r="O8" i="32" s="1"/>
  <c r="R205" i="35"/>
  <c r="S205" i="35"/>
  <c r="H1" i="34"/>
  <c r="D2" i="34"/>
  <c r="C5" i="34"/>
  <c r="N5" i="34"/>
  <c r="P5" i="34" s="1"/>
  <c r="N6" i="34"/>
  <c r="P6" i="34" s="1"/>
  <c r="N7" i="34"/>
  <c r="P7" i="34" s="1"/>
  <c r="N8" i="34"/>
  <c r="T8" i="34" s="1"/>
  <c r="N9" i="34"/>
  <c r="T9" i="34" s="1"/>
  <c r="N10" i="34"/>
  <c r="T10" i="34" s="1"/>
  <c r="N11" i="34"/>
  <c r="T11" i="34" s="1"/>
  <c r="N12" i="34"/>
  <c r="P12" i="34" s="1"/>
  <c r="N13" i="34"/>
  <c r="P13" i="34" s="1"/>
  <c r="N14" i="34"/>
  <c r="P14" i="34" s="1"/>
  <c r="N15" i="34"/>
  <c r="P15" i="34" s="1"/>
  <c r="N16" i="34"/>
  <c r="P16" i="34" s="1"/>
  <c r="N17" i="34"/>
  <c r="P17" i="34" s="1"/>
  <c r="N18" i="34"/>
  <c r="P18" i="34" s="1"/>
  <c r="N19" i="34"/>
  <c r="T19" i="34" s="1"/>
  <c r="P19" i="34"/>
  <c r="N20" i="34"/>
  <c r="P20" i="34" s="1"/>
  <c r="N21" i="34"/>
  <c r="P21" i="34"/>
  <c r="T21" i="34"/>
  <c r="N22" i="34"/>
  <c r="P22" i="34" s="1"/>
  <c r="N23" i="34"/>
  <c r="T23" i="34" s="1"/>
  <c r="P23" i="34"/>
  <c r="N24" i="34"/>
  <c r="P24" i="34" s="1"/>
  <c r="N25" i="34"/>
  <c r="P25" i="34"/>
  <c r="T25" i="34"/>
  <c r="N26" i="34"/>
  <c r="P26" i="34" s="1"/>
  <c r="N27" i="34"/>
  <c r="T27" i="34" s="1"/>
  <c r="P27" i="34"/>
  <c r="N28" i="34"/>
  <c r="P28" i="34" s="1"/>
  <c r="N29" i="34"/>
  <c r="P29" i="34"/>
  <c r="T29" i="34"/>
  <c r="N30" i="34"/>
  <c r="P30" i="34" s="1"/>
  <c r="N31" i="34"/>
  <c r="T31" i="34" s="1"/>
  <c r="P31" i="34"/>
  <c r="N32" i="34"/>
  <c r="P32" i="34" s="1"/>
  <c r="N33" i="34"/>
  <c r="P33" i="34"/>
  <c r="T33" i="34"/>
  <c r="N34" i="34"/>
  <c r="P34" i="34" s="1"/>
  <c r="N35" i="34"/>
  <c r="T35" i="34" s="1"/>
  <c r="P35" i="34"/>
  <c r="N36" i="34"/>
  <c r="P36" i="34" s="1"/>
  <c r="N37" i="34"/>
  <c r="P37" i="34"/>
  <c r="T37" i="34"/>
  <c r="N38" i="34"/>
  <c r="P38" i="34" s="1"/>
  <c r="N39" i="34"/>
  <c r="T39" i="34" s="1"/>
  <c r="P39" i="34"/>
  <c r="N40" i="34"/>
  <c r="P40" i="34" s="1"/>
  <c r="N41" i="34"/>
  <c r="P41" i="34"/>
  <c r="T41" i="34"/>
  <c r="N42" i="34"/>
  <c r="P42" i="34" s="1"/>
  <c r="N43" i="34"/>
  <c r="T43" i="34" s="1"/>
  <c r="P43" i="34"/>
  <c r="N44" i="34"/>
  <c r="P44" i="34" s="1"/>
  <c r="N45" i="34"/>
  <c r="P45" i="34"/>
  <c r="T45" i="34"/>
  <c r="N46" i="34"/>
  <c r="P46" i="34" s="1"/>
  <c r="N47" i="34"/>
  <c r="T47" i="34" s="1"/>
  <c r="P47" i="34"/>
  <c r="N48" i="34"/>
  <c r="P48" i="34" s="1"/>
  <c r="N49" i="34"/>
  <c r="P49" i="34"/>
  <c r="T49" i="34"/>
  <c r="N50" i="34"/>
  <c r="P50" i="34" s="1"/>
  <c r="N51" i="34"/>
  <c r="T51" i="34" s="1"/>
  <c r="P51" i="34"/>
  <c r="N52" i="34"/>
  <c r="P52" i="34" s="1"/>
  <c r="N53" i="34"/>
  <c r="P53" i="34"/>
  <c r="T53" i="34"/>
  <c r="N54" i="34"/>
  <c r="P54" i="34" s="1"/>
  <c r="N55" i="34"/>
  <c r="T55" i="34" s="1"/>
  <c r="P55" i="34"/>
  <c r="N56" i="34"/>
  <c r="P56" i="34" s="1"/>
  <c r="N57" i="34"/>
  <c r="P57" i="34"/>
  <c r="T57" i="34"/>
  <c r="N58" i="34"/>
  <c r="P58" i="34" s="1"/>
  <c r="N59" i="34"/>
  <c r="T59" i="34" s="1"/>
  <c r="P59" i="34"/>
  <c r="N60" i="34"/>
  <c r="P60" i="34" s="1"/>
  <c r="N61" i="34"/>
  <c r="P61" i="34"/>
  <c r="T61" i="34"/>
  <c r="N62" i="34"/>
  <c r="P62" i="34" s="1"/>
  <c r="N63" i="34"/>
  <c r="T63" i="34" s="1"/>
  <c r="P63" i="34"/>
  <c r="N64" i="34"/>
  <c r="P64" i="34" s="1"/>
  <c r="N65" i="34"/>
  <c r="P65" i="34"/>
  <c r="T65" i="34"/>
  <c r="N66" i="34"/>
  <c r="P66" i="34" s="1"/>
  <c r="N67" i="34"/>
  <c r="T67" i="34" s="1"/>
  <c r="P67" i="34"/>
  <c r="N68" i="34"/>
  <c r="P68" i="34" s="1"/>
  <c r="N69" i="34"/>
  <c r="P69" i="34"/>
  <c r="T69" i="34"/>
  <c r="N70" i="34"/>
  <c r="P70" i="34" s="1"/>
  <c r="N71" i="34"/>
  <c r="T71" i="34" s="1"/>
  <c r="P71" i="34"/>
  <c r="N72" i="34"/>
  <c r="P72" i="34" s="1"/>
  <c r="N73" i="34"/>
  <c r="P73" i="34"/>
  <c r="T73" i="34"/>
  <c r="N74" i="34"/>
  <c r="P74" i="34" s="1"/>
  <c r="N75" i="34"/>
  <c r="T75" i="34" s="1"/>
  <c r="P75" i="34"/>
  <c r="N76" i="34"/>
  <c r="P76" i="34" s="1"/>
  <c r="N77" i="34"/>
  <c r="P77" i="34"/>
  <c r="T77" i="34"/>
  <c r="N78" i="34"/>
  <c r="P78" i="34" s="1"/>
  <c r="N79" i="34"/>
  <c r="T79" i="34" s="1"/>
  <c r="P79" i="34"/>
  <c r="N80" i="34"/>
  <c r="P80" i="34" s="1"/>
  <c r="N81" i="34"/>
  <c r="P81" i="34"/>
  <c r="T81" i="34"/>
  <c r="N82" i="34"/>
  <c r="P82" i="34" s="1"/>
  <c r="N83" i="34"/>
  <c r="T83" i="34" s="1"/>
  <c r="P83" i="34"/>
  <c r="N84" i="34"/>
  <c r="P84" i="34" s="1"/>
  <c r="N85" i="34"/>
  <c r="P85" i="34"/>
  <c r="T85" i="34"/>
  <c r="N86" i="34"/>
  <c r="P86" i="34" s="1"/>
  <c r="N87" i="34"/>
  <c r="T87" i="34" s="1"/>
  <c r="P87" i="34"/>
  <c r="N88" i="34"/>
  <c r="P88" i="34" s="1"/>
  <c r="N89" i="34"/>
  <c r="P89" i="34"/>
  <c r="T89" i="34"/>
  <c r="N90" i="34"/>
  <c r="P90" i="34" s="1"/>
  <c r="N91" i="34"/>
  <c r="T91" i="34" s="1"/>
  <c r="P91" i="34"/>
  <c r="N92" i="34"/>
  <c r="P92" i="34" s="1"/>
  <c r="N93" i="34"/>
  <c r="P93" i="34"/>
  <c r="T93" i="34"/>
  <c r="N94" i="34"/>
  <c r="P94" i="34" s="1"/>
  <c r="N95" i="34"/>
  <c r="T95" i="34" s="1"/>
  <c r="P95" i="34"/>
  <c r="N96" i="34"/>
  <c r="P96" i="34" s="1"/>
  <c r="N97" i="34"/>
  <c r="P97" i="34"/>
  <c r="T97" i="34"/>
  <c r="N98" i="34"/>
  <c r="P98" i="34" s="1"/>
  <c r="N99" i="34"/>
  <c r="T99" i="34" s="1"/>
  <c r="P99" i="34"/>
  <c r="N100" i="34"/>
  <c r="P100" i="34" s="1"/>
  <c r="N101" i="34"/>
  <c r="P101" i="34"/>
  <c r="T101" i="34"/>
  <c r="N102" i="34"/>
  <c r="P102" i="34" s="1"/>
  <c r="N103" i="34"/>
  <c r="T103" i="34" s="1"/>
  <c r="P103" i="34"/>
  <c r="N104" i="34"/>
  <c r="P104" i="34" s="1"/>
  <c r="N105" i="34"/>
  <c r="P105" i="34"/>
  <c r="T105" i="34"/>
  <c r="N106" i="34"/>
  <c r="P106" i="34" s="1"/>
  <c r="N107" i="34"/>
  <c r="T107" i="34" s="1"/>
  <c r="P107" i="34"/>
  <c r="N108" i="34"/>
  <c r="P108" i="34" s="1"/>
  <c r="N109" i="34"/>
  <c r="P109" i="34"/>
  <c r="T109" i="34"/>
  <c r="N110" i="34"/>
  <c r="P110" i="34" s="1"/>
  <c r="N111" i="34"/>
  <c r="T111" i="34" s="1"/>
  <c r="P111" i="34"/>
  <c r="N112" i="34"/>
  <c r="P112" i="34" s="1"/>
  <c r="N113" i="34"/>
  <c r="P113" i="34"/>
  <c r="T113" i="34"/>
  <c r="N114" i="34"/>
  <c r="P114" i="34" s="1"/>
  <c r="N115" i="34"/>
  <c r="T115" i="34" s="1"/>
  <c r="P115" i="34"/>
  <c r="N116" i="34"/>
  <c r="P116" i="34" s="1"/>
  <c r="N117" i="34"/>
  <c r="P117" i="34"/>
  <c r="T117" i="34"/>
  <c r="N118" i="34"/>
  <c r="P118" i="34" s="1"/>
  <c r="N119" i="34"/>
  <c r="T119" i="34" s="1"/>
  <c r="P119" i="34"/>
  <c r="N120" i="34"/>
  <c r="P120" i="34" s="1"/>
  <c r="N121" i="34"/>
  <c r="P121" i="34"/>
  <c r="T121" i="34"/>
  <c r="N122" i="34"/>
  <c r="P122" i="34" s="1"/>
  <c r="N123" i="34"/>
  <c r="T123" i="34" s="1"/>
  <c r="P123" i="34"/>
  <c r="N124" i="34"/>
  <c r="P124" i="34" s="1"/>
  <c r="N125" i="34"/>
  <c r="P125" i="34"/>
  <c r="T125" i="34"/>
  <c r="N126" i="34"/>
  <c r="P126" i="34" s="1"/>
  <c r="N127" i="34"/>
  <c r="T127" i="34" s="1"/>
  <c r="P127" i="34"/>
  <c r="N128" i="34"/>
  <c r="P128" i="34" s="1"/>
  <c r="N129" i="34"/>
  <c r="P129" i="34"/>
  <c r="T129" i="34"/>
  <c r="N130" i="34"/>
  <c r="P130" i="34" s="1"/>
  <c r="N131" i="34"/>
  <c r="T131" i="34" s="1"/>
  <c r="P131" i="34"/>
  <c r="N132" i="34"/>
  <c r="P132" i="34" s="1"/>
  <c r="N133" i="34"/>
  <c r="P133" i="34"/>
  <c r="T133" i="34"/>
  <c r="N134" i="34"/>
  <c r="P134" i="34" s="1"/>
  <c r="N135" i="34"/>
  <c r="T135" i="34" s="1"/>
  <c r="P135" i="34"/>
  <c r="N136" i="34"/>
  <c r="P136" i="34" s="1"/>
  <c r="N137" i="34"/>
  <c r="P137" i="34"/>
  <c r="T137" i="34"/>
  <c r="N138" i="34"/>
  <c r="P138" i="34" s="1"/>
  <c r="N139" i="34"/>
  <c r="T139" i="34" s="1"/>
  <c r="P139" i="34"/>
  <c r="N140" i="34"/>
  <c r="P140" i="34" s="1"/>
  <c r="N141" i="34"/>
  <c r="P141" i="34"/>
  <c r="T141" i="34"/>
  <c r="N142" i="34"/>
  <c r="P142" i="34" s="1"/>
  <c r="N143" i="34"/>
  <c r="T143" i="34" s="1"/>
  <c r="P143" i="34"/>
  <c r="N144" i="34"/>
  <c r="P144" i="34" s="1"/>
  <c r="N145" i="34"/>
  <c r="P145" i="34"/>
  <c r="T145" i="34"/>
  <c r="N146" i="34"/>
  <c r="P146" i="34" s="1"/>
  <c r="N147" i="34"/>
  <c r="T147" i="34" s="1"/>
  <c r="P147" i="34"/>
  <c r="N148" i="34"/>
  <c r="P148" i="34" s="1"/>
  <c r="N149" i="34"/>
  <c r="P149" i="34"/>
  <c r="T149" i="34"/>
  <c r="N150" i="34"/>
  <c r="P150" i="34" s="1"/>
  <c r="N151" i="34"/>
  <c r="T151" i="34" s="1"/>
  <c r="P151" i="34"/>
  <c r="N152" i="34"/>
  <c r="P152" i="34" s="1"/>
  <c r="N153" i="34"/>
  <c r="P153" i="34"/>
  <c r="T153" i="34"/>
  <c r="N154" i="34"/>
  <c r="P154" i="34" s="1"/>
  <c r="N155" i="34"/>
  <c r="T155" i="34" s="1"/>
  <c r="P155" i="34"/>
  <c r="N156" i="34"/>
  <c r="P156" i="34" s="1"/>
  <c r="N157" i="34"/>
  <c r="P157" i="34"/>
  <c r="T157" i="34"/>
  <c r="N158" i="34"/>
  <c r="P158" i="34" s="1"/>
  <c r="N159" i="34"/>
  <c r="T159" i="34" s="1"/>
  <c r="P159" i="34"/>
  <c r="N160" i="34"/>
  <c r="P160" i="34" s="1"/>
  <c r="N161" i="34"/>
  <c r="P161" i="34"/>
  <c r="T161" i="34"/>
  <c r="N162" i="34"/>
  <c r="P162" i="34" s="1"/>
  <c r="N163" i="34"/>
  <c r="T163" i="34" s="1"/>
  <c r="P163" i="34"/>
  <c r="N164" i="34"/>
  <c r="P164" i="34" s="1"/>
  <c r="N165" i="34"/>
  <c r="P165" i="34"/>
  <c r="T165" i="34"/>
  <c r="N166" i="34"/>
  <c r="P166" i="34" s="1"/>
  <c r="N167" i="34"/>
  <c r="T167" i="34" s="1"/>
  <c r="P167" i="34"/>
  <c r="N168" i="34"/>
  <c r="P168" i="34" s="1"/>
  <c r="N169" i="34"/>
  <c r="P169" i="34"/>
  <c r="T169" i="34"/>
  <c r="N170" i="34"/>
  <c r="P170" i="34" s="1"/>
  <c r="N171" i="34"/>
  <c r="T171" i="34" s="1"/>
  <c r="P171" i="34"/>
  <c r="N172" i="34"/>
  <c r="P172" i="34" s="1"/>
  <c r="N173" i="34"/>
  <c r="P173" i="34"/>
  <c r="T173" i="34"/>
  <c r="N174" i="34"/>
  <c r="P174" i="34" s="1"/>
  <c r="N175" i="34"/>
  <c r="T175" i="34" s="1"/>
  <c r="P175" i="34"/>
  <c r="N176" i="34"/>
  <c r="P176" i="34" s="1"/>
  <c r="N177" i="34"/>
  <c r="P177" i="34"/>
  <c r="T177" i="34"/>
  <c r="N178" i="34"/>
  <c r="P178" i="34" s="1"/>
  <c r="N179" i="34"/>
  <c r="T179" i="34" s="1"/>
  <c r="P179" i="34"/>
  <c r="N180" i="34"/>
  <c r="P180" i="34" s="1"/>
  <c r="N181" i="34"/>
  <c r="P181" i="34"/>
  <c r="T181" i="34"/>
  <c r="N182" i="34"/>
  <c r="P182" i="34" s="1"/>
  <c r="N183" i="34"/>
  <c r="T183" i="34" s="1"/>
  <c r="P183" i="34"/>
  <c r="N184" i="34"/>
  <c r="P184" i="34" s="1"/>
  <c r="N185" i="34"/>
  <c r="P185" i="34"/>
  <c r="T185" i="34"/>
  <c r="N186" i="34"/>
  <c r="P186" i="34" s="1"/>
  <c r="N187" i="34"/>
  <c r="T187" i="34" s="1"/>
  <c r="P187" i="34"/>
  <c r="N188" i="34"/>
  <c r="P188" i="34" s="1"/>
  <c r="N189" i="34"/>
  <c r="P189" i="34"/>
  <c r="T189" i="34"/>
  <c r="N190" i="34"/>
  <c r="P190" i="34" s="1"/>
  <c r="N191" i="34"/>
  <c r="T191" i="34" s="1"/>
  <c r="P191" i="34"/>
  <c r="N192" i="34"/>
  <c r="P192" i="34" s="1"/>
  <c r="N193" i="34"/>
  <c r="P193" i="34"/>
  <c r="T193" i="34"/>
  <c r="N194" i="34"/>
  <c r="P194" i="34" s="1"/>
  <c r="N195" i="34"/>
  <c r="T195" i="34" s="1"/>
  <c r="P195" i="34"/>
  <c r="N196" i="34"/>
  <c r="P196" i="34" s="1"/>
  <c r="N197" i="34"/>
  <c r="P197" i="34"/>
  <c r="T197" i="34"/>
  <c r="N198" i="34"/>
  <c r="P198" i="34" s="1"/>
  <c r="N199" i="34"/>
  <c r="T199" i="34" s="1"/>
  <c r="P199" i="34"/>
  <c r="N200" i="34"/>
  <c r="P200" i="34" s="1"/>
  <c r="N201" i="34"/>
  <c r="P201" i="34"/>
  <c r="T201" i="34"/>
  <c r="N202" i="34"/>
  <c r="P202" i="34" s="1"/>
  <c r="N203" i="34"/>
  <c r="T203" i="34" s="1"/>
  <c r="P203" i="34"/>
  <c r="N204" i="34"/>
  <c r="P204" i="34" s="1"/>
  <c r="F205" i="34"/>
  <c r="I205" i="34"/>
  <c r="Y13" i="34" s="1"/>
  <c r="L205" i="34"/>
  <c r="J7" i="32" s="1"/>
  <c r="M205" i="34"/>
  <c r="O205" i="34"/>
  <c r="M7" i="32" s="1"/>
  <c r="Q205" i="34"/>
  <c r="P7" i="32" s="1"/>
  <c r="R205" i="34"/>
  <c r="S205" i="34"/>
  <c r="R7" i="32" s="1"/>
  <c r="H1" i="33"/>
  <c r="D2" i="33"/>
  <c r="C5" i="33"/>
  <c r="N5" i="33"/>
  <c r="P5" i="33" s="1"/>
  <c r="N6" i="33"/>
  <c r="P6" i="33" s="1"/>
  <c r="T6" i="33"/>
  <c r="N7" i="33"/>
  <c r="P7" i="33" s="1"/>
  <c r="N8" i="33"/>
  <c r="N9" i="33"/>
  <c r="P9" i="33" s="1"/>
  <c r="T9" i="33"/>
  <c r="N10" i="33"/>
  <c r="P10" i="33" s="1"/>
  <c r="N11" i="33"/>
  <c r="N12" i="33"/>
  <c r="P12" i="33" s="1"/>
  <c r="T12" i="33"/>
  <c r="N13" i="33"/>
  <c r="T13" i="33" s="1"/>
  <c r="N14" i="33"/>
  <c r="P14" i="33"/>
  <c r="T14" i="33"/>
  <c r="N15" i="33"/>
  <c r="P15" i="33" s="1"/>
  <c r="N16" i="33"/>
  <c r="T16" i="33" s="1"/>
  <c r="P16" i="33"/>
  <c r="N17" i="33"/>
  <c r="P17" i="33" s="1"/>
  <c r="N18" i="33"/>
  <c r="P18" i="33"/>
  <c r="T18" i="33"/>
  <c r="N19" i="33"/>
  <c r="P19" i="33" s="1"/>
  <c r="N20" i="33"/>
  <c r="T20" i="33" s="1"/>
  <c r="P20" i="33"/>
  <c r="N21" i="33"/>
  <c r="P21" i="33" s="1"/>
  <c r="N22" i="33"/>
  <c r="P22" i="33"/>
  <c r="T22" i="33"/>
  <c r="N23" i="33"/>
  <c r="P23" i="33" s="1"/>
  <c r="N24" i="33"/>
  <c r="T24" i="33" s="1"/>
  <c r="N25" i="33"/>
  <c r="N26" i="33"/>
  <c r="T26" i="33" s="1"/>
  <c r="N27" i="33"/>
  <c r="P27" i="33" s="1"/>
  <c r="N28" i="33"/>
  <c r="N29" i="33"/>
  <c r="N30" i="33"/>
  <c r="P30" i="33" s="1"/>
  <c r="N31" i="33"/>
  <c r="P31" i="33" s="1"/>
  <c r="N32" i="33"/>
  <c r="N33" i="33"/>
  <c r="N34" i="33"/>
  <c r="P34" i="33" s="1"/>
  <c r="N35" i="33"/>
  <c r="P35" i="33" s="1"/>
  <c r="N36" i="33"/>
  <c r="N37" i="33"/>
  <c r="N38" i="33"/>
  <c r="P38" i="33" s="1"/>
  <c r="N39" i="33"/>
  <c r="P39" i="33" s="1"/>
  <c r="N40" i="33"/>
  <c r="N41" i="33"/>
  <c r="N42" i="33"/>
  <c r="P42" i="33" s="1"/>
  <c r="N43" i="33"/>
  <c r="P43" i="33" s="1"/>
  <c r="N44" i="33"/>
  <c r="N45" i="33"/>
  <c r="N46" i="33"/>
  <c r="P46" i="33" s="1"/>
  <c r="T46" i="33"/>
  <c r="N47" i="33"/>
  <c r="P47" i="33" s="1"/>
  <c r="N48" i="33"/>
  <c r="N49" i="33"/>
  <c r="N50" i="33"/>
  <c r="P50" i="33" s="1"/>
  <c r="N51" i="33"/>
  <c r="P51" i="33" s="1"/>
  <c r="N52" i="33"/>
  <c r="N53" i="33"/>
  <c r="N54" i="33"/>
  <c r="P54" i="33" s="1"/>
  <c r="N55" i="33"/>
  <c r="P55" i="33" s="1"/>
  <c r="N56" i="33"/>
  <c r="N57" i="33"/>
  <c r="N58" i="33"/>
  <c r="P58" i="33" s="1"/>
  <c r="N59" i="33"/>
  <c r="P59" i="33" s="1"/>
  <c r="N60" i="33"/>
  <c r="N61" i="33"/>
  <c r="N62" i="33"/>
  <c r="P62" i="33" s="1"/>
  <c r="N63" i="33"/>
  <c r="P63" i="33" s="1"/>
  <c r="N64" i="33"/>
  <c r="N65" i="33"/>
  <c r="N66" i="33"/>
  <c r="P66" i="33" s="1"/>
  <c r="N67" i="33"/>
  <c r="P67" i="33" s="1"/>
  <c r="N68" i="33"/>
  <c r="T68" i="33" s="1"/>
  <c r="N69" i="33"/>
  <c r="P69" i="33" s="1"/>
  <c r="N70" i="33"/>
  <c r="P70" i="33" s="1"/>
  <c r="T70" i="33"/>
  <c r="N71" i="33"/>
  <c r="P71" i="33" s="1"/>
  <c r="N72" i="33"/>
  <c r="T72" i="33" s="1"/>
  <c r="N73" i="33"/>
  <c r="P73" i="33" s="1"/>
  <c r="N74" i="33"/>
  <c r="P74" i="33" s="1"/>
  <c r="N75" i="33"/>
  <c r="P75" i="33" s="1"/>
  <c r="N76" i="33"/>
  <c r="T76" i="33" s="1"/>
  <c r="N77" i="33"/>
  <c r="P77" i="33" s="1"/>
  <c r="N78" i="33"/>
  <c r="P78" i="33" s="1"/>
  <c r="N79" i="33"/>
  <c r="P79" i="33" s="1"/>
  <c r="N80" i="33"/>
  <c r="T80" i="33" s="1"/>
  <c r="N81" i="33"/>
  <c r="P81" i="33" s="1"/>
  <c r="N82" i="33"/>
  <c r="P82" i="33" s="1"/>
  <c r="N83" i="33"/>
  <c r="P83" i="33" s="1"/>
  <c r="N84" i="33"/>
  <c r="T84" i="33" s="1"/>
  <c r="N85" i="33"/>
  <c r="P85" i="33" s="1"/>
  <c r="N86" i="33"/>
  <c r="P86" i="33" s="1"/>
  <c r="T86" i="33"/>
  <c r="N87" i="33"/>
  <c r="P87" i="33" s="1"/>
  <c r="N88" i="33"/>
  <c r="T88" i="33" s="1"/>
  <c r="N89" i="33"/>
  <c r="P89" i="33" s="1"/>
  <c r="N90" i="33"/>
  <c r="P90" i="33" s="1"/>
  <c r="T90" i="33"/>
  <c r="N91" i="33"/>
  <c r="P91" i="33" s="1"/>
  <c r="N92" i="33"/>
  <c r="T92" i="33" s="1"/>
  <c r="N93" i="33"/>
  <c r="P93" i="33" s="1"/>
  <c r="N94" i="33"/>
  <c r="P94" i="33" s="1"/>
  <c r="N95" i="33"/>
  <c r="P95" i="33" s="1"/>
  <c r="N96" i="33"/>
  <c r="T96" i="33" s="1"/>
  <c r="N97" i="33"/>
  <c r="P97" i="33" s="1"/>
  <c r="N98" i="33"/>
  <c r="P98" i="33" s="1"/>
  <c r="N99" i="33"/>
  <c r="P99" i="33" s="1"/>
  <c r="N100" i="33"/>
  <c r="T100" i="33" s="1"/>
  <c r="N101" i="33"/>
  <c r="P101" i="33" s="1"/>
  <c r="N102" i="33"/>
  <c r="P102" i="33" s="1"/>
  <c r="T102" i="33"/>
  <c r="N103" i="33"/>
  <c r="P103" i="33" s="1"/>
  <c r="N104" i="33"/>
  <c r="T104" i="33" s="1"/>
  <c r="N105" i="33"/>
  <c r="P105" i="33" s="1"/>
  <c r="N106" i="33"/>
  <c r="P106" i="33" s="1"/>
  <c r="N107" i="33"/>
  <c r="P107" i="33" s="1"/>
  <c r="N108" i="33"/>
  <c r="T108" i="33" s="1"/>
  <c r="N109" i="33"/>
  <c r="P109" i="33" s="1"/>
  <c r="N110" i="33"/>
  <c r="P110" i="33" s="1"/>
  <c r="N111" i="33"/>
  <c r="P111" i="33" s="1"/>
  <c r="N112" i="33"/>
  <c r="T112" i="33" s="1"/>
  <c r="N113" i="33"/>
  <c r="P113" i="33" s="1"/>
  <c r="N114" i="33"/>
  <c r="P114" i="33" s="1"/>
  <c r="N115" i="33"/>
  <c r="P115" i="33" s="1"/>
  <c r="N116" i="33"/>
  <c r="T116" i="33" s="1"/>
  <c r="N117" i="33"/>
  <c r="P117" i="33" s="1"/>
  <c r="N118" i="33"/>
  <c r="P118" i="33" s="1"/>
  <c r="T118" i="33"/>
  <c r="N119" i="33"/>
  <c r="P119" i="33" s="1"/>
  <c r="N120" i="33"/>
  <c r="T120" i="33" s="1"/>
  <c r="N121" i="33"/>
  <c r="P121" i="33" s="1"/>
  <c r="N122" i="33"/>
  <c r="P122" i="33" s="1"/>
  <c r="T122" i="33"/>
  <c r="N123" i="33"/>
  <c r="P123" i="33" s="1"/>
  <c r="N124" i="33"/>
  <c r="T124" i="33" s="1"/>
  <c r="N125" i="33"/>
  <c r="P125" i="33" s="1"/>
  <c r="N126" i="33"/>
  <c r="P126" i="33" s="1"/>
  <c r="N127" i="33"/>
  <c r="P127" i="33" s="1"/>
  <c r="N128" i="33"/>
  <c r="T128" i="33" s="1"/>
  <c r="N129" i="33"/>
  <c r="P129" i="33" s="1"/>
  <c r="N130" i="33"/>
  <c r="P130" i="33" s="1"/>
  <c r="N131" i="33"/>
  <c r="P131" i="33" s="1"/>
  <c r="N132" i="33"/>
  <c r="T132" i="33" s="1"/>
  <c r="N133" i="33"/>
  <c r="P133" i="33" s="1"/>
  <c r="N134" i="33"/>
  <c r="P134" i="33" s="1"/>
  <c r="T134" i="33"/>
  <c r="N135" i="33"/>
  <c r="P135" i="33" s="1"/>
  <c r="N136" i="33"/>
  <c r="T136" i="33" s="1"/>
  <c r="N137" i="33"/>
  <c r="P137" i="33" s="1"/>
  <c r="N138" i="33"/>
  <c r="P138" i="33" s="1"/>
  <c r="N139" i="33"/>
  <c r="P139" i="33" s="1"/>
  <c r="N140" i="33"/>
  <c r="T140" i="33" s="1"/>
  <c r="N141" i="33"/>
  <c r="P141" i="33" s="1"/>
  <c r="N142" i="33"/>
  <c r="P142" i="33" s="1"/>
  <c r="N143" i="33"/>
  <c r="P143" i="33" s="1"/>
  <c r="N144" i="33"/>
  <c r="T144" i="33" s="1"/>
  <c r="N145" i="33"/>
  <c r="P145" i="33" s="1"/>
  <c r="N146" i="33"/>
  <c r="P146" i="33" s="1"/>
  <c r="N147" i="33"/>
  <c r="P147" i="33" s="1"/>
  <c r="N148" i="33"/>
  <c r="T148" i="33" s="1"/>
  <c r="N149" i="33"/>
  <c r="P149" i="33" s="1"/>
  <c r="N150" i="33"/>
  <c r="P150" i="33" s="1"/>
  <c r="T150" i="33"/>
  <c r="N151" i="33"/>
  <c r="P151" i="33" s="1"/>
  <c r="N152" i="33"/>
  <c r="T152" i="33" s="1"/>
  <c r="N153" i="33"/>
  <c r="P153" i="33" s="1"/>
  <c r="N154" i="33"/>
  <c r="P154" i="33" s="1"/>
  <c r="T154" i="33"/>
  <c r="N155" i="33"/>
  <c r="P155" i="33" s="1"/>
  <c r="N156" i="33"/>
  <c r="T156" i="33" s="1"/>
  <c r="N157" i="33"/>
  <c r="P157" i="33" s="1"/>
  <c r="N158" i="33"/>
  <c r="P158" i="33" s="1"/>
  <c r="N159" i="33"/>
  <c r="P159" i="33" s="1"/>
  <c r="N160" i="33"/>
  <c r="T160" i="33" s="1"/>
  <c r="N161" i="33"/>
  <c r="P161" i="33" s="1"/>
  <c r="N162" i="33"/>
  <c r="P162" i="33" s="1"/>
  <c r="N163" i="33"/>
  <c r="P163" i="33" s="1"/>
  <c r="N164" i="33"/>
  <c r="T164" i="33" s="1"/>
  <c r="N165" i="33"/>
  <c r="P165" i="33" s="1"/>
  <c r="N166" i="33"/>
  <c r="P166" i="33" s="1"/>
  <c r="T166" i="33"/>
  <c r="N167" i="33"/>
  <c r="P167" i="33" s="1"/>
  <c r="N168" i="33"/>
  <c r="T168" i="33" s="1"/>
  <c r="N169" i="33"/>
  <c r="P169" i="33" s="1"/>
  <c r="N170" i="33"/>
  <c r="P170" i="33" s="1"/>
  <c r="N171" i="33"/>
  <c r="P171" i="33" s="1"/>
  <c r="N172" i="33"/>
  <c r="T172" i="33" s="1"/>
  <c r="N173" i="33"/>
  <c r="P173" i="33" s="1"/>
  <c r="N174" i="33"/>
  <c r="P174" i="33" s="1"/>
  <c r="N175" i="33"/>
  <c r="P175" i="33" s="1"/>
  <c r="N176" i="33"/>
  <c r="T176" i="33" s="1"/>
  <c r="N177" i="33"/>
  <c r="P177" i="33" s="1"/>
  <c r="N178" i="33"/>
  <c r="P178" i="33" s="1"/>
  <c r="N179" i="33"/>
  <c r="P179" i="33" s="1"/>
  <c r="N180" i="33"/>
  <c r="T180" i="33" s="1"/>
  <c r="N181" i="33"/>
  <c r="P181" i="33" s="1"/>
  <c r="N182" i="33"/>
  <c r="P182" i="33" s="1"/>
  <c r="T182" i="33"/>
  <c r="N183" i="33"/>
  <c r="P183" i="33" s="1"/>
  <c r="N184" i="33"/>
  <c r="T184" i="33" s="1"/>
  <c r="N185" i="33"/>
  <c r="P185" i="33" s="1"/>
  <c r="N186" i="33"/>
  <c r="P186" i="33" s="1"/>
  <c r="T186" i="33"/>
  <c r="N187" i="33"/>
  <c r="P187" i="33" s="1"/>
  <c r="N188" i="33"/>
  <c r="T188" i="33" s="1"/>
  <c r="N189" i="33"/>
  <c r="P189" i="33" s="1"/>
  <c r="N190" i="33"/>
  <c r="P190" i="33" s="1"/>
  <c r="N191" i="33"/>
  <c r="P191" i="33" s="1"/>
  <c r="N192" i="33"/>
  <c r="T192" i="33" s="1"/>
  <c r="N193" i="33"/>
  <c r="P193" i="33" s="1"/>
  <c r="N194" i="33"/>
  <c r="P194" i="33" s="1"/>
  <c r="N195" i="33"/>
  <c r="P195" i="33" s="1"/>
  <c r="N196" i="33"/>
  <c r="T196" i="33" s="1"/>
  <c r="N197" i="33"/>
  <c r="P197" i="33" s="1"/>
  <c r="N198" i="33"/>
  <c r="P198" i="33" s="1"/>
  <c r="T198" i="33"/>
  <c r="N199" i="33"/>
  <c r="P199" i="33" s="1"/>
  <c r="N200" i="33"/>
  <c r="T200" i="33" s="1"/>
  <c r="N201" i="33"/>
  <c r="P201" i="33" s="1"/>
  <c r="N202" i="33"/>
  <c r="P202" i="33" s="1"/>
  <c r="N203" i="33"/>
  <c r="P203" i="33" s="1"/>
  <c r="N204" i="33"/>
  <c r="T204" i="33" s="1"/>
  <c r="F205" i="33"/>
  <c r="F6" i="32" s="1"/>
  <c r="I205" i="33"/>
  <c r="Y13" i="33" s="1"/>
  <c r="L205" i="33"/>
  <c r="J6" i="32" s="1"/>
  <c r="M205" i="33"/>
  <c r="O205" i="33"/>
  <c r="M6" i="32" s="1"/>
  <c r="Q205" i="33"/>
  <c r="P6" i="32" s="1"/>
  <c r="R205" i="33"/>
  <c r="S205" i="33"/>
  <c r="D2" i="32"/>
  <c r="C6" i="32"/>
  <c r="K6" i="32"/>
  <c r="Q6" i="32"/>
  <c r="R6" i="32"/>
  <c r="T6" i="32"/>
  <c r="C7" i="32"/>
  <c r="F7" i="32"/>
  <c r="I7" i="32"/>
  <c r="K7" i="32"/>
  <c r="Q7" i="32"/>
  <c r="T7" i="32"/>
  <c r="C8" i="32"/>
  <c r="K8" i="32"/>
  <c r="Q8" i="32"/>
  <c r="R8" i="32"/>
  <c r="T8" i="32"/>
  <c r="C9" i="32"/>
  <c r="F9" i="32"/>
  <c r="I9" i="32"/>
  <c r="J9" i="32"/>
  <c r="K9" i="32"/>
  <c r="M9" i="32"/>
  <c r="O9" i="32"/>
  <c r="Q9" i="32"/>
  <c r="T9" i="32"/>
  <c r="C10" i="32"/>
  <c r="K10" i="32"/>
  <c r="M10" i="32"/>
  <c r="O10" i="32"/>
  <c r="Q10" i="32"/>
  <c r="R10" i="32"/>
  <c r="T10" i="32"/>
  <c r="C11" i="32"/>
  <c r="I11" i="32"/>
  <c r="J11" i="32"/>
  <c r="K11" i="32"/>
  <c r="M11" i="32"/>
  <c r="O11" i="32"/>
  <c r="Q11" i="32"/>
  <c r="T11" i="32"/>
  <c r="C12" i="32"/>
  <c r="F12" i="32"/>
  <c r="I12" i="32"/>
  <c r="J12" i="32"/>
  <c r="K12" i="32"/>
  <c r="M12" i="32"/>
  <c r="R12" i="32"/>
  <c r="T12" i="32"/>
  <c r="C13" i="32"/>
  <c r="F13" i="32"/>
  <c r="I13" i="32"/>
  <c r="J13" i="32"/>
  <c r="K13" i="32"/>
  <c r="P13" i="32"/>
  <c r="Q13" i="32"/>
  <c r="R13" i="32"/>
  <c r="T13" i="32"/>
  <c r="C14" i="32"/>
  <c r="F14" i="32"/>
  <c r="I14" i="32"/>
  <c r="J14" i="32"/>
  <c r="K14" i="32"/>
  <c r="Q14" i="32"/>
  <c r="R14" i="32"/>
  <c r="T14" i="32"/>
  <c r="C15" i="32"/>
  <c r="F15" i="32"/>
  <c r="I15" i="32"/>
  <c r="J15" i="32"/>
  <c r="K15" i="32"/>
  <c r="M15" i="32"/>
  <c r="O15" i="32"/>
  <c r="Q15" i="32"/>
  <c r="R15" i="32"/>
  <c r="T15" i="32"/>
  <c r="C16" i="32"/>
  <c r="I16" i="32"/>
  <c r="J16" i="32"/>
  <c r="K16" i="32"/>
  <c r="M16" i="32"/>
  <c r="O16" i="32"/>
  <c r="P16" i="32"/>
  <c r="Q16" i="32"/>
  <c r="R16" i="32"/>
  <c r="T16" i="32"/>
  <c r="C17" i="32"/>
  <c r="F17" i="32"/>
  <c r="I17" i="32"/>
  <c r="J17" i="32"/>
  <c r="K17" i="32"/>
  <c r="M17" i="32"/>
  <c r="O17" i="32"/>
  <c r="P17" i="32"/>
  <c r="Q17" i="32"/>
  <c r="R17" i="32"/>
  <c r="T17" i="32"/>
  <c r="C18" i="32"/>
  <c r="F18" i="32"/>
  <c r="J18" i="32"/>
  <c r="K18" i="32"/>
  <c r="M18" i="32"/>
  <c r="O18" i="32"/>
  <c r="P18" i="32"/>
  <c r="Q18" i="32"/>
  <c r="R18" i="32"/>
  <c r="T18" i="32"/>
  <c r="C19" i="32"/>
  <c r="F19" i="32"/>
  <c r="I19" i="32"/>
  <c r="J19" i="32"/>
  <c r="K19" i="32"/>
  <c r="O19" i="32"/>
  <c r="P19" i="32"/>
  <c r="Q19" i="32"/>
  <c r="R19" i="32"/>
  <c r="T19" i="32"/>
  <c r="C20" i="32"/>
  <c r="F20" i="32"/>
  <c r="I20" i="32"/>
  <c r="J20" i="32"/>
  <c r="K20" i="32"/>
  <c r="M20" i="32"/>
  <c r="O20" i="32"/>
  <c r="P20" i="32"/>
  <c r="Q20" i="32"/>
  <c r="R20" i="32"/>
  <c r="T20" i="32"/>
  <c r="C21" i="32"/>
  <c r="F21" i="32"/>
  <c r="I21" i="32"/>
  <c r="J21" i="32"/>
  <c r="K21" i="32"/>
  <c r="M21" i="32"/>
  <c r="O21" i="32"/>
  <c r="P21" i="32"/>
  <c r="Q21" i="32"/>
  <c r="R21" i="32"/>
  <c r="T21" i="32"/>
  <c r="C22" i="32"/>
  <c r="F22" i="32"/>
  <c r="I22" i="32"/>
  <c r="J22" i="32"/>
  <c r="K22" i="32"/>
  <c r="M22" i="32"/>
  <c r="O22" i="32"/>
  <c r="P22" i="32"/>
  <c r="Q22" i="32"/>
  <c r="R22" i="32"/>
  <c r="T22" i="32"/>
  <c r="C23" i="32"/>
  <c r="F23" i="32"/>
  <c r="I23" i="32"/>
  <c r="J23" i="32"/>
  <c r="Q23" i="32"/>
  <c r="R23" i="32"/>
  <c r="T23" i="32"/>
  <c r="C24" i="32"/>
  <c r="F24" i="32"/>
  <c r="J24" i="32"/>
  <c r="K24" i="32"/>
  <c r="M24" i="32"/>
  <c r="O24" i="32"/>
  <c r="P24" i="32"/>
  <c r="R24" i="32"/>
  <c r="T24" i="32"/>
  <c r="C25" i="32"/>
  <c r="F25" i="32"/>
  <c r="I25" i="32"/>
  <c r="J25" i="32"/>
  <c r="P25" i="32"/>
  <c r="Q25" i="32"/>
  <c r="R25" i="32"/>
  <c r="T25" i="32"/>
  <c r="C26" i="32"/>
  <c r="F26" i="32"/>
  <c r="J26" i="32"/>
  <c r="K26" i="32"/>
  <c r="M26" i="32"/>
  <c r="O26" i="32"/>
  <c r="P26" i="32"/>
  <c r="R26" i="32"/>
  <c r="T26" i="32"/>
  <c r="C27" i="32"/>
  <c r="F27" i="32"/>
  <c r="I27" i="32"/>
  <c r="J27" i="32"/>
  <c r="P27" i="32"/>
  <c r="Q27" i="32"/>
  <c r="R27" i="32"/>
  <c r="T27" i="32"/>
  <c r="C28" i="32"/>
  <c r="F28" i="32"/>
  <c r="J28" i="32"/>
  <c r="K28" i="32"/>
  <c r="M28" i="32"/>
  <c r="O28" i="32"/>
  <c r="P28" i="32"/>
  <c r="R28" i="32"/>
  <c r="T28" i="32"/>
  <c r="C29" i="32"/>
  <c r="F29" i="32"/>
  <c r="I29" i="32"/>
  <c r="J29" i="32"/>
  <c r="Q29" i="32"/>
  <c r="T29" i="32"/>
  <c r="C30" i="32"/>
  <c r="F30" i="32"/>
  <c r="J30" i="32"/>
  <c r="K30" i="32"/>
  <c r="M30" i="32"/>
  <c r="O30" i="32"/>
  <c r="P30" i="32"/>
  <c r="R30" i="32"/>
  <c r="T30" i="32"/>
  <c r="C31" i="32"/>
  <c r="F31" i="32"/>
  <c r="I31" i="32"/>
  <c r="J31" i="32"/>
  <c r="Q31" i="32"/>
  <c r="R31" i="32"/>
  <c r="T31" i="32"/>
  <c r="C32" i="32"/>
  <c r="F32" i="32"/>
  <c r="J32" i="32"/>
  <c r="K32" i="32"/>
  <c r="M32" i="32"/>
  <c r="O32" i="32"/>
  <c r="P32" i="32"/>
  <c r="R32" i="32"/>
  <c r="T32" i="32"/>
  <c r="C33" i="32"/>
  <c r="F33" i="32"/>
  <c r="I33" i="32"/>
  <c r="J33" i="32"/>
  <c r="P33" i="32"/>
  <c r="Q33" i="32"/>
  <c r="R33" i="32"/>
  <c r="T33" i="32"/>
  <c r="C34" i="32"/>
  <c r="F34" i="32"/>
  <c r="I34" i="32"/>
  <c r="J34" i="32"/>
  <c r="M34" i="32"/>
  <c r="P34" i="32"/>
  <c r="Q34" i="32"/>
  <c r="R34" i="32"/>
  <c r="T34" i="32"/>
  <c r="C35" i="32"/>
  <c r="F35" i="32"/>
  <c r="J35" i="32"/>
  <c r="K35" i="32"/>
  <c r="M35" i="32"/>
  <c r="O35" i="32"/>
  <c r="P35" i="32"/>
  <c r="Q35" i="32"/>
  <c r="R35" i="32"/>
  <c r="T35" i="32"/>
  <c r="C36" i="32"/>
  <c r="F36" i="32"/>
  <c r="I36" i="32"/>
  <c r="J36" i="32"/>
  <c r="K36" i="32"/>
  <c r="O36" i="32"/>
  <c r="P36" i="32"/>
  <c r="Q36" i="32"/>
  <c r="R36" i="32"/>
  <c r="T36" i="32"/>
  <c r="C37" i="32"/>
  <c r="F37" i="32"/>
  <c r="J37" i="32"/>
  <c r="K37" i="32"/>
  <c r="M37" i="32"/>
  <c r="O37" i="32"/>
  <c r="P37" i="32"/>
  <c r="Q37" i="32"/>
  <c r="R37" i="32"/>
  <c r="T37" i="32"/>
  <c r="C38" i="32"/>
  <c r="F38" i="32"/>
  <c r="I38" i="32"/>
  <c r="J38" i="32"/>
  <c r="M38" i="32"/>
  <c r="P38" i="32"/>
  <c r="Q38" i="32"/>
  <c r="R38" i="32"/>
  <c r="T38" i="32"/>
  <c r="C39" i="32"/>
  <c r="F39" i="32"/>
  <c r="J39" i="32"/>
  <c r="K39" i="32"/>
  <c r="M39" i="32"/>
  <c r="O39" i="32"/>
  <c r="P39" i="32"/>
  <c r="Q39" i="32"/>
  <c r="R39" i="32"/>
  <c r="T39" i="32"/>
  <c r="C40" i="32"/>
  <c r="F40" i="32"/>
  <c r="I40" i="32"/>
  <c r="J40" i="32"/>
  <c r="M40" i="32"/>
  <c r="P40" i="32"/>
  <c r="Q40" i="32"/>
  <c r="R40" i="32"/>
  <c r="T40" i="32"/>
  <c r="C41" i="32"/>
  <c r="F41" i="32"/>
  <c r="I41" i="32"/>
  <c r="J41" i="32"/>
  <c r="K41" i="32"/>
  <c r="M41" i="32"/>
  <c r="O41" i="32"/>
  <c r="P41" i="32"/>
  <c r="R41" i="32"/>
  <c r="T41" i="32"/>
  <c r="C42" i="32"/>
  <c r="F42" i="32"/>
  <c r="I42" i="32"/>
  <c r="J42" i="32"/>
  <c r="K42" i="32"/>
  <c r="O42" i="32"/>
  <c r="P42" i="32"/>
  <c r="Q42" i="32"/>
  <c r="R42" i="32"/>
  <c r="T42" i="32"/>
  <c r="C43" i="32"/>
  <c r="F43" i="32"/>
  <c r="J43" i="32"/>
  <c r="K43" i="32"/>
  <c r="M43" i="32"/>
  <c r="O43" i="32"/>
  <c r="P43" i="32"/>
  <c r="Q43" i="32"/>
  <c r="R43" i="32"/>
  <c r="T43" i="32"/>
  <c r="C44" i="32"/>
  <c r="F44" i="32"/>
  <c r="I44" i="32"/>
  <c r="J44" i="32"/>
  <c r="M44" i="32"/>
  <c r="P44" i="32"/>
  <c r="Q44" i="32"/>
  <c r="R44" i="32"/>
  <c r="T44" i="32"/>
  <c r="C45" i="32"/>
  <c r="F45" i="32"/>
  <c r="J45" i="32"/>
  <c r="K45" i="32"/>
  <c r="M45" i="32"/>
  <c r="O45" i="32"/>
  <c r="P45" i="32"/>
  <c r="Q45" i="32"/>
  <c r="R45" i="32"/>
  <c r="T45" i="32"/>
  <c r="C46" i="32"/>
  <c r="F46" i="32"/>
  <c r="I46" i="32"/>
  <c r="J46" i="32"/>
  <c r="K46" i="32"/>
  <c r="O46" i="32"/>
  <c r="P46" i="32"/>
  <c r="Q46" i="32"/>
  <c r="R46" i="32"/>
  <c r="T46" i="32"/>
  <c r="C47" i="32"/>
  <c r="F47" i="32"/>
  <c r="I47" i="32"/>
  <c r="J47" i="32"/>
  <c r="K47" i="32"/>
  <c r="M47" i="32"/>
  <c r="O47" i="32"/>
  <c r="P47" i="32"/>
  <c r="R47" i="32"/>
  <c r="T47" i="32"/>
  <c r="C48" i="32"/>
  <c r="F48" i="32"/>
  <c r="I48" i="32"/>
  <c r="J48" i="32"/>
  <c r="K48" i="32"/>
  <c r="M48" i="32"/>
  <c r="O48" i="32"/>
  <c r="P48" i="32"/>
  <c r="Q48" i="32"/>
  <c r="R48" i="32"/>
  <c r="T48" i="32"/>
  <c r="C49" i="32"/>
  <c r="F49" i="32"/>
  <c r="I49" i="32"/>
  <c r="J49" i="32"/>
  <c r="K49" i="32"/>
  <c r="M49" i="32"/>
  <c r="O49" i="32"/>
  <c r="P49" i="32"/>
  <c r="Q49" i="32"/>
  <c r="R49" i="32"/>
  <c r="T49" i="32"/>
  <c r="C50" i="32"/>
  <c r="F50" i="32"/>
  <c r="I50" i="32"/>
  <c r="J50" i="32"/>
  <c r="K50" i="32"/>
  <c r="M50" i="32"/>
  <c r="O50" i="32"/>
  <c r="P50" i="32"/>
  <c r="Q50" i="32"/>
  <c r="R50" i="32"/>
  <c r="T50" i="32"/>
  <c r="C51" i="32"/>
  <c r="F51" i="32"/>
  <c r="I51" i="32"/>
  <c r="J51" i="32"/>
  <c r="K51" i="32"/>
  <c r="M51" i="32"/>
  <c r="O51" i="32"/>
  <c r="P51" i="32"/>
  <c r="Q51" i="32"/>
  <c r="R51" i="32"/>
  <c r="T51" i="32"/>
  <c r="C52" i="32"/>
  <c r="F52" i="32"/>
  <c r="I52" i="32"/>
  <c r="J52" i="32"/>
  <c r="K52" i="32"/>
  <c r="M52" i="32"/>
  <c r="O52" i="32"/>
  <c r="P52" i="32"/>
  <c r="Q52" i="32"/>
  <c r="R52" i="32"/>
  <c r="T52" i="32"/>
  <c r="C53" i="32"/>
  <c r="F53" i="32"/>
  <c r="I53" i="32"/>
  <c r="J53" i="32"/>
  <c r="K53" i="32"/>
  <c r="M53" i="32"/>
  <c r="O53" i="32"/>
  <c r="P53" i="32"/>
  <c r="Q53" i="32"/>
  <c r="R53" i="32"/>
  <c r="T53" i="32"/>
  <c r="C54" i="32"/>
  <c r="F54" i="32"/>
  <c r="I54" i="32"/>
  <c r="J54" i="32"/>
  <c r="K54" i="32"/>
  <c r="M54" i="32"/>
  <c r="O54" i="32"/>
  <c r="P54" i="32"/>
  <c r="Q54" i="32"/>
  <c r="R54" i="32"/>
  <c r="T54" i="32"/>
  <c r="C55" i="32"/>
  <c r="F55" i="32"/>
  <c r="I55" i="32"/>
  <c r="J55" i="32"/>
  <c r="K55" i="32"/>
  <c r="M55" i="32"/>
  <c r="O55" i="32"/>
  <c r="P55" i="32"/>
  <c r="Q55" i="32"/>
  <c r="R55" i="32"/>
  <c r="T55" i="32"/>
  <c r="C56" i="32"/>
  <c r="F56" i="32"/>
  <c r="I56" i="32"/>
  <c r="J56" i="32"/>
  <c r="K56" i="32"/>
  <c r="M56" i="32"/>
  <c r="O56" i="32"/>
  <c r="P56" i="32"/>
  <c r="R56" i="32"/>
  <c r="T56" i="32"/>
  <c r="C57" i="32"/>
  <c r="F57" i="32"/>
  <c r="I57" i="32"/>
  <c r="J57" i="32"/>
  <c r="K57" i="32"/>
  <c r="O57" i="32"/>
  <c r="P57" i="32"/>
  <c r="Q57" i="32"/>
  <c r="R57" i="32"/>
  <c r="T57" i="32"/>
  <c r="C58" i="32"/>
  <c r="F58" i="32"/>
  <c r="J58" i="32"/>
  <c r="K58" i="32"/>
  <c r="M58" i="32"/>
  <c r="O58" i="32"/>
  <c r="P58" i="32"/>
  <c r="Q58" i="32"/>
  <c r="R58" i="32"/>
  <c r="T58" i="32"/>
  <c r="C59" i="32"/>
  <c r="F59" i="32"/>
  <c r="I59" i="32"/>
  <c r="J59" i="32"/>
  <c r="K59" i="32"/>
  <c r="M59" i="32"/>
  <c r="O59" i="32"/>
  <c r="P59" i="32"/>
  <c r="Q59" i="32"/>
  <c r="R59" i="32"/>
  <c r="T59" i="32"/>
  <c r="C60" i="32"/>
  <c r="F60" i="32"/>
  <c r="I60" i="32"/>
  <c r="J60" i="32"/>
  <c r="K60" i="32"/>
  <c r="M60" i="32"/>
  <c r="O60" i="32"/>
  <c r="P60" i="32"/>
  <c r="Q60" i="32"/>
  <c r="R60" i="32"/>
  <c r="T60" i="32"/>
  <c r="C61" i="32"/>
  <c r="F61" i="32"/>
  <c r="I61" i="32"/>
  <c r="J61" i="32"/>
  <c r="K61" i="32"/>
  <c r="M61" i="32"/>
  <c r="O61" i="32"/>
  <c r="P61" i="32"/>
  <c r="Q61" i="32"/>
  <c r="R61" i="32"/>
  <c r="T61" i="32"/>
  <c r="C62" i="32"/>
  <c r="F62" i="32"/>
  <c r="I62" i="32"/>
  <c r="J62" i="32"/>
  <c r="K62" i="32"/>
  <c r="M62" i="32"/>
  <c r="O62" i="32"/>
  <c r="P62" i="32"/>
  <c r="Q62" i="32"/>
  <c r="R62" i="32"/>
  <c r="T62" i="32"/>
  <c r="C63" i="32"/>
  <c r="F63" i="32"/>
  <c r="I63" i="32"/>
  <c r="J63" i="32"/>
  <c r="K63" i="32"/>
  <c r="M63" i="32"/>
  <c r="O63" i="32"/>
  <c r="P63" i="32"/>
  <c r="Q63" i="32"/>
  <c r="R63" i="32"/>
  <c r="T63" i="32"/>
  <c r="C64" i="32"/>
  <c r="F64" i="32"/>
  <c r="I64" i="32"/>
  <c r="J64" i="32"/>
  <c r="K64" i="32"/>
  <c r="M64" i="32"/>
  <c r="O64" i="32"/>
  <c r="P64" i="32"/>
  <c r="Q64" i="32"/>
  <c r="R64" i="32"/>
  <c r="T64" i="32"/>
  <c r="C65" i="32"/>
  <c r="F65" i="32"/>
  <c r="I65" i="32"/>
  <c r="J65" i="32"/>
  <c r="K65" i="32"/>
  <c r="M65" i="32"/>
  <c r="O65" i="32"/>
  <c r="P65" i="32"/>
  <c r="Q65" i="32"/>
  <c r="R65" i="32"/>
  <c r="T65" i="32"/>
  <c r="P170" i="47" l="1"/>
  <c r="T170" i="47"/>
  <c r="P89" i="47"/>
  <c r="T89" i="47"/>
  <c r="P66" i="57"/>
  <c r="T66" i="57"/>
  <c r="P8" i="32"/>
  <c r="O6" i="32"/>
  <c r="T194" i="33"/>
  <c r="T162" i="33"/>
  <c r="T130" i="33"/>
  <c r="T98" i="33"/>
  <c r="T66" i="33"/>
  <c r="T38" i="33"/>
  <c r="T181" i="36"/>
  <c r="T149" i="36"/>
  <c r="T117" i="36"/>
  <c r="T95" i="36"/>
  <c r="T76" i="36"/>
  <c r="T63" i="36"/>
  <c r="T44" i="36"/>
  <c r="T31" i="36"/>
  <c r="T199" i="37"/>
  <c r="P184" i="37"/>
  <c r="T151" i="37"/>
  <c r="T146" i="37"/>
  <c r="T134" i="37"/>
  <c r="T121" i="37"/>
  <c r="P108" i="37"/>
  <c r="P104" i="37"/>
  <c r="T87" i="37"/>
  <c r="T82" i="37"/>
  <c r="T70" i="37"/>
  <c r="T57" i="37"/>
  <c r="H45" i="37"/>
  <c r="T38" i="37"/>
  <c r="P28" i="37"/>
  <c r="P24" i="37"/>
  <c r="T7" i="37"/>
  <c r="T185" i="38"/>
  <c r="P167" i="38"/>
  <c r="P163" i="38"/>
  <c r="T156" i="38"/>
  <c r="T109" i="38"/>
  <c r="T105" i="38"/>
  <c r="T101" i="38"/>
  <c r="P86" i="38"/>
  <c r="T50" i="38"/>
  <c r="P12" i="38"/>
  <c r="P9" i="38"/>
  <c r="H6" i="38"/>
  <c r="P155" i="39"/>
  <c r="T151" i="39"/>
  <c r="T138" i="39"/>
  <c r="P125" i="39"/>
  <c r="T104" i="39"/>
  <c r="T99" i="39"/>
  <c r="T87" i="39"/>
  <c r="T74" i="39"/>
  <c r="T40" i="39"/>
  <c r="T35" i="39"/>
  <c r="T23" i="39"/>
  <c r="T182" i="40"/>
  <c r="T169" i="40"/>
  <c r="P156" i="40"/>
  <c r="P152" i="40"/>
  <c r="T130" i="40"/>
  <c r="T126" i="40"/>
  <c r="T113" i="40"/>
  <c r="P100" i="40"/>
  <c r="P96" i="40"/>
  <c r="T57" i="40"/>
  <c r="P44" i="40"/>
  <c r="P40" i="40"/>
  <c r="T18" i="40"/>
  <c r="T202" i="41"/>
  <c r="T197" i="41"/>
  <c r="T185" i="41"/>
  <c r="T172" i="41"/>
  <c r="P159" i="41"/>
  <c r="P155" i="41"/>
  <c r="T138" i="41"/>
  <c r="T133" i="41"/>
  <c r="T121" i="41"/>
  <c r="T91" i="41"/>
  <c r="T72" i="41"/>
  <c r="P47" i="41"/>
  <c r="T47" i="41"/>
  <c r="T98" i="43"/>
  <c r="P98" i="43"/>
  <c r="P193" i="44"/>
  <c r="T193" i="44"/>
  <c r="P177" i="44"/>
  <c r="T177" i="44"/>
  <c r="P166" i="44"/>
  <c r="T166" i="44"/>
  <c r="T67" i="44"/>
  <c r="T53" i="44"/>
  <c r="P53" i="44"/>
  <c r="P31" i="44"/>
  <c r="T31" i="44"/>
  <c r="P197" i="45"/>
  <c r="T197" i="45"/>
  <c r="T138" i="45"/>
  <c r="T104" i="45"/>
  <c r="P104" i="45"/>
  <c r="T90" i="45"/>
  <c r="P201" i="46"/>
  <c r="T201" i="46"/>
  <c r="P173" i="46"/>
  <c r="T173" i="46"/>
  <c r="P102" i="46"/>
  <c r="T102" i="46"/>
  <c r="P30" i="46"/>
  <c r="T30" i="46"/>
  <c r="K14" i="46"/>
  <c r="K134" i="46"/>
  <c r="K188" i="46"/>
  <c r="K175" i="46"/>
  <c r="H47" i="46"/>
  <c r="H82" i="46"/>
  <c r="K112" i="46"/>
  <c r="H73" i="46"/>
  <c r="K137" i="46"/>
  <c r="K194" i="46"/>
  <c r="T155" i="47"/>
  <c r="P155" i="47"/>
  <c r="T145" i="47"/>
  <c r="T113" i="47"/>
  <c r="P98" i="47"/>
  <c r="T98" i="47"/>
  <c r="P74" i="47"/>
  <c r="T74" i="47"/>
  <c r="P45" i="47"/>
  <c r="T45" i="47"/>
  <c r="P16" i="47"/>
  <c r="T16" i="47"/>
  <c r="P183" i="48"/>
  <c r="T183" i="48"/>
  <c r="T109" i="48"/>
  <c r="P109" i="48"/>
  <c r="P105" i="49"/>
  <c r="T105" i="49"/>
  <c r="T105" i="50"/>
  <c r="P105" i="50"/>
  <c r="P90" i="51"/>
  <c r="T90" i="51"/>
  <c r="P105" i="45"/>
  <c r="T105" i="45"/>
  <c r="P188" i="46"/>
  <c r="T188" i="46"/>
  <c r="P27" i="47"/>
  <c r="T27" i="47"/>
  <c r="P190" i="49"/>
  <c r="T190" i="49"/>
  <c r="P107" i="55"/>
  <c r="T107" i="55"/>
  <c r="T174" i="33"/>
  <c r="T142" i="33"/>
  <c r="T110" i="33"/>
  <c r="T78" i="33"/>
  <c r="T30" i="33"/>
  <c r="T193" i="36"/>
  <c r="T161" i="36"/>
  <c r="T129" i="36"/>
  <c r="T99" i="36"/>
  <c r="T67" i="36"/>
  <c r="T35" i="36"/>
  <c r="P11" i="36"/>
  <c r="T175" i="37"/>
  <c r="T170" i="37"/>
  <c r="T142" i="37"/>
  <c r="T129" i="37"/>
  <c r="P116" i="37"/>
  <c r="P112" i="37"/>
  <c r="T95" i="37"/>
  <c r="T78" i="37"/>
  <c r="T65" i="37"/>
  <c r="P52" i="37"/>
  <c r="P48" i="37"/>
  <c r="T15" i="37"/>
  <c r="P11" i="37"/>
  <c r="T181" i="38"/>
  <c r="T148" i="38"/>
  <c r="P139" i="38"/>
  <c r="T132" i="38"/>
  <c r="T113" i="38"/>
  <c r="T97" i="38"/>
  <c r="P68" i="38"/>
  <c r="T45" i="38"/>
  <c r="T20" i="38"/>
  <c r="T15" i="38"/>
  <c r="T195" i="39"/>
  <c r="T146" i="39"/>
  <c r="P133" i="39"/>
  <c r="P129" i="39"/>
  <c r="T112" i="39"/>
  <c r="T95" i="39"/>
  <c r="T82" i="39"/>
  <c r="P69" i="39"/>
  <c r="P65" i="39"/>
  <c r="T48" i="39"/>
  <c r="T31" i="39"/>
  <c r="T18" i="39"/>
  <c r="T194" i="40"/>
  <c r="T190" i="40"/>
  <c r="T177" i="40"/>
  <c r="P164" i="40"/>
  <c r="P160" i="40"/>
  <c r="T121" i="40"/>
  <c r="P108" i="40"/>
  <c r="P104" i="40"/>
  <c r="T82" i="40"/>
  <c r="P52" i="40"/>
  <c r="P48" i="40"/>
  <c r="T31" i="40"/>
  <c r="T193" i="41"/>
  <c r="T180" i="41"/>
  <c r="P167" i="41"/>
  <c r="P163" i="41"/>
  <c r="T146" i="41"/>
  <c r="T129" i="41"/>
  <c r="T116" i="41"/>
  <c r="P105" i="41"/>
  <c r="T100" i="41"/>
  <c r="P141" i="43"/>
  <c r="T141" i="43"/>
  <c r="P104" i="43"/>
  <c r="T104" i="43"/>
  <c r="P23" i="43"/>
  <c r="T23" i="43"/>
  <c r="P198" i="44"/>
  <c r="T198" i="44"/>
  <c r="P106" i="44"/>
  <c r="T106" i="44"/>
  <c r="P99" i="44"/>
  <c r="T99" i="44"/>
  <c r="P22" i="44"/>
  <c r="T22" i="44"/>
  <c r="T196" i="45"/>
  <c r="P196" i="45"/>
  <c r="P165" i="46"/>
  <c r="T165" i="46"/>
  <c r="P125" i="46"/>
  <c r="T125" i="46"/>
  <c r="T187" i="47"/>
  <c r="P187" i="47"/>
  <c r="P149" i="47"/>
  <c r="T149" i="47"/>
  <c r="T123" i="47"/>
  <c r="P123" i="47"/>
  <c r="T103" i="47"/>
  <c r="P103" i="47"/>
  <c r="T59" i="47"/>
  <c r="P59" i="47"/>
  <c r="P15" i="47"/>
  <c r="T15" i="47"/>
  <c r="P152" i="48"/>
  <c r="T152" i="48"/>
  <c r="T45" i="48"/>
  <c r="P45" i="48"/>
  <c r="P5" i="48"/>
  <c r="T5" i="48"/>
  <c r="P67" i="49"/>
  <c r="T67" i="49"/>
  <c r="P111" i="50"/>
  <c r="T111" i="50"/>
  <c r="P159" i="51"/>
  <c r="T159" i="51"/>
  <c r="P193" i="53"/>
  <c r="T193" i="53"/>
  <c r="P147" i="42"/>
  <c r="T147" i="42"/>
  <c r="P165" i="43"/>
  <c r="T165" i="43"/>
  <c r="P126" i="45"/>
  <c r="T126" i="45"/>
  <c r="P58" i="45"/>
  <c r="T58" i="45"/>
  <c r="P30" i="45"/>
  <c r="T30" i="45"/>
  <c r="P103" i="46"/>
  <c r="T103" i="46"/>
  <c r="P141" i="47"/>
  <c r="T141" i="47"/>
  <c r="P109" i="47"/>
  <c r="T109" i="47"/>
  <c r="T173" i="48"/>
  <c r="P173" i="48"/>
  <c r="P57" i="50"/>
  <c r="T57" i="50"/>
  <c r="P38" i="53"/>
  <c r="T38" i="53"/>
  <c r="T186" i="43"/>
  <c r="T103" i="43"/>
  <c r="P103" i="43"/>
  <c r="P85" i="43"/>
  <c r="T85" i="43"/>
  <c r="P22" i="43"/>
  <c r="T22" i="43"/>
  <c r="P105" i="44"/>
  <c r="T105" i="44"/>
  <c r="P79" i="44"/>
  <c r="T79" i="44"/>
  <c r="P58" i="44"/>
  <c r="T58" i="44"/>
  <c r="T21" i="44"/>
  <c r="P21" i="44"/>
  <c r="T8" i="44"/>
  <c r="P8" i="44"/>
  <c r="T144" i="45"/>
  <c r="P144" i="45"/>
  <c r="P110" i="45"/>
  <c r="T110" i="45"/>
  <c r="T147" i="46"/>
  <c r="P147" i="46"/>
  <c r="P124" i="46"/>
  <c r="T124" i="46"/>
  <c r="H25" i="46"/>
  <c r="T195" i="47"/>
  <c r="P195" i="47"/>
  <c r="T191" i="47"/>
  <c r="P191" i="47"/>
  <c r="T159" i="47"/>
  <c r="P159" i="47"/>
  <c r="T131" i="47"/>
  <c r="P131" i="47"/>
  <c r="T127" i="47"/>
  <c r="P127" i="47"/>
  <c r="P117" i="47"/>
  <c r="T117" i="47"/>
  <c r="P53" i="47"/>
  <c r="T53" i="47"/>
  <c r="T31" i="47"/>
  <c r="P31" i="47"/>
  <c r="P195" i="48"/>
  <c r="T195" i="48"/>
  <c r="P170" i="48"/>
  <c r="T170" i="48"/>
  <c r="P135" i="48"/>
  <c r="T135" i="48"/>
  <c r="P88" i="48"/>
  <c r="T88" i="48"/>
  <c r="P126" i="49"/>
  <c r="T126" i="49"/>
  <c r="P92" i="49"/>
  <c r="T92" i="49"/>
  <c r="P178" i="51"/>
  <c r="T178" i="51"/>
  <c r="P74" i="52"/>
  <c r="T74" i="52"/>
  <c r="K122" i="42"/>
  <c r="H202" i="42"/>
  <c r="K18" i="42"/>
  <c r="P62" i="43"/>
  <c r="T62" i="43"/>
  <c r="P194" i="44"/>
  <c r="T194" i="44"/>
  <c r="T99" i="47"/>
  <c r="P99" i="47"/>
  <c r="P122" i="49"/>
  <c r="T122" i="49"/>
  <c r="P167" i="56"/>
  <c r="T167" i="56"/>
  <c r="O12" i="32"/>
  <c r="T12" i="35"/>
  <c r="T141" i="38"/>
  <c r="T162" i="41"/>
  <c r="T157" i="41"/>
  <c r="T132" i="41"/>
  <c r="T84" i="41"/>
  <c r="P143" i="42"/>
  <c r="T143" i="42"/>
  <c r="P123" i="42"/>
  <c r="T123" i="42"/>
  <c r="P169" i="43"/>
  <c r="T169" i="43"/>
  <c r="P113" i="43"/>
  <c r="T113" i="43"/>
  <c r="P27" i="43"/>
  <c r="T27" i="43"/>
  <c r="P186" i="44"/>
  <c r="T186" i="44"/>
  <c r="P169" i="44"/>
  <c r="T169" i="44"/>
  <c r="T57" i="44"/>
  <c r="P57" i="44"/>
  <c r="P7" i="44"/>
  <c r="T7" i="44"/>
  <c r="P143" i="45"/>
  <c r="T143" i="45"/>
  <c r="P101" i="45"/>
  <c r="T101" i="45"/>
  <c r="P83" i="45"/>
  <c r="T83" i="45"/>
  <c r="P184" i="46"/>
  <c r="T184" i="46"/>
  <c r="P54" i="46"/>
  <c r="T54" i="46"/>
  <c r="P34" i="46"/>
  <c r="T34" i="46"/>
  <c r="T199" i="47"/>
  <c r="P199" i="47"/>
  <c r="P194" i="47"/>
  <c r="T194" i="47"/>
  <c r="P181" i="47"/>
  <c r="T181" i="47"/>
  <c r="P173" i="47"/>
  <c r="T173" i="47"/>
  <c r="P153" i="47"/>
  <c r="T153" i="47"/>
  <c r="T135" i="47"/>
  <c r="P135" i="47"/>
  <c r="P130" i="47"/>
  <c r="T130" i="47"/>
  <c r="P106" i="47"/>
  <c r="T106" i="47"/>
  <c r="P77" i="47"/>
  <c r="T77" i="47"/>
  <c r="T63" i="47"/>
  <c r="P63" i="47"/>
  <c r="T35" i="47"/>
  <c r="P35" i="47"/>
  <c r="P24" i="47"/>
  <c r="T24" i="47"/>
  <c r="P187" i="48"/>
  <c r="T187" i="48"/>
  <c r="T169" i="48"/>
  <c r="P169" i="48"/>
  <c r="P67" i="48"/>
  <c r="T67" i="48"/>
  <c r="P109" i="49"/>
  <c r="T109" i="49"/>
  <c r="P81" i="50"/>
  <c r="T81" i="50"/>
  <c r="P134" i="51"/>
  <c r="T134" i="51"/>
  <c r="T93" i="52"/>
  <c r="P93" i="52"/>
  <c r="P190" i="48"/>
  <c r="T190" i="48"/>
  <c r="P58" i="48"/>
  <c r="T58" i="48"/>
  <c r="T189" i="54"/>
  <c r="P189" i="54"/>
  <c r="P14" i="32"/>
  <c r="I8" i="32"/>
  <c r="T178" i="33"/>
  <c r="T146" i="33"/>
  <c r="T114" i="33"/>
  <c r="T82" i="33"/>
  <c r="P204" i="35"/>
  <c r="P200" i="35"/>
  <c r="P196" i="35"/>
  <c r="P192" i="35"/>
  <c r="P188" i="35"/>
  <c r="P184" i="35"/>
  <c r="P180" i="35"/>
  <c r="P176" i="35"/>
  <c r="P172" i="35"/>
  <c r="P168" i="35"/>
  <c r="P164" i="35"/>
  <c r="P160" i="35"/>
  <c r="P156" i="35"/>
  <c r="P152" i="35"/>
  <c r="P148" i="35"/>
  <c r="P144" i="35"/>
  <c r="P140" i="35"/>
  <c r="P136" i="35"/>
  <c r="P132" i="35"/>
  <c r="P128" i="35"/>
  <c r="P124" i="35"/>
  <c r="P120" i="35"/>
  <c r="P116" i="35"/>
  <c r="P112" i="35"/>
  <c r="P108" i="35"/>
  <c r="P104" i="35"/>
  <c r="P100" i="35"/>
  <c r="P96" i="35"/>
  <c r="P92" i="35"/>
  <c r="P88" i="35"/>
  <c r="P84" i="35"/>
  <c r="P80" i="35"/>
  <c r="P76" i="35"/>
  <c r="P72" i="35"/>
  <c r="P68" i="35"/>
  <c r="P64" i="35"/>
  <c r="P60" i="35"/>
  <c r="P56" i="35"/>
  <c r="P52" i="35"/>
  <c r="P48" i="35"/>
  <c r="P44" i="35"/>
  <c r="P40" i="35"/>
  <c r="P36" i="35"/>
  <c r="P32" i="35"/>
  <c r="P28" i="35"/>
  <c r="P24" i="35"/>
  <c r="P20" i="35"/>
  <c r="P16" i="35"/>
  <c r="T8" i="35"/>
  <c r="T197" i="36"/>
  <c r="T165" i="36"/>
  <c r="T133" i="36"/>
  <c r="T101" i="36"/>
  <c r="T92" i="36"/>
  <c r="T79" i="36"/>
  <c r="T60" i="36"/>
  <c r="T47" i="36"/>
  <c r="T28" i="36"/>
  <c r="T15" i="36"/>
  <c r="T5" i="36"/>
  <c r="T191" i="37"/>
  <c r="T182" i="37"/>
  <c r="T162" i="37"/>
  <c r="T153" i="37"/>
  <c r="P140" i="37"/>
  <c r="P136" i="37"/>
  <c r="T119" i="37"/>
  <c r="T114" i="37"/>
  <c r="T102" i="37"/>
  <c r="T89" i="37"/>
  <c r="P76" i="37"/>
  <c r="P72" i="37"/>
  <c r="T55" i="37"/>
  <c r="T50" i="37"/>
  <c r="T22" i="37"/>
  <c r="T165" i="38"/>
  <c r="P119" i="38"/>
  <c r="P115" i="38"/>
  <c r="T66" i="38"/>
  <c r="T32" i="38"/>
  <c r="T187" i="39"/>
  <c r="T175" i="39"/>
  <c r="T136" i="39"/>
  <c r="T131" i="39"/>
  <c r="T119" i="39"/>
  <c r="T106" i="39"/>
  <c r="P93" i="39"/>
  <c r="T72" i="39"/>
  <c r="T67" i="39"/>
  <c r="T55" i="39"/>
  <c r="T42" i="39"/>
  <c r="P29" i="39"/>
  <c r="P188" i="40"/>
  <c r="T167" i="40"/>
  <c r="T162" i="40"/>
  <c r="T150" i="40"/>
  <c r="T111" i="40"/>
  <c r="T106" i="40"/>
  <c r="T94" i="40"/>
  <c r="T74" i="40"/>
  <c r="T55" i="40"/>
  <c r="T50" i="40"/>
  <c r="T25" i="40"/>
  <c r="T204" i="41"/>
  <c r="P191" i="41"/>
  <c r="T165" i="41"/>
  <c r="T153" i="41"/>
  <c r="T140" i="41"/>
  <c r="P127" i="41"/>
  <c r="T88" i="41"/>
  <c r="T75" i="41"/>
  <c r="P142" i="42"/>
  <c r="T142" i="42"/>
  <c r="P122" i="42"/>
  <c r="T122" i="42"/>
  <c r="P168" i="43"/>
  <c r="T168" i="43"/>
  <c r="P185" i="44"/>
  <c r="T185" i="44"/>
  <c r="T131" i="44"/>
  <c r="P131" i="44"/>
  <c r="P201" i="45"/>
  <c r="T201" i="45"/>
  <c r="P187" i="45"/>
  <c r="T187" i="45"/>
  <c r="T100" i="45"/>
  <c r="P100" i="45"/>
  <c r="P82" i="45"/>
  <c r="T82" i="45"/>
  <c r="P197" i="46"/>
  <c r="T197" i="46"/>
  <c r="T183" i="46"/>
  <c r="P183" i="46"/>
  <c r="P169" i="46"/>
  <c r="T169" i="46"/>
  <c r="P98" i="46"/>
  <c r="T98" i="46"/>
  <c r="P90" i="46"/>
  <c r="T90" i="46"/>
  <c r="P33" i="46"/>
  <c r="T33" i="46"/>
  <c r="P185" i="47"/>
  <c r="T185" i="47"/>
  <c r="T163" i="47"/>
  <c r="P163" i="47"/>
  <c r="P138" i="47"/>
  <c r="T138" i="47"/>
  <c r="P121" i="47"/>
  <c r="T121" i="47"/>
  <c r="T91" i="47"/>
  <c r="P91" i="47"/>
  <c r="T67" i="47"/>
  <c r="P67" i="47"/>
  <c r="P57" i="47"/>
  <c r="T57" i="47"/>
  <c r="T39" i="47"/>
  <c r="P39" i="47"/>
  <c r="P34" i="47"/>
  <c r="T34" i="47"/>
  <c r="P186" i="48"/>
  <c r="T186" i="48"/>
  <c r="T105" i="48"/>
  <c r="P105" i="48"/>
  <c r="P178" i="49"/>
  <c r="T178" i="49"/>
  <c r="P173" i="50"/>
  <c r="T173" i="50"/>
  <c r="P200" i="51"/>
  <c r="T200" i="51"/>
  <c r="P182" i="51"/>
  <c r="T182" i="51"/>
  <c r="P127" i="42"/>
  <c r="T127" i="42"/>
  <c r="P75" i="43"/>
  <c r="T75" i="43"/>
  <c r="P54" i="44"/>
  <c r="T54" i="44"/>
  <c r="T90" i="55"/>
  <c r="P90" i="55"/>
  <c r="I10" i="32"/>
  <c r="T190" i="33"/>
  <c r="T158" i="33"/>
  <c r="T126" i="33"/>
  <c r="T94" i="33"/>
  <c r="T62" i="33"/>
  <c r="T21" i="33"/>
  <c r="T17" i="33"/>
  <c r="P13" i="33"/>
  <c r="T204" i="34"/>
  <c r="T200" i="34"/>
  <c r="T196" i="34"/>
  <c r="T192" i="34"/>
  <c r="T188" i="34"/>
  <c r="T184" i="34"/>
  <c r="T180" i="34"/>
  <c r="T176" i="34"/>
  <c r="T172" i="34"/>
  <c r="T168" i="34"/>
  <c r="T164" i="34"/>
  <c r="T160" i="34"/>
  <c r="T156" i="34"/>
  <c r="T152" i="34"/>
  <c r="T148" i="34"/>
  <c r="T144" i="34"/>
  <c r="T140" i="34"/>
  <c r="T136" i="34"/>
  <c r="T132" i="34"/>
  <c r="T128" i="34"/>
  <c r="T124" i="34"/>
  <c r="T120" i="34"/>
  <c r="T116" i="34"/>
  <c r="T112" i="34"/>
  <c r="T108" i="34"/>
  <c r="T104" i="34"/>
  <c r="T100" i="34"/>
  <c r="T96" i="34"/>
  <c r="T92" i="34"/>
  <c r="T88" i="34"/>
  <c r="T84" i="34"/>
  <c r="T80" i="34"/>
  <c r="T76" i="34"/>
  <c r="T72" i="34"/>
  <c r="T68" i="34"/>
  <c r="T64" i="34"/>
  <c r="T60" i="34"/>
  <c r="T56" i="34"/>
  <c r="T52" i="34"/>
  <c r="T48" i="34"/>
  <c r="T44" i="34"/>
  <c r="T40" i="34"/>
  <c r="T36" i="34"/>
  <c r="T32" i="34"/>
  <c r="T28" i="34"/>
  <c r="T24" i="34"/>
  <c r="T20" i="34"/>
  <c r="T177" i="36"/>
  <c r="T145" i="36"/>
  <c r="T113" i="36"/>
  <c r="T96" i="36"/>
  <c r="T83" i="36"/>
  <c r="T64" i="36"/>
  <c r="T51" i="36"/>
  <c r="T32" i="36"/>
  <c r="T19" i="36"/>
  <c r="T177" i="37"/>
  <c r="P148" i="37"/>
  <c r="P144" i="37"/>
  <c r="T127" i="37"/>
  <c r="T122" i="37"/>
  <c r="T110" i="37"/>
  <c r="T97" i="37"/>
  <c r="P84" i="37"/>
  <c r="P80" i="37"/>
  <c r="T63" i="37"/>
  <c r="T58" i="37"/>
  <c r="T46" i="37"/>
  <c r="T17" i="37"/>
  <c r="T9" i="37"/>
  <c r="T201" i="38"/>
  <c r="P183" i="38"/>
  <c r="P179" i="38"/>
  <c r="T172" i="38"/>
  <c r="T161" i="38"/>
  <c r="T157" i="38"/>
  <c r="P103" i="38"/>
  <c r="P99" i="38"/>
  <c r="T94" i="38"/>
  <c r="T84" i="38"/>
  <c r="T13" i="38"/>
  <c r="T163" i="39"/>
  <c r="T144" i="39"/>
  <c r="T139" i="39"/>
  <c r="T127" i="39"/>
  <c r="T114" i="39"/>
  <c r="P101" i="39"/>
  <c r="P97" i="39"/>
  <c r="T80" i="39"/>
  <c r="T75" i="39"/>
  <c r="T63" i="39"/>
  <c r="T50" i="39"/>
  <c r="P37" i="39"/>
  <c r="P33" i="39"/>
  <c r="T16" i="39"/>
  <c r="P192" i="40"/>
  <c r="T175" i="40"/>
  <c r="T170" i="40"/>
  <c r="T158" i="40"/>
  <c r="T138" i="40"/>
  <c r="T119" i="40"/>
  <c r="T114" i="40"/>
  <c r="T102" i="40"/>
  <c r="T89" i="40"/>
  <c r="T63" i="40"/>
  <c r="T58" i="40"/>
  <c r="T46" i="40"/>
  <c r="T33" i="40"/>
  <c r="T14" i="40"/>
  <c r="T7" i="40"/>
  <c r="P199" i="41"/>
  <c r="P195" i="41"/>
  <c r="T178" i="41"/>
  <c r="T173" i="41"/>
  <c r="T161" i="41"/>
  <c r="T148" i="41"/>
  <c r="P135" i="41"/>
  <c r="P131" i="41"/>
  <c r="P118" i="41"/>
  <c r="P113" i="41"/>
  <c r="T108" i="41"/>
  <c r="P97" i="41"/>
  <c r="T92" i="41"/>
  <c r="T79" i="41"/>
  <c r="T55" i="41"/>
  <c r="T199" i="42"/>
  <c r="P149" i="43"/>
  <c r="T149" i="43"/>
  <c r="T93" i="43"/>
  <c r="P71" i="43"/>
  <c r="T71" i="43"/>
  <c r="P130" i="44"/>
  <c r="T130" i="44"/>
  <c r="P114" i="44"/>
  <c r="T114" i="44"/>
  <c r="T83" i="44"/>
  <c r="P63" i="44"/>
  <c r="T63" i="44"/>
  <c r="P26" i="44"/>
  <c r="T26" i="44"/>
  <c r="T200" i="45"/>
  <c r="P200" i="45"/>
  <c r="P186" i="45"/>
  <c r="T186" i="45"/>
  <c r="T134" i="45"/>
  <c r="T114" i="45"/>
  <c r="P168" i="46"/>
  <c r="T168" i="46"/>
  <c r="P129" i="46"/>
  <c r="T129" i="46"/>
  <c r="P121" i="46"/>
  <c r="T121" i="46"/>
  <c r="P202" i="47"/>
  <c r="T202" i="47"/>
  <c r="P162" i="47"/>
  <c r="T162" i="47"/>
  <c r="P85" i="47"/>
  <c r="T85" i="47"/>
  <c r="P66" i="47"/>
  <c r="T66" i="47"/>
  <c r="P42" i="47"/>
  <c r="T42" i="47"/>
  <c r="P139" i="48"/>
  <c r="T139" i="48"/>
  <c r="P122" i="48"/>
  <c r="T122" i="48"/>
  <c r="P15" i="48"/>
  <c r="T15" i="48"/>
  <c r="P84" i="49"/>
  <c r="T84" i="49"/>
  <c r="T115" i="50"/>
  <c r="P115" i="50"/>
  <c r="P167" i="51"/>
  <c r="T167" i="51"/>
  <c r="T157" i="52"/>
  <c r="P157" i="52"/>
  <c r="T202" i="33"/>
  <c r="T170" i="33"/>
  <c r="T138" i="33"/>
  <c r="T106" i="33"/>
  <c r="T74" i="33"/>
  <c r="T54" i="33"/>
  <c r="T13" i="34"/>
  <c r="T6" i="34"/>
  <c r="P11" i="35"/>
  <c r="T189" i="36"/>
  <c r="T157" i="36"/>
  <c r="T125" i="36"/>
  <c r="T87" i="36"/>
  <c r="T55" i="36"/>
  <c r="T23" i="36"/>
  <c r="T190" i="37"/>
  <c r="T185" i="37"/>
  <c r="P156" i="37"/>
  <c r="P152" i="37"/>
  <c r="T135" i="37"/>
  <c r="T118" i="37"/>
  <c r="T105" i="37"/>
  <c r="P92" i="37"/>
  <c r="P88" i="37"/>
  <c r="T71" i="37"/>
  <c r="T54" i="37"/>
  <c r="T34" i="37"/>
  <c r="T25" i="37"/>
  <c r="T197" i="38"/>
  <c r="T153" i="38"/>
  <c r="T146" i="38"/>
  <c r="P143" i="38"/>
  <c r="T87" i="38"/>
  <c r="T80" i="38"/>
  <c r="T70" i="38"/>
  <c r="T51" i="38"/>
  <c r="T10" i="38"/>
  <c r="T6" i="38"/>
  <c r="T203" i="39"/>
  <c r="T152" i="39"/>
  <c r="T135" i="39"/>
  <c r="T122" i="39"/>
  <c r="P109" i="39"/>
  <c r="P105" i="39"/>
  <c r="T88" i="39"/>
  <c r="T71" i="39"/>
  <c r="T58" i="39"/>
  <c r="P45" i="39"/>
  <c r="P41" i="39"/>
  <c r="T24" i="39"/>
  <c r="T202" i="40"/>
  <c r="T183" i="40"/>
  <c r="T166" i="40"/>
  <c r="T153" i="40"/>
  <c r="T127" i="40"/>
  <c r="T110" i="40"/>
  <c r="T97" i="40"/>
  <c r="T54" i="40"/>
  <c r="T41" i="40"/>
  <c r="P28" i="40"/>
  <c r="P24" i="40"/>
  <c r="P11" i="40"/>
  <c r="P203" i="41"/>
  <c r="T186" i="41"/>
  <c r="T169" i="41"/>
  <c r="T156" i="41"/>
  <c r="P143" i="41"/>
  <c r="P139" i="41"/>
  <c r="T122" i="41"/>
  <c r="T83" i="41"/>
  <c r="P7" i="41"/>
  <c r="T7" i="41"/>
  <c r="P178" i="43"/>
  <c r="T178" i="43"/>
  <c r="T121" i="43"/>
  <c r="P70" i="43"/>
  <c r="T70" i="43"/>
  <c r="T56" i="43"/>
  <c r="P56" i="43"/>
  <c r="P14" i="43"/>
  <c r="T14" i="43"/>
  <c r="T189" i="44"/>
  <c r="P173" i="44"/>
  <c r="T173" i="44"/>
  <c r="P162" i="44"/>
  <c r="T162" i="44"/>
  <c r="T157" i="44"/>
  <c r="P113" i="44"/>
  <c r="T113" i="44"/>
  <c r="T25" i="44"/>
  <c r="P25" i="44"/>
  <c r="T86" i="45"/>
  <c r="P59" i="45"/>
  <c r="T59" i="45"/>
  <c r="P31" i="45"/>
  <c r="T31" i="45"/>
  <c r="P134" i="46"/>
  <c r="T134" i="46"/>
  <c r="T167" i="47"/>
  <c r="P167" i="47"/>
  <c r="T95" i="47"/>
  <c r="P95" i="47"/>
  <c r="T71" i="47"/>
  <c r="P71" i="47"/>
  <c r="P28" i="47"/>
  <c r="T28" i="47"/>
  <c r="P191" i="48"/>
  <c r="T191" i="48"/>
  <c r="P55" i="49"/>
  <c r="T55" i="49"/>
  <c r="P185" i="50"/>
  <c r="T185" i="50"/>
  <c r="P204" i="51"/>
  <c r="T204" i="51"/>
  <c r="P74" i="51"/>
  <c r="T74" i="51"/>
  <c r="T185" i="52"/>
  <c r="P185" i="52"/>
  <c r="T10" i="41"/>
  <c r="T155" i="42"/>
  <c r="T35" i="42"/>
  <c r="T202" i="43"/>
  <c r="T198" i="43"/>
  <c r="P167" i="43"/>
  <c r="P162" i="43"/>
  <c r="T97" i="43"/>
  <c r="T59" i="43"/>
  <c r="T55" i="43"/>
  <c r="T51" i="43"/>
  <c r="T34" i="43"/>
  <c r="T170" i="44"/>
  <c r="P167" i="44"/>
  <c r="T142" i="44"/>
  <c r="T129" i="44"/>
  <c r="T87" i="44"/>
  <c r="T71" i="44"/>
  <c r="T178" i="45"/>
  <c r="T142" i="45"/>
  <c r="T137" i="45"/>
  <c r="T133" i="45"/>
  <c r="T118" i="45"/>
  <c r="T66" i="45"/>
  <c r="T50" i="45"/>
  <c r="P13" i="45"/>
  <c r="T157" i="46"/>
  <c r="T153" i="46"/>
  <c r="P123" i="46"/>
  <c r="P36" i="46"/>
  <c r="T18" i="46"/>
  <c r="T186" i="47"/>
  <c r="T165" i="47"/>
  <c r="T154" i="47"/>
  <c r="P151" i="47"/>
  <c r="T122" i="47"/>
  <c r="P119" i="47"/>
  <c r="P115" i="47"/>
  <c r="T101" i="47"/>
  <c r="T90" i="47"/>
  <c r="P87" i="47"/>
  <c r="P83" i="47"/>
  <c r="T69" i="47"/>
  <c r="T58" i="47"/>
  <c r="P55" i="47"/>
  <c r="T11" i="47"/>
  <c r="T168" i="48"/>
  <c r="T163" i="48"/>
  <c r="T151" i="48"/>
  <c r="T138" i="48"/>
  <c r="P125" i="48"/>
  <c r="T104" i="48"/>
  <c r="T99" i="48"/>
  <c r="T87" i="48"/>
  <c r="P61" i="48"/>
  <c r="P57" i="48"/>
  <c r="T35" i="48"/>
  <c r="T19" i="48"/>
  <c r="P8" i="48"/>
  <c r="T182" i="49"/>
  <c r="T137" i="49"/>
  <c r="T108" i="49"/>
  <c r="P95" i="49"/>
  <c r="P91" i="49"/>
  <c r="T83" i="49"/>
  <c r="T71" i="49"/>
  <c r="T59" i="49"/>
  <c r="T189" i="50"/>
  <c r="T114" i="50"/>
  <c r="P97" i="50"/>
  <c r="T85" i="50"/>
  <c r="T61" i="50"/>
  <c r="N205" i="51"/>
  <c r="L24" i="32" s="1"/>
  <c r="P133" i="51"/>
  <c r="T133" i="51"/>
  <c r="P122" i="51"/>
  <c r="T122" i="51"/>
  <c r="P34" i="51"/>
  <c r="T34" i="51"/>
  <c r="T16" i="51"/>
  <c r="P16" i="51"/>
  <c r="T197" i="52"/>
  <c r="P197" i="52"/>
  <c r="P184" i="52"/>
  <c r="T184" i="52"/>
  <c r="P163" i="52"/>
  <c r="T163" i="52"/>
  <c r="T56" i="52"/>
  <c r="P102" i="53"/>
  <c r="T102" i="53"/>
  <c r="P199" i="54"/>
  <c r="T199" i="54"/>
  <c r="P196" i="55"/>
  <c r="T196" i="55"/>
  <c r="P154" i="58"/>
  <c r="T154" i="58"/>
  <c r="P129" i="58"/>
  <c r="T129" i="58"/>
  <c r="T48" i="41"/>
  <c r="T130" i="42"/>
  <c r="P120" i="42"/>
  <c r="T115" i="42"/>
  <c r="P104" i="42"/>
  <c r="T99" i="42"/>
  <c r="P88" i="42"/>
  <c r="T83" i="42"/>
  <c r="P72" i="42"/>
  <c r="T67" i="42"/>
  <c r="P56" i="42"/>
  <c r="T51" i="42"/>
  <c r="P40" i="42"/>
  <c r="T129" i="43"/>
  <c r="P82" i="43"/>
  <c r="T63" i="43"/>
  <c r="T38" i="43"/>
  <c r="T133" i="44"/>
  <c r="T121" i="44"/>
  <c r="T76" i="44"/>
  <c r="T59" i="44"/>
  <c r="P41" i="44"/>
  <c r="T27" i="44"/>
  <c r="T23" i="44"/>
  <c r="T19" i="44"/>
  <c r="T5" i="44"/>
  <c r="T202" i="45"/>
  <c r="T198" i="45"/>
  <c r="T194" i="45"/>
  <c r="P168" i="45"/>
  <c r="T123" i="45"/>
  <c r="T106" i="45"/>
  <c r="T102" i="45"/>
  <c r="T98" i="45"/>
  <c r="T189" i="46"/>
  <c r="T185" i="46"/>
  <c r="T149" i="46"/>
  <c r="P139" i="46"/>
  <c r="T117" i="46"/>
  <c r="T108" i="46"/>
  <c r="T94" i="46"/>
  <c r="T82" i="46"/>
  <c r="T47" i="46"/>
  <c r="T161" i="47"/>
  <c r="P6" i="47"/>
  <c r="T176" i="48"/>
  <c r="T171" i="48"/>
  <c r="T159" i="48"/>
  <c r="T146" i="48"/>
  <c r="T107" i="48"/>
  <c r="T95" i="48"/>
  <c r="T75" i="48"/>
  <c r="T48" i="48"/>
  <c r="T43" i="48"/>
  <c r="T39" i="48"/>
  <c r="T170" i="49"/>
  <c r="T158" i="49"/>
  <c r="T133" i="49"/>
  <c r="T116" i="49"/>
  <c r="P103" i="49"/>
  <c r="P99" i="49"/>
  <c r="T87" i="49"/>
  <c r="T47" i="49"/>
  <c r="T35" i="49"/>
  <c r="T12" i="49"/>
  <c r="P8" i="49"/>
  <c r="T157" i="50"/>
  <c r="T145" i="50"/>
  <c r="T117" i="50"/>
  <c r="T149" i="51"/>
  <c r="T141" i="51"/>
  <c r="T126" i="51"/>
  <c r="P94" i="51"/>
  <c r="T94" i="51"/>
  <c r="P78" i="51"/>
  <c r="T78" i="51"/>
  <c r="P33" i="51"/>
  <c r="T33" i="51"/>
  <c r="K16" i="51"/>
  <c r="T189" i="52"/>
  <c r="P189" i="52"/>
  <c r="P162" i="52"/>
  <c r="T162" i="52"/>
  <c r="T61" i="52"/>
  <c r="P61" i="52"/>
  <c r="T184" i="53"/>
  <c r="P184" i="53"/>
  <c r="P114" i="53"/>
  <c r="T114" i="53"/>
  <c r="T14" i="53"/>
  <c r="P14" i="53"/>
  <c r="T10" i="54"/>
  <c r="P10" i="54"/>
  <c r="T9" i="55"/>
  <c r="P9" i="55"/>
  <c r="T163" i="58"/>
  <c r="P163" i="58"/>
  <c r="T150" i="42"/>
  <c r="T139" i="42"/>
  <c r="T134" i="42"/>
  <c r="T30" i="42"/>
  <c r="T161" i="43"/>
  <c r="P114" i="43"/>
  <c r="T67" i="43"/>
  <c r="T154" i="44"/>
  <c r="T150" i="44"/>
  <c r="T80" i="44"/>
  <c r="T14" i="44"/>
  <c r="P188" i="45"/>
  <c r="P136" i="45"/>
  <c r="P132" i="45"/>
  <c r="P88" i="45"/>
  <c r="P84" i="45"/>
  <c r="P60" i="45"/>
  <c r="T38" i="45"/>
  <c r="P32" i="45"/>
  <c r="T22" i="45"/>
  <c r="T12" i="45"/>
  <c r="T181" i="46"/>
  <c r="P175" i="46"/>
  <c r="T166" i="46"/>
  <c r="T161" i="46"/>
  <c r="T122" i="46"/>
  <c r="T104" i="46"/>
  <c r="T99" i="46"/>
  <c r="T31" i="46"/>
  <c r="P171" i="47"/>
  <c r="T157" i="47"/>
  <c r="T146" i="47"/>
  <c r="P143" i="47"/>
  <c r="T114" i="47"/>
  <c r="P111" i="47"/>
  <c r="P107" i="47"/>
  <c r="T93" i="47"/>
  <c r="T82" i="47"/>
  <c r="T61" i="47"/>
  <c r="T50" i="47"/>
  <c r="P47" i="47"/>
  <c r="P25" i="47"/>
  <c r="T20" i="47"/>
  <c r="T184" i="48"/>
  <c r="T167" i="48"/>
  <c r="T154" i="48"/>
  <c r="T120" i="48"/>
  <c r="T115" i="48"/>
  <c r="T103" i="48"/>
  <c r="T90" i="48"/>
  <c r="T56" i="48"/>
  <c r="T7" i="48"/>
  <c r="T146" i="49"/>
  <c r="T141" i="49"/>
  <c r="T128" i="49"/>
  <c r="T124" i="49"/>
  <c r="P111" i="49"/>
  <c r="T23" i="49"/>
  <c r="T133" i="50"/>
  <c r="P113" i="50"/>
  <c r="T17" i="50"/>
  <c r="P202" i="51"/>
  <c r="P198" i="51"/>
  <c r="T183" i="51"/>
  <c r="P180" i="51"/>
  <c r="P176" i="51"/>
  <c r="T98" i="51"/>
  <c r="T82" i="51"/>
  <c r="T66" i="51"/>
  <c r="H33" i="51"/>
  <c r="P201" i="52"/>
  <c r="P154" i="52"/>
  <c r="T154" i="52"/>
  <c r="T144" i="52"/>
  <c r="P67" i="52"/>
  <c r="T67" i="52"/>
  <c r="P204" i="53"/>
  <c r="T204" i="53"/>
  <c r="P160" i="53"/>
  <c r="T156" i="53"/>
  <c r="T80" i="53"/>
  <c r="P80" i="53"/>
  <c r="T145" i="54"/>
  <c r="P145" i="54"/>
  <c r="T32" i="41"/>
  <c r="T27" i="41"/>
  <c r="T16" i="41"/>
  <c r="T36" i="44"/>
  <c r="T54" i="45"/>
  <c r="T6" i="45"/>
  <c r="T5" i="47"/>
  <c r="T123" i="48"/>
  <c r="T59" i="48"/>
  <c r="T174" i="49"/>
  <c r="T93" i="49"/>
  <c r="T51" i="49"/>
  <c r="T161" i="50"/>
  <c r="T10" i="50"/>
  <c r="T160" i="51"/>
  <c r="P125" i="51"/>
  <c r="T125" i="51"/>
  <c r="P60" i="51"/>
  <c r="T60" i="51"/>
  <c r="T26" i="51"/>
  <c r="P26" i="51"/>
  <c r="T20" i="51"/>
  <c r="P20" i="51"/>
  <c r="H7" i="51"/>
  <c r="H25" i="51"/>
  <c r="K46" i="51"/>
  <c r="K54" i="51"/>
  <c r="K62" i="51"/>
  <c r="H65" i="51"/>
  <c r="H73" i="51"/>
  <c r="H81" i="51"/>
  <c r="H89" i="51"/>
  <c r="H97" i="51"/>
  <c r="H105" i="51"/>
  <c r="K114" i="51"/>
  <c r="H8" i="51"/>
  <c r="K36" i="51"/>
  <c r="K120" i="51"/>
  <c r="K128" i="51"/>
  <c r="K24" i="51"/>
  <c r="K38" i="51"/>
  <c r="K64" i="51"/>
  <c r="K122" i="51"/>
  <c r="K130" i="51"/>
  <c r="H6" i="51"/>
  <c r="K18" i="51"/>
  <c r="K32" i="51"/>
  <c r="H49" i="51"/>
  <c r="H57" i="51"/>
  <c r="K118" i="51"/>
  <c r="H21" i="51"/>
  <c r="K40" i="51"/>
  <c r="K68" i="51"/>
  <c r="K76" i="51"/>
  <c r="K84" i="51"/>
  <c r="K92" i="51"/>
  <c r="K100" i="51"/>
  <c r="P194" i="52"/>
  <c r="T194" i="52"/>
  <c r="T153" i="52"/>
  <c r="P153" i="52"/>
  <c r="P66" i="52"/>
  <c r="T66" i="52"/>
  <c r="P24" i="52"/>
  <c r="T24" i="52"/>
  <c r="P7" i="52"/>
  <c r="T7" i="52"/>
  <c r="T144" i="53"/>
  <c r="P144" i="53"/>
  <c r="T42" i="53"/>
  <c r="P42" i="53"/>
  <c r="P31" i="55"/>
  <c r="T31" i="55"/>
  <c r="P157" i="48"/>
  <c r="P153" i="48"/>
  <c r="T136" i="48"/>
  <c r="T119" i="48"/>
  <c r="T106" i="48"/>
  <c r="P93" i="48"/>
  <c r="P89" i="48"/>
  <c r="T79" i="48"/>
  <c r="T68" i="48"/>
  <c r="T55" i="48"/>
  <c r="T42" i="48"/>
  <c r="T162" i="49"/>
  <c r="P131" i="49"/>
  <c r="P127" i="49"/>
  <c r="P123" i="49"/>
  <c r="T106" i="49"/>
  <c r="T89" i="49"/>
  <c r="T39" i="49"/>
  <c r="T149" i="50"/>
  <c r="T116" i="50"/>
  <c r="T112" i="50"/>
  <c r="T197" i="51"/>
  <c r="P194" i="51"/>
  <c r="P190" i="51"/>
  <c r="T186" i="51"/>
  <c r="T175" i="51"/>
  <c r="P172" i="51"/>
  <c r="P168" i="51"/>
  <c r="T164" i="51"/>
  <c r="T156" i="51"/>
  <c r="P19" i="51"/>
  <c r="T19" i="51"/>
  <c r="T13" i="51"/>
  <c r="P13" i="51"/>
  <c r="T8" i="51"/>
  <c r="T193" i="52"/>
  <c r="P193" i="52"/>
  <c r="T170" i="52"/>
  <c r="P188" i="53"/>
  <c r="T188" i="53"/>
  <c r="P119" i="53"/>
  <c r="T119" i="53"/>
  <c r="P167" i="54"/>
  <c r="T167" i="54"/>
  <c r="T198" i="57"/>
  <c r="P198" i="57"/>
  <c r="P196" i="58"/>
  <c r="T196" i="58"/>
  <c r="P130" i="51"/>
  <c r="T130" i="51"/>
  <c r="P86" i="51"/>
  <c r="T86" i="51"/>
  <c r="P70" i="51"/>
  <c r="T70" i="51"/>
  <c r="T30" i="51"/>
  <c r="P30" i="51"/>
  <c r="P12" i="51"/>
  <c r="T12" i="51"/>
  <c r="P47" i="53"/>
  <c r="T47" i="53"/>
  <c r="T36" i="55"/>
  <c r="P36" i="55"/>
  <c r="P23" i="57"/>
  <c r="T23" i="57"/>
  <c r="P9" i="57"/>
  <c r="T9" i="57"/>
  <c r="H29" i="57"/>
  <c r="H87" i="57"/>
  <c r="K30" i="57"/>
  <c r="K56" i="57"/>
  <c r="P64" i="51"/>
  <c r="T64" i="51"/>
  <c r="K30" i="51"/>
  <c r="P24" i="51"/>
  <c r="T24" i="51"/>
  <c r="K12" i="51"/>
  <c r="T148" i="53"/>
  <c r="P148" i="53"/>
  <c r="P110" i="53"/>
  <c r="T110" i="53"/>
  <c r="T84" i="53"/>
  <c r="P84" i="53"/>
  <c r="T173" i="54"/>
  <c r="P173" i="54"/>
  <c r="T99" i="54"/>
  <c r="P99" i="54"/>
  <c r="T83" i="54"/>
  <c r="P83" i="54"/>
  <c r="P60" i="55"/>
  <c r="T60" i="55"/>
  <c r="P78" i="56"/>
  <c r="T78" i="56"/>
  <c r="P42" i="57"/>
  <c r="T42" i="57"/>
  <c r="T73" i="53"/>
  <c r="T62" i="53"/>
  <c r="T48" i="53"/>
  <c r="P148" i="54"/>
  <c r="T148" i="54"/>
  <c r="P142" i="54"/>
  <c r="T142" i="54"/>
  <c r="P163" i="55"/>
  <c r="T163" i="55"/>
  <c r="P131" i="55"/>
  <c r="T131" i="55"/>
  <c r="P198" i="56"/>
  <c r="T198" i="56"/>
  <c r="P57" i="56"/>
  <c r="T68" i="57"/>
  <c r="P68" i="57"/>
  <c r="T58" i="57"/>
  <c r="P58" i="57"/>
  <c r="T38" i="57"/>
  <c r="P38" i="57"/>
  <c r="T25" i="57"/>
  <c r="P165" i="58"/>
  <c r="P121" i="58"/>
  <c r="T121" i="58"/>
  <c r="T115" i="58"/>
  <c r="P115" i="58"/>
  <c r="P90" i="58"/>
  <c r="T90" i="58"/>
  <c r="T73" i="58"/>
  <c r="P73" i="58"/>
  <c r="P58" i="58"/>
  <c r="T58" i="58"/>
  <c r="P53" i="58"/>
  <c r="T15" i="58"/>
  <c r="T178" i="59"/>
  <c r="P178" i="59"/>
  <c r="P100" i="59"/>
  <c r="T100" i="59"/>
  <c r="T58" i="59"/>
  <c r="P58" i="59"/>
  <c r="T6" i="59"/>
  <c r="T156" i="61"/>
  <c r="P102" i="61"/>
  <c r="T102" i="61"/>
  <c r="T91" i="61"/>
  <c r="P91" i="61"/>
  <c r="T85" i="61"/>
  <c r="P85" i="61"/>
  <c r="P58" i="61"/>
  <c r="T58" i="61"/>
  <c r="P93" i="62"/>
  <c r="T93" i="62"/>
  <c r="P86" i="62"/>
  <c r="T86" i="62"/>
  <c r="P36" i="62"/>
  <c r="T36" i="62"/>
  <c r="P173" i="63"/>
  <c r="T173" i="63"/>
  <c r="P147" i="63"/>
  <c r="T147" i="63"/>
  <c r="H14" i="63"/>
  <c r="H12" i="63"/>
  <c r="T156" i="64"/>
  <c r="P156" i="64"/>
  <c r="T177" i="65"/>
  <c r="P177" i="65"/>
  <c r="K61" i="65"/>
  <c r="K31" i="65"/>
  <c r="H64" i="65"/>
  <c r="K63" i="65"/>
  <c r="K173" i="65"/>
  <c r="T88" i="66"/>
  <c r="P88" i="66"/>
  <c r="P162" i="67"/>
  <c r="T162" i="67"/>
  <c r="T147" i="67"/>
  <c r="P147" i="67"/>
  <c r="T72" i="68"/>
  <c r="P72" i="68"/>
  <c r="P60" i="68"/>
  <c r="T60" i="68"/>
  <c r="P48" i="68"/>
  <c r="T48" i="68"/>
  <c r="T23" i="71"/>
  <c r="P23" i="71"/>
  <c r="P33" i="72"/>
  <c r="T33" i="72"/>
  <c r="P43" i="73"/>
  <c r="T43" i="73"/>
  <c r="T196" i="74"/>
  <c r="P196" i="74"/>
  <c r="T40" i="74"/>
  <c r="P40" i="74"/>
  <c r="T194" i="76"/>
  <c r="P194" i="76"/>
  <c r="P34" i="77"/>
  <c r="T34" i="77"/>
  <c r="T19" i="82"/>
  <c r="P19" i="82"/>
  <c r="T21" i="52"/>
  <c r="H12" i="52"/>
  <c r="P194" i="53"/>
  <c r="T185" i="53"/>
  <c r="T149" i="53"/>
  <c r="T145" i="53"/>
  <c r="T111" i="53"/>
  <c r="T106" i="53"/>
  <c r="T81" i="53"/>
  <c r="T39" i="53"/>
  <c r="P24" i="53"/>
  <c r="P164" i="54"/>
  <c r="T164" i="54"/>
  <c r="T101" i="54"/>
  <c r="P101" i="54"/>
  <c r="P104" i="55"/>
  <c r="T104" i="55"/>
  <c r="P56" i="55"/>
  <c r="T56" i="55"/>
  <c r="P159" i="56"/>
  <c r="T159" i="56"/>
  <c r="T141" i="56"/>
  <c r="P141" i="56"/>
  <c r="P102" i="56"/>
  <c r="T102" i="56"/>
  <c r="T93" i="56"/>
  <c r="P93" i="56"/>
  <c r="P67" i="56"/>
  <c r="T67" i="56"/>
  <c r="P146" i="57"/>
  <c r="T146" i="57"/>
  <c r="P88" i="57"/>
  <c r="P62" i="57"/>
  <c r="T62" i="57"/>
  <c r="P156" i="58"/>
  <c r="T156" i="58"/>
  <c r="P146" i="58"/>
  <c r="T146" i="58"/>
  <c r="P101" i="58"/>
  <c r="T101" i="58"/>
  <c r="P27" i="58"/>
  <c r="T27" i="58"/>
  <c r="P162" i="60"/>
  <c r="T162" i="60"/>
  <c r="T141" i="60"/>
  <c r="P141" i="60"/>
  <c r="P102" i="60"/>
  <c r="T102" i="60"/>
  <c r="T62" i="60"/>
  <c r="P62" i="60"/>
  <c r="P177" i="61"/>
  <c r="T177" i="61"/>
  <c r="T163" i="61"/>
  <c r="P163" i="61"/>
  <c r="T113" i="61"/>
  <c r="P113" i="61"/>
  <c r="T95" i="61"/>
  <c r="P95" i="61"/>
  <c r="T63" i="61"/>
  <c r="P63" i="61"/>
  <c r="P23" i="61"/>
  <c r="T23" i="61"/>
  <c r="P157" i="62"/>
  <c r="T157" i="62"/>
  <c r="T68" i="62"/>
  <c r="P68" i="62"/>
  <c r="P186" i="63"/>
  <c r="T186" i="63"/>
  <c r="P124" i="65"/>
  <c r="T124" i="65"/>
  <c r="P101" i="65"/>
  <c r="T136" i="66"/>
  <c r="P136" i="66"/>
  <c r="T179" i="67"/>
  <c r="P179" i="67"/>
  <c r="P191" i="68"/>
  <c r="T191" i="68"/>
  <c r="P104" i="68"/>
  <c r="T104" i="68"/>
  <c r="P131" i="69"/>
  <c r="T131" i="69"/>
  <c r="P64" i="69"/>
  <c r="T64" i="69"/>
  <c r="P43" i="69"/>
  <c r="T43" i="69"/>
  <c r="P13" i="69"/>
  <c r="T13" i="69"/>
  <c r="P180" i="53"/>
  <c r="P129" i="54"/>
  <c r="T129" i="54"/>
  <c r="T75" i="54"/>
  <c r="P75" i="54"/>
  <c r="P192" i="55"/>
  <c r="T192" i="55"/>
  <c r="P168" i="55"/>
  <c r="T168" i="55"/>
  <c r="P136" i="55"/>
  <c r="T136" i="55"/>
  <c r="P108" i="55"/>
  <c r="T108" i="55"/>
  <c r="T80" i="55"/>
  <c r="T32" i="55"/>
  <c r="P32" i="55"/>
  <c r="P166" i="57"/>
  <c r="T166" i="57"/>
  <c r="P102" i="57"/>
  <c r="T102" i="57"/>
  <c r="T72" i="57"/>
  <c r="P72" i="57"/>
  <c r="P170" i="58"/>
  <c r="T170" i="58"/>
  <c r="P125" i="58"/>
  <c r="T125" i="58"/>
  <c r="T119" i="58"/>
  <c r="P119" i="58"/>
  <c r="P57" i="58"/>
  <c r="P7" i="58"/>
  <c r="T7" i="58"/>
  <c r="P162" i="59"/>
  <c r="T162" i="59"/>
  <c r="P146" i="59"/>
  <c r="P173" i="60"/>
  <c r="T173" i="60"/>
  <c r="P161" i="60"/>
  <c r="T161" i="60"/>
  <c r="T95" i="60"/>
  <c r="T90" i="60"/>
  <c r="P47" i="60"/>
  <c r="T47" i="60"/>
  <c r="P24" i="60"/>
  <c r="T24" i="60"/>
  <c r="T125" i="61"/>
  <c r="P125" i="61"/>
  <c r="T77" i="61"/>
  <c r="P77" i="61"/>
  <c r="P178" i="62"/>
  <c r="T178" i="62"/>
  <c r="T108" i="62"/>
  <c r="P108" i="62"/>
  <c r="T51" i="63"/>
  <c r="P51" i="63"/>
  <c r="P161" i="64"/>
  <c r="T161" i="64"/>
  <c r="T126" i="64"/>
  <c r="P126" i="64"/>
  <c r="P161" i="65"/>
  <c r="P115" i="65"/>
  <c r="T115" i="65"/>
  <c r="P148" i="66"/>
  <c r="T148" i="66"/>
  <c r="T9" i="66"/>
  <c r="P9" i="66"/>
  <c r="P185" i="67"/>
  <c r="T185" i="67"/>
  <c r="P145" i="67"/>
  <c r="T145" i="67"/>
  <c r="P7" i="70"/>
  <c r="T7" i="70"/>
  <c r="P195" i="54"/>
  <c r="T195" i="54"/>
  <c r="P180" i="54"/>
  <c r="T180" i="54"/>
  <c r="T157" i="54"/>
  <c r="P157" i="54"/>
  <c r="P133" i="54"/>
  <c r="T133" i="54"/>
  <c r="P118" i="54"/>
  <c r="T118" i="54"/>
  <c r="T79" i="54"/>
  <c r="P79" i="54"/>
  <c r="P69" i="54"/>
  <c r="T69" i="54"/>
  <c r="T35" i="54"/>
  <c r="P35" i="54"/>
  <c r="T172" i="55"/>
  <c r="P172" i="55"/>
  <c r="P140" i="55"/>
  <c r="T140" i="55"/>
  <c r="K18" i="55"/>
  <c r="K28" i="55"/>
  <c r="K98" i="55"/>
  <c r="K130" i="55"/>
  <c r="K162" i="55"/>
  <c r="K11" i="55"/>
  <c r="K26" i="55"/>
  <c r="H29" i="55"/>
  <c r="H69" i="55"/>
  <c r="K82" i="55"/>
  <c r="K114" i="55"/>
  <c r="K146" i="55"/>
  <c r="K202" i="55"/>
  <c r="K52" i="55"/>
  <c r="K56" i="55"/>
  <c r="H65" i="55"/>
  <c r="H187" i="55"/>
  <c r="T149" i="56"/>
  <c r="P149" i="56"/>
  <c r="P87" i="56"/>
  <c r="T87" i="56"/>
  <c r="T31" i="56"/>
  <c r="P31" i="56"/>
  <c r="P17" i="56"/>
  <c r="T17" i="56"/>
  <c r="P158" i="57"/>
  <c r="T158" i="57"/>
  <c r="P94" i="57"/>
  <c r="T94" i="57"/>
  <c r="P50" i="57"/>
  <c r="T50" i="57"/>
  <c r="P201" i="58"/>
  <c r="T201" i="58"/>
  <c r="T187" i="58"/>
  <c r="P187" i="58"/>
  <c r="P181" i="58"/>
  <c r="T181" i="58"/>
  <c r="T31" i="58"/>
  <c r="P31" i="58"/>
  <c r="P176" i="59"/>
  <c r="P140" i="59"/>
  <c r="T140" i="59"/>
  <c r="T25" i="59"/>
  <c r="P200" i="60"/>
  <c r="T200" i="60"/>
  <c r="T167" i="60"/>
  <c r="P167" i="60"/>
  <c r="P139" i="60"/>
  <c r="T139" i="60"/>
  <c r="T127" i="60"/>
  <c r="T66" i="60"/>
  <c r="P66" i="60"/>
  <c r="P34" i="60"/>
  <c r="T34" i="60"/>
  <c r="P194" i="61"/>
  <c r="T194" i="61"/>
  <c r="P136" i="61"/>
  <c r="T136" i="61"/>
  <c r="T83" i="61"/>
  <c r="P83" i="61"/>
  <c r="T56" i="61"/>
  <c r="P91" i="62"/>
  <c r="T91" i="62"/>
  <c r="T84" i="62"/>
  <c r="P84" i="62"/>
  <c r="T73" i="62"/>
  <c r="P184" i="63"/>
  <c r="T184" i="63"/>
  <c r="P123" i="63"/>
  <c r="T123" i="63"/>
  <c r="T6" i="63"/>
  <c r="P6" i="63"/>
  <c r="P172" i="64"/>
  <c r="T172" i="64"/>
  <c r="T148" i="64"/>
  <c r="P148" i="64"/>
  <c r="P137" i="64"/>
  <c r="T137" i="64"/>
  <c r="P39" i="66"/>
  <c r="T39" i="66"/>
  <c r="P22" i="66"/>
  <c r="T22" i="66"/>
  <c r="T69" i="67"/>
  <c r="P69" i="67"/>
  <c r="T66" i="70"/>
  <c r="P66" i="70"/>
  <c r="P47" i="70"/>
  <c r="T47" i="70"/>
  <c r="P196" i="72"/>
  <c r="T196" i="72"/>
  <c r="P164" i="72"/>
  <c r="T164" i="72"/>
  <c r="P136" i="72"/>
  <c r="T136" i="72"/>
  <c r="T47" i="73"/>
  <c r="P47" i="73"/>
  <c r="T151" i="75"/>
  <c r="P151" i="75"/>
  <c r="P159" i="77"/>
  <c r="T159" i="77"/>
  <c r="T137" i="81"/>
  <c r="P137" i="81"/>
  <c r="P65" i="58"/>
  <c r="T65" i="58"/>
  <c r="T51" i="58"/>
  <c r="P51" i="58"/>
  <c r="P45" i="58"/>
  <c r="T45" i="58"/>
  <c r="T160" i="59"/>
  <c r="P160" i="59"/>
  <c r="P92" i="59"/>
  <c r="T92" i="59"/>
  <c r="P60" i="59"/>
  <c r="T60" i="59"/>
  <c r="P199" i="60"/>
  <c r="T199" i="60"/>
  <c r="P149" i="60"/>
  <c r="T149" i="60"/>
  <c r="P111" i="60"/>
  <c r="T111" i="60"/>
  <c r="P186" i="61"/>
  <c r="T186" i="61"/>
  <c r="P128" i="62"/>
  <c r="T128" i="62"/>
  <c r="P101" i="62"/>
  <c r="T101" i="62"/>
  <c r="P143" i="63"/>
  <c r="T143" i="63"/>
  <c r="P166" i="64"/>
  <c r="T166" i="64"/>
  <c r="P46" i="64"/>
  <c r="T46" i="64"/>
  <c r="T93" i="65"/>
  <c r="P93" i="65"/>
  <c r="P19" i="65"/>
  <c r="T19" i="65"/>
  <c r="P177" i="67"/>
  <c r="T177" i="67"/>
  <c r="T171" i="67"/>
  <c r="P171" i="67"/>
  <c r="P84" i="67"/>
  <c r="T84" i="67"/>
  <c r="P183" i="68"/>
  <c r="T183" i="68"/>
  <c r="P192" i="69"/>
  <c r="T192" i="69"/>
  <c r="T161" i="54"/>
  <c r="P161" i="54"/>
  <c r="P122" i="54"/>
  <c r="T122" i="54"/>
  <c r="P103" i="54"/>
  <c r="P73" i="54"/>
  <c r="P53" i="54"/>
  <c r="T53" i="54"/>
  <c r="T195" i="55"/>
  <c r="T176" i="55"/>
  <c r="P176" i="55"/>
  <c r="T122" i="55"/>
  <c r="P122" i="55"/>
  <c r="T116" i="55"/>
  <c r="T112" i="55"/>
  <c r="P72" i="55"/>
  <c r="T72" i="55"/>
  <c r="T42" i="55"/>
  <c r="P42" i="55"/>
  <c r="T35" i="55"/>
  <c r="P19" i="55"/>
  <c r="T19" i="55"/>
  <c r="T13" i="55"/>
  <c r="P91" i="56"/>
  <c r="T91" i="56"/>
  <c r="P42" i="56"/>
  <c r="T42" i="56"/>
  <c r="P21" i="56"/>
  <c r="T21" i="56"/>
  <c r="P17" i="57"/>
  <c r="T17" i="57"/>
  <c r="T191" i="58"/>
  <c r="P191" i="58"/>
  <c r="T185" i="58"/>
  <c r="T139" i="58"/>
  <c r="P139" i="58"/>
  <c r="P17" i="58"/>
  <c r="T17" i="58"/>
  <c r="T180" i="59"/>
  <c r="P180" i="59"/>
  <c r="P150" i="59"/>
  <c r="T150" i="59"/>
  <c r="P76" i="59"/>
  <c r="T76" i="59"/>
  <c r="K62" i="59"/>
  <c r="K74" i="59"/>
  <c r="K90" i="59"/>
  <c r="K102" i="59"/>
  <c r="K110" i="59"/>
  <c r="K122" i="59"/>
  <c r="K126" i="59"/>
  <c r="K166" i="59"/>
  <c r="K182" i="59"/>
  <c r="K186" i="59"/>
  <c r="K196" i="59"/>
  <c r="K72" i="59"/>
  <c r="K88" i="59"/>
  <c r="H115" i="59"/>
  <c r="H133" i="59"/>
  <c r="H159" i="59"/>
  <c r="H179" i="59"/>
  <c r="K194" i="59"/>
  <c r="K200" i="59"/>
  <c r="H107" i="59"/>
  <c r="H119" i="59"/>
  <c r="K138" i="59"/>
  <c r="H149" i="59"/>
  <c r="K156" i="59"/>
  <c r="H171" i="59"/>
  <c r="K176" i="59"/>
  <c r="H203" i="59"/>
  <c r="H41" i="59"/>
  <c r="H49" i="59"/>
  <c r="K70" i="59"/>
  <c r="H73" i="59"/>
  <c r="H81" i="59"/>
  <c r="K86" i="59"/>
  <c r="H89" i="59"/>
  <c r="H105" i="59"/>
  <c r="K112" i="59"/>
  <c r="K132" i="59"/>
  <c r="H143" i="59"/>
  <c r="K158" i="59"/>
  <c r="H165" i="59"/>
  <c r="K168" i="59"/>
  <c r="K184" i="59"/>
  <c r="K192" i="59"/>
  <c r="H195" i="59"/>
  <c r="H201" i="59"/>
  <c r="H61" i="59"/>
  <c r="H65" i="59"/>
  <c r="H117" i="59"/>
  <c r="P177" i="60"/>
  <c r="T177" i="60"/>
  <c r="P171" i="60"/>
  <c r="T171" i="60"/>
  <c r="P165" i="60"/>
  <c r="P143" i="60"/>
  <c r="T40" i="60"/>
  <c r="P40" i="60"/>
  <c r="P27" i="60"/>
  <c r="T27" i="60"/>
  <c r="P179" i="61"/>
  <c r="P165" i="62"/>
  <c r="T165" i="62"/>
  <c r="P79" i="63"/>
  <c r="T79" i="63"/>
  <c r="P65" i="63"/>
  <c r="T65" i="63"/>
  <c r="P44" i="63"/>
  <c r="T44" i="63"/>
  <c r="P23" i="63"/>
  <c r="P62" i="64"/>
  <c r="T62" i="64"/>
  <c r="P5" i="64"/>
  <c r="T5" i="64"/>
  <c r="T90" i="66"/>
  <c r="P90" i="66"/>
  <c r="P61" i="67"/>
  <c r="T61" i="67"/>
  <c r="P37" i="67"/>
  <c r="T37" i="67"/>
  <c r="T175" i="71"/>
  <c r="P175" i="71"/>
  <c r="T163" i="71"/>
  <c r="P163" i="71"/>
  <c r="T32" i="51"/>
  <c r="T18" i="51"/>
  <c r="P11" i="51"/>
  <c r="T200" i="52"/>
  <c r="T195" i="52"/>
  <c r="T178" i="52"/>
  <c r="P173" i="52"/>
  <c r="T155" i="52"/>
  <c r="T97" i="52"/>
  <c r="T174" i="53"/>
  <c r="T134" i="53"/>
  <c r="T122" i="53"/>
  <c r="P108" i="53"/>
  <c r="P104" i="53"/>
  <c r="T82" i="53"/>
  <c r="T70" i="53"/>
  <c r="P58" i="53"/>
  <c r="P54" i="53"/>
  <c r="T40" i="53"/>
  <c r="P36" i="53"/>
  <c r="P32" i="53"/>
  <c r="T17" i="53"/>
  <c r="P138" i="54"/>
  <c r="T138" i="54"/>
  <c r="P115" i="54"/>
  <c r="P92" i="54"/>
  <c r="T92" i="54"/>
  <c r="P77" i="54"/>
  <c r="P8" i="54"/>
  <c r="T8" i="54"/>
  <c r="T175" i="55"/>
  <c r="T154" i="55"/>
  <c r="P154" i="55"/>
  <c r="T148" i="55"/>
  <c r="T144" i="55"/>
  <c r="P171" i="56"/>
  <c r="T171" i="56"/>
  <c r="P118" i="56"/>
  <c r="T118" i="56"/>
  <c r="P113" i="56"/>
  <c r="T113" i="56"/>
  <c r="P75" i="57"/>
  <c r="T75" i="57"/>
  <c r="P27" i="57"/>
  <c r="T27" i="57"/>
  <c r="T167" i="58"/>
  <c r="P167" i="58"/>
  <c r="P103" i="58"/>
  <c r="T75" i="58"/>
  <c r="P75" i="58"/>
  <c r="T69" i="58"/>
  <c r="P69" i="58"/>
  <c r="T55" i="58"/>
  <c r="P55" i="58"/>
  <c r="P10" i="58"/>
  <c r="P198" i="59"/>
  <c r="T198" i="59"/>
  <c r="P144" i="59"/>
  <c r="T144" i="59"/>
  <c r="P120" i="59"/>
  <c r="T120" i="59"/>
  <c r="P108" i="59"/>
  <c r="T108" i="59"/>
  <c r="P153" i="60"/>
  <c r="T153" i="60"/>
  <c r="P147" i="60"/>
  <c r="T109" i="60"/>
  <c r="T88" i="60"/>
  <c r="P88" i="60"/>
  <c r="P191" i="61"/>
  <c r="T191" i="61"/>
  <c r="P152" i="61"/>
  <c r="T152" i="61"/>
  <c r="P134" i="61"/>
  <c r="T134" i="61"/>
  <c r="P121" i="61"/>
  <c r="T121" i="61"/>
  <c r="T47" i="61"/>
  <c r="P47" i="61"/>
  <c r="T59" i="63"/>
  <c r="P59" i="63"/>
  <c r="P37" i="63"/>
  <c r="T37" i="63"/>
  <c r="T137" i="65"/>
  <c r="P137" i="65"/>
  <c r="P59" i="65"/>
  <c r="T59" i="65"/>
  <c r="P104" i="66"/>
  <c r="T104" i="66"/>
  <c r="T67" i="67"/>
  <c r="P67" i="67"/>
  <c r="T136" i="68"/>
  <c r="P136" i="68"/>
  <c r="P124" i="68"/>
  <c r="T124" i="68"/>
  <c r="P112" i="68"/>
  <c r="T112" i="68"/>
  <c r="P163" i="69"/>
  <c r="T163" i="69"/>
  <c r="P66" i="69"/>
  <c r="T66" i="69"/>
  <c r="P34" i="69"/>
  <c r="T34" i="69"/>
  <c r="T57" i="51"/>
  <c r="T49" i="51"/>
  <c r="T28" i="51"/>
  <c r="T14" i="51"/>
  <c r="T186" i="52"/>
  <c r="T160" i="52"/>
  <c r="T151" i="52"/>
  <c r="T64" i="52"/>
  <c r="T22" i="52"/>
  <c r="P8" i="52"/>
  <c r="P190" i="53"/>
  <c r="P186" i="53"/>
  <c r="T182" i="53"/>
  <c r="P154" i="53"/>
  <c r="P150" i="53"/>
  <c r="P146" i="53"/>
  <c r="T142" i="53"/>
  <c r="P116" i="53"/>
  <c r="P112" i="53"/>
  <c r="T87" i="53"/>
  <c r="T78" i="53"/>
  <c r="T45" i="53"/>
  <c r="P197" i="54"/>
  <c r="T177" i="54"/>
  <c r="P177" i="54"/>
  <c r="P159" i="54"/>
  <c r="T120" i="54"/>
  <c r="P81" i="54"/>
  <c r="P65" i="54"/>
  <c r="T65" i="54"/>
  <c r="P38" i="54"/>
  <c r="T38" i="54"/>
  <c r="T200" i="55"/>
  <c r="P180" i="55"/>
  <c r="T180" i="55"/>
  <c r="P99" i="55"/>
  <c r="T99" i="55"/>
  <c r="P76" i="55"/>
  <c r="T76" i="55"/>
  <c r="T52" i="55"/>
  <c r="P52" i="55"/>
  <c r="P46" i="55"/>
  <c r="P190" i="56"/>
  <c r="T190" i="56"/>
  <c r="T182" i="56"/>
  <c r="T174" i="56"/>
  <c r="P151" i="56"/>
  <c r="P54" i="56"/>
  <c r="T54" i="56"/>
  <c r="P154" i="57"/>
  <c r="T154" i="57"/>
  <c r="P134" i="57"/>
  <c r="T122" i="57"/>
  <c r="T90" i="57"/>
  <c r="P90" i="57"/>
  <c r="P84" i="57"/>
  <c r="P194" i="58"/>
  <c r="T194" i="58"/>
  <c r="P189" i="58"/>
  <c r="T143" i="58"/>
  <c r="P143" i="58"/>
  <c r="P132" i="58"/>
  <c r="T132" i="58"/>
  <c r="P127" i="58"/>
  <c r="P108" i="58"/>
  <c r="T108" i="58"/>
  <c r="P80" i="58"/>
  <c r="T80" i="58"/>
  <c r="T49" i="58"/>
  <c r="P34" i="58"/>
  <c r="T34" i="58"/>
  <c r="P153" i="59"/>
  <c r="T153" i="59"/>
  <c r="P80" i="59"/>
  <c r="P64" i="59"/>
  <c r="T64" i="59"/>
  <c r="T44" i="59"/>
  <c r="P44" i="59"/>
  <c r="P169" i="60"/>
  <c r="P125" i="60"/>
  <c r="T125" i="60"/>
  <c r="P98" i="60"/>
  <c r="T98" i="60"/>
  <c r="P165" i="61"/>
  <c r="T165" i="61"/>
  <c r="T127" i="61"/>
  <c r="P127" i="61"/>
  <c r="P79" i="61"/>
  <c r="T79" i="61"/>
  <c r="T132" i="62"/>
  <c r="T126" i="62"/>
  <c r="P126" i="62"/>
  <c r="T70" i="62"/>
  <c r="P70" i="62"/>
  <c r="P200" i="63"/>
  <c r="T200" i="63"/>
  <c r="P91" i="65"/>
  <c r="T91" i="65"/>
  <c r="P78" i="65"/>
  <c r="T78" i="65"/>
  <c r="P141" i="67"/>
  <c r="T141" i="67"/>
  <c r="T103" i="67"/>
  <c r="P103" i="67"/>
  <c r="P98" i="69"/>
  <c r="T98" i="69"/>
  <c r="P75" i="69"/>
  <c r="T75" i="69"/>
  <c r="T156" i="54"/>
  <c r="T147" i="54"/>
  <c r="P121" i="54"/>
  <c r="T100" i="54"/>
  <c r="P95" i="54"/>
  <c r="P91" i="54"/>
  <c r="T59" i="55"/>
  <c r="T5" i="55"/>
  <c r="P117" i="56"/>
  <c r="T110" i="56"/>
  <c r="P101" i="56"/>
  <c r="T86" i="56"/>
  <c r="T75" i="56"/>
  <c r="P39" i="56"/>
  <c r="T7" i="56"/>
  <c r="T170" i="57"/>
  <c r="P26" i="57"/>
  <c r="T22" i="57"/>
  <c r="T186" i="58"/>
  <c r="T162" i="58"/>
  <c r="P159" i="58"/>
  <c r="P155" i="58"/>
  <c r="P135" i="58"/>
  <c r="P131" i="58"/>
  <c r="T124" i="58"/>
  <c r="T204" i="60"/>
  <c r="T110" i="60"/>
  <c r="T101" i="60"/>
  <c r="T87" i="60"/>
  <c r="P84" i="60"/>
  <c r="P185" i="61"/>
  <c r="P157" i="61"/>
  <c r="P153" i="61"/>
  <c r="P148" i="61"/>
  <c r="T148" i="61"/>
  <c r="P143" i="61"/>
  <c r="T143" i="61"/>
  <c r="P129" i="61"/>
  <c r="T129" i="61"/>
  <c r="T31" i="61"/>
  <c r="P31" i="61"/>
  <c r="P159" i="62"/>
  <c r="T159" i="62"/>
  <c r="P138" i="62"/>
  <c r="P117" i="62"/>
  <c r="T117" i="62"/>
  <c r="P80" i="62"/>
  <c r="T80" i="62"/>
  <c r="P64" i="62"/>
  <c r="T12" i="62"/>
  <c r="P12" i="62"/>
  <c r="T180" i="63"/>
  <c r="P67" i="63"/>
  <c r="T67" i="63"/>
  <c r="T61" i="63"/>
  <c r="P61" i="63"/>
  <c r="T174" i="64"/>
  <c r="P174" i="64"/>
  <c r="T168" i="64"/>
  <c r="P168" i="64"/>
  <c r="T103" i="65"/>
  <c r="P103" i="65"/>
  <c r="P97" i="65"/>
  <c r="T85" i="65"/>
  <c r="P85" i="65"/>
  <c r="P74" i="65"/>
  <c r="T74" i="65"/>
  <c r="P55" i="65"/>
  <c r="T55" i="65"/>
  <c r="T42" i="65"/>
  <c r="T8" i="65"/>
  <c r="P156" i="66"/>
  <c r="T156" i="66"/>
  <c r="P96" i="66"/>
  <c r="T96" i="66"/>
  <c r="P78" i="66"/>
  <c r="T78" i="66"/>
  <c r="P14" i="66"/>
  <c r="T14" i="66"/>
  <c r="P114" i="67"/>
  <c r="T114" i="67"/>
  <c r="P74" i="67"/>
  <c r="T74" i="67"/>
  <c r="P45" i="67"/>
  <c r="T45" i="67"/>
  <c r="P25" i="67"/>
  <c r="P6" i="67"/>
  <c r="T6" i="67"/>
  <c r="T156" i="68"/>
  <c r="T151" i="68"/>
  <c r="P68" i="68"/>
  <c r="T68" i="68"/>
  <c r="T152" i="69"/>
  <c r="P119" i="69"/>
  <c r="P113" i="69"/>
  <c r="P27" i="69"/>
  <c r="T27" i="69"/>
  <c r="T127" i="70"/>
  <c r="T122" i="70"/>
  <c r="T70" i="70"/>
  <c r="P28" i="71"/>
  <c r="T28" i="71"/>
  <c r="H42" i="58"/>
  <c r="H26" i="58"/>
  <c r="H20" i="58"/>
  <c r="T123" i="61"/>
  <c r="P123" i="61"/>
  <c r="T81" i="61"/>
  <c r="P81" i="61"/>
  <c r="T75" i="61"/>
  <c r="P75" i="61"/>
  <c r="P45" i="61"/>
  <c r="T45" i="61"/>
  <c r="P113" i="63"/>
  <c r="T113" i="63"/>
  <c r="T55" i="63"/>
  <c r="P55" i="63"/>
  <c r="P146" i="64"/>
  <c r="T146" i="64"/>
  <c r="P77" i="64"/>
  <c r="T77" i="64"/>
  <c r="P48" i="65"/>
  <c r="T48" i="65"/>
  <c r="P82" i="66"/>
  <c r="T82" i="66"/>
  <c r="T151" i="67"/>
  <c r="P151" i="67"/>
  <c r="P130" i="67"/>
  <c r="T130" i="67"/>
  <c r="P108" i="67"/>
  <c r="T108" i="67"/>
  <c r="P196" i="68"/>
  <c r="T196" i="68"/>
  <c r="P55" i="68"/>
  <c r="T55" i="68"/>
  <c r="P10" i="68"/>
  <c r="T10" i="68"/>
  <c r="T181" i="69"/>
  <c r="P181" i="69"/>
  <c r="P137" i="71"/>
  <c r="T137" i="71"/>
  <c r="P114" i="71"/>
  <c r="T114" i="71"/>
  <c r="P69" i="71"/>
  <c r="T69" i="71"/>
  <c r="P148" i="72"/>
  <c r="T148" i="72"/>
  <c r="P120" i="72"/>
  <c r="T120" i="72"/>
  <c r="P25" i="65"/>
  <c r="T25" i="65"/>
  <c r="P6" i="65"/>
  <c r="T6" i="65"/>
  <c r="P168" i="66"/>
  <c r="T168" i="66"/>
  <c r="P71" i="66"/>
  <c r="T71" i="66"/>
  <c r="P65" i="66"/>
  <c r="T65" i="66"/>
  <c r="P54" i="66"/>
  <c r="T54" i="66"/>
  <c r="T48" i="66"/>
  <c r="P48" i="66"/>
  <c r="P97" i="67"/>
  <c r="T97" i="67"/>
  <c r="T91" i="67"/>
  <c r="P91" i="67"/>
  <c r="P188" i="68"/>
  <c r="T188" i="68"/>
  <c r="P176" i="68"/>
  <c r="T176" i="68"/>
  <c r="P127" i="68"/>
  <c r="T127" i="68"/>
  <c r="P194" i="69"/>
  <c r="T194" i="69"/>
  <c r="T7" i="69"/>
  <c r="P7" i="69"/>
  <c r="T14" i="70"/>
  <c r="P14" i="70"/>
  <c r="T53" i="71"/>
  <c r="P53" i="71"/>
  <c r="P64" i="73"/>
  <c r="T64" i="73"/>
  <c r="T15" i="73"/>
  <c r="P15" i="73"/>
  <c r="P96" i="74"/>
  <c r="T96" i="74"/>
  <c r="P157" i="75"/>
  <c r="T157" i="75"/>
  <c r="T108" i="76"/>
  <c r="P108" i="76"/>
  <c r="T193" i="77"/>
  <c r="P193" i="77"/>
  <c r="T101" i="79"/>
  <c r="P101" i="79"/>
  <c r="T11" i="60"/>
  <c r="T5" i="60"/>
  <c r="T201" i="61"/>
  <c r="P155" i="61"/>
  <c r="P89" i="61"/>
  <c r="T49" i="61"/>
  <c r="T43" i="61"/>
  <c r="P43" i="61"/>
  <c r="P15" i="61"/>
  <c r="T15" i="61"/>
  <c r="P142" i="62"/>
  <c r="T142" i="62"/>
  <c r="P114" i="62"/>
  <c r="T99" i="62"/>
  <c r="T182" i="63"/>
  <c r="T53" i="63"/>
  <c r="P53" i="63"/>
  <c r="P200" i="64"/>
  <c r="T200" i="64"/>
  <c r="P154" i="64"/>
  <c r="T150" i="64"/>
  <c r="T144" i="64"/>
  <c r="P144" i="64"/>
  <c r="P114" i="64"/>
  <c r="T114" i="64"/>
  <c r="P51" i="64"/>
  <c r="T51" i="64"/>
  <c r="P173" i="65"/>
  <c r="T173" i="65"/>
  <c r="P128" i="65"/>
  <c r="T128" i="65"/>
  <c r="P107" i="65"/>
  <c r="T107" i="65"/>
  <c r="T95" i="65"/>
  <c r="P95" i="65"/>
  <c r="T89" i="65"/>
  <c r="P89" i="65"/>
  <c r="T71" i="65"/>
  <c r="P71" i="65"/>
  <c r="P40" i="65"/>
  <c r="T40" i="65"/>
  <c r="P200" i="66"/>
  <c r="P160" i="66"/>
  <c r="T160" i="66"/>
  <c r="T92" i="66"/>
  <c r="P92" i="66"/>
  <c r="T86" i="66"/>
  <c r="P41" i="66"/>
  <c r="T41" i="66"/>
  <c r="P181" i="67"/>
  <c r="T181" i="67"/>
  <c r="T175" i="67"/>
  <c r="P175" i="67"/>
  <c r="P164" i="67"/>
  <c r="T164" i="67"/>
  <c r="T116" i="67"/>
  <c r="P101" i="67"/>
  <c r="T101" i="67"/>
  <c r="T71" i="67"/>
  <c r="P71" i="67"/>
  <c r="P49" i="67"/>
  <c r="T49" i="67"/>
  <c r="K7" i="67"/>
  <c r="K57" i="67"/>
  <c r="K119" i="67"/>
  <c r="H186" i="67"/>
  <c r="K129" i="67"/>
  <c r="K55" i="67"/>
  <c r="H58" i="67"/>
  <c r="H9" i="67"/>
  <c r="K127" i="67"/>
  <c r="H130" i="67"/>
  <c r="K185" i="67"/>
  <c r="P40" i="68"/>
  <c r="T40" i="68"/>
  <c r="P203" i="69"/>
  <c r="T203" i="69"/>
  <c r="P133" i="69"/>
  <c r="P111" i="69"/>
  <c r="T111" i="69"/>
  <c r="T105" i="69"/>
  <c r="P105" i="69"/>
  <c r="P48" i="69"/>
  <c r="T48" i="69"/>
  <c r="P129" i="71"/>
  <c r="T129" i="71"/>
  <c r="T122" i="71"/>
  <c r="T82" i="71"/>
  <c r="P41" i="72"/>
  <c r="T41" i="72"/>
  <c r="P29" i="72"/>
  <c r="T29" i="72"/>
  <c r="T81" i="73"/>
  <c r="P81" i="73"/>
  <c r="P69" i="73"/>
  <c r="T69" i="73"/>
  <c r="T140" i="54"/>
  <c r="P135" i="54"/>
  <c r="T14" i="54"/>
  <c r="P5" i="54"/>
  <c r="P194" i="55"/>
  <c r="P178" i="55"/>
  <c r="P174" i="55"/>
  <c r="T88" i="55"/>
  <c r="T83" i="55"/>
  <c r="P74" i="55"/>
  <c r="T66" i="55"/>
  <c r="P48" i="55"/>
  <c r="P44" i="55"/>
  <c r="P34" i="55"/>
  <c r="P30" i="55"/>
  <c r="P165" i="56"/>
  <c r="P157" i="56"/>
  <c r="T134" i="56"/>
  <c r="T126" i="56"/>
  <c r="T52" i="56"/>
  <c r="T29" i="56"/>
  <c r="T5" i="56"/>
  <c r="T178" i="57"/>
  <c r="T148" i="58"/>
  <c r="T137" i="58"/>
  <c r="T106" i="58"/>
  <c r="P67" i="58"/>
  <c r="P47" i="58"/>
  <c r="P43" i="58"/>
  <c r="K41" i="58"/>
  <c r="T36" i="58"/>
  <c r="T13" i="58"/>
  <c r="P202" i="59"/>
  <c r="T155" i="59"/>
  <c r="T148" i="59"/>
  <c r="T137" i="59"/>
  <c r="P118" i="59"/>
  <c r="P106" i="59"/>
  <c r="P98" i="59"/>
  <c r="P50" i="59"/>
  <c r="T192" i="60"/>
  <c r="T188" i="60"/>
  <c r="T184" i="60"/>
  <c r="T179" i="60"/>
  <c r="T175" i="60"/>
  <c r="T49" i="60"/>
  <c r="T45" i="60"/>
  <c r="T25" i="60"/>
  <c r="P150" i="61"/>
  <c r="T150" i="61"/>
  <c r="P97" i="61"/>
  <c r="T54" i="61"/>
  <c r="P34" i="61"/>
  <c r="T34" i="61"/>
  <c r="P190" i="62"/>
  <c r="T190" i="62"/>
  <c r="T130" i="62"/>
  <c r="P130" i="62"/>
  <c r="P119" i="62"/>
  <c r="T119" i="62"/>
  <c r="T88" i="62"/>
  <c r="P88" i="62"/>
  <c r="T82" i="62"/>
  <c r="P82" i="62"/>
  <c r="P66" i="62"/>
  <c r="P48" i="62"/>
  <c r="T48" i="62"/>
  <c r="P20" i="62"/>
  <c r="P193" i="63"/>
  <c r="P177" i="63"/>
  <c r="T177" i="63"/>
  <c r="P131" i="63"/>
  <c r="T109" i="63"/>
  <c r="T63" i="63"/>
  <c r="P63" i="63"/>
  <c r="P42" i="63"/>
  <c r="T42" i="63"/>
  <c r="P177" i="64"/>
  <c r="T177" i="64"/>
  <c r="T170" i="64"/>
  <c r="P170" i="64"/>
  <c r="T159" i="64"/>
  <c r="P74" i="64"/>
  <c r="P24" i="64"/>
  <c r="T24" i="64"/>
  <c r="P11" i="64"/>
  <c r="T11" i="64"/>
  <c r="P63" i="65"/>
  <c r="T63" i="65"/>
  <c r="P58" i="66"/>
  <c r="T58" i="66"/>
  <c r="T52" i="66"/>
  <c r="P52" i="66"/>
  <c r="P154" i="67"/>
  <c r="T154" i="67"/>
  <c r="T132" i="67"/>
  <c r="T127" i="67"/>
  <c r="P127" i="67"/>
  <c r="T95" i="67"/>
  <c r="P95" i="67"/>
  <c r="T65" i="67"/>
  <c r="P8" i="67"/>
  <c r="T8" i="67"/>
  <c r="P132" i="68"/>
  <c r="T132" i="68"/>
  <c r="P184" i="69"/>
  <c r="T184" i="69"/>
  <c r="P139" i="69"/>
  <c r="T139" i="69"/>
  <c r="P150" i="70"/>
  <c r="T150" i="70"/>
  <c r="P58" i="71"/>
  <c r="T58" i="71"/>
  <c r="T72" i="72"/>
  <c r="P72" i="72"/>
  <c r="P46" i="72"/>
  <c r="T46" i="72"/>
  <c r="P142" i="73"/>
  <c r="T142" i="73"/>
  <c r="T145" i="61"/>
  <c r="P145" i="61"/>
  <c r="P41" i="61"/>
  <c r="T41" i="61"/>
  <c r="P154" i="62"/>
  <c r="T154" i="62"/>
  <c r="P198" i="63"/>
  <c r="T198" i="63"/>
  <c r="T57" i="63"/>
  <c r="P57" i="63"/>
  <c r="P112" i="64"/>
  <c r="T112" i="64"/>
  <c r="P79" i="64"/>
  <c r="T79" i="64"/>
  <c r="P55" i="64"/>
  <c r="T55" i="64"/>
  <c r="T99" i="65"/>
  <c r="P99" i="65"/>
  <c r="P44" i="65"/>
  <c r="T44" i="65"/>
  <c r="P137" i="67"/>
  <c r="T137" i="67"/>
  <c r="P168" i="68"/>
  <c r="T168" i="68"/>
  <c r="P119" i="68"/>
  <c r="T119" i="68"/>
  <c r="P63" i="68"/>
  <c r="T63" i="68"/>
  <c r="P144" i="69"/>
  <c r="T144" i="69"/>
  <c r="T109" i="69"/>
  <c r="P109" i="69"/>
  <c r="P71" i="69"/>
  <c r="T71" i="69"/>
  <c r="P40" i="69"/>
  <c r="T40" i="69"/>
  <c r="T17" i="69"/>
  <c r="P17" i="69"/>
  <c r="T166" i="70"/>
  <c r="P166" i="70"/>
  <c r="T19" i="71"/>
  <c r="P19" i="71"/>
  <c r="P187" i="72"/>
  <c r="T187" i="72"/>
  <c r="P155" i="72"/>
  <c r="T155" i="72"/>
  <c r="T189" i="73"/>
  <c r="P189" i="73"/>
  <c r="P147" i="73"/>
  <c r="T147" i="73"/>
  <c r="T87" i="73"/>
  <c r="P87" i="73"/>
  <c r="T109" i="62"/>
  <c r="P104" i="62"/>
  <c r="P100" i="62"/>
  <c r="P78" i="62"/>
  <c r="P74" i="62"/>
  <c r="T65" i="62"/>
  <c r="T24" i="62"/>
  <c r="P189" i="63"/>
  <c r="P185" i="63"/>
  <c r="T13" i="63"/>
  <c r="T186" i="64"/>
  <c r="T100" i="64"/>
  <c r="P66" i="64"/>
  <c r="T119" i="65"/>
  <c r="T98" i="65"/>
  <c r="T94" i="65"/>
  <c r="P47" i="65"/>
  <c r="P43" i="65"/>
  <c r="T172" i="66"/>
  <c r="T108" i="66"/>
  <c r="T87" i="66"/>
  <c r="T70" i="66"/>
  <c r="T57" i="66"/>
  <c r="P44" i="66"/>
  <c r="P40" i="66"/>
  <c r="T26" i="66"/>
  <c r="T189" i="67"/>
  <c r="T180" i="67"/>
  <c r="P167" i="67"/>
  <c r="P163" i="67"/>
  <c r="T146" i="67"/>
  <c r="T121" i="67"/>
  <c r="T49" i="69"/>
  <c r="P49" i="69"/>
  <c r="H30" i="69"/>
  <c r="H11" i="69"/>
  <c r="P39" i="70"/>
  <c r="T39" i="70"/>
  <c r="P180" i="71"/>
  <c r="T180" i="71"/>
  <c r="P171" i="72"/>
  <c r="T171" i="72"/>
  <c r="P116" i="72"/>
  <c r="T116" i="72"/>
  <c r="T185" i="73"/>
  <c r="P185" i="73"/>
  <c r="P164" i="73"/>
  <c r="T164" i="73"/>
  <c r="P117" i="73"/>
  <c r="T117" i="73"/>
  <c r="P202" i="74"/>
  <c r="T202" i="74"/>
  <c r="P176" i="74"/>
  <c r="T176" i="74"/>
  <c r="P155" i="74"/>
  <c r="T155" i="74"/>
  <c r="P148" i="74"/>
  <c r="T148" i="74"/>
  <c r="P82" i="75"/>
  <c r="T82" i="75"/>
  <c r="T69" i="75"/>
  <c r="P69" i="75"/>
  <c r="P98" i="77"/>
  <c r="T98" i="77"/>
  <c r="T15" i="77"/>
  <c r="P15" i="77"/>
  <c r="P182" i="78"/>
  <c r="T182" i="78"/>
  <c r="T142" i="78"/>
  <c r="P142" i="78"/>
  <c r="P64" i="82"/>
  <c r="T64" i="82"/>
  <c r="P136" i="87"/>
  <c r="T136" i="87"/>
  <c r="T184" i="88"/>
  <c r="P184" i="88"/>
  <c r="P135" i="89"/>
  <c r="T135" i="89"/>
  <c r="P111" i="89"/>
  <c r="T111" i="89"/>
  <c r="H15" i="68"/>
  <c r="T53" i="69"/>
  <c r="P53" i="69"/>
  <c r="P23" i="69"/>
  <c r="T23" i="69"/>
  <c r="P193" i="70"/>
  <c r="T193" i="70"/>
  <c r="T128" i="70"/>
  <c r="P128" i="70"/>
  <c r="T108" i="70"/>
  <c r="P108" i="70"/>
  <c r="P204" i="71"/>
  <c r="T204" i="71"/>
  <c r="T167" i="71"/>
  <c r="P167" i="71"/>
  <c r="P146" i="71"/>
  <c r="T146" i="71"/>
  <c r="T5" i="71"/>
  <c r="P5" i="71"/>
  <c r="P132" i="72"/>
  <c r="T132" i="72"/>
  <c r="P88" i="72"/>
  <c r="T88" i="72"/>
  <c r="P50" i="72"/>
  <c r="T50" i="72"/>
  <c r="P100" i="73"/>
  <c r="T100" i="73"/>
  <c r="P56" i="74"/>
  <c r="T56" i="74"/>
  <c r="T119" i="75"/>
  <c r="P119" i="75"/>
  <c r="T138" i="82"/>
  <c r="P138" i="82"/>
  <c r="P100" i="82"/>
  <c r="T100" i="82"/>
  <c r="T69" i="61"/>
  <c r="T64" i="61"/>
  <c r="P55" i="61"/>
  <c r="T50" i="61"/>
  <c r="T164" i="62"/>
  <c r="T133" i="62"/>
  <c r="T192" i="63"/>
  <c r="P183" i="63"/>
  <c r="P179" i="63"/>
  <c r="T11" i="63"/>
  <c r="P164" i="64"/>
  <c r="T13" i="64"/>
  <c r="P9" i="64"/>
  <c r="T187" i="65"/>
  <c r="T153" i="65"/>
  <c r="T141" i="65"/>
  <c r="T53" i="65"/>
  <c r="P45" i="65"/>
  <c r="T23" i="65"/>
  <c r="P7" i="65"/>
  <c r="T204" i="66"/>
  <c r="T192" i="66"/>
  <c r="T128" i="66"/>
  <c r="P133" i="71"/>
  <c r="T133" i="71"/>
  <c r="P41" i="71"/>
  <c r="T41" i="71"/>
  <c r="P200" i="72"/>
  <c r="T200" i="72"/>
  <c r="P180" i="72"/>
  <c r="T180" i="72"/>
  <c r="P152" i="72"/>
  <c r="T152" i="72"/>
  <c r="P105" i="72"/>
  <c r="T105" i="72"/>
  <c r="P25" i="72"/>
  <c r="T25" i="72"/>
  <c r="P198" i="73"/>
  <c r="T198" i="73"/>
  <c r="P151" i="73"/>
  <c r="T151" i="73"/>
  <c r="P32" i="73"/>
  <c r="T32" i="73"/>
  <c r="T44" i="76"/>
  <c r="P44" i="76"/>
  <c r="P102" i="78"/>
  <c r="T102" i="78"/>
  <c r="T12" i="78"/>
  <c r="P12" i="78"/>
  <c r="T161" i="79"/>
  <c r="P161" i="79"/>
  <c r="T131" i="79"/>
  <c r="P131" i="79"/>
  <c r="T53" i="64"/>
  <c r="P48" i="64"/>
  <c r="T199" i="65"/>
  <c r="T130" i="65"/>
  <c r="T126" i="65"/>
  <c r="P121" i="65"/>
  <c r="T76" i="65"/>
  <c r="P57" i="65"/>
  <c r="T32" i="65"/>
  <c r="T11" i="65"/>
  <c r="T180" i="66"/>
  <c r="T116" i="66"/>
  <c r="P84" i="66"/>
  <c r="T63" i="66"/>
  <c r="T46" i="66"/>
  <c r="T33" i="66"/>
  <c r="T12" i="66"/>
  <c r="T169" i="67"/>
  <c r="T76" i="67"/>
  <c r="P63" i="67"/>
  <c r="P59" i="67"/>
  <c r="T164" i="68"/>
  <c r="T100" i="68"/>
  <c r="T95" i="68"/>
  <c r="H47" i="68"/>
  <c r="T36" i="68"/>
  <c r="T31" i="68"/>
  <c r="T8" i="68"/>
  <c r="T155" i="69"/>
  <c r="T146" i="69"/>
  <c r="T103" i="69"/>
  <c r="T83" i="69"/>
  <c r="P176" i="70"/>
  <c r="T162" i="70"/>
  <c r="T36" i="70"/>
  <c r="P36" i="70"/>
  <c r="T15" i="71"/>
  <c r="P15" i="71"/>
  <c r="P184" i="72"/>
  <c r="T184" i="72"/>
  <c r="P168" i="72"/>
  <c r="T168" i="72"/>
  <c r="P123" i="72"/>
  <c r="T123" i="72"/>
  <c r="T68" i="72"/>
  <c r="P68" i="72"/>
  <c r="T181" i="73"/>
  <c r="P181" i="73"/>
  <c r="P73" i="73"/>
  <c r="T73" i="73"/>
  <c r="P56" i="73"/>
  <c r="T56" i="73"/>
  <c r="P141" i="76"/>
  <c r="T141" i="76"/>
  <c r="K10" i="69"/>
  <c r="P185" i="70"/>
  <c r="T185" i="70"/>
  <c r="P146" i="70"/>
  <c r="T146" i="70"/>
  <c r="T120" i="70"/>
  <c r="P120" i="70"/>
  <c r="P58" i="70"/>
  <c r="T58" i="70"/>
  <c r="P45" i="71"/>
  <c r="T45" i="71"/>
  <c r="P203" i="72"/>
  <c r="T203" i="72"/>
  <c r="P139" i="72"/>
  <c r="T139" i="72"/>
  <c r="P134" i="73"/>
  <c r="T134" i="73"/>
  <c r="P113" i="73"/>
  <c r="T113" i="73"/>
  <c r="T19" i="73"/>
  <c r="P19" i="73"/>
  <c r="P172" i="74"/>
  <c r="T172" i="74"/>
  <c r="T77" i="91"/>
  <c r="P77" i="91"/>
  <c r="P18" i="91"/>
  <c r="T18" i="91"/>
  <c r="P194" i="92"/>
  <c r="T194" i="92"/>
  <c r="P147" i="92"/>
  <c r="T147" i="92"/>
  <c r="P144" i="77"/>
  <c r="T144" i="77"/>
  <c r="P199" i="78"/>
  <c r="T199" i="78"/>
  <c r="P87" i="78"/>
  <c r="T87" i="78"/>
  <c r="P144" i="79"/>
  <c r="T144" i="79"/>
  <c r="T92" i="83"/>
  <c r="P92" i="83"/>
  <c r="T36" i="83"/>
  <c r="P36" i="83"/>
  <c r="P18" i="86"/>
  <c r="T18" i="86"/>
  <c r="T183" i="87"/>
  <c r="P183" i="87"/>
  <c r="P33" i="69"/>
  <c r="T16" i="69"/>
  <c r="T5" i="69"/>
  <c r="T194" i="70"/>
  <c r="T186" i="70"/>
  <c r="T175" i="70"/>
  <c r="T167" i="70"/>
  <c r="P164" i="70"/>
  <c r="T154" i="70"/>
  <c r="T142" i="70"/>
  <c r="T118" i="70"/>
  <c r="T110" i="70"/>
  <c r="T86" i="70"/>
  <c r="T49" i="70"/>
  <c r="T34" i="70"/>
  <c r="T197" i="71"/>
  <c r="T178" i="71"/>
  <c r="T173" i="71"/>
  <c r="T169" i="72"/>
  <c r="P166" i="72"/>
  <c r="T153" i="72"/>
  <c r="P150" i="72"/>
  <c r="T137" i="72"/>
  <c r="P134" i="72"/>
  <c r="T121" i="72"/>
  <c r="P118" i="72"/>
  <c r="P52" i="72"/>
  <c r="T31" i="72"/>
  <c r="T27" i="72"/>
  <c r="T23" i="72"/>
  <c r="T18" i="72"/>
  <c r="T196" i="73"/>
  <c r="T179" i="73"/>
  <c r="T166" i="73"/>
  <c r="P153" i="73"/>
  <c r="T132" i="73"/>
  <c r="P119" i="73"/>
  <c r="T98" i="73"/>
  <c r="T93" i="73"/>
  <c r="P75" i="73"/>
  <c r="P71" i="73"/>
  <c r="T54" i="73"/>
  <c r="T49" i="73"/>
  <c r="T30" i="73"/>
  <c r="T25" i="73"/>
  <c r="P178" i="74"/>
  <c r="T157" i="74"/>
  <c r="T132" i="74"/>
  <c r="T78" i="74"/>
  <c r="P185" i="75"/>
  <c r="T185" i="75"/>
  <c r="P166" i="75"/>
  <c r="T166" i="75"/>
  <c r="T179" i="76"/>
  <c r="T186" i="78"/>
  <c r="P186" i="78"/>
  <c r="T40" i="78"/>
  <c r="P40" i="78"/>
  <c r="P34" i="80"/>
  <c r="T34" i="80"/>
  <c r="P12" i="80"/>
  <c r="T12" i="80"/>
  <c r="P85" i="83"/>
  <c r="T85" i="83"/>
  <c r="P66" i="83"/>
  <c r="T66" i="83"/>
  <c r="T58" i="69"/>
  <c r="P45" i="69"/>
  <c r="P41" i="69"/>
  <c r="T24" i="69"/>
  <c r="T19" i="69"/>
  <c r="T11" i="69"/>
  <c r="P8" i="69"/>
  <c r="T202" i="70"/>
  <c r="T198" i="70"/>
  <c r="T190" i="70"/>
  <c r="T178" i="70"/>
  <c r="T170" i="70"/>
  <c r="T158" i="70"/>
  <c r="T129" i="70"/>
  <c r="T121" i="70"/>
  <c r="T102" i="70"/>
  <c r="T82" i="70"/>
  <c r="P64" i="70"/>
  <c r="P56" i="70"/>
  <c r="K22" i="70"/>
  <c r="K13" i="70"/>
  <c r="T186" i="71"/>
  <c r="T181" i="71"/>
  <c r="T169" i="71"/>
  <c r="T156" i="71"/>
  <c r="P143" i="71"/>
  <c r="P111" i="71"/>
  <c r="T65" i="71"/>
  <c r="P55" i="71"/>
  <c r="P51" i="71"/>
  <c r="T34" i="71"/>
  <c r="T29" i="71"/>
  <c r="T6" i="71"/>
  <c r="T204" i="72"/>
  <c r="T188" i="72"/>
  <c r="T172" i="72"/>
  <c r="T156" i="72"/>
  <c r="T140" i="72"/>
  <c r="T124" i="72"/>
  <c r="P112" i="72"/>
  <c r="T106" i="72"/>
  <c r="T102" i="72"/>
  <c r="T84" i="72"/>
  <c r="T39" i="72"/>
  <c r="T34" i="72"/>
  <c r="T14" i="72"/>
  <c r="T199" i="73"/>
  <c r="T135" i="73"/>
  <c r="T106" i="73"/>
  <c r="T101" i="73"/>
  <c r="T89" i="73"/>
  <c r="P83" i="73"/>
  <c r="P79" i="73"/>
  <c r="T62" i="73"/>
  <c r="T57" i="73"/>
  <c r="T45" i="73"/>
  <c r="T33" i="73"/>
  <c r="T21" i="73"/>
  <c r="T165" i="74"/>
  <c r="P152" i="74"/>
  <c r="T124" i="74"/>
  <c r="P92" i="74"/>
  <c r="T92" i="74"/>
  <c r="T43" i="74"/>
  <c r="T26" i="74"/>
  <c r="T130" i="75"/>
  <c r="T90" i="75"/>
  <c r="P73" i="75"/>
  <c r="T51" i="75"/>
  <c r="P51" i="75"/>
  <c r="P166" i="76"/>
  <c r="P6" i="76"/>
  <c r="T6" i="76"/>
  <c r="T200" i="77"/>
  <c r="P147" i="77"/>
  <c r="P89" i="77"/>
  <c r="P169" i="78"/>
  <c r="T169" i="78"/>
  <c r="P118" i="78"/>
  <c r="T22" i="78"/>
  <c r="P58" i="80"/>
  <c r="T58" i="80"/>
  <c r="P138" i="83"/>
  <c r="T138" i="83"/>
  <c r="T100" i="83"/>
  <c r="P100" i="83"/>
  <c r="T32" i="69"/>
  <c r="T15" i="69"/>
  <c r="T182" i="70"/>
  <c r="T174" i="70"/>
  <c r="P124" i="70"/>
  <c r="T113" i="70"/>
  <c r="T105" i="70"/>
  <c r="T98" i="70"/>
  <c r="P48" i="70"/>
  <c r="P40" i="70"/>
  <c r="K38" i="70"/>
  <c r="T12" i="70"/>
  <c r="T201" i="71"/>
  <c r="T177" i="71"/>
  <c r="T164" i="71"/>
  <c r="P151" i="71"/>
  <c r="P147" i="71"/>
  <c r="P119" i="71"/>
  <c r="P115" i="71"/>
  <c r="T101" i="71"/>
  <c r="P79" i="71"/>
  <c r="P75" i="71"/>
  <c r="P59" i="71"/>
  <c r="T42" i="71"/>
  <c r="T25" i="71"/>
  <c r="P10" i="71"/>
  <c r="T192" i="72"/>
  <c r="T176" i="72"/>
  <c r="T160" i="72"/>
  <c r="T144" i="72"/>
  <c r="T128" i="72"/>
  <c r="T65" i="72"/>
  <c r="T47" i="72"/>
  <c r="P30" i="72"/>
  <c r="P26" i="72"/>
  <c r="T22" i="72"/>
  <c r="T195" i="73"/>
  <c r="T182" i="73"/>
  <c r="P169" i="73"/>
  <c r="P165" i="73"/>
  <c r="T148" i="73"/>
  <c r="T131" i="73"/>
  <c r="T114" i="73"/>
  <c r="T97" i="73"/>
  <c r="T70" i="73"/>
  <c r="T53" i="73"/>
  <c r="T29" i="73"/>
  <c r="T16" i="73"/>
  <c r="T203" i="74"/>
  <c r="T193" i="74"/>
  <c r="T173" i="74"/>
  <c r="P160" i="74"/>
  <c r="P156" i="74"/>
  <c r="P144" i="74"/>
  <c r="P84" i="74"/>
  <c r="T84" i="74"/>
  <c r="T53" i="74"/>
  <c r="P30" i="74"/>
  <c r="T197" i="75"/>
  <c r="P154" i="76"/>
  <c r="T154" i="76"/>
  <c r="T149" i="76"/>
  <c r="P130" i="76"/>
  <c r="P96" i="76"/>
  <c r="T96" i="76"/>
  <c r="T151" i="77"/>
  <c r="T59" i="77"/>
  <c r="P59" i="77"/>
  <c r="T124" i="78"/>
  <c r="T46" i="78"/>
  <c r="P46" i="78"/>
  <c r="T165" i="79"/>
  <c r="P165" i="79"/>
  <c r="T135" i="79"/>
  <c r="P135" i="79"/>
  <c r="P114" i="79"/>
  <c r="T114" i="79"/>
  <c r="P29" i="79"/>
  <c r="T17" i="79"/>
  <c r="P17" i="79"/>
  <c r="T166" i="80"/>
  <c r="T128" i="80"/>
  <c r="P128" i="80"/>
  <c r="T100" i="80"/>
  <c r="P100" i="80"/>
  <c r="T63" i="70"/>
  <c r="T23" i="70"/>
  <c r="P20" i="70"/>
  <c r="T189" i="71"/>
  <c r="T185" i="71"/>
  <c r="T172" i="71"/>
  <c r="P159" i="71"/>
  <c r="P155" i="71"/>
  <c r="T138" i="71"/>
  <c r="P104" i="74"/>
  <c r="T104" i="74"/>
  <c r="T36" i="74"/>
  <c r="P36" i="74"/>
  <c r="T13" i="74"/>
  <c r="P13" i="74"/>
  <c r="T57" i="75"/>
  <c r="P57" i="75"/>
  <c r="T188" i="76"/>
  <c r="P188" i="76"/>
  <c r="P171" i="76"/>
  <c r="T171" i="76"/>
  <c r="P32" i="76"/>
  <c r="T32" i="76"/>
  <c r="P10" i="76"/>
  <c r="T10" i="76"/>
  <c r="T155" i="77"/>
  <c r="P155" i="77"/>
  <c r="P130" i="78"/>
  <c r="T130" i="78"/>
  <c r="P27" i="78"/>
  <c r="T27" i="78"/>
  <c r="P8" i="78"/>
  <c r="T8" i="78"/>
  <c r="T49" i="79"/>
  <c r="P49" i="79"/>
  <c r="T194" i="83"/>
  <c r="P194" i="83"/>
  <c r="P52" i="74"/>
  <c r="T52" i="74"/>
  <c r="P35" i="74"/>
  <c r="T35" i="74"/>
  <c r="P12" i="74"/>
  <c r="T12" i="74"/>
  <c r="T158" i="76"/>
  <c r="P158" i="76"/>
  <c r="P63" i="77"/>
  <c r="T63" i="77"/>
  <c r="P52" i="78"/>
  <c r="T52" i="78"/>
  <c r="P198" i="83"/>
  <c r="T198" i="83"/>
  <c r="T87" i="79"/>
  <c r="P87" i="79"/>
  <c r="T120" i="80"/>
  <c r="P120" i="80"/>
  <c r="T92" i="80"/>
  <c r="P92" i="80"/>
  <c r="P54" i="80"/>
  <c r="T54" i="80"/>
  <c r="P85" i="81"/>
  <c r="T85" i="81"/>
  <c r="P168" i="82"/>
  <c r="T168" i="82"/>
  <c r="P16" i="85"/>
  <c r="T16" i="85"/>
  <c r="T98" i="87"/>
  <c r="P98" i="87"/>
  <c r="P32" i="89"/>
  <c r="T32" i="89"/>
  <c r="T140" i="74"/>
  <c r="T128" i="74"/>
  <c r="T82" i="74"/>
  <c r="P50" i="74"/>
  <c r="P46" i="74"/>
  <c r="T42" i="74"/>
  <c r="N205" i="74"/>
  <c r="L47" i="32" s="1"/>
  <c r="T173" i="75"/>
  <c r="T160" i="75"/>
  <c r="T129" i="75"/>
  <c r="P123" i="75"/>
  <c r="T72" i="75"/>
  <c r="T178" i="76"/>
  <c r="T165" i="76"/>
  <c r="T134" i="76"/>
  <c r="T88" i="76"/>
  <c r="T76" i="76"/>
  <c r="T24" i="76"/>
  <c r="T199" i="77"/>
  <c r="T135" i="77"/>
  <c r="T119" i="77"/>
  <c r="T193" i="78"/>
  <c r="P180" i="78"/>
  <c r="T163" i="78"/>
  <c r="T110" i="78"/>
  <c r="T105" i="78"/>
  <c r="T168" i="79"/>
  <c r="T163" i="79"/>
  <c r="T151" i="79"/>
  <c r="T138" i="79"/>
  <c r="T133" i="79"/>
  <c r="P34" i="79"/>
  <c r="T34" i="79"/>
  <c r="P66" i="80"/>
  <c r="T66" i="80"/>
  <c r="P97" i="81"/>
  <c r="T97" i="81"/>
  <c r="P21" i="81"/>
  <c r="T21" i="81"/>
  <c r="T198" i="82"/>
  <c r="P198" i="82"/>
  <c r="P202" i="83"/>
  <c r="T202" i="83"/>
  <c r="P148" i="85"/>
  <c r="T148" i="85"/>
  <c r="T116" i="74"/>
  <c r="T70" i="74"/>
  <c r="P58" i="74"/>
  <c r="T37" i="74"/>
  <c r="P24" i="74"/>
  <c r="T20" i="74"/>
  <c r="T168" i="75"/>
  <c r="T103" i="75"/>
  <c r="T80" i="75"/>
  <c r="T75" i="75"/>
  <c r="T49" i="75"/>
  <c r="T202" i="76"/>
  <c r="T186" i="76"/>
  <c r="T173" i="76"/>
  <c r="P160" i="76"/>
  <c r="T116" i="76"/>
  <c r="T64" i="76"/>
  <c r="T52" i="76"/>
  <c r="T8" i="76"/>
  <c r="T179" i="77"/>
  <c r="T103" i="77"/>
  <c r="T96" i="77"/>
  <c r="T91" i="77"/>
  <c r="T83" i="77"/>
  <c r="T51" i="77"/>
  <c r="T39" i="77"/>
  <c r="T23" i="77"/>
  <c r="T7" i="77"/>
  <c r="T201" i="78"/>
  <c r="P188" i="78"/>
  <c r="T171" i="78"/>
  <c r="T150" i="78"/>
  <c r="P100" i="78"/>
  <c r="T89" i="78"/>
  <c r="T66" i="78"/>
  <c r="T38" i="78"/>
  <c r="T25" i="78"/>
  <c r="T14" i="78"/>
  <c r="T195" i="79"/>
  <c r="T183" i="79"/>
  <c r="T171" i="79"/>
  <c r="T159" i="79"/>
  <c r="P90" i="79"/>
  <c r="T90" i="79"/>
  <c r="T21" i="79"/>
  <c r="P21" i="79"/>
  <c r="P201" i="80"/>
  <c r="T201" i="80"/>
  <c r="P42" i="80"/>
  <c r="T38" i="80"/>
  <c r="P149" i="81"/>
  <c r="T149" i="81"/>
  <c r="T159" i="82"/>
  <c r="P31" i="82"/>
  <c r="T31" i="82"/>
  <c r="T164" i="83"/>
  <c r="P164" i="83"/>
  <c r="P149" i="83"/>
  <c r="T149" i="83"/>
  <c r="T145" i="83"/>
  <c r="T141" i="83"/>
  <c r="P126" i="83"/>
  <c r="P17" i="84"/>
  <c r="T17" i="84"/>
  <c r="T106" i="86"/>
  <c r="P106" i="86"/>
  <c r="P48" i="86"/>
  <c r="T48" i="86"/>
  <c r="T45" i="74"/>
  <c r="P32" i="74"/>
  <c r="P28" i="74"/>
  <c r="T193" i="75"/>
  <c r="T181" i="75"/>
  <c r="T176" i="75"/>
  <c r="P163" i="75"/>
  <c r="P159" i="75"/>
  <c r="T132" i="75"/>
  <c r="P115" i="75"/>
  <c r="T92" i="75"/>
  <c r="T88" i="75"/>
  <c r="T83" i="75"/>
  <c r="T71" i="75"/>
  <c r="P65" i="75"/>
  <c r="T53" i="75"/>
  <c r="T8" i="75"/>
  <c r="P5" i="75"/>
  <c r="T190" i="76"/>
  <c r="T181" i="76"/>
  <c r="P168" i="76"/>
  <c r="P164" i="76"/>
  <c r="T147" i="76"/>
  <c r="T142" i="76"/>
  <c r="T138" i="76"/>
  <c r="T104" i="76"/>
  <c r="T92" i="76"/>
  <c r="T40" i="76"/>
  <c r="T28" i="76"/>
  <c r="T11" i="76"/>
  <c r="T183" i="77"/>
  <c r="T171" i="77"/>
  <c r="T168" i="77"/>
  <c r="P153" i="77"/>
  <c r="T122" i="77"/>
  <c r="T99" i="77"/>
  <c r="T87" i="77"/>
  <c r="T35" i="77"/>
  <c r="T27" i="77"/>
  <c r="T11" i="77"/>
  <c r="P196" i="78"/>
  <c r="P192" i="78"/>
  <c r="T175" i="78"/>
  <c r="P166" i="78"/>
  <c r="P162" i="78"/>
  <c r="K160" i="78"/>
  <c r="K156" i="78"/>
  <c r="T138" i="78"/>
  <c r="P104" i="78"/>
  <c r="P84" i="78"/>
  <c r="T42" i="78"/>
  <c r="T33" i="78"/>
  <c r="T28" i="78"/>
  <c r="T9" i="78"/>
  <c r="T167" i="79"/>
  <c r="T154" i="79"/>
  <c r="P141" i="79"/>
  <c r="T137" i="79"/>
  <c r="T124" i="79"/>
  <c r="P111" i="79"/>
  <c r="P107" i="79"/>
  <c r="T89" i="79"/>
  <c r="P182" i="80"/>
  <c r="T182" i="80"/>
  <c r="P5" i="80"/>
  <c r="T5" i="80"/>
  <c r="T202" i="82"/>
  <c r="P202" i="82"/>
  <c r="P181" i="82"/>
  <c r="T181" i="82"/>
  <c r="P142" i="82"/>
  <c r="P89" i="83"/>
  <c r="T89" i="83"/>
  <c r="P70" i="83"/>
  <c r="T70" i="83"/>
  <c r="P185" i="84"/>
  <c r="T185" i="84"/>
  <c r="T129" i="84"/>
  <c r="P81" i="84"/>
  <c r="T81" i="84"/>
  <c r="P160" i="86"/>
  <c r="T160" i="86"/>
  <c r="P171" i="75"/>
  <c r="P167" i="75"/>
  <c r="T147" i="75"/>
  <c r="P127" i="75"/>
  <c r="T79" i="75"/>
  <c r="T19" i="75"/>
  <c r="P176" i="76"/>
  <c r="P172" i="76"/>
  <c r="T155" i="76"/>
  <c r="T126" i="76"/>
  <c r="T80" i="76"/>
  <c r="T16" i="76"/>
  <c r="T175" i="77"/>
  <c r="T160" i="77"/>
  <c r="P145" i="77"/>
  <c r="P125" i="77"/>
  <c r="T95" i="77"/>
  <c r="T64" i="77"/>
  <c r="T31" i="77"/>
  <c r="P204" i="78"/>
  <c r="P200" i="78"/>
  <c r="T183" i="78"/>
  <c r="P170" i="78"/>
  <c r="T114" i="78"/>
  <c r="P92" i="78"/>
  <c r="P88" i="78"/>
  <c r="T24" i="78"/>
  <c r="T162" i="79"/>
  <c r="P149" i="79"/>
  <c r="P145" i="79"/>
  <c r="T132" i="79"/>
  <c r="P119" i="79"/>
  <c r="P115" i="79"/>
  <c r="T98" i="79"/>
  <c r="T83" i="79"/>
  <c r="P83" i="79"/>
  <c r="P57" i="79"/>
  <c r="P38" i="79"/>
  <c r="T38" i="79"/>
  <c r="P112" i="80"/>
  <c r="P33" i="81"/>
  <c r="T33" i="81"/>
  <c r="P164" i="82"/>
  <c r="T164" i="82"/>
  <c r="P17" i="83"/>
  <c r="T17" i="83"/>
  <c r="T188" i="86"/>
  <c r="P188" i="86"/>
  <c r="P111" i="86"/>
  <c r="T111" i="86"/>
  <c r="P88" i="88"/>
  <c r="T88" i="88"/>
  <c r="T25" i="79"/>
  <c r="P25" i="79"/>
  <c r="P7" i="79"/>
  <c r="T7" i="79"/>
  <c r="P186" i="80"/>
  <c r="T186" i="80"/>
  <c r="P25" i="80"/>
  <c r="T25" i="80"/>
  <c r="P9" i="80"/>
  <c r="T9" i="80"/>
  <c r="P161" i="81"/>
  <c r="T161" i="81"/>
  <c r="P151" i="82"/>
  <c r="T151" i="82"/>
  <c r="P88" i="82"/>
  <c r="T88" i="82"/>
  <c r="P153" i="83"/>
  <c r="T153" i="83"/>
  <c r="P134" i="83"/>
  <c r="T134" i="83"/>
  <c r="P74" i="83"/>
  <c r="T74" i="83"/>
  <c r="T28" i="83"/>
  <c r="P28" i="83"/>
  <c r="P145" i="90"/>
  <c r="T145" i="90"/>
  <c r="P141" i="90"/>
  <c r="T141" i="90"/>
  <c r="J5" i="95"/>
  <c r="G64" i="95"/>
  <c r="P80" i="80"/>
  <c r="P72" i="80"/>
  <c r="P52" i="80"/>
  <c r="P44" i="80"/>
  <c r="T15" i="80"/>
  <c r="T141" i="81"/>
  <c r="T77" i="81"/>
  <c r="T13" i="81"/>
  <c r="T188" i="82"/>
  <c r="T175" i="82"/>
  <c r="P162" i="82"/>
  <c r="P158" i="82"/>
  <c r="T141" i="82"/>
  <c r="T80" i="82"/>
  <c r="T23" i="82"/>
  <c r="P204" i="83"/>
  <c r="T193" i="83"/>
  <c r="T189" i="83"/>
  <c r="P140" i="83"/>
  <c r="T129" i="83"/>
  <c r="T125" i="83"/>
  <c r="P76" i="83"/>
  <c r="P21" i="83"/>
  <c r="T21" i="83"/>
  <c r="P189" i="84"/>
  <c r="P92" i="85"/>
  <c r="T21" i="85"/>
  <c r="T197" i="86"/>
  <c r="P69" i="86"/>
  <c r="T69" i="86"/>
  <c r="P187" i="87"/>
  <c r="T187" i="87"/>
  <c r="P161" i="87"/>
  <c r="P42" i="87"/>
  <c r="P124" i="88"/>
  <c r="T124" i="88"/>
  <c r="P112" i="88"/>
  <c r="P60" i="88"/>
  <c r="P184" i="89"/>
  <c r="P152" i="89"/>
  <c r="T152" i="89"/>
  <c r="P140" i="89"/>
  <c r="P27" i="90"/>
  <c r="T27" i="90"/>
  <c r="P19" i="90"/>
  <c r="T19" i="90"/>
  <c r="P83" i="91"/>
  <c r="T83" i="91"/>
  <c r="P122" i="92"/>
  <c r="T122" i="92"/>
  <c r="P14" i="92"/>
  <c r="T14" i="92"/>
  <c r="T92" i="79"/>
  <c r="T79" i="79"/>
  <c r="P61" i="79"/>
  <c r="T55" i="79"/>
  <c r="T36" i="79"/>
  <c r="P19" i="79"/>
  <c r="T15" i="79"/>
  <c r="P184" i="80"/>
  <c r="P164" i="80"/>
  <c r="P156" i="80"/>
  <c r="P201" i="84"/>
  <c r="T201" i="84"/>
  <c r="P49" i="84"/>
  <c r="T49" i="84"/>
  <c r="P26" i="85"/>
  <c r="T26" i="85"/>
  <c r="P202" i="86"/>
  <c r="T202" i="86"/>
  <c r="P172" i="86"/>
  <c r="T172" i="86"/>
  <c r="P144" i="86"/>
  <c r="T144" i="86"/>
  <c r="T98" i="86"/>
  <c r="P98" i="86"/>
  <c r="P109" i="87"/>
  <c r="T109" i="87"/>
  <c r="P135" i="88"/>
  <c r="T135" i="88"/>
  <c r="T51" i="79"/>
  <c r="P45" i="79"/>
  <c r="T39" i="79"/>
  <c r="P31" i="79"/>
  <c r="T27" i="79"/>
  <c r="T202" i="80"/>
  <c r="T199" i="80"/>
  <c r="T193" i="80"/>
  <c r="P176" i="80"/>
  <c r="P168" i="80"/>
  <c r="P148" i="80"/>
  <c r="T102" i="80"/>
  <c r="T157" i="81"/>
  <c r="T145" i="81"/>
  <c r="T93" i="81"/>
  <c r="T81" i="81"/>
  <c r="T29" i="81"/>
  <c r="T17" i="81"/>
  <c r="T204" i="82"/>
  <c r="T191" i="82"/>
  <c r="P178" i="82"/>
  <c r="T157" i="82"/>
  <c r="T152" i="82"/>
  <c r="T140" i="82"/>
  <c r="T96" i="82"/>
  <c r="T84" i="82"/>
  <c r="T10" i="82"/>
  <c r="T5" i="82"/>
  <c r="P188" i="83"/>
  <c r="T177" i="83"/>
  <c r="T173" i="83"/>
  <c r="T154" i="83"/>
  <c r="T150" i="83"/>
  <c r="P124" i="83"/>
  <c r="T113" i="83"/>
  <c r="T109" i="83"/>
  <c r="T90" i="83"/>
  <c r="T86" i="83"/>
  <c r="T58" i="83"/>
  <c r="P25" i="83"/>
  <c r="T25" i="83"/>
  <c r="P170" i="84"/>
  <c r="T170" i="84"/>
  <c r="P141" i="84"/>
  <c r="T141" i="84"/>
  <c r="T97" i="84"/>
  <c r="P204" i="85"/>
  <c r="T204" i="85"/>
  <c r="P104" i="85"/>
  <c r="T104" i="85"/>
  <c r="T30" i="85"/>
  <c r="P175" i="86"/>
  <c r="T175" i="86"/>
  <c r="P115" i="86"/>
  <c r="T115" i="86"/>
  <c r="P74" i="86"/>
  <c r="P166" i="87"/>
  <c r="T166" i="87"/>
  <c r="T28" i="87"/>
  <c r="P198" i="88"/>
  <c r="P116" i="88"/>
  <c r="P64" i="88"/>
  <c r="P83" i="90"/>
  <c r="T83" i="90"/>
  <c r="P35" i="79"/>
  <c r="T22" i="79"/>
  <c r="T18" i="79"/>
  <c r="P160" i="80"/>
  <c r="P152" i="80"/>
  <c r="T31" i="80"/>
  <c r="T22" i="80"/>
  <c r="H10" i="80"/>
  <c r="T197" i="81"/>
  <c r="T133" i="81"/>
  <c r="T69" i="81"/>
  <c r="T199" i="82"/>
  <c r="P186" i="82"/>
  <c r="P182" i="82"/>
  <c r="T165" i="82"/>
  <c r="T148" i="82"/>
  <c r="T135" i="82"/>
  <c r="T72" i="82"/>
  <c r="T27" i="82"/>
  <c r="P180" i="83"/>
  <c r="T169" i="83"/>
  <c r="T165" i="83"/>
  <c r="P116" i="83"/>
  <c r="T105" i="83"/>
  <c r="T101" i="83"/>
  <c r="K41" i="83"/>
  <c r="K52" i="83"/>
  <c r="K49" i="83"/>
  <c r="K60" i="83"/>
  <c r="K57" i="83"/>
  <c r="K65" i="83"/>
  <c r="K20" i="83"/>
  <c r="K17" i="83"/>
  <c r="K28" i="83"/>
  <c r="P114" i="84"/>
  <c r="T114" i="84"/>
  <c r="T164" i="85"/>
  <c r="P5" i="85"/>
  <c r="T5" i="85"/>
  <c r="P52" i="86"/>
  <c r="T52" i="86"/>
  <c r="P14" i="86"/>
  <c r="T14" i="86"/>
  <c r="P149" i="87"/>
  <c r="T149" i="87"/>
  <c r="T115" i="87"/>
  <c r="P115" i="87"/>
  <c r="P157" i="88"/>
  <c r="T157" i="88"/>
  <c r="P139" i="88"/>
  <c r="T139" i="88"/>
  <c r="T42" i="88"/>
  <c r="P42" i="88"/>
  <c r="P16" i="88"/>
  <c r="T16" i="88"/>
  <c r="T88" i="90"/>
  <c r="P88" i="90"/>
  <c r="P144" i="80"/>
  <c r="P136" i="80"/>
  <c r="P116" i="80"/>
  <c r="P108" i="80"/>
  <c r="T17" i="80"/>
  <c r="P176" i="85"/>
  <c r="T176" i="85"/>
  <c r="P80" i="86"/>
  <c r="T80" i="86"/>
  <c r="P153" i="87"/>
  <c r="T153" i="87"/>
  <c r="P75" i="87"/>
  <c r="T55" i="87"/>
  <c r="P55" i="87"/>
  <c r="T33" i="87"/>
  <c r="T6" i="87"/>
  <c r="T52" i="88"/>
  <c r="P48" i="88"/>
  <c r="P33" i="88"/>
  <c r="T33" i="88"/>
  <c r="P27" i="88"/>
  <c r="T27" i="88"/>
  <c r="P11" i="84"/>
  <c r="T11" i="84"/>
  <c r="P137" i="85"/>
  <c r="T137" i="85"/>
  <c r="P76" i="85"/>
  <c r="T76" i="85"/>
  <c r="T45" i="85"/>
  <c r="P45" i="85"/>
  <c r="P10" i="85"/>
  <c r="T10" i="85"/>
  <c r="P120" i="86"/>
  <c r="T120" i="86"/>
  <c r="P120" i="88"/>
  <c r="T120" i="88"/>
  <c r="P68" i="88"/>
  <c r="T68" i="88"/>
  <c r="T105" i="89"/>
  <c r="P105" i="89"/>
  <c r="T73" i="89"/>
  <c r="P73" i="89"/>
  <c r="P52" i="89"/>
  <c r="T52" i="89"/>
  <c r="P39" i="89"/>
  <c r="T39" i="89"/>
  <c r="T196" i="90"/>
  <c r="P196" i="90"/>
  <c r="T188" i="90"/>
  <c r="P188" i="90"/>
  <c r="P122" i="90"/>
  <c r="T122" i="90"/>
  <c r="T173" i="84"/>
  <c r="T133" i="84"/>
  <c r="T122" i="84"/>
  <c r="T89" i="84"/>
  <c r="T25" i="84"/>
  <c r="T55" i="86"/>
  <c r="T50" i="86"/>
  <c r="P46" i="86"/>
  <c r="T126" i="87"/>
  <c r="T118" i="87"/>
  <c r="T97" i="87"/>
  <c r="T92" i="87"/>
  <c r="P83" i="87"/>
  <c r="P74" i="87"/>
  <c r="T65" i="87"/>
  <c r="P50" i="87"/>
  <c r="T41" i="87"/>
  <c r="T36" i="87"/>
  <c r="P27" i="87"/>
  <c r="P14" i="87"/>
  <c r="P197" i="88"/>
  <c r="T188" i="88"/>
  <c r="T183" i="88"/>
  <c r="P174" i="88"/>
  <c r="P165" i="88"/>
  <c r="T145" i="88"/>
  <c r="T141" i="88"/>
  <c r="P130" i="88"/>
  <c r="P126" i="88"/>
  <c r="T115" i="88"/>
  <c r="T111" i="88"/>
  <c r="T101" i="88"/>
  <c r="T81" i="88"/>
  <c r="T63" i="88"/>
  <c r="T59" i="88"/>
  <c r="P47" i="88"/>
  <c r="T47" i="88"/>
  <c r="T18" i="88"/>
  <c r="P18" i="88"/>
  <c r="P116" i="89"/>
  <c r="T116" i="89"/>
  <c r="P103" i="89"/>
  <c r="T103" i="89"/>
  <c r="P44" i="89"/>
  <c r="T44" i="89"/>
  <c r="T37" i="89"/>
  <c r="P37" i="89"/>
  <c r="P159" i="90"/>
  <c r="T159" i="90"/>
  <c r="H93" i="90"/>
  <c r="T64" i="90"/>
  <c r="P64" i="90"/>
  <c r="P70" i="91"/>
  <c r="T70" i="91"/>
  <c r="P23" i="91"/>
  <c r="T23" i="91"/>
  <c r="P150" i="92"/>
  <c r="T150" i="92"/>
  <c r="T51" i="92"/>
  <c r="P51" i="92"/>
  <c r="T19" i="92"/>
  <c r="P19" i="92"/>
  <c r="P68" i="83"/>
  <c r="T57" i="83"/>
  <c r="T53" i="83"/>
  <c r="T6" i="83"/>
  <c r="T177" i="84"/>
  <c r="T162" i="84"/>
  <c r="T157" i="84"/>
  <c r="T138" i="84"/>
  <c r="T61" i="84"/>
  <c r="P9" i="84"/>
  <c r="T168" i="85"/>
  <c r="T156" i="85"/>
  <c r="T51" i="85"/>
  <c r="T200" i="86"/>
  <c r="T196" i="86"/>
  <c r="T109" i="86"/>
  <c r="T96" i="86"/>
  <c r="P40" i="86"/>
  <c r="T26" i="86"/>
  <c r="P16" i="86"/>
  <c r="T193" i="87"/>
  <c r="T189" i="87"/>
  <c r="T129" i="87"/>
  <c r="T121" i="87"/>
  <c r="T133" i="88"/>
  <c r="P122" i="88"/>
  <c r="P118" i="88"/>
  <c r="T107" i="88"/>
  <c r="T96" i="88"/>
  <c r="P70" i="88"/>
  <c r="P66" i="88"/>
  <c r="T55" i="88"/>
  <c r="T46" i="88"/>
  <c r="P46" i="88"/>
  <c r="T22" i="88"/>
  <c r="P22" i="88"/>
  <c r="P204" i="89"/>
  <c r="T199" i="89"/>
  <c r="P96" i="89"/>
  <c r="T96" i="89"/>
  <c r="P23" i="89"/>
  <c r="T23" i="89"/>
  <c r="P150" i="90"/>
  <c r="T150" i="90"/>
  <c r="P185" i="91"/>
  <c r="T185" i="91"/>
  <c r="P153" i="91"/>
  <c r="T153" i="91"/>
  <c r="P121" i="91"/>
  <c r="T121" i="91"/>
  <c r="P51" i="91"/>
  <c r="T51" i="91"/>
  <c r="P60" i="83"/>
  <c r="T49" i="83"/>
  <c r="T45" i="83"/>
  <c r="T10" i="83"/>
  <c r="T184" i="85"/>
  <c r="T56" i="85"/>
  <c r="T32" i="85"/>
  <c r="P23" i="85"/>
  <c r="T181" i="86"/>
  <c r="T169" i="86"/>
  <c r="P166" i="86"/>
  <c r="P162" i="86"/>
  <c r="P158" i="86"/>
  <c r="T116" i="86"/>
  <c r="T112" i="86"/>
  <c r="T104" i="86"/>
  <c r="T76" i="86"/>
  <c r="T54" i="86"/>
  <c r="T31" i="86"/>
  <c r="P20" i="86"/>
  <c r="P12" i="86"/>
  <c r="T176" i="87"/>
  <c r="P163" i="87"/>
  <c r="P159" i="87"/>
  <c r="T142" i="87"/>
  <c r="T125" i="87"/>
  <c r="T117" i="87"/>
  <c r="T105" i="87"/>
  <c r="T100" i="87"/>
  <c r="P31" i="88"/>
  <c r="T31" i="88"/>
  <c r="P175" i="89"/>
  <c r="T175" i="89"/>
  <c r="P108" i="89"/>
  <c r="T108" i="89"/>
  <c r="T101" i="89"/>
  <c r="P101" i="89"/>
  <c r="P88" i="89"/>
  <c r="T88" i="89"/>
  <c r="P190" i="90"/>
  <c r="T190" i="90"/>
  <c r="T132" i="90"/>
  <c r="P132" i="90"/>
  <c r="P126" i="90"/>
  <c r="T126" i="90"/>
  <c r="P86" i="90"/>
  <c r="T86" i="90"/>
  <c r="H7" i="90"/>
  <c r="H23" i="90"/>
  <c r="H31" i="90"/>
  <c r="K54" i="90"/>
  <c r="K81" i="90"/>
  <c r="K90" i="90"/>
  <c r="K93" i="90"/>
  <c r="H134" i="90"/>
  <c r="K139" i="90"/>
  <c r="K151" i="90"/>
  <c r="H154" i="90"/>
  <c r="H161" i="90"/>
  <c r="K176" i="90"/>
  <c r="K179" i="90"/>
  <c r="H187" i="90"/>
  <c r="H198" i="90"/>
  <c r="K65" i="90"/>
  <c r="K108" i="90"/>
  <c r="H111" i="90"/>
  <c r="K143" i="90"/>
  <c r="K146" i="90"/>
  <c r="K149" i="90"/>
  <c r="K154" i="90"/>
  <c r="H185" i="90"/>
  <c r="K12" i="90"/>
  <c r="H55" i="90"/>
  <c r="H63" i="90"/>
  <c r="K74" i="90"/>
  <c r="K82" i="90"/>
  <c r="K84" i="90"/>
  <c r="K123" i="90"/>
  <c r="K127" i="90"/>
  <c r="H152" i="90"/>
  <c r="H157" i="90"/>
  <c r="H165" i="90"/>
  <c r="K177" i="90"/>
  <c r="K180" i="90"/>
  <c r="K185" i="90"/>
  <c r="H188" i="90"/>
  <c r="H190" i="90"/>
  <c r="H192" i="90"/>
  <c r="K21" i="90"/>
  <c r="K24" i="90"/>
  <c r="K104" i="90"/>
  <c r="H132" i="90"/>
  <c r="H147" i="90"/>
  <c r="K150" i="90"/>
  <c r="K152" i="90"/>
  <c r="K157" i="90"/>
  <c r="H159" i="90"/>
  <c r="H162" i="90"/>
  <c r="H183" i="90"/>
  <c r="K188" i="90"/>
  <c r="K190" i="90"/>
  <c r="H196" i="90"/>
  <c r="K203" i="90"/>
  <c r="K8" i="90"/>
  <c r="K13" i="90"/>
  <c r="K41" i="90"/>
  <c r="K53" i="90"/>
  <c r="K56" i="90"/>
  <c r="H75" i="90"/>
  <c r="K110" i="90"/>
  <c r="K128" i="90"/>
  <c r="H153" i="90"/>
  <c r="K175" i="90"/>
  <c r="K178" i="90"/>
  <c r="K181" i="90"/>
  <c r="K186" i="90"/>
  <c r="H204" i="90"/>
  <c r="K22" i="90"/>
  <c r="K62" i="90"/>
  <c r="K64" i="90"/>
  <c r="H83" i="90"/>
  <c r="K89" i="90"/>
  <c r="H102" i="90"/>
  <c r="H106" i="90"/>
  <c r="H122" i="90"/>
  <c r="H126" i="90"/>
  <c r="H133" i="90"/>
  <c r="K145" i="90"/>
  <c r="K148" i="90"/>
  <c r="K153" i="90"/>
  <c r="H156" i="90"/>
  <c r="H158" i="90"/>
  <c r="H160" i="90"/>
  <c r="H184" i="90"/>
  <c r="H189" i="90"/>
  <c r="H197" i="90"/>
  <c r="P98" i="91"/>
  <c r="T98" i="91"/>
  <c r="T33" i="91"/>
  <c r="P33" i="91"/>
  <c r="P138" i="92"/>
  <c r="T138" i="92"/>
  <c r="T41" i="83"/>
  <c r="T37" i="83"/>
  <c r="T18" i="83"/>
  <c r="T161" i="84"/>
  <c r="T137" i="84"/>
  <c r="T65" i="84"/>
  <c r="T188" i="85"/>
  <c r="T160" i="85"/>
  <c r="T116" i="85"/>
  <c r="T60" i="85"/>
  <c r="P17" i="85"/>
  <c r="T141" i="86"/>
  <c r="P138" i="86"/>
  <c r="T108" i="86"/>
  <c r="T99" i="86"/>
  <c r="T81" i="86"/>
  <c r="P70" i="86"/>
  <c r="T58" i="86"/>
  <c r="T49" i="86"/>
  <c r="T34" i="86"/>
  <c r="T145" i="87"/>
  <c r="T85" i="87"/>
  <c r="T29" i="87"/>
  <c r="T176" i="88"/>
  <c r="T153" i="88"/>
  <c r="T132" i="88"/>
  <c r="T128" i="88"/>
  <c r="T117" i="88"/>
  <c r="P106" i="88"/>
  <c r="T89" i="88"/>
  <c r="T80" i="88"/>
  <c r="T65" i="88"/>
  <c r="P54" i="88"/>
  <c r="P44" i="88"/>
  <c r="P6" i="88"/>
  <c r="P180" i="89"/>
  <c r="T180" i="89"/>
  <c r="P167" i="89"/>
  <c r="T167" i="89"/>
  <c r="P125" i="89"/>
  <c r="T81" i="89"/>
  <c r="P81" i="89"/>
  <c r="T29" i="89"/>
  <c r="P29" i="89"/>
  <c r="T148" i="90"/>
  <c r="P148" i="90"/>
  <c r="H114" i="90"/>
  <c r="H91" i="90"/>
  <c r="P79" i="90"/>
  <c r="T79" i="90"/>
  <c r="P62" i="90"/>
  <c r="T62" i="90"/>
  <c r="P102" i="91"/>
  <c r="T102" i="91"/>
  <c r="T61" i="91"/>
  <c r="P61" i="91"/>
  <c r="T196" i="92"/>
  <c r="P196" i="92"/>
  <c r="P34" i="92"/>
  <c r="T34" i="92"/>
  <c r="T10" i="92"/>
  <c r="P10" i="92"/>
  <c r="T33" i="83"/>
  <c r="T29" i="83"/>
  <c r="T165" i="84"/>
  <c r="T130" i="84"/>
  <c r="T98" i="84"/>
  <c r="T88" i="85"/>
  <c r="T50" i="85"/>
  <c r="P35" i="85"/>
  <c r="P31" i="85"/>
  <c r="P94" i="86"/>
  <c r="P64" i="86"/>
  <c r="T44" i="86"/>
  <c r="T30" i="86"/>
  <c r="T19" i="86"/>
  <c r="T11" i="86"/>
  <c r="T5" i="86"/>
  <c r="T192" i="87"/>
  <c r="P179" i="87"/>
  <c r="P175" i="87"/>
  <c r="T158" i="87"/>
  <c r="T141" i="87"/>
  <c r="T128" i="87"/>
  <c r="T120" i="87"/>
  <c r="P99" i="87"/>
  <c r="P90" i="87"/>
  <c r="T81" i="87"/>
  <c r="T76" i="87"/>
  <c r="P67" i="87"/>
  <c r="P63" i="87"/>
  <c r="T52" i="87"/>
  <c r="P43" i="87"/>
  <c r="P34" i="87"/>
  <c r="T25" i="87"/>
  <c r="T20" i="87"/>
  <c r="T16" i="87"/>
  <c r="P7" i="87"/>
  <c r="T204" i="88"/>
  <c r="T199" i="88"/>
  <c r="P190" i="88"/>
  <c r="P181" i="88"/>
  <c r="T172" i="88"/>
  <c r="T167" i="88"/>
  <c r="T148" i="88"/>
  <c r="T143" i="88"/>
  <c r="T109" i="88"/>
  <c r="T57" i="88"/>
  <c r="T12" i="88"/>
  <c r="P12" i="88"/>
  <c r="P160" i="89"/>
  <c r="T160" i="89"/>
  <c r="P162" i="90"/>
  <c r="T162" i="90"/>
  <c r="P102" i="90"/>
  <c r="T102" i="90"/>
  <c r="P95" i="90"/>
  <c r="T95" i="90"/>
  <c r="K30" i="90"/>
  <c r="P177" i="91"/>
  <c r="T177" i="91"/>
  <c r="T163" i="91"/>
  <c r="P163" i="91"/>
  <c r="P145" i="91"/>
  <c r="T145" i="91"/>
  <c r="T131" i="91"/>
  <c r="P131" i="91"/>
  <c r="P113" i="91"/>
  <c r="T113" i="91"/>
  <c r="P12" i="91"/>
  <c r="T12" i="91"/>
  <c r="P178" i="92"/>
  <c r="T178" i="92"/>
  <c r="T143" i="92"/>
  <c r="P143" i="92"/>
  <c r="P130" i="92"/>
  <c r="T130" i="92"/>
  <c r="T47" i="92"/>
  <c r="P47" i="92"/>
  <c r="P172" i="89"/>
  <c r="T172" i="89"/>
  <c r="T93" i="89"/>
  <c r="P93" i="89"/>
  <c r="P47" i="89"/>
  <c r="T47" i="89"/>
  <c r="P13" i="89"/>
  <c r="T13" i="89"/>
  <c r="P157" i="90"/>
  <c r="T157" i="90"/>
  <c r="P67" i="90"/>
  <c r="T67" i="90"/>
  <c r="P38" i="90"/>
  <c r="T38" i="90"/>
  <c r="K33" i="90"/>
  <c r="P21" i="90"/>
  <c r="T21" i="90"/>
  <c r="P14" i="90"/>
  <c r="T14" i="90"/>
  <c r="P66" i="91"/>
  <c r="T66" i="91"/>
  <c r="T37" i="91"/>
  <c r="P37" i="91"/>
  <c r="P117" i="92"/>
  <c r="T117" i="92"/>
  <c r="T92" i="92"/>
  <c r="P92" i="92"/>
  <c r="T79" i="92"/>
  <c r="P79" i="92"/>
  <c r="T41" i="88"/>
  <c r="P30" i="88"/>
  <c r="T151" i="89"/>
  <c r="T92" i="89"/>
  <c r="T87" i="89"/>
  <c r="P77" i="89"/>
  <c r="T28" i="89"/>
  <c r="T12" i="89"/>
  <c r="T7" i="89"/>
  <c r="T85" i="90"/>
  <c r="P44" i="90"/>
  <c r="P32" i="90"/>
  <c r="P198" i="91"/>
  <c r="T176" i="91"/>
  <c r="T144" i="91"/>
  <c r="T112" i="91"/>
  <c r="P69" i="91"/>
  <c r="P65" i="91"/>
  <c r="P116" i="92"/>
  <c r="P111" i="92"/>
  <c r="T91" i="92"/>
  <c r="P71" i="92"/>
  <c r="P39" i="92"/>
  <c r="T9" i="92"/>
  <c r="T114" i="92"/>
  <c r="T43" i="88"/>
  <c r="T5" i="88"/>
  <c r="T183" i="89"/>
  <c r="T124" i="89"/>
  <c r="T119" i="89"/>
  <c r="P109" i="89"/>
  <c r="T104" i="89"/>
  <c r="P89" i="89"/>
  <c r="T60" i="89"/>
  <c r="T55" i="89"/>
  <c r="P45" i="89"/>
  <c r="T40" i="89"/>
  <c r="T10" i="89"/>
  <c r="T98" i="90"/>
  <c r="T70" i="90"/>
  <c r="T46" i="90"/>
  <c r="T23" i="90"/>
  <c r="P109" i="91"/>
  <c r="P92" i="91"/>
  <c r="T47" i="91"/>
  <c r="T38" i="91"/>
  <c r="T34" i="91"/>
  <c r="T13" i="91"/>
  <c r="T93" i="92"/>
  <c r="P83" i="92"/>
  <c r="T73" i="92"/>
  <c r="P55" i="92"/>
  <c r="T37" i="92"/>
  <c r="T64" i="33"/>
  <c r="P64" i="33"/>
  <c r="P61" i="33"/>
  <c r="T61" i="33"/>
  <c r="T56" i="33"/>
  <c r="P56" i="33"/>
  <c r="P53" i="33"/>
  <c r="T53" i="33"/>
  <c r="T48" i="33"/>
  <c r="P48" i="33"/>
  <c r="P45" i="33"/>
  <c r="T45" i="33"/>
  <c r="T40" i="33"/>
  <c r="P40" i="33"/>
  <c r="P37" i="33"/>
  <c r="T37" i="33"/>
  <c r="T32" i="33"/>
  <c r="P32" i="33"/>
  <c r="P29" i="33"/>
  <c r="T29" i="33"/>
  <c r="P25" i="33"/>
  <c r="T25" i="33"/>
  <c r="T11" i="33"/>
  <c r="P11" i="33"/>
  <c r="P8" i="33"/>
  <c r="T8" i="33"/>
  <c r="P204" i="33"/>
  <c r="T201" i="33"/>
  <c r="P200" i="33"/>
  <c r="T197" i="33"/>
  <c r="P196" i="33"/>
  <c r="T193" i="33"/>
  <c r="P192" i="33"/>
  <c r="T189" i="33"/>
  <c r="P188" i="33"/>
  <c r="T185" i="33"/>
  <c r="P184" i="33"/>
  <c r="T181" i="33"/>
  <c r="P180" i="33"/>
  <c r="T177" i="33"/>
  <c r="P176" i="33"/>
  <c r="T173" i="33"/>
  <c r="P172" i="33"/>
  <c r="T169" i="33"/>
  <c r="P168" i="33"/>
  <c r="T165" i="33"/>
  <c r="P164" i="33"/>
  <c r="T161" i="33"/>
  <c r="P160" i="33"/>
  <c r="T157" i="33"/>
  <c r="P156" i="33"/>
  <c r="T153" i="33"/>
  <c r="P152" i="33"/>
  <c r="T149" i="33"/>
  <c r="P148" i="33"/>
  <c r="T145" i="33"/>
  <c r="P144" i="33"/>
  <c r="T141" i="33"/>
  <c r="P140" i="33"/>
  <c r="T137" i="33"/>
  <c r="P136" i="33"/>
  <c r="T133" i="33"/>
  <c r="P132" i="33"/>
  <c r="T129" i="33"/>
  <c r="P128" i="33"/>
  <c r="T125" i="33"/>
  <c r="P124" i="33"/>
  <c r="T121" i="33"/>
  <c r="P120" i="33"/>
  <c r="T117" i="33"/>
  <c r="P116" i="33"/>
  <c r="T113" i="33"/>
  <c r="P112" i="33"/>
  <c r="T109" i="33"/>
  <c r="P108" i="33"/>
  <c r="T105" i="33"/>
  <c r="P104" i="33"/>
  <c r="T101" i="33"/>
  <c r="P100" i="33"/>
  <c r="T97" i="33"/>
  <c r="P96" i="33"/>
  <c r="T93" i="33"/>
  <c r="P92" i="33"/>
  <c r="T89" i="33"/>
  <c r="P88" i="33"/>
  <c r="T85" i="33"/>
  <c r="P84" i="33"/>
  <c r="T81" i="33"/>
  <c r="P80" i="33"/>
  <c r="T77" i="33"/>
  <c r="P76" i="33"/>
  <c r="T73" i="33"/>
  <c r="P72" i="33"/>
  <c r="T69" i="33"/>
  <c r="P68" i="33"/>
  <c r="P65" i="33"/>
  <c r="T65" i="33"/>
  <c r="T60" i="33"/>
  <c r="P60" i="33"/>
  <c r="T58" i="33"/>
  <c r="P57" i="33"/>
  <c r="T57" i="33"/>
  <c r="T52" i="33"/>
  <c r="P52" i="33"/>
  <c r="T50" i="33"/>
  <c r="P49" i="33"/>
  <c r="T49" i="33"/>
  <c r="T44" i="33"/>
  <c r="P44" i="33"/>
  <c r="T42" i="33"/>
  <c r="P41" i="33"/>
  <c r="T41" i="33"/>
  <c r="T36" i="33"/>
  <c r="P36" i="33"/>
  <c r="T34" i="33"/>
  <c r="P33" i="33"/>
  <c r="T33" i="33"/>
  <c r="T28" i="33"/>
  <c r="P28" i="33"/>
  <c r="T12" i="34"/>
  <c r="P11" i="34"/>
  <c r="P10" i="34"/>
  <c r="P9" i="34"/>
  <c r="P8" i="34"/>
  <c r="T5" i="34"/>
  <c r="P13" i="35"/>
  <c r="T6" i="35"/>
  <c r="T204" i="36"/>
  <c r="P203" i="36"/>
  <c r="T200" i="36"/>
  <c r="P199" i="36"/>
  <c r="T196" i="36"/>
  <c r="P195" i="36"/>
  <c r="T192" i="36"/>
  <c r="P191" i="36"/>
  <c r="T188" i="36"/>
  <c r="P187" i="36"/>
  <c r="T184" i="36"/>
  <c r="P183" i="36"/>
  <c r="T180" i="36"/>
  <c r="P179" i="36"/>
  <c r="T176" i="36"/>
  <c r="P175" i="36"/>
  <c r="T172" i="36"/>
  <c r="P171" i="36"/>
  <c r="T168" i="36"/>
  <c r="P167" i="36"/>
  <c r="T164" i="36"/>
  <c r="P163" i="36"/>
  <c r="T160" i="36"/>
  <c r="P159" i="36"/>
  <c r="T156" i="36"/>
  <c r="P155" i="36"/>
  <c r="T152" i="36"/>
  <c r="P151" i="36"/>
  <c r="T148" i="36"/>
  <c r="P147" i="36"/>
  <c r="T144" i="36"/>
  <c r="P143" i="36"/>
  <c r="T140" i="36"/>
  <c r="P139" i="36"/>
  <c r="T136" i="36"/>
  <c r="P135" i="36"/>
  <c r="T132" i="36"/>
  <c r="P131" i="36"/>
  <c r="T128" i="36"/>
  <c r="P127" i="36"/>
  <c r="T124" i="36"/>
  <c r="P123" i="36"/>
  <c r="T120" i="36"/>
  <c r="P119" i="36"/>
  <c r="T116" i="36"/>
  <c r="P115" i="36"/>
  <c r="T112" i="36"/>
  <c r="P111" i="36"/>
  <c r="T108" i="36"/>
  <c r="P107" i="36"/>
  <c r="T104" i="36"/>
  <c r="P103" i="36"/>
  <c r="T98" i="36"/>
  <c r="P97" i="36"/>
  <c r="T94" i="36"/>
  <c r="P93" i="36"/>
  <c r="T90" i="36"/>
  <c r="P89" i="36"/>
  <c r="T86" i="36"/>
  <c r="P85" i="36"/>
  <c r="T82" i="36"/>
  <c r="P81" i="36"/>
  <c r="T78" i="36"/>
  <c r="P77" i="36"/>
  <c r="T74" i="36"/>
  <c r="P73" i="36"/>
  <c r="T70" i="36"/>
  <c r="P69" i="36"/>
  <c r="T66" i="36"/>
  <c r="P65" i="36"/>
  <c r="T62" i="36"/>
  <c r="P61" i="36"/>
  <c r="T58" i="36"/>
  <c r="P57" i="36"/>
  <c r="T54" i="36"/>
  <c r="P53" i="36"/>
  <c r="T50" i="36"/>
  <c r="P49" i="36"/>
  <c r="T46" i="36"/>
  <c r="P45" i="36"/>
  <c r="T42" i="36"/>
  <c r="P41" i="36"/>
  <c r="T38" i="36"/>
  <c r="P37" i="36"/>
  <c r="T34" i="36"/>
  <c r="P33" i="36"/>
  <c r="T30" i="36"/>
  <c r="P29" i="36"/>
  <c r="T26" i="36"/>
  <c r="P25" i="36"/>
  <c r="T22" i="36"/>
  <c r="P21" i="36"/>
  <c r="T18" i="36"/>
  <c r="P17" i="36"/>
  <c r="T14" i="36"/>
  <c r="T13" i="36"/>
  <c r="T9" i="36"/>
  <c r="P8" i="36"/>
  <c r="T203" i="37"/>
  <c r="T195" i="37"/>
  <c r="T187" i="37"/>
  <c r="P172" i="37"/>
  <c r="T169" i="37"/>
  <c r="P168" i="37"/>
  <c r="T167" i="37"/>
  <c r="P164" i="37"/>
  <c r="T161" i="37"/>
  <c r="P160" i="37"/>
  <c r="T159" i="37"/>
  <c r="P44" i="37"/>
  <c r="T41" i="37"/>
  <c r="P40" i="37"/>
  <c r="T39" i="37"/>
  <c r="P36" i="37"/>
  <c r="T33" i="37"/>
  <c r="P32" i="37"/>
  <c r="T31" i="37"/>
  <c r="P13" i="37"/>
  <c r="T5" i="37"/>
  <c r="P203" i="38"/>
  <c r="T202" i="38"/>
  <c r="T196" i="38"/>
  <c r="T194" i="38"/>
  <c r="P191" i="38"/>
  <c r="P187" i="38"/>
  <c r="T186" i="38"/>
  <c r="T180" i="38"/>
  <c r="T178" i="38"/>
  <c r="P175" i="38"/>
  <c r="P171" i="38"/>
  <c r="T170" i="38"/>
  <c r="T164" i="38"/>
  <c r="T162" i="38"/>
  <c r="P159" i="38"/>
  <c r="P155" i="38"/>
  <c r="T154" i="38"/>
  <c r="P147" i="38"/>
  <c r="T140" i="38"/>
  <c r="T130" i="38"/>
  <c r="P127" i="38"/>
  <c r="P123" i="38"/>
  <c r="T122" i="38"/>
  <c r="T114" i="38"/>
  <c r="P111" i="38"/>
  <c r="P107" i="38"/>
  <c r="T106" i="38"/>
  <c r="T98" i="38"/>
  <c r="H98" i="38"/>
  <c r="K97" i="38"/>
  <c r="P95" i="38"/>
  <c r="K95" i="38"/>
  <c r="T93" i="38"/>
  <c r="P92" i="38"/>
  <c r="T91" i="38"/>
  <c r="P90" i="38"/>
  <c r="T89" i="38"/>
  <c r="H89" i="38"/>
  <c r="T79" i="38"/>
  <c r="P76" i="38"/>
  <c r="T73" i="38"/>
  <c r="H73" i="38"/>
  <c r="P64" i="38"/>
  <c r="T63" i="38"/>
  <c r="P62" i="38"/>
  <c r="T61" i="38"/>
  <c r="P58" i="38"/>
  <c r="T55" i="38"/>
  <c r="P44" i="38"/>
  <c r="T43" i="38"/>
  <c r="P40" i="38"/>
  <c r="T37" i="38"/>
  <c r="H37" i="38"/>
  <c r="K36" i="38"/>
  <c r="P34" i="38"/>
  <c r="K34" i="38"/>
  <c r="P30" i="38"/>
  <c r="T29" i="38"/>
  <c r="H29" i="38"/>
  <c r="K28" i="38"/>
  <c r="P26" i="38"/>
  <c r="K26" i="38"/>
  <c r="P22" i="38"/>
  <c r="T21" i="38"/>
  <c r="H21" i="38"/>
  <c r="K20" i="38"/>
  <c r="P18" i="38"/>
  <c r="K18" i="38"/>
  <c r="T202" i="39"/>
  <c r="P201" i="39"/>
  <c r="T200" i="39"/>
  <c r="P197" i="39"/>
  <c r="T194" i="39"/>
  <c r="P193" i="39"/>
  <c r="T192" i="39"/>
  <c r="P189" i="39"/>
  <c r="T186" i="39"/>
  <c r="P185" i="39"/>
  <c r="T184" i="39"/>
  <c r="P181" i="39"/>
  <c r="T178" i="39"/>
  <c r="P177" i="39"/>
  <c r="T176" i="39"/>
  <c r="P173" i="39"/>
  <c r="T170" i="39"/>
  <c r="P169" i="39"/>
  <c r="T168" i="39"/>
  <c r="P165" i="39"/>
  <c r="T162" i="39"/>
  <c r="P161" i="39"/>
  <c r="T160" i="39"/>
  <c r="P157" i="39"/>
  <c r="T11" i="39"/>
  <c r="P8" i="39"/>
  <c r="P6" i="39"/>
  <c r="P204" i="40"/>
  <c r="T201" i="40"/>
  <c r="P200" i="40"/>
  <c r="T199" i="40"/>
  <c r="P196" i="40"/>
  <c r="T193" i="40"/>
  <c r="T151" i="40"/>
  <c r="P148" i="40"/>
  <c r="T145" i="40"/>
  <c r="P144" i="40"/>
  <c r="T143" i="40"/>
  <c r="P140" i="40"/>
  <c r="T137" i="40"/>
  <c r="P136" i="40"/>
  <c r="T135" i="40"/>
  <c r="P132" i="40"/>
  <c r="T129" i="40"/>
  <c r="T87" i="40"/>
  <c r="P84" i="40"/>
  <c r="T81" i="40"/>
  <c r="P80" i="40"/>
  <c r="T79" i="40"/>
  <c r="P76" i="40"/>
  <c r="T73" i="40"/>
  <c r="P72" i="40"/>
  <c r="T71" i="40"/>
  <c r="P68" i="40"/>
  <c r="T65" i="40"/>
  <c r="T23" i="40"/>
  <c r="P20" i="40"/>
  <c r="T17" i="40"/>
  <c r="P16" i="40"/>
  <c r="T15" i="40"/>
  <c r="T5" i="40"/>
  <c r="T115" i="41"/>
  <c r="T111" i="41"/>
  <c r="T107" i="41"/>
  <c r="T103" i="41"/>
  <c r="T99" i="41"/>
  <c r="T95" i="41"/>
  <c r="P93" i="41"/>
  <c r="P89" i="41"/>
  <c r="P85" i="41"/>
  <c r="P81" i="41"/>
  <c r="P77" i="41"/>
  <c r="P73" i="41"/>
  <c r="P69" i="41"/>
  <c r="P65" i="41"/>
  <c r="P53" i="41"/>
  <c r="P49" i="41"/>
  <c r="T39" i="41"/>
  <c r="T31" i="41"/>
  <c r="T23" i="41"/>
  <c r="K197" i="42"/>
  <c r="T190" i="42"/>
  <c r="T182" i="42"/>
  <c r="T174" i="42"/>
  <c r="T166" i="42"/>
  <c r="T158" i="42"/>
  <c r="K153" i="42"/>
  <c r="T146" i="42"/>
  <c r="T138" i="42"/>
  <c r="T126" i="42"/>
  <c r="T118" i="42"/>
  <c r="T114" i="42"/>
  <c r="T110" i="42"/>
  <c r="T106" i="42"/>
  <c r="T102" i="42"/>
  <c r="T98" i="42"/>
  <c r="T94" i="42"/>
  <c r="T90" i="42"/>
  <c r="T86" i="42"/>
  <c r="T82" i="42"/>
  <c r="T78" i="42"/>
  <c r="T74" i="42"/>
  <c r="T70" i="42"/>
  <c r="T66" i="42"/>
  <c r="T62" i="42"/>
  <c r="T58" i="42"/>
  <c r="T54" i="42"/>
  <c r="T50" i="42"/>
  <c r="T46" i="42"/>
  <c r="T42" i="42"/>
  <c r="T38" i="42"/>
  <c r="K38" i="42"/>
  <c r="P36" i="42"/>
  <c r="P32" i="42"/>
  <c r="P28" i="42"/>
  <c r="P24" i="42"/>
  <c r="P20" i="42"/>
  <c r="T14" i="42"/>
  <c r="T13" i="42"/>
  <c r="T12" i="42"/>
  <c r="T11" i="42"/>
  <c r="P199" i="43"/>
  <c r="P195" i="43"/>
  <c r="T193" i="43"/>
  <c r="H193" i="43"/>
  <c r="P191" i="43"/>
  <c r="P187" i="43"/>
  <c r="T185" i="43"/>
  <c r="H185" i="43"/>
  <c r="P183" i="43"/>
  <c r="P179" i="43"/>
  <c r="T177" i="43"/>
  <c r="H177" i="43"/>
  <c r="P175" i="43"/>
  <c r="P170" i="43"/>
  <c r="T160" i="43"/>
  <c r="P159" i="43"/>
  <c r="K159" i="43"/>
  <c r="P154" i="43"/>
  <c r="P151" i="43"/>
  <c r="T144" i="43"/>
  <c r="P143" i="43"/>
  <c r="P138" i="43"/>
  <c r="T128" i="43"/>
  <c r="P127" i="43"/>
  <c r="K127" i="43"/>
  <c r="P122" i="43"/>
  <c r="P119" i="43"/>
  <c r="T112" i="43"/>
  <c r="P111" i="43"/>
  <c r="P106" i="43"/>
  <c r="T96" i="43"/>
  <c r="P95" i="43"/>
  <c r="K95" i="43"/>
  <c r="P90" i="43"/>
  <c r="P87" i="43"/>
  <c r="H73" i="43"/>
  <c r="H70" i="43"/>
  <c r="P64" i="43"/>
  <c r="P48" i="43"/>
  <c r="P40" i="43"/>
  <c r="P24" i="43"/>
  <c r="P195" i="44"/>
  <c r="P179" i="44"/>
  <c r="H179" i="44"/>
  <c r="K178" i="44"/>
  <c r="K172" i="44"/>
  <c r="H171" i="44"/>
  <c r="K170" i="44"/>
  <c r="P163" i="44"/>
  <c r="K163" i="44"/>
  <c r="H122" i="44"/>
  <c r="K121" i="44"/>
  <c r="H118" i="44"/>
  <c r="K117" i="44"/>
  <c r="P115" i="44"/>
  <c r="P103" i="44"/>
  <c r="T102" i="44"/>
  <c r="P101" i="44"/>
  <c r="T90" i="44"/>
  <c r="P89" i="44"/>
  <c r="T86" i="44"/>
  <c r="P85" i="44"/>
  <c r="T84" i="44"/>
  <c r="P81" i="44"/>
  <c r="K81" i="44"/>
  <c r="T74" i="44"/>
  <c r="P73" i="44"/>
  <c r="T70" i="44"/>
  <c r="P69" i="44"/>
  <c r="T68" i="44"/>
  <c r="P65" i="44"/>
  <c r="T64" i="44"/>
  <c r="P61" i="44"/>
  <c r="T60" i="44"/>
  <c r="P49" i="44"/>
  <c r="T48" i="44"/>
  <c r="P45" i="44"/>
  <c r="T44" i="44"/>
  <c r="H44" i="44"/>
  <c r="P33" i="44"/>
  <c r="T32" i="44"/>
  <c r="P29" i="44"/>
  <c r="T28" i="44"/>
  <c r="P17" i="44"/>
  <c r="T16" i="44"/>
  <c r="T12" i="44"/>
  <c r="T11" i="44"/>
  <c r="P6" i="44"/>
  <c r="P204" i="45"/>
  <c r="T203" i="45"/>
  <c r="H195" i="45"/>
  <c r="K194" i="45"/>
  <c r="P192" i="45"/>
  <c r="K192" i="45"/>
  <c r="T185" i="45"/>
  <c r="P184" i="45"/>
  <c r="T181" i="45"/>
  <c r="P180" i="45"/>
  <c r="T179" i="45"/>
  <c r="P176" i="45"/>
  <c r="T175" i="45"/>
  <c r="P172" i="45"/>
  <c r="T171" i="45"/>
  <c r="P160" i="45"/>
  <c r="T159" i="45"/>
  <c r="P156" i="45"/>
  <c r="T155" i="45"/>
  <c r="T141" i="45"/>
  <c r="P140" i="45"/>
  <c r="T139" i="45"/>
  <c r="P128" i="45"/>
  <c r="T127" i="45"/>
  <c r="H125" i="45"/>
  <c r="T121" i="45"/>
  <c r="P120" i="45"/>
  <c r="T117" i="45"/>
  <c r="P116" i="45"/>
  <c r="T115" i="45"/>
  <c r="P112" i="45"/>
  <c r="T111" i="45"/>
  <c r="P108" i="45"/>
  <c r="T107" i="45"/>
  <c r="P96" i="45"/>
  <c r="T95" i="45"/>
  <c r="P92" i="45"/>
  <c r="T91" i="45"/>
  <c r="T77" i="45"/>
  <c r="P76" i="45"/>
  <c r="T75" i="45"/>
  <c r="T69" i="45"/>
  <c r="P68" i="45"/>
  <c r="T57" i="45"/>
  <c r="P56" i="45"/>
  <c r="T53" i="45"/>
  <c r="P52" i="45"/>
  <c r="T51" i="45"/>
  <c r="P48" i="45"/>
  <c r="T47" i="45"/>
  <c r="P44" i="45"/>
  <c r="T41" i="45"/>
  <c r="P40" i="45"/>
  <c r="T37" i="45"/>
  <c r="P36" i="45"/>
  <c r="T25" i="45"/>
  <c r="P24" i="45"/>
  <c r="T21" i="45"/>
  <c r="P20" i="45"/>
  <c r="T19" i="45"/>
  <c r="P16" i="45"/>
  <c r="T15" i="45"/>
  <c r="P11" i="45"/>
  <c r="T10" i="45"/>
  <c r="T204" i="46"/>
  <c r="P203" i="46"/>
  <c r="T202" i="46"/>
  <c r="T200" i="46"/>
  <c r="P199" i="46"/>
  <c r="T198" i="46"/>
  <c r="P195" i="46"/>
  <c r="P191" i="46"/>
  <c r="P187" i="46"/>
  <c r="T186" i="46"/>
  <c r="H181" i="46"/>
  <c r="P179" i="46"/>
  <c r="T172" i="46"/>
  <c r="P171" i="46"/>
  <c r="T170" i="46"/>
  <c r="K162" i="46"/>
  <c r="P159" i="46"/>
  <c r="K159" i="46"/>
  <c r="P155" i="46"/>
  <c r="T154" i="46"/>
  <c r="K146" i="46"/>
  <c r="T144" i="46"/>
  <c r="P143" i="46"/>
  <c r="T142" i="46"/>
  <c r="T136" i="46"/>
  <c r="P135" i="46"/>
  <c r="K135" i="46"/>
  <c r="H132" i="46"/>
  <c r="H130" i="46"/>
  <c r="H129" i="46"/>
  <c r="P127" i="46"/>
  <c r="K127" i="46"/>
  <c r="T120" i="46"/>
  <c r="P119" i="46"/>
  <c r="T118" i="46"/>
  <c r="P115" i="46"/>
  <c r="P111" i="46"/>
  <c r="T106" i="46"/>
  <c r="K100" i="46"/>
  <c r="T87" i="46"/>
  <c r="H87" i="46"/>
  <c r="K86" i="46"/>
  <c r="T83" i="46"/>
  <c r="H83" i="46"/>
  <c r="K82" i="46"/>
  <c r="H78" i="46"/>
  <c r="P72" i="46"/>
  <c r="T71" i="46"/>
  <c r="P68" i="46"/>
  <c r="T65" i="46"/>
  <c r="P64" i="46"/>
  <c r="T63" i="46"/>
  <c r="P60" i="46"/>
  <c r="T57" i="46"/>
  <c r="H57" i="46"/>
  <c r="P24" i="46"/>
  <c r="T23" i="46"/>
  <c r="P20" i="46"/>
  <c r="T17" i="46"/>
  <c r="P16" i="46"/>
  <c r="T15" i="46"/>
  <c r="H15" i="46"/>
  <c r="P11" i="46"/>
  <c r="T10" i="46"/>
  <c r="T7" i="46"/>
  <c r="T204" i="47"/>
  <c r="T196" i="47"/>
  <c r="T188" i="47"/>
  <c r="T180" i="47"/>
  <c r="T172" i="47"/>
  <c r="T164" i="47"/>
  <c r="T156" i="47"/>
  <c r="T148" i="47"/>
  <c r="T140" i="47"/>
  <c r="T132" i="47"/>
  <c r="T124" i="47"/>
  <c r="T116" i="47"/>
  <c r="T108" i="47"/>
  <c r="T100" i="47"/>
  <c r="T92" i="47"/>
  <c r="T84" i="47"/>
  <c r="T76" i="47"/>
  <c r="T68" i="47"/>
  <c r="T60" i="47"/>
  <c r="T52" i="47"/>
  <c r="T44" i="47"/>
  <c r="T36" i="47"/>
  <c r="P30" i="47"/>
  <c r="P29" i="47"/>
  <c r="T23" i="47"/>
  <c r="P22" i="47"/>
  <c r="P21" i="47"/>
  <c r="P17" i="47"/>
  <c r="P14" i="47"/>
  <c r="T8" i="47"/>
  <c r="T198" i="48"/>
  <c r="P197" i="48"/>
  <c r="T194" i="48"/>
  <c r="P193" i="48"/>
  <c r="T192" i="48"/>
  <c r="T82" i="48"/>
  <c r="P81" i="48"/>
  <c r="T76" i="48"/>
  <c r="P41" i="48"/>
  <c r="T40" i="48"/>
  <c r="P37" i="48"/>
  <c r="T34" i="48"/>
  <c r="P33" i="48"/>
  <c r="T32" i="48"/>
  <c r="P29" i="48"/>
  <c r="T26" i="48"/>
  <c r="P25" i="48"/>
  <c r="T24" i="48"/>
  <c r="P21" i="48"/>
  <c r="T18" i="48"/>
  <c r="P17" i="48"/>
  <c r="T16" i="48"/>
  <c r="T13" i="48"/>
  <c r="P6" i="48"/>
  <c r="P204" i="49"/>
  <c r="T201" i="49"/>
  <c r="P200" i="49"/>
  <c r="T199" i="49"/>
  <c r="P196" i="49"/>
  <c r="T193" i="49"/>
  <c r="P192" i="49"/>
  <c r="T191" i="49"/>
  <c r="P188" i="49"/>
  <c r="T185" i="49"/>
  <c r="P184" i="49"/>
  <c r="T183" i="49"/>
  <c r="P180" i="49"/>
  <c r="T177" i="49"/>
  <c r="P176" i="49"/>
  <c r="T175" i="49"/>
  <c r="P172" i="49"/>
  <c r="T169" i="49"/>
  <c r="P168" i="49"/>
  <c r="T167" i="49"/>
  <c r="P164" i="49"/>
  <c r="T161" i="49"/>
  <c r="P160" i="49"/>
  <c r="T159" i="49"/>
  <c r="P156" i="49"/>
  <c r="T153" i="49"/>
  <c r="P152" i="49"/>
  <c r="T151" i="49"/>
  <c r="P148" i="49"/>
  <c r="T145" i="49"/>
  <c r="P144" i="49"/>
  <c r="T143" i="49"/>
  <c r="T86" i="49"/>
  <c r="P85" i="49"/>
  <c r="T82" i="49"/>
  <c r="P81" i="49"/>
  <c r="T78" i="49"/>
  <c r="P77" i="49"/>
  <c r="T76" i="49"/>
  <c r="P73" i="49"/>
  <c r="T70" i="49"/>
  <c r="P69" i="49"/>
  <c r="T68" i="49"/>
  <c r="P65" i="49"/>
  <c r="T62" i="49"/>
  <c r="P61" i="49"/>
  <c r="T60" i="49"/>
  <c r="P57" i="49"/>
  <c r="T54" i="49"/>
  <c r="P53" i="49"/>
  <c r="T52" i="49"/>
  <c r="P49" i="49"/>
  <c r="T46" i="49"/>
  <c r="P45" i="49"/>
  <c r="T44" i="49"/>
  <c r="P41" i="49"/>
  <c r="T38" i="49"/>
  <c r="P37" i="49"/>
  <c r="T36" i="49"/>
  <c r="P33" i="49"/>
  <c r="T30" i="49"/>
  <c r="P29" i="49"/>
  <c r="T28" i="49"/>
  <c r="P25" i="49"/>
  <c r="T22" i="49"/>
  <c r="P21" i="49"/>
  <c r="T20" i="49"/>
  <c r="P17" i="49"/>
  <c r="T14" i="49"/>
  <c r="P6" i="49"/>
  <c r="T204" i="50"/>
  <c r="P203" i="50"/>
  <c r="T202" i="50"/>
  <c r="P199" i="50"/>
  <c r="T196" i="50"/>
  <c r="P195" i="50"/>
  <c r="T194" i="50"/>
  <c r="P191" i="50"/>
  <c r="T188" i="50"/>
  <c r="P187" i="50"/>
  <c r="T186" i="50"/>
  <c r="P183" i="50"/>
  <c r="T180" i="50"/>
  <c r="P179" i="50"/>
  <c r="T178" i="50"/>
  <c r="P175" i="50"/>
  <c r="T172" i="50"/>
  <c r="P171" i="50"/>
  <c r="T170" i="50"/>
  <c r="P169" i="50"/>
  <c r="T168" i="50"/>
  <c r="P167" i="50"/>
  <c r="T166" i="50"/>
  <c r="P165" i="50"/>
  <c r="T164" i="50"/>
  <c r="P163" i="50"/>
  <c r="T162" i="50"/>
  <c r="P159" i="50"/>
  <c r="T156" i="50"/>
  <c r="P155" i="50"/>
  <c r="T154" i="50"/>
  <c r="P151" i="50"/>
  <c r="T148" i="50"/>
  <c r="P147" i="50"/>
  <c r="T146" i="50"/>
  <c r="P143" i="50"/>
  <c r="T140" i="50"/>
  <c r="P139" i="50"/>
  <c r="T138" i="50"/>
  <c r="P135" i="50"/>
  <c r="T132" i="50"/>
  <c r="P131" i="50"/>
  <c r="T130" i="50"/>
  <c r="P127" i="50"/>
  <c r="T124" i="50"/>
  <c r="P123" i="50"/>
  <c r="T122" i="50"/>
  <c r="P119" i="50"/>
  <c r="P107" i="50"/>
  <c r="P103" i="50"/>
  <c r="P99" i="50"/>
  <c r="P95" i="50"/>
  <c r="T92" i="50"/>
  <c r="P91" i="50"/>
  <c r="T90" i="50"/>
  <c r="P87" i="50"/>
  <c r="T84" i="50"/>
  <c r="P83" i="50"/>
  <c r="T82" i="50"/>
  <c r="P79" i="50"/>
  <c r="P75" i="50"/>
  <c r="P71" i="50"/>
  <c r="T68" i="50"/>
  <c r="P67" i="50"/>
  <c r="T66" i="50"/>
  <c r="P63" i="50"/>
  <c r="T60" i="50"/>
  <c r="P59" i="50"/>
  <c r="T58" i="50"/>
  <c r="P55" i="50"/>
  <c r="P51" i="50"/>
  <c r="P47" i="50"/>
  <c r="T44" i="50"/>
  <c r="P43" i="50"/>
  <c r="T42" i="50"/>
  <c r="P39" i="50"/>
  <c r="T36" i="50"/>
  <c r="P35" i="50"/>
  <c r="T34" i="50"/>
  <c r="P33" i="50"/>
  <c r="T32" i="50"/>
  <c r="P29" i="50"/>
  <c r="T26" i="50"/>
  <c r="P25" i="50"/>
  <c r="T24" i="50"/>
  <c r="P23" i="50"/>
  <c r="T22" i="50"/>
  <c r="P19" i="50"/>
  <c r="T16" i="50"/>
  <c r="P15" i="50"/>
  <c r="T14" i="50"/>
  <c r="T199" i="51"/>
  <c r="T185" i="51"/>
  <c r="T177" i="51"/>
  <c r="T169" i="51"/>
  <c r="P166" i="51"/>
  <c r="T165" i="51"/>
  <c r="P162" i="51"/>
  <c r="P158" i="51"/>
  <c r="T157" i="51"/>
  <c r="P154" i="51"/>
  <c r="P152" i="51"/>
  <c r="P148" i="51"/>
  <c r="T147" i="51"/>
  <c r="P144" i="51"/>
  <c r="P140" i="51"/>
  <c r="T139" i="51"/>
  <c r="P136" i="51"/>
  <c r="P132" i="51"/>
  <c r="T131" i="51"/>
  <c r="P128" i="51"/>
  <c r="P124" i="51"/>
  <c r="T123" i="51"/>
  <c r="P120" i="51"/>
  <c r="P118" i="51"/>
  <c r="P116" i="51"/>
  <c r="P114" i="51"/>
  <c r="P112" i="51"/>
  <c r="P110" i="51"/>
  <c r="P106" i="51"/>
  <c r="T105" i="51"/>
  <c r="P102" i="51"/>
  <c r="P100" i="51"/>
  <c r="P96" i="51"/>
  <c r="T95" i="51"/>
  <c r="P92" i="51"/>
  <c r="P88" i="51"/>
  <c r="T87" i="51"/>
  <c r="P84" i="51"/>
  <c r="P80" i="51"/>
  <c r="T79" i="51"/>
  <c r="P76" i="51"/>
  <c r="P72" i="51"/>
  <c r="T71" i="51"/>
  <c r="P68" i="51"/>
  <c r="T59" i="51"/>
  <c r="P56" i="51"/>
  <c r="T55" i="51"/>
  <c r="P52" i="51"/>
  <c r="P48" i="51"/>
  <c r="T47" i="51"/>
  <c r="P44" i="51"/>
  <c r="P42" i="51"/>
  <c r="P40" i="51"/>
  <c r="P38" i="51"/>
  <c r="P36" i="51"/>
  <c r="T27" i="51"/>
  <c r="T21" i="51"/>
  <c r="Y13" i="51"/>
  <c r="T191" i="52"/>
  <c r="T175" i="52"/>
  <c r="T159" i="52"/>
  <c r="T143" i="52"/>
  <c r="T139" i="52"/>
  <c r="P139" i="52"/>
  <c r="T135" i="52"/>
  <c r="P135" i="52"/>
  <c r="T133" i="52"/>
  <c r="P132" i="52"/>
  <c r="T132" i="52"/>
  <c r="P130" i="52"/>
  <c r="T130" i="52"/>
  <c r="T123" i="52"/>
  <c r="P123" i="52"/>
  <c r="T121" i="52"/>
  <c r="P121" i="52"/>
  <c r="T119" i="52"/>
  <c r="P119" i="52"/>
  <c r="T117" i="52"/>
  <c r="P117" i="52"/>
  <c r="T115" i="52"/>
  <c r="P115" i="52"/>
  <c r="T111" i="52"/>
  <c r="P111" i="52"/>
  <c r="T109" i="52"/>
  <c r="P108" i="52"/>
  <c r="T108" i="52"/>
  <c r="P106" i="52"/>
  <c r="T106" i="52"/>
  <c r="T105" i="52"/>
  <c r="T103" i="52"/>
  <c r="P103" i="52"/>
  <c r="T101" i="52"/>
  <c r="P100" i="52"/>
  <c r="T100" i="52"/>
  <c r="P98" i="52"/>
  <c r="T98" i="52"/>
  <c r="T89" i="52"/>
  <c r="P89" i="52"/>
  <c r="T85" i="52"/>
  <c r="P85" i="52"/>
  <c r="T83" i="52"/>
  <c r="P82" i="52"/>
  <c r="T82" i="52"/>
  <c r="T79" i="52"/>
  <c r="T63" i="52"/>
  <c r="T59" i="52"/>
  <c r="P59" i="52"/>
  <c r="T53" i="52"/>
  <c r="T51" i="52"/>
  <c r="P51" i="52"/>
  <c r="T49" i="52"/>
  <c r="P48" i="52"/>
  <c r="T48" i="52"/>
  <c r="P42" i="52"/>
  <c r="T42" i="52"/>
  <c r="P40" i="52"/>
  <c r="T40" i="52"/>
  <c r="P38" i="52"/>
  <c r="T38" i="52"/>
  <c r="P36" i="52"/>
  <c r="T36" i="52"/>
  <c r="P34" i="52"/>
  <c r="T34" i="52"/>
  <c r="P32" i="52"/>
  <c r="T32" i="52"/>
  <c r="P30" i="52"/>
  <c r="T30" i="52"/>
  <c r="T15" i="52"/>
  <c r="T5" i="52"/>
  <c r="T202" i="53"/>
  <c r="P202" i="53"/>
  <c r="T198" i="53"/>
  <c r="P198" i="53"/>
  <c r="T196" i="53"/>
  <c r="P195" i="53"/>
  <c r="T195" i="53"/>
  <c r="T192" i="53"/>
  <c r="T172" i="53"/>
  <c r="P172" i="53"/>
  <c r="T170" i="53"/>
  <c r="P169" i="53"/>
  <c r="T169" i="53"/>
  <c r="P167" i="53"/>
  <c r="T167" i="53"/>
  <c r="T152" i="53"/>
  <c r="T132" i="53"/>
  <c r="P132" i="53"/>
  <c r="T130" i="53"/>
  <c r="P129" i="53"/>
  <c r="T129" i="53"/>
  <c r="P127" i="53"/>
  <c r="T127" i="53"/>
  <c r="T120" i="53"/>
  <c r="P120" i="53"/>
  <c r="T118" i="53"/>
  <c r="T100" i="53"/>
  <c r="P100" i="53"/>
  <c r="T98" i="53"/>
  <c r="P97" i="53"/>
  <c r="T97" i="53"/>
  <c r="P95" i="53"/>
  <c r="T95" i="53"/>
  <c r="T88" i="53"/>
  <c r="P88" i="53"/>
  <c r="T86" i="53"/>
  <c r="T68" i="53"/>
  <c r="P68" i="53"/>
  <c r="T66" i="53"/>
  <c r="P65" i="53"/>
  <c r="T65" i="53"/>
  <c r="P63" i="53"/>
  <c r="T63" i="53"/>
  <c r="T44" i="53"/>
  <c r="T30" i="53"/>
  <c r="T26" i="53"/>
  <c r="P26" i="53"/>
  <c r="T13" i="53"/>
  <c r="T12" i="53"/>
  <c r="P12" i="53"/>
  <c r="P5" i="53"/>
  <c r="T5" i="53"/>
  <c r="T203" i="54"/>
  <c r="T187" i="54"/>
  <c r="T171" i="54"/>
  <c r="P171" i="54"/>
  <c r="T169" i="54"/>
  <c r="P169" i="54"/>
  <c r="T155" i="54"/>
  <c r="T137" i="54"/>
  <c r="T117" i="54"/>
  <c r="T113" i="54"/>
  <c r="P113" i="54"/>
  <c r="T111" i="54"/>
  <c r="P110" i="54"/>
  <c r="T110" i="54"/>
  <c r="P108" i="54"/>
  <c r="T108" i="54"/>
  <c r="T97" i="54"/>
  <c r="P72" i="54"/>
  <c r="T72" i="54"/>
  <c r="P70" i="54"/>
  <c r="T70" i="54"/>
  <c r="T63" i="54"/>
  <c r="P63" i="54"/>
  <c r="T59" i="54"/>
  <c r="P59" i="54"/>
  <c r="T57" i="54"/>
  <c r="P56" i="54"/>
  <c r="T56" i="54"/>
  <c r="P54" i="54"/>
  <c r="T54" i="54"/>
  <c r="T47" i="54"/>
  <c r="P47" i="54"/>
  <c r="T45" i="54"/>
  <c r="P45" i="54"/>
  <c r="T43" i="54"/>
  <c r="P43" i="54"/>
  <c r="T41" i="54"/>
  <c r="P41" i="54"/>
  <c r="T31" i="54"/>
  <c r="T27" i="54"/>
  <c r="P27" i="54"/>
  <c r="T25" i="54"/>
  <c r="P24" i="54"/>
  <c r="T24" i="54"/>
  <c r="P22" i="54"/>
  <c r="T22" i="54"/>
  <c r="P12" i="54"/>
  <c r="T12" i="54"/>
  <c r="P201" i="55"/>
  <c r="T201" i="55"/>
  <c r="T198" i="55"/>
  <c r="P198" i="55"/>
  <c r="P193" i="55"/>
  <c r="T193" i="55"/>
  <c r="T190" i="55"/>
  <c r="P190" i="55"/>
  <c r="T188" i="55"/>
  <c r="P188" i="55"/>
  <c r="T184" i="55"/>
  <c r="P184" i="55"/>
  <c r="T182" i="55"/>
  <c r="P182" i="55"/>
  <c r="P177" i="55"/>
  <c r="T177" i="55"/>
  <c r="P173" i="55"/>
  <c r="T173" i="55"/>
  <c r="P169" i="55"/>
  <c r="T169" i="55"/>
  <c r="T166" i="55"/>
  <c r="P166" i="55"/>
  <c r="P161" i="55"/>
  <c r="T161" i="55"/>
  <c r="T158" i="55"/>
  <c r="P158" i="55"/>
  <c r="P153" i="55"/>
  <c r="T153" i="55"/>
  <c r="T150" i="55"/>
  <c r="P150" i="55"/>
  <c r="P145" i="55"/>
  <c r="T145" i="55"/>
  <c r="T142" i="55"/>
  <c r="P142" i="55"/>
  <c r="P137" i="55"/>
  <c r="T137" i="55"/>
  <c r="T134" i="55"/>
  <c r="P134" i="55"/>
  <c r="P129" i="55"/>
  <c r="T129" i="55"/>
  <c r="T126" i="55"/>
  <c r="P126" i="55"/>
  <c r="P121" i="55"/>
  <c r="T121" i="55"/>
  <c r="T118" i="55"/>
  <c r="P118" i="55"/>
  <c r="P113" i="55"/>
  <c r="T113" i="55"/>
  <c r="T110" i="55"/>
  <c r="P110" i="55"/>
  <c r="P105" i="55"/>
  <c r="T105" i="55"/>
  <c r="T102" i="55"/>
  <c r="P102" i="55"/>
  <c r="P97" i="55"/>
  <c r="T97" i="55"/>
  <c r="T94" i="55"/>
  <c r="P94" i="55"/>
  <c r="P89" i="55"/>
  <c r="T89" i="55"/>
  <c r="T86" i="55"/>
  <c r="P86" i="55"/>
  <c r="P81" i="55"/>
  <c r="T81" i="55"/>
  <c r="T78" i="55"/>
  <c r="P78" i="55"/>
  <c r="P73" i="55"/>
  <c r="T73" i="55"/>
  <c r="T68" i="55"/>
  <c r="P68" i="55"/>
  <c r="T58" i="55"/>
  <c r="P55" i="55"/>
  <c r="T55" i="55"/>
  <c r="T40" i="55"/>
  <c r="P39" i="55"/>
  <c r="T39" i="55"/>
  <c r="P37" i="55"/>
  <c r="T37" i="55"/>
  <c r="P33" i="55"/>
  <c r="T33" i="55"/>
  <c r="T22" i="55"/>
  <c r="P22" i="55"/>
  <c r="T12" i="55"/>
  <c r="P12" i="55"/>
  <c r="P204" i="56"/>
  <c r="T204" i="56"/>
  <c r="T201" i="56"/>
  <c r="P201" i="56"/>
  <c r="P188" i="56"/>
  <c r="T188" i="56"/>
  <c r="T185" i="56"/>
  <c r="P185" i="56"/>
  <c r="P172" i="56"/>
  <c r="T172" i="56"/>
  <c r="T169" i="56"/>
  <c r="P169" i="56"/>
  <c r="P156" i="56"/>
  <c r="T156" i="56"/>
  <c r="T153" i="56"/>
  <c r="P153" i="56"/>
  <c r="P140" i="56"/>
  <c r="T140" i="56"/>
  <c r="T137" i="56"/>
  <c r="P137" i="56"/>
  <c r="P124" i="56"/>
  <c r="T124" i="56"/>
  <c r="T121" i="56"/>
  <c r="P121" i="56"/>
  <c r="T105" i="56"/>
  <c r="P105" i="56"/>
  <c r="P92" i="56"/>
  <c r="T92" i="56"/>
  <c r="T89" i="56"/>
  <c r="P89" i="56"/>
  <c r="P76" i="56"/>
  <c r="T76" i="56"/>
  <c r="T73" i="56"/>
  <c r="P73" i="56"/>
  <c r="T63" i="56"/>
  <c r="P63" i="56"/>
  <c r="T59" i="56"/>
  <c r="P59" i="56"/>
  <c r="P6" i="51"/>
  <c r="P205" i="51" s="1"/>
  <c r="N24" i="32" s="1"/>
  <c r="T6" i="51"/>
  <c r="P140" i="52"/>
  <c r="T140" i="52"/>
  <c r="P138" i="52"/>
  <c r="T138" i="52"/>
  <c r="T131" i="52"/>
  <c r="P131" i="52"/>
  <c r="T127" i="52"/>
  <c r="P127" i="52"/>
  <c r="P124" i="52"/>
  <c r="T124" i="52"/>
  <c r="P122" i="52"/>
  <c r="T122" i="52"/>
  <c r="P120" i="52"/>
  <c r="T120" i="52"/>
  <c r="P118" i="52"/>
  <c r="T118" i="52"/>
  <c r="P116" i="52"/>
  <c r="T116" i="52"/>
  <c r="P114" i="52"/>
  <c r="T114" i="52"/>
  <c r="T107" i="52"/>
  <c r="P107" i="52"/>
  <c r="T99" i="52"/>
  <c r="P99" i="52"/>
  <c r="T95" i="52"/>
  <c r="P95" i="52"/>
  <c r="P88" i="52"/>
  <c r="T88" i="52"/>
  <c r="T45" i="52"/>
  <c r="P45" i="52"/>
  <c r="T41" i="52"/>
  <c r="P41" i="52"/>
  <c r="T39" i="52"/>
  <c r="P39" i="52"/>
  <c r="T37" i="52"/>
  <c r="P37" i="52"/>
  <c r="T35" i="52"/>
  <c r="P35" i="52"/>
  <c r="T33" i="52"/>
  <c r="P33" i="52"/>
  <c r="T31" i="52"/>
  <c r="P31" i="52"/>
  <c r="T27" i="52"/>
  <c r="P27" i="52"/>
  <c r="P203" i="53"/>
  <c r="T203" i="53"/>
  <c r="P201" i="53"/>
  <c r="T201" i="53"/>
  <c r="P175" i="53"/>
  <c r="T175" i="53"/>
  <c r="T168" i="53"/>
  <c r="P168" i="53"/>
  <c r="T164" i="53"/>
  <c r="P164" i="53"/>
  <c r="P135" i="53"/>
  <c r="T135" i="53"/>
  <c r="T128" i="53"/>
  <c r="P128" i="53"/>
  <c r="T124" i="53"/>
  <c r="P124" i="53"/>
  <c r="P121" i="53"/>
  <c r="T121" i="53"/>
  <c r="P103" i="53"/>
  <c r="T103" i="53"/>
  <c r="T96" i="53"/>
  <c r="P96" i="53"/>
  <c r="T92" i="53"/>
  <c r="P92" i="53"/>
  <c r="P89" i="53"/>
  <c r="T89" i="53"/>
  <c r="P71" i="53"/>
  <c r="T71" i="53"/>
  <c r="T64" i="53"/>
  <c r="P64" i="53"/>
  <c r="T60" i="53"/>
  <c r="P60" i="53"/>
  <c r="T22" i="53"/>
  <c r="P22" i="53"/>
  <c r="T9" i="53"/>
  <c r="P9" i="53"/>
  <c r="P205" i="53" s="1"/>
  <c r="N26" i="32" s="1"/>
  <c r="T175" i="54"/>
  <c r="P175" i="54"/>
  <c r="T109" i="54"/>
  <c r="P109" i="54"/>
  <c r="T105" i="54"/>
  <c r="P105" i="54"/>
  <c r="T71" i="54"/>
  <c r="P71" i="54"/>
  <c r="T67" i="54"/>
  <c r="P67" i="54"/>
  <c r="P64" i="54"/>
  <c r="T64" i="54"/>
  <c r="P62" i="54"/>
  <c r="T62" i="54"/>
  <c r="T55" i="54"/>
  <c r="P55" i="54"/>
  <c r="T51" i="54"/>
  <c r="P51" i="54"/>
  <c r="P48" i="54"/>
  <c r="T48" i="54"/>
  <c r="P46" i="54"/>
  <c r="T46" i="54"/>
  <c r="P44" i="54"/>
  <c r="T44" i="54"/>
  <c r="P42" i="54"/>
  <c r="T42" i="54"/>
  <c r="T23" i="54"/>
  <c r="P23" i="54"/>
  <c r="T19" i="54"/>
  <c r="P19" i="54"/>
  <c r="T7" i="54"/>
  <c r="P7" i="54"/>
  <c r="K101" i="54"/>
  <c r="K41" i="54"/>
  <c r="K85" i="54"/>
  <c r="H86" i="54"/>
  <c r="K105" i="54"/>
  <c r="K169" i="54"/>
  <c r="K171" i="54"/>
  <c r="T186" i="55"/>
  <c r="P186" i="55"/>
  <c r="T64" i="55"/>
  <c r="P64" i="55"/>
  <c r="T62" i="55"/>
  <c r="P62" i="55"/>
  <c r="P49" i="55"/>
  <c r="T49" i="55"/>
  <c r="P47" i="55"/>
  <c r="T47" i="55"/>
  <c r="T38" i="55"/>
  <c r="P38" i="55"/>
  <c r="T24" i="55"/>
  <c r="P23" i="55"/>
  <c r="T23" i="55"/>
  <c r="P21" i="55"/>
  <c r="T21" i="55"/>
  <c r="P17" i="55"/>
  <c r="T17" i="55"/>
  <c r="T14" i="55"/>
  <c r="P14" i="55"/>
  <c r="P7" i="55"/>
  <c r="T7" i="55"/>
  <c r="K22" i="55"/>
  <c r="K14" i="55"/>
  <c r="K16" i="55"/>
  <c r="H17" i="55"/>
  <c r="H21" i="55"/>
  <c r="H33" i="55"/>
  <c r="H37" i="55"/>
  <c r="H45" i="55"/>
  <c r="H49" i="55"/>
  <c r="H53" i="55"/>
  <c r="K62" i="55"/>
  <c r="K64" i="55"/>
  <c r="K68" i="55"/>
  <c r="K72" i="55"/>
  <c r="H73" i="55"/>
  <c r="K78" i="55"/>
  <c r="K80" i="55"/>
  <c r="H81" i="55"/>
  <c r="K86" i="55"/>
  <c r="K88" i="55"/>
  <c r="H89" i="55"/>
  <c r="K94" i="55"/>
  <c r="K96" i="55"/>
  <c r="H97" i="55"/>
  <c r="K102" i="55"/>
  <c r="K104" i="55"/>
  <c r="H105" i="55"/>
  <c r="K110" i="55"/>
  <c r="K112" i="55"/>
  <c r="H113" i="55"/>
  <c r="K118" i="55"/>
  <c r="K120" i="55"/>
  <c r="H121" i="55"/>
  <c r="K126" i="55"/>
  <c r="K128" i="55"/>
  <c r="H129" i="55"/>
  <c r="K134" i="55"/>
  <c r="K136" i="55"/>
  <c r="H137" i="55"/>
  <c r="K142" i="55"/>
  <c r="K144" i="55"/>
  <c r="H145" i="55"/>
  <c r="K150" i="55"/>
  <c r="K152" i="55"/>
  <c r="H153" i="55"/>
  <c r="K158" i="55"/>
  <c r="K160" i="55"/>
  <c r="H161" i="55"/>
  <c r="K166" i="55"/>
  <c r="K168" i="55"/>
  <c r="H169" i="55"/>
  <c r="H173" i="55"/>
  <c r="H177" i="55"/>
  <c r="K182" i="55"/>
  <c r="K184" i="55"/>
  <c r="K190" i="55"/>
  <c r="K192" i="55"/>
  <c r="H193" i="55"/>
  <c r="K198" i="55"/>
  <c r="K200" i="55"/>
  <c r="H201" i="55"/>
  <c r="P196" i="56"/>
  <c r="T196" i="56"/>
  <c r="T195" i="56"/>
  <c r="T193" i="56"/>
  <c r="P193" i="56"/>
  <c r="P180" i="56"/>
  <c r="T180" i="56"/>
  <c r="T179" i="56"/>
  <c r="T177" i="56"/>
  <c r="P177" i="56"/>
  <c r="P164" i="56"/>
  <c r="T164" i="56"/>
  <c r="T163" i="56"/>
  <c r="T161" i="56"/>
  <c r="P161" i="56"/>
  <c r="P148" i="56"/>
  <c r="T148" i="56"/>
  <c r="T147" i="56"/>
  <c r="T145" i="56"/>
  <c r="P145" i="56"/>
  <c r="P132" i="56"/>
  <c r="T132" i="56"/>
  <c r="T131" i="56"/>
  <c r="T129" i="56"/>
  <c r="P129" i="56"/>
  <c r="P116" i="56"/>
  <c r="T116" i="56"/>
  <c r="T115" i="56"/>
  <c r="T111" i="56"/>
  <c r="P111" i="56"/>
  <c r="T109" i="56"/>
  <c r="T107" i="56"/>
  <c r="P107" i="56"/>
  <c r="P100" i="56"/>
  <c r="T100" i="56"/>
  <c r="T97" i="56"/>
  <c r="P97" i="56"/>
  <c r="P84" i="56"/>
  <c r="T84" i="56"/>
  <c r="T81" i="56"/>
  <c r="P81" i="56"/>
  <c r="P68" i="56"/>
  <c r="T68" i="56"/>
  <c r="T65" i="56"/>
  <c r="P65" i="56"/>
  <c r="T61" i="56"/>
  <c r="P61" i="56"/>
  <c r="P129" i="59"/>
  <c r="T129" i="59"/>
  <c r="P123" i="59"/>
  <c r="T123" i="59"/>
  <c r="P113" i="59"/>
  <c r="T113" i="59"/>
  <c r="P109" i="59"/>
  <c r="T109" i="59"/>
  <c r="T102" i="59"/>
  <c r="P102" i="59"/>
  <c r="T94" i="59"/>
  <c r="P94" i="59"/>
  <c r="T90" i="59"/>
  <c r="P90" i="59"/>
  <c r="T78" i="59"/>
  <c r="P78" i="59"/>
  <c r="T74" i="59"/>
  <c r="P74" i="59"/>
  <c r="P67" i="59"/>
  <c r="T67" i="59"/>
  <c r="P65" i="59"/>
  <c r="T65" i="59"/>
  <c r="T62" i="59"/>
  <c r="P62" i="59"/>
  <c r="T48" i="59"/>
  <c r="P48" i="59"/>
  <c r="T40" i="59"/>
  <c r="P40" i="59"/>
  <c r="P37" i="59"/>
  <c r="T37" i="59"/>
  <c r="T163" i="60"/>
  <c r="P163" i="60"/>
  <c r="P138" i="60"/>
  <c r="T138" i="60"/>
  <c r="P134" i="60"/>
  <c r="T134" i="60"/>
  <c r="P104" i="60"/>
  <c r="T104" i="60"/>
  <c r="P100" i="60"/>
  <c r="T100" i="60"/>
  <c r="P81" i="60"/>
  <c r="T81" i="60"/>
  <c r="P79" i="60"/>
  <c r="T79" i="60"/>
  <c r="P77" i="60"/>
  <c r="T77" i="60"/>
  <c r="P75" i="60"/>
  <c r="T75" i="60"/>
  <c r="T72" i="60"/>
  <c r="P72" i="60"/>
  <c r="T70" i="60"/>
  <c r="P70" i="60"/>
  <c r="T36" i="60"/>
  <c r="P36" i="60"/>
  <c r="T32" i="60"/>
  <c r="P32" i="60"/>
  <c r="T18" i="60"/>
  <c r="P18" i="60"/>
  <c r="T14" i="60"/>
  <c r="P14" i="60"/>
  <c r="P7" i="60"/>
  <c r="T7" i="60"/>
  <c r="K24" i="60"/>
  <c r="H67" i="60"/>
  <c r="K72" i="60"/>
  <c r="K74" i="60"/>
  <c r="H75" i="60"/>
  <c r="K90" i="60"/>
  <c r="H91" i="60"/>
  <c r="H111" i="60"/>
  <c r="K112" i="60"/>
  <c r="H127" i="60"/>
  <c r="K128" i="60"/>
  <c r="K136" i="60"/>
  <c r="K138" i="60"/>
  <c r="K140" i="60"/>
  <c r="K145" i="60"/>
  <c r="H146" i="60"/>
  <c r="H147" i="60"/>
  <c r="H153" i="60"/>
  <c r="H155" i="60"/>
  <c r="K156" i="60"/>
  <c r="H163" i="60"/>
  <c r="K179" i="60"/>
  <c r="H180" i="60"/>
  <c r="K189" i="60"/>
  <c r="H190" i="60"/>
  <c r="K201" i="60"/>
  <c r="H202" i="60"/>
  <c r="T203" i="61"/>
  <c r="P203" i="61"/>
  <c r="T199" i="61"/>
  <c r="P199" i="61"/>
  <c r="T195" i="61"/>
  <c r="P195" i="61"/>
  <c r="T193" i="61"/>
  <c r="P193" i="61"/>
  <c r="T189" i="61"/>
  <c r="P189" i="61"/>
  <c r="P184" i="61"/>
  <c r="T184" i="61"/>
  <c r="P176" i="61"/>
  <c r="T176" i="61"/>
  <c r="P174" i="61"/>
  <c r="T174" i="61"/>
  <c r="T171" i="61"/>
  <c r="P171" i="61"/>
  <c r="P168" i="61"/>
  <c r="T168" i="61"/>
  <c r="P166" i="61"/>
  <c r="T166" i="61"/>
  <c r="T159" i="61"/>
  <c r="P159" i="61"/>
  <c r="T131" i="61"/>
  <c r="P131" i="61"/>
  <c r="T119" i="61"/>
  <c r="P119" i="61"/>
  <c r="T99" i="61"/>
  <c r="P99" i="61"/>
  <c r="T87" i="61"/>
  <c r="P87" i="61"/>
  <c r="T71" i="61"/>
  <c r="P71" i="61"/>
  <c r="P60" i="61"/>
  <c r="T60" i="61"/>
  <c r="P52" i="61"/>
  <c r="T52" i="61"/>
  <c r="P42" i="61"/>
  <c r="T42" i="61"/>
  <c r="T35" i="61"/>
  <c r="P35" i="61"/>
  <c r="P26" i="61"/>
  <c r="T26" i="61"/>
  <c r="P24" i="61"/>
  <c r="T24" i="61"/>
  <c r="P18" i="61"/>
  <c r="T18" i="61"/>
  <c r="P16" i="61"/>
  <c r="T16" i="61"/>
  <c r="P11" i="61"/>
  <c r="T11" i="61"/>
  <c r="T6" i="61"/>
  <c r="P6" i="61"/>
  <c r="K35" i="61"/>
  <c r="K51" i="61"/>
  <c r="K59" i="61"/>
  <c r="K67" i="61"/>
  <c r="K69" i="61"/>
  <c r="H70" i="61"/>
  <c r="K87" i="61"/>
  <c r="K99" i="61"/>
  <c r="K103" i="61"/>
  <c r="K115" i="61"/>
  <c r="K119" i="61"/>
  <c r="K131" i="61"/>
  <c r="K135" i="61"/>
  <c r="K151" i="61"/>
  <c r="H154" i="61"/>
  <c r="H158" i="61"/>
  <c r="H164" i="61"/>
  <c r="H168" i="61"/>
  <c r="K173" i="61"/>
  <c r="H174" i="61"/>
  <c r="H180" i="61"/>
  <c r="H182" i="61"/>
  <c r="K189" i="61"/>
  <c r="K195" i="61"/>
  <c r="T200" i="62"/>
  <c r="P200" i="62"/>
  <c r="T198" i="62"/>
  <c r="P198" i="62"/>
  <c r="T196" i="62"/>
  <c r="P196" i="62"/>
  <c r="T192" i="62"/>
  <c r="P192" i="62"/>
  <c r="P189" i="62"/>
  <c r="T189" i="62"/>
  <c r="P187" i="62"/>
  <c r="T187" i="62"/>
  <c r="T180" i="62"/>
  <c r="P180" i="62"/>
  <c r="T176" i="62"/>
  <c r="P176" i="62"/>
  <c r="P173" i="62"/>
  <c r="T173" i="62"/>
  <c r="P171" i="62"/>
  <c r="T171" i="62"/>
  <c r="P153" i="62"/>
  <c r="T153" i="62"/>
  <c r="P151" i="62"/>
  <c r="T151" i="62"/>
  <c r="T144" i="62"/>
  <c r="P144" i="62"/>
  <c r="T140" i="62"/>
  <c r="P140" i="62"/>
  <c r="P61" i="62"/>
  <c r="T61" i="62"/>
  <c r="T54" i="62"/>
  <c r="P54" i="62"/>
  <c r="T50" i="62"/>
  <c r="P50" i="62"/>
  <c r="P47" i="62"/>
  <c r="T47" i="62"/>
  <c r="P45" i="62"/>
  <c r="T45" i="62"/>
  <c r="T38" i="62"/>
  <c r="P38" i="62"/>
  <c r="T34" i="62"/>
  <c r="P34" i="62"/>
  <c r="T26" i="62"/>
  <c r="P26" i="62"/>
  <c r="P23" i="62"/>
  <c r="T23" i="62"/>
  <c r="P21" i="62"/>
  <c r="T21" i="62"/>
  <c r="T14" i="62"/>
  <c r="P14" i="62"/>
  <c r="P10" i="62"/>
  <c r="T10" i="62"/>
  <c r="P8" i="62"/>
  <c r="T8" i="62"/>
  <c r="P6" i="62"/>
  <c r="T6" i="62"/>
  <c r="P165" i="63"/>
  <c r="T165" i="63"/>
  <c r="T163" i="63"/>
  <c r="P163" i="63"/>
  <c r="T159" i="63"/>
  <c r="P159" i="63"/>
  <c r="P156" i="63"/>
  <c r="T156" i="63"/>
  <c r="P135" i="63"/>
  <c r="T135" i="63"/>
  <c r="T133" i="63"/>
  <c r="P133" i="63"/>
  <c r="T129" i="63"/>
  <c r="P129" i="63"/>
  <c r="P126" i="63"/>
  <c r="T126" i="63"/>
  <c r="P124" i="63"/>
  <c r="T124" i="63"/>
  <c r="P101" i="63"/>
  <c r="T101" i="63"/>
  <c r="T99" i="63"/>
  <c r="P99" i="63"/>
  <c r="T95" i="63"/>
  <c r="P95" i="63"/>
  <c r="P92" i="63"/>
  <c r="T92" i="63"/>
  <c r="P90" i="63"/>
  <c r="T90" i="63"/>
  <c r="P88" i="63"/>
  <c r="T88" i="63"/>
  <c r="T81" i="63"/>
  <c r="P81" i="63"/>
  <c r="P78" i="63"/>
  <c r="T78" i="63"/>
  <c r="P76" i="63"/>
  <c r="T76" i="63"/>
  <c r="P49" i="63"/>
  <c r="T49" i="63"/>
  <c r="P19" i="63"/>
  <c r="T19" i="63"/>
  <c r="T17" i="63"/>
  <c r="P17" i="63"/>
  <c r="P204" i="64"/>
  <c r="T204" i="64"/>
  <c r="T202" i="64"/>
  <c r="P202" i="64"/>
  <c r="T198" i="64"/>
  <c r="P198" i="64"/>
  <c r="P195" i="64"/>
  <c r="T195" i="64"/>
  <c r="P193" i="64"/>
  <c r="T193" i="64"/>
  <c r="T182" i="64"/>
  <c r="P182" i="64"/>
  <c r="P179" i="64"/>
  <c r="T179" i="64"/>
  <c r="P158" i="64"/>
  <c r="T158" i="64"/>
  <c r="P122" i="64"/>
  <c r="T122" i="64"/>
  <c r="T120" i="64"/>
  <c r="P120" i="64"/>
  <c r="T116" i="64"/>
  <c r="P116" i="64"/>
  <c r="P113" i="64"/>
  <c r="T113" i="64"/>
  <c r="P92" i="64"/>
  <c r="T92" i="64"/>
  <c r="T90" i="64"/>
  <c r="P90" i="64"/>
  <c r="T88" i="64"/>
  <c r="P88" i="64"/>
  <c r="T84" i="64"/>
  <c r="P84" i="64"/>
  <c r="T72" i="64"/>
  <c r="P72" i="64"/>
  <c r="T64" i="64"/>
  <c r="P64" i="64"/>
  <c r="P61" i="64"/>
  <c r="T61" i="64"/>
  <c r="P50" i="64"/>
  <c r="T50" i="64"/>
  <c r="P45" i="64"/>
  <c r="T45" i="64"/>
  <c r="P43" i="64"/>
  <c r="T43" i="64"/>
  <c r="P41" i="64"/>
  <c r="T41" i="64"/>
  <c r="P39" i="64"/>
  <c r="T39" i="64"/>
  <c r="P20" i="64"/>
  <c r="T20" i="64"/>
  <c r="T18" i="64"/>
  <c r="P18" i="64"/>
  <c r="T14" i="64"/>
  <c r="P14" i="64"/>
  <c r="P7" i="64"/>
  <c r="T7" i="64"/>
  <c r="T201" i="65"/>
  <c r="P201" i="65"/>
  <c r="P198" i="65"/>
  <c r="T198" i="65"/>
  <c r="P196" i="65"/>
  <c r="T196" i="65"/>
  <c r="P165" i="65"/>
  <c r="T165" i="65"/>
  <c r="T163" i="65"/>
  <c r="P163" i="65"/>
  <c r="T159" i="65"/>
  <c r="P159" i="65"/>
  <c r="P156" i="65"/>
  <c r="T156" i="65"/>
  <c r="P154" i="65"/>
  <c r="T154" i="65"/>
  <c r="P123" i="65"/>
  <c r="T123" i="65"/>
  <c r="P205" i="55"/>
  <c r="N28" i="32" s="1"/>
  <c r="P55" i="56"/>
  <c r="P51" i="56"/>
  <c r="P47" i="56"/>
  <c r="P45" i="56"/>
  <c r="T40" i="56"/>
  <c r="P35" i="56"/>
  <c r="T32" i="56"/>
  <c r="P27" i="56"/>
  <c r="T24" i="56"/>
  <c r="P19" i="56"/>
  <c r="T16" i="56"/>
  <c r="T13" i="56"/>
  <c r="T11" i="56"/>
  <c r="P8" i="56"/>
  <c r="T203" i="57"/>
  <c r="P202" i="57"/>
  <c r="T201" i="57"/>
  <c r="P200" i="57"/>
  <c r="T199" i="57"/>
  <c r="P196" i="57"/>
  <c r="T193" i="57"/>
  <c r="P192" i="57"/>
  <c r="T191" i="57"/>
  <c r="P188" i="57"/>
  <c r="T185" i="57"/>
  <c r="P184" i="57"/>
  <c r="T183" i="57"/>
  <c r="P180" i="57"/>
  <c r="T177" i="57"/>
  <c r="P176" i="57"/>
  <c r="T175" i="57"/>
  <c r="P172" i="57"/>
  <c r="T169" i="57"/>
  <c r="P168" i="57"/>
  <c r="T167" i="57"/>
  <c r="P164" i="57"/>
  <c r="T161" i="57"/>
  <c r="P160" i="57"/>
  <c r="T159" i="57"/>
  <c r="P156" i="57"/>
  <c r="T153" i="57"/>
  <c r="P152" i="57"/>
  <c r="T151" i="57"/>
  <c r="P148" i="57"/>
  <c r="T145" i="57"/>
  <c r="P144" i="57"/>
  <c r="T143" i="57"/>
  <c r="P140" i="57"/>
  <c r="T137" i="57"/>
  <c r="P136" i="57"/>
  <c r="T135" i="57"/>
  <c r="P132" i="57"/>
  <c r="T129" i="57"/>
  <c r="P128" i="57"/>
  <c r="T127" i="57"/>
  <c r="P124" i="57"/>
  <c r="T121" i="57"/>
  <c r="P120" i="57"/>
  <c r="T119" i="57"/>
  <c r="P116" i="57"/>
  <c r="T113" i="57"/>
  <c r="P112" i="57"/>
  <c r="T111" i="57"/>
  <c r="P108" i="57"/>
  <c r="T105" i="57"/>
  <c r="P104" i="57"/>
  <c r="T103" i="57"/>
  <c r="P100" i="57"/>
  <c r="T97" i="57"/>
  <c r="P96" i="57"/>
  <c r="T95" i="57"/>
  <c r="P92" i="57"/>
  <c r="P86" i="57"/>
  <c r="T85" i="57"/>
  <c r="P82" i="57"/>
  <c r="T55" i="57"/>
  <c r="P54" i="57"/>
  <c r="T53" i="57"/>
  <c r="P52" i="57"/>
  <c r="T51" i="57"/>
  <c r="P48" i="57"/>
  <c r="T45" i="57"/>
  <c r="P44" i="57"/>
  <c r="T43" i="57"/>
  <c r="P40" i="57"/>
  <c r="P36" i="57"/>
  <c r="T33" i="57"/>
  <c r="P32" i="57"/>
  <c r="T31" i="57"/>
  <c r="P30" i="57"/>
  <c r="P13" i="57"/>
  <c r="T5" i="57"/>
  <c r="P85" i="58"/>
  <c r="H76" i="58"/>
  <c r="H74" i="58"/>
  <c r="P25" i="58"/>
  <c r="P21" i="58"/>
  <c r="P19" i="58"/>
  <c r="T11" i="58"/>
  <c r="P8" i="58"/>
  <c r="P6" i="58"/>
  <c r="T203" i="59"/>
  <c r="T197" i="59"/>
  <c r="P196" i="59"/>
  <c r="T189" i="59"/>
  <c r="P188" i="59"/>
  <c r="T187" i="59"/>
  <c r="P184" i="59"/>
  <c r="T179" i="59"/>
  <c r="T175" i="59"/>
  <c r="P172" i="59"/>
  <c r="P170" i="59"/>
  <c r="P168" i="59"/>
  <c r="P164" i="59"/>
  <c r="T157" i="59"/>
  <c r="P156" i="59"/>
  <c r="T149" i="59"/>
  <c r="P142" i="59"/>
  <c r="P138" i="59"/>
  <c r="P134" i="59"/>
  <c r="T131" i="59"/>
  <c r="P121" i="59"/>
  <c r="T121" i="59"/>
  <c r="T116" i="59"/>
  <c r="T114" i="59"/>
  <c r="P114" i="59"/>
  <c r="T112" i="59"/>
  <c r="P112" i="59"/>
  <c r="T104" i="59"/>
  <c r="P104" i="59"/>
  <c r="P97" i="59"/>
  <c r="T97" i="59"/>
  <c r="P91" i="59"/>
  <c r="T91" i="59"/>
  <c r="T82" i="59"/>
  <c r="P82" i="59"/>
  <c r="P75" i="59"/>
  <c r="T75" i="59"/>
  <c r="T66" i="59"/>
  <c r="P66" i="59"/>
  <c r="T56" i="59"/>
  <c r="P47" i="59"/>
  <c r="T47" i="59"/>
  <c r="T36" i="59"/>
  <c r="P36" i="59"/>
  <c r="T34" i="59"/>
  <c r="P33" i="59"/>
  <c r="T33" i="59"/>
  <c r="T12" i="59"/>
  <c r="T11" i="59"/>
  <c r="P11" i="59"/>
  <c r="T9" i="59"/>
  <c r="P8" i="59"/>
  <c r="T8" i="59"/>
  <c r="T203" i="60"/>
  <c r="T201" i="60"/>
  <c r="K200" i="60"/>
  <c r="H199" i="60"/>
  <c r="T197" i="60"/>
  <c r="P196" i="60"/>
  <c r="T196" i="60"/>
  <c r="K192" i="60"/>
  <c r="K186" i="60"/>
  <c r="K184" i="60"/>
  <c r="H183" i="60"/>
  <c r="T181" i="60"/>
  <c r="P180" i="60"/>
  <c r="T180" i="60"/>
  <c r="K174" i="60"/>
  <c r="K172" i="60"/>
  <c r="H162" i="60"/>
  <c r="K161" i="60"/>
  <c r="T159" i="60"/>
  <c r="P158" i="60"/>
  <c r="T158" i="60"/>
  <c r="H148" i="60"/>
  <c r="K147" i="60"/>
  <c r="T145" i="60"/>
  <c r="T133" i="60"/>
  <c r="P133" i="60"/>
  <c r="T131" i="60"/>
  <c r="P130" i="60"/>
  <c r="T130" i="60"/>
  <c r="T123" i="60"/>
  <c r="P122" i="60"/>
  <c r="T122" i="60"/>
  <c r="H118" i="60"/>
  <c r="K117" i="60"/>
  <c r="T115" i="60"/>
  <c r="P114" i="60"/>
  <c r="T114" i="60"/>
  <c r="T107" i="60"/>
  <c r="P106" i="60"/>
  <c r="T106" i="60"/>
  <c r="H105" i="60"/>
  <c r="T80" i="60"/>
  <c r="P80" i="60"/>
  <c r="T78" i="60"/>
  <c r="P78" i="60"/>
  <c r="T76" i="60"/>
  <c r="P76" i="60"/>
  <c r="T74" i="60"/>
  <c r="T60" i="60"/>
  <c r="H45" i="60"/>
  <c r="K44" i="60"/>
  <c r="K42" i="60"/>
  <c r="K40" i="60"/>
  <c r="T38" i="60"/>
  <c r="P37" i="60"/>
  <c r="T37" i="60"/>
  <c r="P35" i="60"/>
  <c r="T35" i="60"/>
  <c r="T22" i="60"/>
  <c r="P22" i="60"/>
  <c r="T20" i="60"/>
  <c r="P19" i="60"/>
  <c r="T19" i="60"/>
  <c r="P17" i="60"/>
  <c r="T17" i="60"/>
  <c r="P204" i="61"/>
  <c r="T204" i="61"/>
  <c r="P202" i="61"/>
  <c r="T202" i="61"/>
  <c r="P196" i="61"/>
  <c r="T196" i="61"/>
  <c r="H194" i="61"/>
  <c r="P192" i="61"/>
  <c r="T192" i="61"/>
  <c r="K185" i="61"/>
  <c r="T175" i="61"/>
  <c r="P175" i="61"/>
  <c r="T173" i="61"/>
  <c r="K167" i="61"/>
  <c r="K163" i="61"/>
  <c r="T161" i="61"/>
  <c r="P160" i="61"/>
  <c r="T160" i="61"/>
  <c r="P158" i="61"/>
  <c r="T158" i="61"/>
  <c r="P154" i="61"/>
  <c r="T154" i="61"/>
  <c r="T151" i="61"/>
  <c r="P151" i="61"/>
  <c r="T135" i="61"/>
  <c r="P135" i="61"/>
  <c r="H132" i="61"/>
  <c r="H126" i="61"/>
  <c r="K125" i="61"/>
  <c r="H120" i="61"/>
  <c r="T117" i="61"/>
  <c r="T115" i="61"/>
  <c r="P115" i="61"/>
  <c r="T103" i="61"/>
  <c r="P103" i="61"/>
  <c r="H100" i="61"/>
  <c r="H94" i="61"/>
  <c r="K93" i="61"/>
  <c r="H88" i="61"/>
  <c r="H84" i="61"/>
  <c r="K83" i="61"/>
  <c r="H78" i="61"/>
  <c r="K77" i="61"/>
  <c r="K75" i="61"/>
  <c r="T73" i="61"/>
  <c r="P72" i="61"/>
  <c r="T72" i="61"/>
  <c r="P70" i="61"/>
  <c r="T70" i="61"/>
  <c r="T67" i="61"/>
  <c r="P67" i="61"/>
  <c r="T61" i="61"/>
  <c r="P61" i="61"/>
  <c r="T59" i="61"/>
  <c r="P59" i="61"/>
  <c r="T53" i="61"/>
  <c r="P53" i="61"/>
  <c r="T51" i="61"/>
  <c r="P51" i="61"/>
  <c r="K43" i="61"/>
  <c r="T39" i="61"/>
  <c r="P39" i="61"/>
  <c r="T37" i="61"/>
  <c r="P36" i="61"/>
  <c r="T36" i="61"/>
  <c r="T33" i="61"/>
  <c r="T29" i="61"/>
  <c r="P29" i="61"/>
  <c r="H28" i="61"/>
  <c r="K27" i="61"/>
  <c r="T25" i="61"/>
  <c r="P25" i="61"/>
  <c r="T21" i="61"/>
  <c r="P21" i="61"/>
  <c r="H20" i="61"/>
  <c r="K19" i="61"/>
  <c r="T17" i="61"/>
  <c r="P17" i="61"/>
  <c r="P13" i="61"/>
  <c r="T13" i="61"/>
  <c r="H12" i="61"/>
  <c r="T8" i="61"/>
  <c r="P8" i="61"/>
  <c r="T204" i="62"/>
  <c r="P204" i="62"/>
  <c r="T202" i="62"/>
  <c r="P201" i="62"/>
  <c r="T201" i="62"/>
  <c r="P199" i="62"/>
  <c r="T199" i="62"/>
  <c r="P197" i="62"/>
  <c r="T197" i="62"/>
  <c r="P195" i="62"/>
  <c r="T195" i="62"/>
  <c r="T188" i="62"/>
  <c r="P188" i="62"/>
  <c r="T184" i="62"/>
  <c r="P184" i="62"/>
  <c r="T182" i="62"/>
  <c r="P181" i="62"/>
  <c r="T181" i="62"/>
  <c r="P179" i="62"/>
  <c r="T179" i="62"/>
  <c r="T172" i="62"/>
  <c r="P172" i="62"/>
  <c r="T156" i="62"/>
  <c r="T152" i="62"/>
  <c r="P152" i="62"/>
  <c r="T148" i="62"/>
  <c r="P148" i="62"/>
  <c r="T146" i="62"/>
  <c r="P145" i="62"/>
  <c r="T145" i="62"/>
  <c r="P143" i="62"/>
  <c r="T143" i="62"/>
  <c r="T124" i="62"/>
  <c r="T106" i="62"/>
  <c r="T90" i="62"/>
  <c r="T72" i="62"/>
  <c r="T62" i="62"/>
  <c r="P62" i="62"/>
  <c r="T58" i="62"/>
  <c r="P58" i="62"/>
  <c r="T56" i="62"/>
  <c r="P55" i="62"/>
  <c r="T55" i="62"/>
  <c r="P53" i="62"/>
  <c r="T53" i="62"/>
  <c r="T46" i="62"/>
  <c r="P46" i="62"/>
  <c r="T42" i="62"/>
  <c r="P42" i="62"/>
  <c r="T40" i="62"/>
  <c r="P39" i="62"/>
  <c r="T39" i="62"/>
  <c r="P37" i="62"/>
  <c r="T37" i="62"/>
  <c r="T30" i="62"/>
  <c r="P30" i="62"/>
  <c r="T22" i="62"/>
  <c r="P22" i="62"/>
  <c r="T18" i="62"/>
  <c r="P18" i="62"/>
  <c r="T16" i="62"/>
  <c r="P15" i="62"/>
  <c r="T15" i="62"/>
  <c r="T9" i="62"/>
  <c r="P9" i="62"/>
  <c r="P191" i="63"/>
  <c r="T191" i="63"/>
  <c r="T175" i="63"/>
  <c r="P175" i="63"/>
  <c r="P172" i="63"/>
  <c r="T172" i="63"/>
  <c r="P170" i="63"/>
  <c r="T170" i="63"/>
  <c r="P151" i="63"/>
  <c r="T151" i="63"/>
  <c r="T149" i="63"/>
  <c r="P149" i="63"/>
  <c r="T145" i="63"/>
  <c r="P145" i="63"/>
  <c r="P142" i="63"/>
  <c r="T142" i="63"/>
  <c r="P140" i="63"/>
  <c r="T140" i="63"/>
  <c r="P119" i="63"/>
  <c r="T119" i="63"/>
  <c r="T117" i="63"/>
  <c r="P117" i="63"/>
  <c r="T115" i="63"/>
  <c r="P115" i="63"/>
  <c r="T111" i="63"/>
  <c r="P111" i="63"/>
  <c r="P108" i="63"/>
  <c r="T108" i="63"/>
  <c r="P106" i="63"/>
  <c r="T106" i="63"/>
  <c r="P71" i="63"/>
  <c r="T71" i="63"/>
  <c r="T69" i="63"/>
  <c r="P69" i="63"/>
  <c r="P39" i="63"/>
  <c r="T39" i="63"/>
  <c r="T35" i="63"/>
  <c r="P35" i="63"/>
  <c r="P32" i="63"/>
  <c r="T32" i="63"/>
  <c r="P30" i="63"/>
  <c r="T30" i="63"/>
  <c r="P28" i="63"/>
  <c r="T28" i="63"/>
  <c r="P26" i="63"/>
  <c r="T26" i="63"/>
  <c r="P24" i="63"/>
  <c r="T24" i="63"/>
  <c r="P10" i="63"/>
  <c r="T10" i="63"/>
  <c r="P176" i="64"/>
  <c r="T176" i="64"/>
  <c r="P142" i="64"/>
  <c r="T142" i="64"/>
  <c r="K136" i="64"/>
  <c r="T132" i="64"/>
  <c r="P132" i="64"/>
  <c r="P129" i="64"/>
  <c r="T129" i="64"/>
  <c r="P127" i="64"/>
  <c r="T127" i="64"/>
  <c r="P108" i="64"/>
  <c r="T108" i="64"/>
  <c r="T106" i="64"/>
  <c r="P106" i="64"/>
  <c r="T102" i="64"/>
  <c r="P102" i="64"/>
  <c r="P99" i="64"/>
  <c r="T99" i="64"/>
  <c r="P97" i="64"/>
  <c r="T97" i="64"/>
  <c r="P178" i="63"/>
  <c r="T178" i="63"/>
  <c r="T171" i="63"/>
  <c r="P171" i="63"/>
  <c r="T167" i="63"/>
  <c r="P167" i="63"/>
  <c r="P164" i="63"/>
  <c r="T164" i="63"/>
  <c r="P162" i="63"/>
  <c r="T162" i="63"/>
  <c r="T153" i="63"/>
  <c r="P153" i="63"/>
  <c r="P150" i="63"/>
  <c r="T150" i="63"/>
  <c r="P148" i="63"/>
  <c r="T148" i="63"/>
  <c r="T141" i="63"/>
  <c r="P141" i="63"/>
  <c r="T137" i="63"/>
  <c r="P137" i="63"/>
  <c r="P134" i="63"/>
  <c r="T134" i="63"/>
  <c r="P132" i="63"/>
  <c r="T132" i="63"/>
  <c r="T125" i="63"/>
  <c r="P125" i="63"/>
  <c r="T121" i="63"/>
  <c r="P121" i="63"/>
  <c r="P118" i="63"/>
  <c r="T118" i="63"/>
  <c r="P116" i="63"/>
  <c r="T116" i="63"/>
  <c r="P114" i="63"/>
  <c r="T114" i="63"/>
  <c r="T107" i="63"/>
  <c r="P107" i="63"/>
  <c r="T103" i="63"/>
  <c r="P103" i="63"/>
  <c r="P100" i="63"/>
  <c r="T100" i="63"/>
  <c r="P98" i="63"/>
  <c r="T98" i="63"/>
  <c r="T91" i="63"/>
  <c r="P91" i="63"/>
  <c r="T89" i="63"/>
  <c r="P89" i="63"/>
  <c r="T85" i="63"/>
  <c r="P85" i="63"/>
  <c r="T77" i="63"/>
  <c r="P77" i="63"/>
  <c r="T73" i="63"/>
  <c r="P73" i="63"/>
  <c r="P70" i="63"/>
  <c r="T70" i="63"/>
  <c r="P68" i="63"/>
  <c r="T68" i="63"/>
  <c r="P38" i="63"/>
  <c r="T38" i="63"/>
  <c r="T31" i="63"/>
  <c r="P31" i="63"/>
  <c r="T29" i="63"/>
  <c r="P29" i="63"/>
  <c r="T27" i="63"/>
  <c r="P27" i="63"/>
  <c r="T25" i="63"/>
  <c r="P25" i="63"/>
  <c r="T21" i="63"/>
  <c r="P21" i="63"/>
  <c r="P18" i="63"/>
  <c r="T18" i="63"/>
  <c r="P16" i="63"/>
  <c r="T16" i="63"/>
  <c r="P203" i="64"/>
  <c r="T203" i="64"/>
  <c r="P201" i="64"/>
  <c r="T201" i="64"/>
  <c r="T194" i="64"/>
  <c r="P194" i="64"/>
  <c r="P135" i="64"/>
  <c r="T135" i="64"/>
  <c r="T128" i="64"/>
  <c r="P128" i="64"/>
  <c r="T124" i="64"/>
  <c r="P124" i="64"/>
  <c r="P121" i="64"/>
  <c r="T121" i="64"/>
  <c r="P119" i="64"/>
  <c r="T119" i="64"/>
  <c r="T110" i="64"/>
  <c r="P110" i="64"/>
  <c r="P107" i="64"/>
  <c r="T107" i="64"/>
  <c r="P105" i="64"/>
  <c r="T105" i="64"/>
  <c r="T98" i="64"/>
  <c r="P98" i="64"/>
  <c r="T94" i="64"/>
  <c r="P94" i="64"/>
  <c r="P91" i="64"/>
  <c r="T91" i="64"/>
  <c r="P89" i="64"/>
  <c r="T89" i="64"/>
  <c r="P87" i="64"/>
  <c r="T87" i="64"/>
  <c r="T68" i="64"/>
  <c r="P68" i="64"/>
  <c r="T60" i="64"/>
  <c r="P60" i="64"/>
  <c r="P34" i="64"/>
  <c r="T34" i="64"/>
  <c r="T30" i="64"/>
  <c r="P30" i="64"/>
  <c r="P27" i="64"/>
  <c r="T27" i="64"/>
  <c r="P25" i="64"/>
  <c r="T25" i="64"/>
  <c r="P191" i="65"/>
  <c r="T191" i="65"/>
  <c r="T189" i="65"/>
  <c r="P189" i="65"/>
  <c r="T185" i="65"/>
  <c r="P185" i="65"/>
  <c r="P182" i="65"/>
  <c r="T182" i="65"/>
  <c r="P180" i="65"/>
  <c r="T180" i="65"/>
  <c r="P178" i="65"/>
  <c r="T178" i="65"/>
  <c r="P172" i="65"/>
  <c r="T172" i="65"/>
  <c r="P170" i="65"/>
  <c r="T170" i="65"/>
  <c r="P149" i="65"/>
  <c r="T149" i="65"/>
  <c r="T147" i="65"/>
  <c r="P147" i="65"/>
  <c r="T143" i="65"/>
  <c r="P143" i="65"/>
  <c r="P140" i="65"/>
  <c r="T140" i="65"/>
  <c r="P138" i="65"/>
  <c r="T138" i="65"/>
  <c r="P205" i="62"/>
  <c r="N35" i="32" s="1"/>
  <c r="P59" i="64"/>
  <c r="T59" i="64"/>
  <c r="T44" i="64"/>
  <c r="P44" i="64"/>
  <c r="T42" i="64"/>
  <c r="P42" i="64"/>
  <c r="T40" i="64"/>
  <c r="P40" i="64"/>
  <c r="T36" i="64"/>
  <c r="P36" i="64"/>
  <c r="P33" i="64"/>
  <c r="T33" i="64"/>
  <c r="T26" i="64"/>
  <c r="P26" i="64"/>
  <c r="T22" i="64"/>
  <c r="P22" i="64"/>
  <c r="P19" i="64"/>
  <c r="T19" i="64"/>
  <c r="P17" i="64"/>
  <c r="T17" i="64"/>
  <c r="P204" i="65"/>
  <c r="T204" i="65"/>
  <c r="T197" i="65"/>
  <c r="P197" i="65"/>
  <c r="T193" i="65"/>
  <c r="P193" i="65"/>
  <c r="P190" i="65"/>
  <c r="T190" i="65"/>
  <c r="P188" i="65"/>
  <c r="T188" i="65"/>
  <c r="T181" i="65"/>
  <c r="P181" i="65"/>
  <c r="T179" i="65"/>
  <c r="P179" i="65"/>
  <c r="T175" i="65"/>
  <c r="P175" i="65"/>
  <c r="T171" i="65"/>
  <c r="P171" i="65"/>
  <c r="T167" i="65"/>
  <c r="P167" i="65"/>
  <c r="P164" i="65"/>
  <c r="T164" i="65"/>
  <c r="P162" i="65"/>
  <c r="T162" i="65"/>
  <c r="T155" i="65"/>
  <c r="P155" i="65"/>
  <c r="T151" i="65"/>
  <c r="P151" i="65"/>
  <c r="P148" i="65"/>
  <c r="T148" i="65"/>
  <c r="P146" i="65"/>
  <c r="T146" i="65"/>
  <c r="T139" i="65"/>
  <c r="P139" i="65"/>
  <c r="T135" i="65"/>
  <c r="P135" i="65"/>
  <c r="T118" i="65"/>
  <c r="P117" i="65"/>
  <c r="T116" i="65"/>
  <c r="P113" i="65"/>
  <c r="T110" i="65"/>
  <c r="P109" i="65"/>
  <c r="T108" i="65"/>
  <c r="P105" i="65"/>
  <c r="P87" i="65"/>
  <c r="P83" i="65"/>
  <c r="P69" i="65"/>
  <c r="T66" i="65"/>
  <c r="P65" i="65"/>
  <c r="T64" i="65"/>
  <c r="P61" i="65"/>
  <c r="T52" i="65"/>
  <c r="T30" i="65"/>
  <c r="P27" i="65"/>
  <c r="T24" i="65"/>
  <c r="P21" i="65"/>
  <c r="T18" i="65"/>
  <c r="P17" i="65"/>
  <c r="T16" i="65"/>
  <c r="T13" i="65"/>
  <c r="P5" i="65"/>
  <c r="T203" i="66"/>
  <c r="P202" i="66"/>
  <c r="T201" i="66"/>
  <c r="P198" i="66"/>
  <c r="T195" i="66"/>
  <c r="P194" i="66"/>
  <c r="T193" i="66"/>
  <c r="P190" i="66"/>
  <c r="T187" i="66"/>
  <c r="P186" i="66"/>
  <c r="T185" i="66"/>
  <c r="P182" i="66"/>
  <c r="T179" i="66"/>
  <c r="P178" i="66"/>
  <c r="T177" i="66"/>
  <c r="P174" i="66"/>
  <c r="T171" i="66"/>
  <c r="P170" i="66"/>
  <c r="T169" i="66"/>
  <c r="P166" i="66"/>
  <c r="T163" i="66"/>
  <c r="P162" i="66"/>
  <c r="T161" i="66"/>
  <c r="P158" i="66"/>
  <c r="T155" i="66"/>
  <c r="P154" i="66"/>
  <c r="T153" i="66"/>
  <c r="P150" i="66"/>
  <c r="T147" i="66"/>
  <c r="P146" i="66"/>
  <c r="T145" i="66"/>
  <c r="P142" i="66"/>
  <c r="T139" i="66"/>
  <c r="P138" i="66"/>
  <c r="T137" i="66"/>
  <c r="P134" i="66"/>
  <c r="T131" i="66"/>
  <c r="P130" i="66"/>
  <c r="T129" i="66"/>
  <c r="P126" i="66"/>
  <c r="T123" i="66"/>
  <c r="P122" i="66"/>
  <c r="T121" i="66"/>
  <c r="P118" i="66"/>
  <c r="T115" i="66"/>
  <c r="P114" i="66"/>
  <c r="T113" i="66"/>
  <c r="P110" i="66"/>
  <c r="T107" i="66"/>
  <c r="P106" i="66"/>
  <c r="T105" i="66"/>
  <c r="P102" i="66"/>
  <c r="T99" i="66"/>
  <c r="P98" i="66"/>
  <c r="T97" i="66"/>
  <c r="P94" i="66"/>
  <c r="P32" i="66"/>
  <c r="T31" i="66"/>
  <c r="P28" i="66"/>
  <c r="T25" i="66"/>
  <c r="P24" i="66"/>
  <c r="T23" i="66"/>
  <c r="P20" i="66"/>
  <c r="T17" i="66"/>
  <c r="P16" i="66"/>
  <c r="T15" i="66"/>
  <c r="P11" i="66"/>
  <c r="T10" i="66"/>
  <c r="T7" i="66"/>
  <c r="T204" i="67"/>
  <c r="P203" i="67"/>
  <c r="T202" i="67"/>
  <c r="P199" i="67"/>
  <c r="T196" i="67"/>
  <c r="P195" i="67"/>
  <c r="T194" i="67"/>
  <c r="P191" i="67"/>
  <c r="T188" i="67"/>
  <c r="P187" i="67"/>
  <c r="T186" i="67"/>
  <c r="P183" i="67"/>
  <c r="T124" i="67"/>
  <c r="P123" i="67"/>
  <c r="T122" i="67"/>
  <c r="P119" i="67"/>
  <c r="T52" i="67"/>
  <c r="P51" i="67"/>
  <c r="T50" i="67"/>
  <c r="P47" i="67"/>
  <c r="T44" i="67"/>
  <c r="P43" i="67"/>
  <c r="T42" i="67"/>
  <c r="P39" i="67"/>
  <c r="T36" i="67"/>
  <c r="P35" i="67"/>
  <c r="T34" i="67"/>
  <c r="P31" i="67"/>
  <c r="T28" i="67"/>
  <c r="P27" i="67"/>
  <c r="T26" i="67"/>
  <c r="P23" i="67"/>
  <c r="T20" i="67"/>
  <c r="P19" i="67"/>
  <c r="T18" i="67"/>
  <c r="P15" i="67"/>
  <c r="T11" i="67"/>
  <c r="P10" i="67"/>
  <c r="P7" i="67"/>
  <c r="P5" i="67"/>
  <c r="N205" i="68"/>
  <c r="L41" i="32" s="1"/>
  <c r="K204" i="68"/>
  <c r="P202" i="68"/>
  <c r="K202" i="68"/>
  <c r="P198" i="68"/>
  <c r="T197" i="68"/>
  <c r="H197" i="68"/>
  <c r="K196" i="68"/>
  <c r="P194" i="68"/>
  <c r="K194" i="68"/>
  <c r="P190" i="68"/>
  <c r="T189" i="68"/>
  <c r="H189" i="68"/>
  <c r="K188" i="68"/>
  <c r="P186" i="68"/>
  <c r="K186" i="68"/>
  <c r="P182" i="68"/>
  <c r="T181" i="68"/>
  <c r="H181" i="68"/>
  <c r="K180" i="68"/>
  <c r="P178" i="68"/>
  <c r="K178" i="68"/>
  <c r="P174" i="68"/>
  <c r="T173" i="68"/>
  <c r="H173" i="68"/>
  <c r="K172" i="68"/>
  <c r="P170" i="68"/>
  <c r="K170" i="68"/>
  <c r="P166" i="68"/>
  <c r="T165" i="68"/>
  <c r="H165" i="68"/>
  <c r="K164" i="68"/>
  <c r="P162" i="68"/>
  <c r="K162" i="68"/>
  <c r="P158" i="68"/>
  <c r="T157" i="68"/>
  <c r="H157" i="68"/>
  <c r="K156" i="68"/>
  <c r="P154" i="68"/>
  <c r="K154" i="68"/>
  <c r="P150" i="68"/>
  <c r="T149" i="68"/>
  <c r="H149" i="68"/>
  <c r="K148" i="68"/>
  <c r="P146" i="68"/>
  <c r="K146" i="68"/>
  <c r="P142" i="68"/>
  <c r="T141" i="68"/>
  <c r="H141" i="68"/>
  <c r="K140" i="68"/>
  <c r="P138" i="68"/>
  <c r="K138" i="68"/>
  <c r="P134" i="68"/>
  <c r="T133" i="68"/>
  <c r="H133" i="68"/>
  <c r="K132" i="68"/>
  <c r="P130" i="68"/>
  <c r="K130" i="68"/>
  <c r="P126" i="68"/>
  <c r="T125" i="68"/>
  <c r="H125" i="68"/>
  <c r="K124" i="68"/>
  <c r="P122" i="68"/>
  <c r="K122" i="68"/>
  <c r="P118" i="68"/>
  <c r="T117" i="68"/>
  <c r="H117" i="68"/>
  <c r="K116" i="68"/>
  <c r="P114" i="68"/>
  <c r="K114" i="68"/>
  <c r="P110" i="68"/>
  <c r="T109" i="68"/>
  <c r="H109" i="68"/>
  <c r="K108" i="68"/>
  <c r="P106" i="68"/>
  <c r="K106" i="68"/>
  <c r="P102" i="68"/>
  <c r="T101" i="68"/>
  <c r="H101" i="68"/>
  <c r="K100" i="68"/>
  <c r="P98" i="68"/>
  <c r="K98" i="68"/>
  <c r="P94" i="68"/>
  <c r="T93" i="68"/>
  <c r="H93" i="68"/>
  <c r="K92" i="68"/>
  <c r="P90" i="68"/>
  <c r="K90" i="68"/>
  <c r="P86" i="68"/>
  <c r="T85" i="68"/>
  <c r="H85" i="68"/>
  <c r="K84" i="68"/>
  <c r="P82" i="68"/>
  <c r="K82" i="68"/>
  <c r="P78" i="68"/>
  <c r="T77" i="68"/>
  <c r="H77" i="68"/>
  <c r="K76" i="68"/>
  <c r="P74" i="68"/>
  <c r="K74" i="68"/>
  <c r="P70" i="68"/>
  <c r="T69" i="68"/>
  <c r="H69" i="68"/>
  <c r="K68" i="68"/>
  <c r="P66" i="68"/>
  <c r="K66" i="68"/>
  <c r="P62" i="68"/>
  <c r="T61" i="68"/>
  <c r="H61" i="68"/>
  <c r="K60" i="68"/>
  <c r="P58" i="68"/>
  <c r="K58" i="68"/>
  <c r="P54" i="68"/>
  <c r="T53" i="68"/>
  <c r="H53" i="68"/>
  <c r="K52" i="68"/>
  <c r="P50" i="68"/>
  <c r="K50" i="68"/>
  <c r="P46" i="68"/>
  <c r="T45" i="68"/>
  <c r="H45" i="68"/>
  <c r="K44" i="68"/>
  <c r="P42" i="68"/>
  <c r="K42" i="68"/>
  <c r="P38" i="68"/>
  <c r="T37" i="68"/>
  <c r="H37" i="68"/>
  <c r="K36" i="68"/>
  <c r="P34" i="68"/>
  <c r="K34" i="68"/>
  <c r="P30" i="68"/>
  <c r="T29" i="68"/>
  <c r="H29" i="68"/>
  <c r="K28" i="68"/>
  <c r="P26" i="68"/>
  <c r="K26" i="68"/>
  <c r="P22" i="68"/>
  <c r="T21" i="68"/>
  <c r="H21" i="68"/>
  <c r="K20" i="68"/>
  <c r="P18" i="68"/>
  <c r="K18" i="68"/>
  <c r="P14" i="68"/>
  <c r="P12" i="68"/>
  <c r="T6" i="68"/>
  <c r="T202" i="69"/>
  <c r="P201" i="69"/>
  <c r="T200" i="69"/>
  <c r="P177" i="69"/>
  <c r="T176" i="69"/>
  <c r="P173" i="69"/>
  <c r="T170" i="69"/>
  <c r="P169" i="69"/>
  <c r="T168" i="69"/>
  <c r="P165" i="69"/>
  <c r="T162" i="69"/>
  <c r="P161" i="69"/>
  <c r="T160" i="69"/>
  <c r="P157" i="69"/>
  <c r="T154" i="69"/>
  <c r="H154" i="69"/>
  <c r="P141" i="69"/>
  <c r="T138" i="69"/>
  <c r="P137" i="69"/>
  <c r="T136" i="69"/>
  <c r="H134" i="69"/>
  <c r="T128" i="69"/>
  <c r="P125" i="69"/>
  <c r="T122" i="69"/>
  <c r="P121" i="69"/>
  <c r="T120" i="69"/>
  <c r="P117" i="69"/>
  <c r="T114" i="69"/>
  <c r="H114" i="69"/>
  <c r="P93" i="69"/>
  <c r="T90" i="69"/>
  <c r="P89" i="69"/>
  <c r="T88" i="69"/>
  <c r="P85" i="69"/>
  <c r="T82" i="69"/>
  <c r="P81" i="69"/>
  <c r="T80" i="69"/>
  <c r="P77" i="69"/>
  <c r="K77" i="69"/>
  <c r="P6" i="69"/>
  <c r="P204" i="70"/>
  <c r="T201" i="70"/>
  <c r="P200" i="70"/>
  <c r="T199" i="70"/>
  <c r="P196" i="70"/>
  <c r="T183" i="70"/>
  <c r="P180" i="70"/>
  <c r="T161" i="70"/>
  <c r="P160" i="70"/>
  <c r="T159" i="70"/>
  <c r="P156" i="70"/>
  <c r="T153" i="70"/>
  <c r="P152" i="70"/>
  <c r="T145" i="70"/>
  <c r="P144" i="70"/>
  <c r="T143" i="70"/>
  <c r="P140" i="70"/>
  <c r="T137" i="70"/>
  <c r="P136" i="70"/>
  <c r="T135" i="70"/>
  <c r="P132" i="70"/>
  <c r="T119" i="70"/>
  <c r="P116" i="70"/>
  <c r="T97" i="70"/>
  <c r="P96" i="70"/>
  <c r="T95" i="70"/>
  <c r="P92" i="70"/>
  <c r="T89" i="70"/>
  <c r="P88" i="70"/>
  <c r="T81" i="70"/>
  <c r="P80" i="70"/>
  <c r="T79" i="70"/>
  <c r="P76" i="70"/>
  <c r="T73" i="70"/>
  <c r="P72" i="70"/>
  <c r="T71" i="70"/>
  <c r="P68" i="70"/>
  <c r="T55" i="70"/>
  <c r="P52" i="70"/>
  <c r="T33" i="70"/>
  <c r="P32" i="70"/>
  <c r="T31" i="70"/>
  <c r="P28" i="70"/>
  <c r="T25" i="70"/>
  <c r="P24" i="70"/>
  <c r="T17" i="70"/>
  <c r="P16" i="70"/>
  <c r="T15" i="70"/>
  <c r="P11" i="70"/>
  <c r="T10" i="70"/>
  <c r="T5" i="70"/>
  <c r="T202" i="71"/>
  <c r="P199" i="71"/>
  <c r="T196" i="71"/>
  <c r="P195" i="71"/>
  <c r="T194" i="71"/>
  <c r="P191" i="71"/>
  <c r="T188" i="71"/>
  <c r="P131" i="71"/>
  <c r="T130" i="71"/>
  <c r="P127" i="71"/>
  <c r="T124" i="71"/>
  <c r="P123" i="71"/>
  <c r="K123" i="71"/>
  <c r="P107" i="71"/>
  <c r="T106" i="71"/>
  <c r="P103" i="71"/>
  <c r="T100" i="71"/>
  <c r="P99" i="71"/>
  <c r="T98" i="71"/>
  <c r="P95" i="71"/>
  <c r="T92" i="71"/>
  <c r="P91" i="71"/>
  <c r="T90" i="71"/>
  <c r="P87" i="71"/>
  <c r="T84" i="71"/>
  <c r="H84" i="71"/>
  <c r="T74" i="71"/>
  <c r="P71" i="71"/>
  <c r="T68" i="71"/>
  <c r="P67" i="71"/>
  <c r="T66" i="71"/>
  <c r="P63" i="71"/>
  <c r="T60" i="71"/>
  <c r="T12" i="71"/>
  <c r="P7" i="71"/>
  <c r="T195" i="72"/>
  <c r="P194" i="72"/>
  <c r="T193" i="72"/>
  <c r="P190" i="72"/>
  <c r="T179" i="72"/>
  <c r="P178" i="72"/>
  <c r="T177" i="72"/>
  <c r="P174" i="72"/>
  <c r="T163" i="72"/>
  <c r="P162" i="72"/>
  <c r="T161" i="72"/>
  <c r="P158" i="72"/>
  <c r="T147" i="72"/>
  <c r="P146" i="72"/>
  <c r="T145" i="72"/>
  <c r="P142" i="72"/>
  <c r="T131" i="72"/>
  <c r="P130" i="72"/>
  <c r="T129" i="72"/>
  <c r="P126" i="72"/>
  <c r="T115" i="72"/>
  <c r="P114" i="72"/>
  <c r="P110" i="72"/>
  <c r="P104" i="72"/>
  <c r="T103" i="72"/>
  <c r="P100" i="72"/>
  <c r="T97" i="72"/>
  <c r="P96" i="72"/>
  <c r="T95" i="72"/>
  <c r="P94" i="72"/>
  <c r="T93" i="72"/>
  <c r="P90" i="72"/>
  <c r="T87" i="72"/>
  <c r="P86" i="72"/>
  <c r="T85" i="72"/>
  <c r="P82" i="72"/>
  <c r="T79" i="72"/>
  <c r="P78" i="72"/>
  <c r="T77" i="72"/>
  <c r="P74" i="72"/>
  <c r="P64" i="72"/>
  <c r="T63" i="72"/>
  <c r="P60" i="72"/>
  <c r="T57" i="72"/>
  <c r="P13" i="72"/>
  <c r="P11" i="72"/>
  <c r="T10" i="72"/>
  <c r="P9" i="72"/>
  <c r="T8" i="72"/>
  <c r="T6" i="72"/>
  <c r="P203" i="73"/>
  <c r="P85" i="73"/>
  <c r="T42" i="73"/>
  <c r="P41" i="73"/>
  <c r="T40" i="73"/>
  <c r="P39" i="73"/>
  <c r="T38" i="73"/>
  <c r="P37" i="73"/>
  <c r="T36" i="73"/>
  <c r="T12" i="73"/>
  <c r="P8" i="73"/>
  <c r="P6" i="73"/>
  <c r="P198" i="74"/>
  <c r="P192" i="74"/>
  <c r="T191" i="74"/>
  <c r="P188" i="74"/>
  <c r="T185" i="74"/>
  <c r="P184" i="74"/>
  <c r="T183" i="74"/>
  <c r="P180" i="74"/>
  <c r="P150" i="74"/>
  <c r="T147" i="74"/>
  <c r="P146" i="74"/>
  <c r="T145" i="74"/>
  <c r="P142" i="74"/>
  <c r="T139" i="74"/>
  <c r="P138" i="74"/>
  <c r="T137" i="74"/>
  <c r="P134" i="74"/>
  <c r="T131" i="74"/>
  <c r="P130" i="74"/>
  <c r="T129" i="74"/>
  <c r="P126" i="74"/>
  <c r="T123" i="74"/>
  <c r="P122" i="74"/>
  <c r="T121" i="74"/>
  <c r="P118" i="74"/>
  <c r="T115" i="74"/>
  <c r="P114" i="74"/>
  <c r="T113" i="74"/>
  <c r="P110" i="74"/>
  <c r="T107" i="74"/>
  <c r="P106" i="74"/>
  <c r="T105" i="74"/>
  <c r="P102" i="74"/>
  <c r="T99" i="74"/>
  <c r="P98" i="74"/>
  <c r="T97" i="74"/>
  <c r="P94" i="74"/>
  <c r="T91" i="74"/>
  <c r="P90" i="74"/>
  <c r="T89" i="74"/>
  <c r="P86" i="74"/>
  <c r="T83" i="74"/>
  <c r="P80" i="74"/>
  <c r="T77" i="74"/>
  <c r="P76" i="74"/>
  <c r="T75" i="74"/>
  <c r="P72" i="74"/>
  <c r="T69" i="74"/>
  <c r="P68" i="74"/>
  <c r="T67" i="74"/>
  <c r="P64" i="74"/>
  <c r="P60" i="74"/>
  <c r="P16" i="74"/>
  <c r="P11" i="74"/>
  <c r="T8" i="74"/>
  <c r="T6" i="74"/>
  <c r="P203" i="75"/>
  <c r="T200" i="75"/>
  <c r="P199" i="75"/>
  <c r="T198" i="75"/>
  <c r="P195" i="75"/>
  <c r="T192" i="75"/>
  <c r="P191" i="75"/>
  <c r="T190" i="75"/>
  <c r="P187" i="75"/>
  <c r="T184" i="75"/>
  <c r="P183" i="75"/>
  <c r="T182" i="75"/>
  <c r="H182" i="75"/>
  <c r="K181" i="75"/>
  <c r="P179" i="75"/>
  <c r="K179" i="75"/>
  <c r="P153" i="75"/>
  <c r="P149" i="75"/>
  <c r="T146" i="75"/>
  <c r="P145" i="75"/>
  <c r="T144" i="75"/>
  <c r="P141" i="75"/>
  <c r="T138" i="75"/>
  <c r="P137" i="75"/>
  <c r="T136" i="75"/>
  <c r="P125" i="75"/>
  <c r="P121" i="75"/>
  <c r="P117" i="75"/>
  <c r="P113" i="75"/>
  <c r="P109" i="75"/>
  <c r="T106" i="75"/>
  <c r="P105" i="75"/>
  <c r="T104" i="75"/>
  <c r="P101" i="75"/>
  <c r="P97" i="75"/>
  <c r="P67" i="75"/>
  <c r="P63" i="75"/>
  <c r="T60" i="75"/>
  <c r="P59" i="75"/>
  <c r="T58" i="75"/>
  <c r="P55" i="75"/>
  <c r="T52" i="75"/>
  <c r="T46" i="75"/>
  <c r="P45" i="75"/>
  <c r="T44" i="75"/>
  <c r="P43" i="75"/>
  <c r="T42" i="75"/>
  <c r="P41" i="75"/>
  <c r="T40" i="75"/>
  <c r="P39" i="75"/>
  <c r="T38" i="75"/>
  <c r="P37" i="75"/>
  <c r="T36" i="75"/>
  <c r="P35" i="75"/>
  <c r="T34" i="75"/>
  <c r="P33" i="75"/>
  <c r="T32" i="75"/>
  <c r="P31" i="75"/>
  <c r="T30" i="75"/>
  <c r="P29" i="75"/>
  <c r="T28" i="75"/>
  <c r="P27" i="75"/>
  <c r="T26" i="75"/>
  <c r="P25" i="75"/>
  <c r="T24" i="75"/>
  <c r="P21" i="75"/>
  <c r="T18" i="75"/>
  <c r="P15" i="75"/>
  <c r="T11" i="75"/>
  <c r="P10" i="75"/>
  <c r="P7" i="75"/>
  <c r="P204" i="76"/>
  <c r="T203" i="76"/>
  <c r="P200" i="76"/>
  <c r="T197" i="76"/>
  <c r="P196" i="76"/>
  <c r="T195" i="76"/>
  <c r="P192" i="76"/>
  <c r="T189" i="76"/>
  <c r="P140" i="76"/>
  <c r="T139" i="76"/>
  <c r="P136" i="76"/>
  <c r="T133" i="76"/>
  <c r="P132" i="76"/>
  <c r="T131" i="76"/>
  <c r="P128" i="76"/>
  <c r="T125" i="76"/>
  <c r="P122" i="76"/>
  <c r="T119" i="76"/>
  <c r="P118" i="76"/>
  <c r="T117" i="76"/>
  <c r="P114" i="76"/>
  <c r="T111" i="76"/>
  <c r="P110" i="76"/>
  <c r="T109" i="76"/>
  <c r="P106" i="76"/>
  <c r="T103" i="76"/>
  <c r="P102" i="76"/>
  <c r="T101" i="76"/>
  <c r="P98" i="76"/>
  <c r="T95" i="76"/>
  <c r="P94" i="76"/>
  <c r="T93" i="76"/>
  <c r="P90" i="76"/>
  <c r="T87" i="76"/>
  <c r="P86" i="76"/>
  <c r="T85" i="76"/>
  <c r="P82" i="76"/>
  <c r="T79" i="76"/>
  <c r="P78" i="76"/>
  <c r="T77" i="76"/>
  <c r="P74" i="76"/>
  <c r="T71" i="76"/>
  <c r="P70" i="76"/>
  <c r="T69" i="76"/>
  <c r="P66" i="76"/>
  <c r="T63" i="76"/>
  <c r="P62" i="76"/>
  <c r="T61" i="76"/>
  <c r="P58" i="76"/>
  <c r="T55" i="76"/>
  <c r="P54" i="76"/>
  <c r="T53" i="76"/>
  <c r="P50" i="76"/>
  <c r="T47" i="76"/>
  <c r="P46" i="76"/>
  <c r="T45" i="76"/>
  <c r="P42" i="76"/>
  <c r="T39" i="76"/>
  <c r="P38" i="76"/>
  <c r="T37" i="76"/>
  <c r="P34" i="76"/>
  <c r="T31" i="76"/>
  <c r="P30" i="76"/>
  <c r="T29" i="76"/>
  <c r="P26" i="76"/>
  <c r="T23" i="76"/>
  <c r="P22" i="76"/>
  <c r="T21" i="76"/>
  <c r="P18" i="76"/>
  <c r="T15" i="76"/>
  <c r="P14" i="76"/>
  <c r="P12" i="76"/>
  <c r="T202" i="77"/>
  <c r="P197" i="77"/>
  <c r="T194" i="77"/>
  <c r="P189" i="77"/>
  <c r="T186" i="77"/>
  <c r="P181" i="77"/>
  <c r="T178" i="77"/>
  <c r="P173" i="77"/>
  <c r="T170" i="77"/>
  <c r="P165" i="77"/>
  <c r="T162" i="77"/>
  <c r="P157" i="77"/>
  <c r="T154" i="77"/>
  <c r="P149" i="77"/>
  <c r="T146" i="77"/>
  <c r="P141" i="77"/>
  <c r="T138" i="77"/>
  <c r="P133" i="77"/>
  <c r="T130" i="77"/>
  <c r="P129" i="77"/>
  <c r="T128" i="77"/>
  <c r="P117" i="77"/>
  <c r="T114" i="77"/>
  <c r="P113" i="77"/>
  <c r="T112" i="77"/>
  <c r="P109" i="77"/>
  <c r="T106" i="77"/>
  <c r="P105" i="77"/>
  <c r="T104" i="77"/>
  <c r="P85" i="77"/>
  <c r="T82" i="77"/>
  <c r="P81" i="77"/>
  <c r="T80" i="77"/>
  <c r="P77" i="77"/>
  <c r="T74" i="77"/>
  <c r="P73" i="77"/>
  <c r="T72" i="77"/>
  <c r="P61" i="77"/>
  <c r="T58" i="77"/>
  <c r="P57" i="77"/>
  <c r="T56" i="77"/>
  <c r="P53" i="77"/>
  <c r="T50" i="77"/>
  <c r="P49" i="77"/>
  <c r="T48" i="77"/>
  <c r="P45" i="77"/>
  <c r="T42" i="77"/>
  <c r="P41" i="77"/>
  <c r="T40" i="77"/>
  <c r="P29" i="77"/>
  <c r="T26" i="77"/>
  <c r="P25" i="77"/>
  <c r="T24" i="77"/>
  <c r="P21" i="77"/>
  <c r="T18" i="77"/>
  <c r="P17" i="77"/>
  <c r="T16" i="77"/>
  <c r="T13" i="77"/>
  <c r="T153" i="78"/>
  <c r="P152" i="78"/>
  <c r="T151" i="78"/>
  <c r="P148" i="78"/>
  <c r="T145" i="78"/>
  <c r="P144" i="78"/>
  <c r="T143" i="78"/>
  <c r="P140" i="78"/>
  <c r="T137" i="78"/>
  <c r="P136" i="78"/>
  <c r="T135" i="78"/>
  <c r="P132" i="78"/>
  <c r="T129" i="78"/>
  <c r="P126" i="78"/>
  <c r="T123" i="78"/>
  <c r="P122" i="78"/>
  <c r="T121" i="78"/>
  <c r="P120" i="78"/>
  <c r="T119" i="78"/>
  <c r="P116" i="78"/>
  <c r="T113" i="78"/>
  <c r="P112" i="78"/>
  <c r="T111" i="78"/>
  <c r="H111" i="78"/>
  <c r="K110" i="78"/>
  <c r="P108" i="78"/>
  <c r="K108" i="78"/>
  <c r="P98" i="78"/>
  <c r="P94" i="78"/>
  <c r="P82" i="78"/>
  <c r="T79" i="78"/>
  <c r="P78" i="78"/>
  <c r="T77" i="78"/>
  <c r="P76" i="78"/>
  <c r="T75" i="78"/>
  <c r="P72" i="78"/>
  <c r="P68" i="78"/>
  <c r="T65" i="78"/>
  <c r="P64" i="78"/>
  <c r="T63" i="78"/>
  <c r="P60" i="78"/>
  <c r="T57" i="78"/>
  <c r="P54" i="78"/>
  <c r="T51" i="78"/>
  <c r="P50" i="78"/>
  <c r="T49" i="78"/>
  <c r="P48" i="78"/>
  <c r="T47" i="78"/>
  <c r="P44" i="78"/>
  <c r="T41" i="78"/>
  <c r="H41" i="78"/>
  <c r="T21" i="78"/>
  <c r="P20" i="78"/>
  <c r="T19" i="78"/>
  <c r="P16" i="78"/>
  <c r="P13" i="78"/>
  <c r="T6" i="78"/>
  <c r="T202" i="79"/>
  <c r="P201" i="79"/>
  <c r="T200" i="79"/>
  <c r="P197" i="79"/>
  <c r="T194" i="79"/>
  <c r="P193" i="79"/>
  <c r="T192" i="79"/>
  <c r="P189" i="79"/>
  <c r="T186" i="79"/>
  <c r="P185" i="79"/>
  <c r="T184" i="79"/>
  <c r="P181" i="79"/>
  <c r="P177" i="79"/>
  <c r="T174" i="79"/>
  <c r="P173" i="79"/>
  <c r="T172" i="79"/>
  <c r="T78" i="79"/>
  <c r="P77" i="79"/>
  <c r="T76" i="79"/>
  <c r="P75" i="79"/>
  <c r="T74" i="79"/>
  <c r="P71" i="79"/>
  <c r="T68" i="79"/>
  <c r="P67" i="79"/>
  <c r="T66" i="79"/>
  <c r="P63" i="79"/>
  <c r="P59" i="79"/>
  <c r="P47" i="79"/>
  <c r="P43" i="79"/>
  <c r="T11" i="79"/>
  <c r="P8" i="79"/>
  <c r="P6" i="79"/>
  <c r="P204" i="80"/>
  <c r="P200" i="80"/>
  <c r="P196" i="80"/>
  <c r="P192" i="80"/>
  <c r="T190" i="80"/>
  <c r="P190" i="80"/>
  <c r="P185" i="80"/>
  <c r="T185" i="80"/>
  <c r="P183" i="80"/>
  <c r="T183" i="80"/>
  <c r="T174" i="80"/>
  <c r="P169" i="80"/>
  <c r="T169" i="80"/>
  <c r="P167" i="80"/>
  <c r="T167" i="80"/>
  <c r="T158" i="80"/>
  <c r="P153" i="80"/>
  <c r="T153" i="80"/>
  <c r="P151" i="80"/>
  <c r="T151" i="80"/>
  <c r="T142" i="80"/>
  <c r="P137" i="80"/>
  <c r="T137" i="80"/>
  <c r="P135" i="80"/>
  <c r="T135" i="80"/>
  <c r="T126" i="80"/>
  <c r="P121" i="80"/>
  <c r="T121" i="80"/>
  <c r="P119" i="80"/>
  <c r="T119" i="80"/>
  <c r="T110" i="80"/>
  <c r="P105" i="80"/>
  <c r="T105" i="80"/>
  <c r="P103" i="80"/>
  <c r="T103" i="80"/>
  <c r="T94" i="80"/>
  <c r="P89" i="80"/>
  <c r="T89" i="80"/>
  <c r="P87" i="80"/>
  <c r="T87" i="80"/>
  <c r="T78" i="80"/>
  <c r="P73" i="80"/>
  <c r="T73" i="80"/>
  <c r="P71" i="80"/>
  <c r="T71" i="80"/>
  <c r="T62" i="80"/>
  <c r="P57" i="80"/>
  <c r="T57" i="80"/>
  <c r="P55" i="80"/>
  <c r="T55" i="80"/>
  <c r="T46" i="80"/>
  <c r="P41" i="80"/>
  <c r="T41" i="80"/>
  <c r="P39" i="80"/>
  <c r="T39" i="80"/>
  <c r="T30" i="80"/>
  <c r="T28" i="80"/>
  <c r="P28" i="80"/>
  <c r="T24" i="80"/>
  <c r="P24" i="80"/>
  <c r="T14" i="80"/>
  <c r="T13" i="80"/>
  <c r="P13" i="80"/>
  <c r="K11" i="80"/>
  <c r="K16" i="80"/>
  <c r="K20" i="80"/>
  <c r="K24" i="80"/>
  <c r="K28" i="80"/>
  <c r="K32" i="80"/>
  <c r="K36" i="80"/>
  <c r="H39" i="80"/>
  <c r="H41" i="80"/>
  <c r="H45" i="80"/>
  <c r="K46" i="80"/>
  <c r="H47" i="80"/>
  <c r="H49" i="80"/>
  <c r="H53" i="80"/>
  <c r="K54" i="80"/>
  <c r="H55" i="80"/>
  <c r="H57" i="80"/>
  <c r="H61" i="80"/>
  <c r="K62" i="80"/>
  <c r="H63" i="80"/>
  <c r="H65" i="80"/>
  <c r="H69" i="80"/>
  <c r="K70" i="80"/>
  <c r="H71" i="80"/>
  <c r="H73" i="80"/>
  <c r="H77" i="80"/>
  <c r="K78" i="80"/>
  <c r="H79" i="80"/>
  <c r="H81" i="80"/>
  <c r="H85" i="80"/>
  <c r="K86" i="80"/>
  <c r="H87" i="80"/>
  <c r="H89" i="80"/>
  <c r="H93" i="80"/>
  <c r="K94" i="80"/>
  <c r="H95" i="80"/>
  <c r="H97" i="80"/>
  <c r="H101" i="80"/>
  <c r="K102" i="80"/>
  <c r="H103" i="80"/>
  <c r="H105" i="80"/>
  <c r="H109" i="80"/>
  <c r="K110" i="80"/>
  <c r="H111" i="80"/>
  <c r="H113" i="80"/>
  <c r="H117" i="80"/>
  <c r="K118" i="80"/>
  <c r="H119" i="80"/>
  <c r="H121" i="80"/>
  <c r="H125" i="80"/>
  <c r="K126" i="80"/>
  <c r="H127" i="80"/>
  <c r="H129" i="80"/>
  <c r="H133" i="80"/>
  <c r="K134" i="80"/>
  <c r="H135" i="80"/>
  <c r="H137" i="80"/>
  <c r="H141" i="80"/>
  <c r="K142" i="80"/>
  <c r="H143" i="80"/>
  <c r="H145" i="80"/>
  <c r="H149" i="80"/>
  <c r="K150" i="80"/>
  <c r="H151" i="80"/>
  <c r="H153" i="80"/>
  <c r="H157" i="80"/>
  <c r="K158" i="80"/>
  <c r="H159" i="80"/>
  <c r="H161" i="80"/>
  <c r="H165" i="80"/>
  <c r="K166" i="80"/>
  <c r="H167" i="80"/>
  <c r="H169" i="80"/>
  <c r="H173" i="80"/>
  <c r="K174" i="80"/>
  <c r="H175" i="80"/>
  <c r="H177" i="80"/>
  <c r="H181" i="80"/>
  <c r="K182" i="80"/>
  <c r="H183" i="80"/>
  <c r="H185" i="80"/>
  <c r="K190" i="80"/>
  <c r="T203" i="81"/>
  <c r="P203" i="81"/>
  <c r="P205" i="64"/>
  <c r="N37" i="32" s="1"/>
  <c r="P205" i="70"/>
  <c r="N43" i="32" s="1"/>
  <c r="N205" i="72"/>
  <c r="L45" i="32" s="1"/>
  <c r="P177" i="80"/>
  <c r="T177" i="80"/>
  <c r="P175" i="80"/>
  <c r="T175" i="80"/>
  <c r="P161" i="80"/>
  <c r="T161" i="80"/>
  <c r="P159" i="80"/>
  <c r="T159" i="80"/>
  <c r="P145" i="80"/>
  <c r="T145" i="80"/>
  <c r="P143" i="80"/>
  <c r="T143" i="80"/>
  <c r="P129" i="80"/>
  <c r="T129" i="80"/>
  <c r="P127" i="80"/>
  <c r="T127" i="80"/>
  <c r="P113" i="80"/>
  <c r="T113" i="80"/>
  <c r="P111" i="80"/>
  <c r="T111" i="80"/>
  <c r="P97" i="80"/>
  <c r="T97" i="80"/>
  <c r="P95" i="80"/>
  <c r="T95" i="80"/>
  <c r="P81" i="80"/>
  <c r="T81" i="80"/>
  <c r="P79" i="80"/>
  <c r="T79" i="80"/>
  <c r="P65" i="80"/>
  <c r="T65" i="80"/>
  <c r="P63" i="80"/>
  <c r="T63" i="80"/>
  <c r="P49" i="80"/>
  <c r="T49" i="80"/>
  <c r="P47" i="80"/>
  <c r="T47" i="80"/>
  <c r="T36" i="80"/>
  <c r="P36" i="80"/>
  <c r="T32" i="80"/>
  <c r="P32" i="80"/>
  <c r="T20" i="80"/>
  <c r="P20" i="80"/>
  <c r="T16" i="80"/>
  <c r="P16" i="80"/>
  <c r="P204" i="81"/>
  <c r="T204" i="81"/>
  <c r="P202" i="81"/>
  <c r="T202" i="81"/>
  <c r="P199" i="81"/>
  <c r="T196" i="81"/>
  <c r="P195" i="81"/>
  <c r="T194" i="81"/>
  <c r="P191" i="81"/>
  <c r="T188" i="81"/>
  <c r="P187" i="81"/>
  <c r="T186" i="81"/>
  <c r="P183" i="81"/>
  <c r="T180" i="81"/>
  <c r="P179" i="81"/>
  <c r="T178" i="81"/>
  <c r="P175" i="81"/>
  <c r="T172" i="81"/>
  <c r="P171" i="81"/>
  <c r="T170" i="81"/>
  <c r="P167" i="81"/>
  <c r="T164" i="81"/>
  <c r="P163" i="81"/>
  <c r="T162" i="81"/>
  <c r="P159" i="81"/>
  <c r="T156" i="81"/>
  <c r="P155" i="81"/>
  <c r="T154" i="81"/>
  <c r="P151" i="81"/>
  <c r="T148" i="81"/>
  <c r="P147" i="81"/>
  <c r="T146" i="81"/>
  <c r="P143" i="81"/>
  <c r="T140" i="81"/>
  <c r="P139" i="81"/>
  <c r="T138" i="81"/>
  <c r="P135" i="81"/>
  <c r="T132" i="81"/>
  <c r="P131" i="81"/>
  <c r="T130" i="81"/>
  <c r="P127" i="81"/>
  <c r="T124" i="81"/>
  <c r="P123" i="81"/>
  <c r="T122" i="81"/>
  <c r="P119" i="81"/>
  <c r="T116" i="81"/>
  <c r="P115" i="81"/>
  <c r="T114" i="81"/>
  <c r="P111" i="81"/>
  <c r="T108" i="81"/>
  <c r="P107" i="81"/>
  <c r="T106" i="81"/>
  <c r="P103" i="81"/>
  <c r="T100" i="81"/>
  <c r="P99" i="81"/>
  <c r="T98" i="81"/>
  <c r="P95" i="81"/>
  <c r="T92" i="81"/>
  <c r="P91" i="81"/>
  <c r="T90" i="81"/>
  <c r="P87" i="81"/>
  <c r="T84" i="81"/>
  <c r="P83" i="81"/>
  <c r="T82" i="81"/>
  <c r="P79" i="81"/>
  <c r="T76" i="81"/>
  <c r="P75" i="81"/>
  <c r="T74" i="81"/>
  <c r="P71" i="81"/>
  <c r="T68" i="81"/>
  <c r="P67" i="81"/>
  <c r="T66" i="81"/>
  <c r="P63" i="81"/>
  <c r="T60" i="81"/>
  <c r="P59" i="81"/>
  <c r="T58" i="81"/>
  <c r="P55" i="81"/>
  <c r="T52" i="81"/>
  <c r="P51" i="81"/>
  <c r="T50" i="81"/>
  <c r="P47" i="81"/>
  <c r="T44" i="81"/>
  <c r="P43" i="81"/>
  <c r="T42" i="81"/>
  <c r="P39" i="81"/>
  <c r="T36" i="81"/>
  <c r="P35" i="81"/>
  <c r="T34" i="81"/>
  <c r="P31" i="81"/>
  <c r="T28" i="81"/>
  <c r="P27" i="81"/>
  <c r="T26" i="81"/>
  <c r="P23" i="81"/>
  <c r="T20" i="81"/>
  <c r="P19" i="81"/>
  <c r="T18" i="81"/>
  <c r="P15" i="81"/>
  <c r="T11" i="81"/>
  <c r="P10" i="81"/>
  <c r="P7" i="81"/>
  <c r="P5" i="81"/>
  <c r="P134" i="82"/>
  <c r="T133" i="82"/>
  <c r="P130" i="82"/>
  <c r="T127" i="82"/>
  <c r="P126" i="82"/>
  <c r="T125" i="82"/>
  <c r="P122" i="82"/>
  <c r="T119" i="82"/>
  <c r="P118" i="82"/>
  <c r="T117" i="82"/>
  <c r="P114" i="82"/>
  <c r="T111" i="82"/>
  <c r="P110" i="82"/>
  <c r="T109" i="82"/>
  <c r="P106" i="82"/>
  <c r="T103" i="82"/>
  <c r="P102" i="82"/>
  <c r="T101" i="82"/>
  <c r="P98" i="82"/>
  <c r="T95" i="82"/>
  <c r="P94" i="82"/>
  <c r="T93" i="82"/>
  <c r="P90" i="82"/>
  <c r="T87" i="82"/>
  <c r="P86" i="82"/>
  <c r="T85" i="82"/>
  <c r="P82" i="82"/>
  <c r="T79" i="82"/>
  <c r="P78" i="82"/>
  <c r="T77" i="82"/>
  <c r="P74" i="82"/>
  <c r="T71" i="82"/>
  <c r="P70" i="82"/>
  <c r="T69" i="82"/>
  <c r="P66" i="82"/>
  <c r="T63" i="82"/>
  <c r="P62" i="82"/>
  <c r="T61" i="82"/>
  <c r="P58" i="82"/>
  <c r="T55" i="82"/>
  <c r="T52" i="82"/>
  <c r="T36" i="82"/>
  <c r="T20" i="82"/>
  <c r="P13" i="82"/>
  <c r="T12" i="82"/>
  <c r="N205" i="83"/>
  <c r="L56" i="32" s="1"/>
  <c r="P203" i="83"/>
  <c r="P200" i="83"/>
  <c r="P199" i="83"/>
  <c r="P195" i="83"/>
  <c r="P192" i="83"/>
  <c r="P191" i="83"/>
  <c r="P187" i="83"/>
  <c r="P184" i="83"/>
  <c r="P183" i="83"/>
  <c r="P179" i="83"/>
  <c r="P176" i="83"/>
  <c r="P175" i="83"/>
  <c r="P171" i="83"/>
  <c r="P168" i="83"/>
  <c r="P167" i="83"/>
  <c r="P163" i="83"/>
  <c r="P160" i="83"/>
  <c r="P159" i="83"/>
  <c r="P155" i="83"/>
  <c r="P152" i="83"/>
  <c r="P151" i="83"/>
  <c r="P147" i="83"/>
  <c r="P144" i="83"/>
  <c r="P143" i="83"/>
  <c r="P139" i="83"/>
  <c r="P136" i="83"/>
  <c r="P135" i="83"/>
  <c r="P131" i="83"/>
  <c r="P128" i="83"/>
  <c r="P127" i="83"/>
  <c r="P123" i="83"/>
  <c r="P120" i="83"/>
  <c r="P119" i="83"/>
  <c r="P115" i="83"/>
  <c r="P112" i="83"/>
  <c r="P111" i="83"/>
  <c r="P107" i="83"/>
  <c r="P104" i="83"/>
  <c r="P103" i="83"/>
  <c r="P99" i="83"/>
  <c r="P96" i="83"/>
  <c r="P95" i="83"/>
  <c r="P91" i="83"/>
  <c r="P88" i="83"/>
  <c r="P87" i="83"/>
  <c r="P83" i="83"/>
  <c r="P80" i="83"/>
  <c r="P79" i="83"/>
  <c r="P75" i="83"/>
  <c r="P72" i="83"/>
  <c r="P71" i="83"/>
  <c r="P67" i="83"/>
  <c r="P64" i="83"/>
  <c r="P63" i="83"/>
  <c r="P59" i="83"/>
  <c r="P56" i="83"/>
  <c r="P55" i="83"/>
  <c r="P51" i="83"/>
  <c r="P48" i="83"/>
  <c r="P47" i="83"/>
  <c r="P43" i="83"/>
  <c r="P40" i="83"/>
  <c r="P39" i="83"/>
  <c r="P35" i="83"/>
  <c r="P32" i="83"/>
  <c r="P31" i="83"/>
  <c r="P27" i="83"/>
  <c r="P24" i="83"/>
  <c r="P23" i="83"/>
  <c r="P19" i="83"/>
  <c r="P16" i="83"/>
  <c r="P15" i="83"/>
  <c r="T194" i="84"/>
  <c r="T186" i="84"/>
  <c r="T178" i="84"/>
  <c r="T154" i="84"/>
  <c r="H133" i="84"/>
  <c r="H129" i="84"/>
  <c r="T106" i="84"/>
  <c r="T90" i="84"/>
  <c r="T66" i="84"/>
  <c r="T58" i="84"/>
  <c r="H52" i="84"/>
  <c r="T50" i="84"/>
  <c r="H48" i="84"/>
  <c r="H37" i="84"/>
  <c r="H33" i="84"/>
  <c r="T26" i="84"/>
  <c r="H24" i="84"/>
  <c r="T193" i="85"/>
  <c r="T177" i="85"/>
  <c r="T161" i="85"/>
  <c r="T145" i="85"/>
  <c r="T129" i="85"/>
  <c r="T113" i="85"/>
  <c r="T97" i="85"/>
  <c r="T81" i="85"/>
  <c r="T65" i="85"/>
  <c r="P41" i="85"/>
  <c r="T40" i="85"/>
  <c r="P39" i="85"/>
  <c r="T20" i="85"/>
  <c r="P19" i="85"/>
  <c r="T12" i="85"/>
  <c r="T9" i="85"/>
  <c r="P8" i="85"/>
  <c r="P6" i="85"/>
  <c r="P204" i="86"/>
  <c r="T203" i="86"/>
  <c r="T195" i="86"/>
  <c r="P194" i="86"/>
  <c r="T191" i="86"/>
  <c r="P190" i="86"/>
  <c r="T189" i="86"/>
  <c r="P186" i="86"/>
  <c r="T185" i="86"/>
  <c r="T179" i="86"/>
  <c r="P178" i="86"/>
  <c r="T171" i="86"/>
  <c r="P170" i="86"/>
  <c r="T159" i="86"/>
  <c r="T153" i="86"/>
  <c r="T147" i="86"/>
  <c r="P146" i="86"/>
  <c r="T137" i="86"/>
  <c r="P134" i="86"/>
  <c r="T131" i="86"/>
  <c r="P130" i="86"/>
  <c r="T127" i="86"/>
  <c r="P126" i="86"/>
  <c r="T125" i="86"/>
  <c r="P122" i="86"/>
  <c r="T121" i="86"/>
  <c r="P118" i="86"/>
  <c r="T117" i="86"/>
  <c r="P102" i="86"/>
  <c r="T101" i="86"/>
  <c r="T95" i="86"/>
  <c r="H95" i="86"/>
  <c r="T89" i="86"/>
  <c r="P86" i="86"/>
  <c r="T85" i="86"/>
  <c r="P82" i="86"/>
  <c r="K82" i="86"/>
  <c r="T79" i="86"/>
  <c r="P78" i="86"/>
  <c r="T75" i="86"/>
  <c r="P72" i="86"/>
  <c r="P66" i="86"/>
  <c r="P62" i="86"/>
  <c r="T61" i="86"/>
  <c r="P60" i="86"/>
  <c r="T57" i="86"/>
  <c r="H57" i="86"/>
  <c r="T51" i="86"/>
  <c r="T43" i="86"/>
  <c r="P42" i="86"/>
  <c r="P38" i="86"/>
  <c r="T29" i="86"/>
  <c r="P28" i="86"/>
  <c r="T25" i="86"/>
  <c r="P24" i="86"/>
  <c r="T23" i="86"/>
  <c r="H21" i="86"/>
  <c r="T7" i="86"/>
  <c r="T204" i="87"/>
  <c r="P201" i="87"/>
  <c r="T198" i="87"/>
  <c r="P197" i="87"/>
  <c r="T196" i="87"/>
  <c r="T188" i="87"/>
  <c r="P123" i="87"/>
  <c r="T113" i="87"/>
  <c r="P112" i="87"/>
  <c r="T112" i="87"/>
  <c r="P110" i="87"/>
  <c r="T110" i="87"/>
  <c r="T103" i="87"/>
  <c r="P103" i="87"/>
  <c r="T95" i="87"/>
  <c r="P95" i="87"/>
  <c r="T87" i="87"/>
  <c r="P87" i="87"/>
  <c r="T79" i="87"/>
  <c r="P79" i="87"/>
  <c r="T71" i="87"/>
  <c r="P71" i="87"/>
  <c r="T62" i="87"/>
  <c r="P62" i="87"/>
  <c r="T58" i="87"/>
  <c r="P58" i="87"/>
  <c r="T47" i="87"/>
  <c r="P47" i="87"/>
  <c r="T39" i="87"/>
  <c r="P39" i="87"/>
  <c r="T31" i="87"/>
  <c r="P31" i="87"/>
  <c r="T23" i="87"/>
  <c r="P23" i="87"/>
  <c r="T19" i="87"/>
  <c r="P19" i="87"/>
  <c r="T202" i="88"/>
  <c r="P202" i="88"/>
  <c r="T194" i="88"/>
  <c r="P194" i="88"/>
  <c r="T186" i="88"/>
  <c r="P186" i="88"/>
  <c r="T178" i="88"/>
  <c r="P178" i="88"/>
  <c r="T170" i="88"/>
  <c r="P170" i="88"/>
  <c r="T162" i="88"/>
  <c r="P162" i="88"/>
  <c r="T160" i="88"/>
  <c r="P159" i="88"/>
  <c r="T159" i="88"/>
  <c r="T154" i="88"/>
  <c r="P154" i="88"/>
  <c r="T152" i="88"/>
  <c r="P151" i="88"/>
  <c r="T151" i="88"/>
  <c r="T146" i="88"/>
  <c r="P146" i="88"/>
  <c r="T137" i="88"/>
  <c r="T129" i="88"/>
  <c r="T121" i="88"/>
  <c r="T113" i="88"/>
  <c r="T102" i="88"/>
  <c r="P102" i="88"/>
  <c r="T100" i="88"/>
  <c r="P99" i="88"/>
  <c r="T99" i="88"/>
  <c r="T94" i="88"/>
  <c r="P94" i="88"/>
  <c r="T92" i="88"/>
  <c r="P91" i="88"/>
  <c r="T91" i="88"/>
  <c r="T86" i="88"/>
  <c r="P86" i="88"/>
  <c r="T84" i="88"/>
  <c r="P83" i="88"/>
  <c r="T83" i="88"/>
  <c r="T78" i="88"/>
  <c r="P78" i="88"/>
  <c r="T76" i="88"/>
  <c r="P75" i="88"/>
  <c r="T75" i="88"/>
  <c r="T73" i="88"/>
  <c r="T72" i="88"/>
  <c r="T69" i="88"/>
  <c r="T61" i="88"/>
  <c r="T53" i="88"/>
  <c r="T45" i="88"/>
  <c r="T37" i="88"/>
  <c r="T29" i="88"/>
  <c r="T21" i="88"/>
  <c r="P15" i="88"/>
  <c r="T15" i="88"/>
  <c r="K32" i="88"/>
  <c r="K72" i="88"/>
  <c r="H73" i="88"/>
  <c r="K74" i="88"/>
  <c r="K144" i="88"/>
  <c r="H145" i="88"/>
  <c r="K146" i="88"/>
  <c r="T203" i="89"/>
  <c r="P202" i="89"/>
  <c r="T202" i="89"/>
  <c r="T197" i="89"/>
  <c r="P197" i="89"/>
  <c r="T195" i="89"/>
  <c r="P194" i="89"/>
  <c r="T194" i="89"/>
  <c r="T189" i="89"/>
  <c r="P189" i="89"/>
  <c r="T187" i="89"/>
  <c r="P186" i="89"/>
  <c r="T186" i="89"/>
  <c r="T181" i="89"/>
  <c r="P181" i="89"/>
  <c r="T179" i="89"/>
  <c r="P178" i="89"/>
  <c r="T178" i="89"/>
  <c r="T173" i="89"/>
  <c r="P173" i="89"/>
  <c r="T171" i="89"/>
  <c r="P170" i="89"/>
  <c r="T170" i="89"/>
  <c r="T165" i="89"/>
  <c r="P165" i="89"/>
  <c r="T163" i="89"/>
  <c r="P162" i="89"/>
  <c r="T162" i="89"/>
  <c r="T157" i="89"/>
  <c r="P157" i="89"/>
  <c r="T155" i="89"/>
  <c r="P154" i="89"/>
  <c r="T154" i="89"/>
  <c r="T149" i="89"/>
  <c r="P149" i="89"/>
  <c r="T147" i="89"/>
  <c r="P146" i="89"/>
  <c r="T146" i="89"/>
  <c r="T141" i="89"/>
  <c r="P141" i="89"/>
  <c r="T139" i="89"/>
  <c r="P138" i="89"/>
  <c r="T138" i="89"/>
  <c r="T133" i="89"/>
  <c r="P133" i="89"/>
  <c r="T131" i="89"/>
  <c r="P130" i="89"/>
  <c r="T130" i="89"/>
  <c r="T123" i="89"/>
  <c r="T115" i="89"/>
  <c r="T107" i="89"/>
  <c r="T99" i="89"/>
  <c r="T91" i="89"/>
  <c r="T83" i="89"/>
  <c r="T75" i="89"/>
  <c r="T67" i="89"/>
  <c r="T59" i="89"/>
  <c r="T51" i="89"/>
  <c r="T43" i="89"/>
  <c r="T35" i="89"/>
  <c r="T27" i="89"/>
  <c r="T5" i="89"/>
  <c r="P201" i="90"/>
  <c r="T201" i="90"/>
  <c r="P199" i="90"/>
  <c r="T199" i="90"/>
  <c r="T184" i="90"/>
  <c r="P184" i="90"/>
  <c r="P181" i="90"/>
  <c r="T181" i="90"/>
  <c r="T178" i="90"/>
  <c r="T176" i="90"/>
  <c r="P176" i="90"/>
  <c r="T170" i="90"/>
  <c r="P169" i="90"/>
  <c r="T169" i="90"/>
  <c r="P167" i="90"/>
  <c r="T167" i="90"/>
  <c r="T152" i="90"/>
  <c r="P152" i="90"/>
  <c r="P149" i="90"/>
  <c r="T149" i="90"/>
  <c r="T146" i="90"/>
  <c r="T144" i="90"/>
  <c r="P144" i="90"/>
  <c r="T138" i="90"/>
  <c r="P137" i="90"/>
  <c r="T137" i="90"/>
  <c r="P135" i="90"/>
  <c r="T135" i="90"/>
  <c r="T128" i="90"/>
  <c r="P128" i="90"/>
  <c r="T124" i="90"/>
  <c r="P124" i="90"/>
  <c r="T120" i="90"/>
  <c r="P120" i="90"/>
  <c r="T111" i="87"/>
  <c r="P111" i="87"/>
  <c r="T107" i="87"/>
  <c r="P107" i="87"/>
  <c r="P104" i="87"/>
  <c r="T104" i="87"/>
  <c r="T102" i="87"/>
  <c r="P102" i="87"/>
  <c r="P96" i="87"/>
  <c r="T96" i="87"/>
  <c r="T94" i="87"/>
  <c r="P94" i="87"/>
  <c r="P88" i="87"/>
  <c r="T88" i="87"/>
  <c r="T86" i="87"/>
  <c r="P86" i="87"/>
  <c r="P80" i="87"/>
  <c r="T80" i="87"/>
  <c r="T78" i="87"/>
  <c r="P78" i="87"/>
  <c r="P72" i="87"/>
  <c r="T72" i="87"/>
  <c r="T70" i="87"/>
  <c r="P70" i="87"/>
  <c r="P64" i="87"/>
  <c r="T64" i="87"/>
  <c r="T59" i="87"/>
  <c r="P59" i="87"/>
  <c r="T54" i="87"/>
  <c r="P54" i="87"/>
  <c r="P48" i="87"/>
  <c r="T48" i="87"/>
  <c r="T46" i="87"/>
  <c r="P46" i="87"/>
  <c r="P40" i="87"/>
  <c r="T40" i="87"/>
  <c r="T38" i="87"/>
  <c r="P38" i="87"/>
  <c r="P32" i="87"/>
  <c r="T32" i="87"/>
  <c r="T30" i="87"/>
  <c r="P30" i="87"/>
  <c r="P24" i="87"/>
  <c r="T24" i="87"/>
  <c r="T22" i="87"/>
  <c r="P22" i="87"/>
  <c r="T18" i="87"/>
  <c r="P18" i="87"/>
  <c r="T5" i="87"/>
  <c r="P5" i="87"/>
  <c r="P203" i="88"/>
  <c r="T203" i="88"/>
  <c r="T201" i="88"/>
  <c r="P201" i="88"/>
  <c r="P195" i="88"/>
  <c r="T195" i="88"/>
  <c r="T193" i="88"/>
  <c r="P193" i="88"/>
  <c r="P187" i="88"/>
  <c r="T187" i="88"/>
  <c r="T185" i="88"/>
  <c r="P185" i="88"/>
  <c r="P179" i="88"/>
  <c r="T179" i="88"/>
  <c r="T177" i="88"/>
  <c r="P177" i="88"/>
  <c r="P171" i="88"/>
  <c r="T171" i="88"/>
  <c r="T169" i="88"/>
  <c r="P169" i="88"/>
  <c r="P163" i="88"/>
  <c r="T163" i="88"/>
  <c r="T158" i="88"/>
  <c r="P158" i="88"/>
  <c r="P155" i="88"/>
  <c r="T155" i="88"/>
  <c r="T150" i="88"/>
  <c r="P150" i="88"/>
  <c r="P147" i="88"/>
  <c r="T147" i="88"/>
  <c r="P103" i="88"/>
  <c r="T103" i="88"/>
  <c r="T98" i="88"/>
  <c r="P98" i="88"/>
  <c r="P95" i="88"/>
  <c r="T95" i="88"/>
  <c r="T90" i="88"/>
  <c r="P90" i="88"/>
  <c r="P87" i="88"/>
  <c r="T87" i="88"/>
  <c r="T82" i="88"/>
  <c r="P82" i="88"/>
  <c r="P79" i="88"/>
  <c r="T79" i="88"/>
  <c r="T74" i="88"/>
  <c r="P74" i="88"/>
  <c r="T14" i="88"/>
  <c r="P14" i="88"/>
  <c r="T201" i="89"/>
  <c r="P201" i="89"/>
  <c r="P198" i="89"/>
  <c r="T198" i="89"/>
  <c r="T193" i="89"/>
  <c r="P193" i="89"/>
  <c r="P190" i="89"/>
  <c r="T190" i="89"/>
  <c r="T185" i="89"/>
  <c r="P185" i="89"/>
  <c r="P182" i="89"/>
  <c r="T182" i="89"/>
  <c r="T177" i="89"/>
  <c r="P177" i="89"/>
  <c r="P174" i="89"/>
  <c r="T174" i="89"/>
  <c r="T169" i="89"/>
  <c r="P169" i="89"/>
  <c r="P166" i="89"/>
  <c r="T166" i="89"/>
  <c r="T161" i="89"/>
  <c r="P161" i="89"/>
  <c r="P158" i="89"/>
  <c r="T158" i="89"/>
  <c r="T153" i="89"/>
  <c r="P153" i="89"/>
  <c r="P150" i="89"/>
  <c r="T150" i="89"/>
  <c r="T145" i="89"/>
  <c r="P145" i="89"/>
  <c r="P142" i="89"/>
  <c r="T142" i="89"/>
  <c r="T137" i="89"/>
  <c r="P137" i="89"/>
  <c r="P134" i="89"/>
  <c r="T134" i="89"/>
  <c r="T129" i="89"/>
  <c r="P129" i="89"/>
  <c r="P20" i="89"/>
  <c r="T20" i="89"/>
  <c r="T200" i="90"/>
  <c r="P200" i="90"/>
  <c r="P197" i="90"/>
  <c r="T197" i="90"/>
  <c r="T192" i="90"/>
  <c r="P192" i="90"/>
  <c r="P185" i="90"/>
  <c r="T185" i="90"/>
  <c r="P183" i="90"/>
  <c r="T183" i="90"/>
  <c r="T168" i="90"/>
  <c r="P168" i="90"/>
  <c r="P165" i="90"/>
  <c r="T165" i="90"/>
  <c r="T160" i="90"/>
  <c r="P160" i="90"/>
  <c r="P153" i="90"/>
  <c r="T153" i="90"/>
  <c r="P151" i="90"/>
  <c r="T151" i="90"/>
  <c r="T136" i="90"/>
  <c r="P136" i="90"/>
  <c r="P133" i="90"/>
  <c r="T133" i="90"/>
  <c r="P129" i="90"/>
  <c r="T129" i="90"/>
  <c r="P125" i="90"/>
  <c r="T125" i="90"/>
  <c r="P121" i="90"/>
  <c r="T121" i="90"/>
  <c r="P119" i="90"/>
  <c r="T119" i="90"/>
  <c r="T106" i="90"/>
  <c r="P103" i="90"/>
  <c r="T103" i="90"/>
  <c r="T89" i="90"/>
  <c r="T81" i="90"/>
  <c r="T76" i="90"/>
  <c r="P76" i="90"/>
  <c r="T75" i="90"/>
  <c r="T68" i="90"/>
  <c r="P68" i="90"/>
  <c r="T66" i="90"/>
  <c r="P65" i="90"/>
  <c r="T65" i="90"/>
  <c r="T60" i="90"/>
  <c r="P60" i="90"/>
  <c r="T58" i="90"/>
  <c r="P57" i="90"/>
  <c r="T57" i="90"/>
  <c r="T54" i="90"/>
  <c r="T52" i="90"/>
  <c r="P52" i="90"/>
  <c r="T50" i="90"/>
  <c r="P49" i="90"/>
  <c r="T49" i="90"/>
  <c r="T36" i="90"/>
  <c r="P36" i="90"/>
  <c r="T34" i="90"/>
  <c r="P33" i="90"/>
  <c r="T33" i="90"/>
  <c r="T28" i="90"/>
  <c r="P28" i="90"/>
  <c r="T26" i="90"/>
  <c r="P25" i="90"/>
  <c r="T25" i="90"/>
  <c r="T22" i="90"/>
  <c r="T20" i="90"/>
  <c r="P20" i="90"/>
  <c r="T18" i="90"/>
  <c r="P17" i="90"/>
  <c r="T17" i="90"/>
  <c r="T9" i="90"/>
  <c r="T7" i="90"/>
  <c r="P7" i="90"/>
  <c r="T5" i="90"/>
  <c r="T203" i="91"/>
  <c r="P203" i="91"/>
  <c r="T193" i="91"/>
  <c r="P192" i="91"/>
  <c r="T192" i="91"/>
  <c r="T171" i="91"/>
  <c r="P171" i="91"/>
  <c r="T169" i="91"/>
  <c r="P168" i="91"/>
  <c r="T168" i="91"/>
  <c r="T165" i="91"/>
  <c r="T158" i="91"/>
  <c r="P158" i="91"/>
  <c r="T139" i="91"/>
  <c r="P139" i="91"/>
  <c r="T137" i="91"/>
  <c r="P136" i="91"/>
  <c r="T136" i="91"/>
  <c r="T133" i="91"/>
  <c r="T126" i="91"/>
  <c r="P126" i="91"/>
  <c r="T91" i="91"/>
  <c r="T88" i="91"/>
  <c r="P88" i="91"/>
  <c r="T79" i="91"/>
  <c r="T72" i="91"/>
  <c r="P72" i="91"/>
  <c r="T63" i="91"/>
  <c r="T27" i="91"/>
  <c r="T24" i="91"/>
  <c r="P24" i="91"/>
  <c r="T15" i="91"/>
  <c r="T203" i="92"/>
  <c r="T190" i="92"/>
  <c r="T182" i="92"/>
  <c r="P181" i="92"/>
  <c r="T181" i="92"/>
  <c r="T174" i="92"/>
  <c r="T170" i="92"/>
  <c r="T162" i="92"/>
  <c r="T156" i="92"/>
  <c r="P156" i="92"/>
  <c r="T154" i="92"/>
  <c r="T151" i="92"/>
  <c r="P151" i="92"/>
  <c r="T142" i="92"/>
  <c r="T134" i="92"/>
  <c r="P133" i="92"/>
  <c r="T133" i="92"/>
  <c r="T115" i="92"/>
  <c r="T106" i="92"/>
  <c r="T98" i="92"/>
  <c r="T86" i="92"/>
  <c r="P85" i="92"/>
  <c r="T85" i="92"/>
  <c r="T82" i="92"/>
  <c r="P81" i="92"/>
  <c r="T81" i="92"/>
  <c r="T78" i="92"/>
  <c r="T75" i="92"/>
  <c r="P75" i="92"/>
  <c r="T70" i="92"/>
  <c r="P69" i="92"/>
  <c r="T69" i="92"/>
  <c r="T66" i="92"/>
  <c r="P65" i="92"/>
  <c r="T65" i="92"/>
  <c r="T62" i="92"/>
  <c r="P61" i="92"/>
  <c r="T61" i="92"/>
  <c r="T58" i="92"/>
  <c r="P57" i="92"/>
  <c r="T57" i="92"/>
  <c r="T54" i="92"/>
  <c r="P53" i="92"/>
  <c r="T53" i="92"/>
  <c r="T50" i="92"/>
  <c r="P49" i="92"/>
  <c r="T49" i="92"/>
  <c r="T46" i="92"/>
  <c r="P45" i="92"/>
  <c r="T45" i="92"/>
  <c r="T42" i="92"/>
  <c r="P41" i="92"/>
  <c r="T41" i="92"/>
  <c r="T38" i="92"/>
  <c r="T35" i="92"/>
  <c r="P35" i="92"/>
  <c r="T25" i="92"/>
  <c r="T12" i="92"/>
  <c r="T7" i="92"/>
  <c r="P7" i="92"/>
  <c r="T80" i="90"/>
  <c r="P80" i="90"/>
  <c r="P77" i="90"/>
  <c r="T77" i="90"/>
  <c r="T72" i="90"/>
  <c r="P72" i="90"/>
  <c r="P69" i="90"/>
  <c r="T69" i="90"/>
  <c r="P61" i="90"/>
  <c r="T61" i="90"/>
  <c r="T56" i="90"/>
  <c r="P56" i="90"/>
  <c r="T48" i="90"/>
  <c r="P48" i="90"/>
  <c r="P45" i="90"/>
  <c r="T45" i="90"/>
  <c r="T40" i="90"/>
  <c r="P40" i="90"/>
  <c r="P37" i="90"/>
  <c r="T37" i="90"/>
  <c r="P29" i="90"/>
  <c r="T29" i="90"/>
  <c r="T24" i="90"/>
  <c r="P24" i="90"/>
  <c r="T16" i="90"/>
  <c r="P16" i="90"/>
  <c r="T13" i="90"/>
  <c r="P13" i="90"/>
  <c r="T202" i="91"/>
  <c r="P202" i="91"/>
  <c r="T187" i="91"/>
  <c r="P187" i="91"/>
  <c r="P184" i="91"/>
  <c r="T184" i="91"/>
  <c r="T174" i="91"/>
  <c r="P174" i="91"/>
  <c r="T155" i="91"/>
  <c r="P155" i="91"/>
  <c r="P152" i="91"/>
  <c r="T152" i="91"/>
  <c r="T142" i="91"/>
  <c r="P142" i="91"/>
  <c r="T123" i="91"/>
  <c r="P123" i="91"/>
  <c r="P120" i="91"/>
  <c r="T120" i="91"/>
  <c r="T104" i="91"/>
  <c r="P104" i="91"/>
  <c r="T56" i="91"/>
  <c r="P56" i="91"/>
  <c r="T40" i="91"/>
  <c r="P40" i="91"/>
  <c r="T180" i="92"/>
  <c r="P180" i="92"/>
  <c r="P157" i="92"/>
  <c r="T157" i="92"/>
  <c r="T132" i="92"/>
  <c r="P132" i="92"/>
  <c r="T127" i="92"/>
  <c r="P127" i="92"/>
  <c r="T31" i="92"/>
  <c r="P31" i="92"/>
  <c r="P21" i="92"/>
  <c r="T21" i="92"/>
  <c r="P17" i="92"/>
  <c r="T17" i="92"/>
  <c r="P8" i="92"/>
  <c r="T8" i="92"/>
  <c r="P6" i="92"/>
  <c r="T6" i="92"/>
  <c r="J64" i="95"/>
  <c r="D5" i="18"/>
  <c r="K9" i="55"/>
  <c r="K11" i="51"/>
  <c r="T5" i="41"/>
  <c r="I6" i="32"/>
  <c r="P26" i="33"/>
  <c r="P24" i="33"/>
  <c r="H87" i="48"/>
  <c r="H125" i="48"/>
  <c r="H127" i="48"/>
  <c r="H130" i="48"/>
  <c r="H93" i="48"/>
  <c r="H95" i="48"/>
  <c r="H98" i="48"/>
  <c r="K203" i="48"/>
  <c r="H204" i="48"/>
  <c r="H6" i="37"/>
  <c r="H61" i="37"/>
  <c r="H125" i="37"/>
  <c r="H189" i="37"/>
  <c r="H77" i="37"/>
  <c r="H141" i="37"/>
  <c r="H6" i="40"/>
  <c r="H17" i="40"/>
  <c r="H49" i="40"/>
  <c r="H81" i="40"/>
  <c r="H113" i="40"/>
  <c r="H145" i="40"/>
  <c r="H177" i="40"/>
  <c r="K40" i="40"/>
  <c r="K72" i="40"/>
  <c r="K104" i="40"/>
  <c r="K136" i="40"/>
  <c r="K168" i="40"/>
  <c r="K200" i="40"/>
  <c r="H162" i="48"/>
  <c r="H157" i="48"/>
  <c r="K198" i="53"/>
  <c r="K188" i="53"/>
  <c r="K160" i="53"/>
  <c r="K116" i="53"/>
  <c r="K84" i="53"/>
  <c r="K68" i="53"/>
  <c r="H8" i="78"/>
  <c r="H109" i="37"/>
  <c r="H161" i="40"/>
  <c r="H97" i="40"/>
  <c r="H33" i="40"/>
  <c r="H170" i="42"/>
  <c r="H123" i="42"/>
  <c r="H18" i="44"/>
  <c r="K33" i="44"/>
  <c r="K57" i="44"/>
  <c r="K61" i="44"/>
  <c r="H66" i="44"/>
  <c r="K73" i="44"/>
  <c r="K87" i="44"/>
  <c r="H88" i="44"/>
  <c r="K94" i="44"/>
  <c r="K102" i="44"/>
  <c r="K113" i="44"/>
  <c r="H114" i="44"/>
  <c r="H116" i="44"/>
  <c r="H120" i="44"/>
  <c r="K122" i="44"/>
  <c r="H123" i="44"/>
  <c r="H133" i="44"/>
  <c r="H137" i="44"/>
  <c r="H140" i="44"/>
  <c r="K167" i="44"/>
  <c r="K168" i="44"/>
  <c r="K173" i="44"/>
  <c r="H174" i="44"/>
  <c r="K176" i="44"/>
  <c r="H181" i="44"/>
  <c r="H185" i="44"/>
  <c r="H189" i="44"/>
  <c r="H193" i="44"/>
  <c r="H197" i="44"/>
  <c r="K23" i="44"/>
  <c r="H24" i="44"/>
  <c r="K59" i="44"/>
  <c r="H60" i="44"/>
  <c r="K65" i="44"/>
  <c r="H70" i="44"/>
  <c r="H82" i="44"/>
  <c r="K101" i="44"/>
  <c r="K109" i="44"/>
  <c r="H110" i="44"/>
  <c r="K114" i="44"/>
  <c r="H115" i="44"/>
  <c r="K120" i="44"/>
  <c r="K133" i="44"/>
  <c r="H134" i="44"/>
  <c r="K135" i="44"/>
  <c r="H144" i="44"/>
  <c r="K152" i="44"/>
  <c r="H161" i="44"/>
  <c r="K162" i="44"/>
  <c r="H163" i="44"/>
  <c r="H164" i="44"/>
  <c r="H172" i="44"/>
  <c r="K174" i="44"/>
  <c r="H175" i="44"/>
  <c r="K181" i="44"/>
  <c r="H182" i="44"/>
  <c r="K185" i="44"/>
  <c r="H186" i="44"/>
  <c r="K189" i="44"/>
  <c r="H190" i="44"/>
  <c r="K193" i="44"/>
  <c r="H194" i="44"/>
  <c r="K203" i="44"/>
  <c r="K12" i="45"/>
  <c r="K24" i="45"/>
  <c r="K52" i="45"/>
  <c r="H65" i="45"/>
  <c r="K78" i="45"/>
  <c r="H79" i="45"/>
  <c r="K108" i="45"/>
  <c r="K110" i="45"/>
  <c r="H111" i="45"/>
  <c r="K132" i="45"/>
  <c r="K150" i="45"/>
  <c r="H151" i="45"/>
  <c r="H153" i="45"/>
  <c r="K182" i="45"/>
  <c r="H183" i="45"/>
  <c r="K16" i="45"/>
  <c r="K18" i="45"/>
  <c r="H19" i="45"/>
  <c r="H145" i="45"/>
  <c r="K202" i="45"/>
  <c r="H203" i="45"/>
  <c r="H8" i="46"/>
  <c r="K30" i="46"/>
  <c r="H31" i="46"/>
  <c r="K92" i="46"/>
  <c r="K97" i="46"/>
  <c r="H120" i="46"/>
  <c r="K125" i="46"/>
  <c r="H126" i="46"/>
  <c r="H131" i="46"/>
  <c r="H140" i="46"/>
  <c r="H149" i="46"/>
  <c r="K155" i="46"/>
  <c r="K170" i="46"/>
  <c r="K173" i="46"/>
  <c r="H174" i="46"/>
  <c r="K186" i="46"/>
  <c r="K190" i="46"/>
  <c r="K204" i="46"/>
  <c r="H5" i="46"/>
  <c r="H7" i="46"/>
  <c r="K18" i="46"/>
  <c r="H19" i="46"/>
  <c r="H21" i="46"/>
  <c r="H41" i="46"/>
  <c r="K62" i="46"/>
  <c r="H63" i="46"/>
  <c r="H86" i="46"/>
  <c r="K88" i="46"/>
  <c r="K108" i="46"/>
  <c r="H115" i="46"/>
  <c r="K133" i="46"/>
  <c r="H134" i="46"/>
  <c r="H135" i="46"/>
  <c r="H136" i="46"/>
  <c r="H137" i="46"/>
  <c r="H139" i="46"/>
  <c r="K154" i="46"/>
  <c r="K158" i="46"/>
  <c r="K172" i="46"/>
  <c r="K174" i="46"/>
  <c r="K192" i="46"/>
  <c r="H189" i="48"/>
  <c r="H199" i="53"/>
  <c r="K158" i="53"/>
  <c r="K144" i="53"/>
  <c r="K128" i="53"/>
  <c r="K112" i="53"/>
  <c r="K96" i="53"/>
  <c r="K80" i="53"/>
  <c r="K64" i="53"/>
  <c r="H51" i="53"/>
  <c r="H31" i="53"/>
  <c r="K30" i="53"/>
  <c r="H188" i="54"/>
  <c r="K187" i="54"/>
  <c r="K185" i="54"/>
  <c r="H140" i="54"/>
  <c r="H5" i="53"/>
  <c r="H19" i="53"/>
  <c r="K24" i="53"/>
  <c r="K32" i="53"/>
  <c r="K42" i="53"/>
  <c r="K48" i="53"/>
  <c r="H49" i="53"/>
  <c r="K54" i="53"/>
  <c r="K58" i="53"/>
  <c r="H61" i="53"/>
  <c r="H65" i="53"/>
  <c r="H69" i="53"/>
  <c r="H73" i="53"/>
  <c r="H77" i="53"/>
  <c r="H81" i="53"/>
  <c r="H85" i="53"/>
  <c r="H89" i="53"/>
  <c r="H93" i="53"/>
  <c r="H97" i="53"/>
  <c r="H101" i="53"/>
  <c r="H105" i="53"/>
  <c r="H109" i="53"/>
  <c r="H113" i="53"/>
  <c r="H117" i="53"/>
  <c r="H121" i="53"/>
  <c r="H125" i="53"/>
  <c r="H129" i="53"/>
  <c r="H133" i="53"/>
  <c r="H137" i="53"/>
  <c r="H141" i="53"/>
  <c r="H145" i="53"/>
  <c r="H149" i="53"/>
  <c r="K156" i="53"/>
  <c r="H157" i="53"/>
  <c r="H161" i="53"/>
  <c r="H165" i="53"/>
  <c r="H169" i="53"/>
  <c r="H173" i="53"/>
  <c r="H177" i="53"/>
  <c r="H181" i="53"/>
  <c r="H185" i="53"/>
  <c r="K192" i="53"/>
  <c r="H193" i="53"/>
  <c r="K200" i="53"/>
  <c r="H201" i="53"/>
  <c r="K14" i="53"/>
  <c r="K16" i="53"/>
  <c r="H17" i="53"/>
  <c r="H23" i="53"/>
  <c r="K40" i="53"/>
  <c r="H41" i="53"/>
  <c r="K46" i="53"/>
  <c r="K50" i="53"/>
  <c r="K56" i="53"/>
  <c r="H57" i="53"/>
  <c r="K62" i="53"/>
  <c r="H63" i="53"/>
  <c r="K70" i="53"/>
  <c r="H71" i="53"/>
  <c r="K78" i="53"/>
  <c r="H79" i="53"/>
  <c r="K86" i="53"/>
  <c r="H87" i="53"/>
  <c r="K94" i="53"/>
  <c r="H95" i="53"/>
  <c r="K102" i="53"/>
  <c r="H103" i="53"/>
  <c r="K110" i="53"/>
  <c r="H111" i="53"/>
  <c r="K118" i="53"/>
  <c r="H119" i="53"/>
  <c r="K126" i="53"/>
  <c r="H127" i="53"/>
  <c r="K134" i="53"/>
  <c r="H135" i="53"/>
  <c r="K142" i="53"/>
  <c r="H143" i="53"/>
  <c r="H147" i="53"/>
  <c r="H151" i="53"/>
  <c r="H155" i="53"/>
  <c r="H159" i="53"/>
  <c r="K166" i="53"/>
  <c r="H7" i="53"/>
  <c r="K9" i="53"/>
  <c r="K11" i="53"/>
  <c r="H25" i="53"/>
  <c r="H27" i="53"/>
  <c r="H43" i="53"/>
  <c r="H59" i="53"/>
  <c r="K66" i="53"/>
  <c r="H67" i="53"/>
  <c r="K74" i="53"/>
  <c r="H75" i="53"/>
  <c r="K82" i="53"/>
  <c r="H83" i="53"/>
  <c r="K90" i="53"/>
  <c r="H91" i="53"/>
  <c r="K98" i="53"/>
  <c r="H99" i="53"/>
  <c r="K106" i="53"/>
  <c r="H107" i="53"/>
  <c r="K114" i="53"/>
  <c r="H115" i="53"/>
  <c r="K122" i="53"/>
  <c r="H123" i="53"/>
  <c r="K130" i="53"/>
  <c r="H131" i="53"/>
  <c r="K138" i="53"/>
  <c r="H139" i="53"/>
  <c r="K146" i="53"/>
  <c r="K162" i="53"/>
  <c r="H163" i="53"/>
  <c r="K168" i="53"/>
  <c r="K184" i="53"/>
  <c r="H187" i="53"/>
  <c r="H191" i="53"/>
  <c r="H203" i="53"/>
  <c r="K18" i="53"/>
  <c r="K34" i="53"/>
  <c r="H35" i="53"/>
  <c r="H47" i="53"/>
  <c r="K148" i="53"/>
  <c r="K154" i="53"/>
  <c r="H167" i="53"/>
  <c r="K170" i="53"/>
  <c r="H171" i="53"/>
  <c r="K180" i="53"/>
  <c r="K182" i="53"/>
  <c r="H183" i="53"/>
  <c r="K186" i="53"/>
  <c r="K190" i="53"/>
  <c r="K196" i="53"/>
  <c r="H197" i="53"/>
  <c r="K202" i="53"/>
  <c r="H32" i="73"/>
  <c r="K193" i="73"/>
  <c r="K195" i="73"/>
  <c r="H196" i="73"/>
  <c r="K7" i="85"/>
  <c r="K158" i="85"/>
  <c r="H167" i="85"/>
  <c r="K178" i="85"/>
  <c r="K136" i="85"/>
  <c r="H137" i="85"/>
  <c r="H139" i="85"/>
  <c r="H144" i="85"/>
  <c r="K150" i="85"/>
  <c r="K154" i="85"/>
  <c r="K163" i="85"/>
  <c r="K94" i="85"/>
  <c r="H103" i="85"/>
  <c r="K114" i="85"/>
  <c r="K72" i="85"/>
  <c r="H73" i="85"/>
  <c r="H75" i="85"/>
  <c r="H80" i="85"/>
  <c r="K86" i="85"/>
  <c r="K90" i="85"/>
  <c r="K99" i="85"/>
  <c r="K200" i="85"/>
  <c r="H201" i="85"/>
  <c r="H203" i="85"/>
  <c r="H10" i="40"/>
  <c r="K30" i="42"/>
  <c r="K58" i="42"/>
  <c r="H150" i="42"/>
  <c r="H175" i="42"/>
  <c r="K185" i="42"/>
  <c r="K82" i="42"/>
  <c r="H138" i="42"/>
  <c r="K165" i="42"/>
  <c r="H182" i="42"/>
  <c r="H159" i="48"/>
  <c r="H189" i="53"/>
  <c r="K150" i="53"/>
  <c r="K132" i="53"/>
  <c r="K100" i="53"/>
  <c r="H55" i="53"/>
  <c r="K10" i="54"/>
  <c r="H42" i="54"/>
  <c r="H74" i="54"/>
  <c r="H82" i="54"/>
  <c r="K89" i="54"/>
  <c r="H90" i="54"/>
  <c r="K97" i="54"/>
  <c r="H98" i="54"/>
  <c r="H106" i="54"/>
  <c r="H114" i="54"/>
  <c r="H116" i="54"/>
  <c r="K121" i="54"/>
  <c r="K203" i="54"/>
  <c r="H204" i="54"/>
  <c r="H13" i="54"/>
  <c r="K15" i="54"/>
  <c r="H16" i="54"/>
  <c r="K23" i="54"/>
  <c r="H30" i="54"/>
  <c r="K37" i="54"/>
  <c r="H38" i="54"/>
  <c r="H46" i="54"/>
  <c r="K53" i="54"/>
  <c r="H54" i="54"/>
  <c r="K61" i="54"/>
  <c r="H62" i="54"/>
  <c r="K69" i="54"/>
  <c r="H70" i="54"/>
  <c r="H78" i="54"/>
  <c r="H102" i="54"/>
  <c r="H110" i="54"/>
  <c r="K125" i="54"/>
  <c r="H126" i="54"/>
  <c r="H128" i="54"/>
  <c r="K133" i="54"/>
  <c r="H134" i="54"/>
  <c r="H136" i="54"/>
  <c r="K141" i="54"/>
  <c r="K149" i="54"/>
  <c r="K157" i="54"/>
  <c r="K165" i="54"/>
  <c r="H172" i="54"/>
  <c r="H174" i="54"/>
  <c r="K181" i="54"/>
  <c r="K189" i="54"/>
  <c r="K197" i="54"/>
  <c r="H202" i="54"/>
  <c r="K27" i="54"/>
  <c r="K29" i="54"/>
  <c r="K45" i="54"/>
  <c r="K77" i="54"/>
  <c r="K93" i="54"/>
  <c r="H94" i="54"/>
  <c r="K109" i="54"/>
  <c r="H124" i="54"/>
  <c r="K153" i="54"/>
  <c r="K155" i="54"/>
  <c r="H156" i="54"/>
  <c r="K177" i="54"/>
  <c r="K179" i="54"/>
  <c r="H180" i="54"/>
  <c r="K19" i="54"/>
  <c r="K21" i="54"/>
  <c r="H22" i="54"/>
  <c r="K33" i="54"/>
  <c r="H34" i="54"/>
  <c r="K49" i="54"/>
  <c r="H50" i="54"/>
  <c r="K65" i="54"/>
  <c r="H66" i="54"/>
  <c r="K81" i="54"/>
  <c r="K113" i="54"/>
  <c r="H132" i="54"/>
  <c r="K145" i="54"/>
  <c r="K147" i="54"/>
  <c r="H148" i="54"/>
  <c r="K201" i="54"/>
  <c r="K12" i="78"/>
  <c r="K92" i="78"/>
  <c r="K94" i="78"/>
  <c r="K96" i="78"/>
  <c r="K98" i="78"/>
  <c r="K100" i="78"/>
  <c r="K102" i="78"/>
  <c r="H103" i="78"/>
  <c r="K148" i="78"/>
  <c r="K150" i="78"/>
  <c r="H151" i="78"/>
  <c r="K24" i="78"/>
  <c r="H25" i="78"/>
  <c r="K82" i="78"/>
  <c r="K84" i="78"/>
  <c r="K86" i="78"/>
  <c r="H87" i="78"/>
  <c r="K140" i="78"/>
  <c r="K142" i="78"/>
  <c r="H143" i="78"/>
  <c r="K172" i="78"/>
  <c r="K174" i="78"/>
  <c r="H175" i="78"/>
  <c r="K180" i="78"/>
  <c r="K182" i="78"/>
  <c r="H183" i="78"/>
  <c r="K188" i="78"/>
  <c r="K190" i="78"/>
  <c r="H191" i="78"/>
  <c r="K196" i="78"/>
  <c r="K198" i="78"/>
  <c r="H199" i="78"/>
  <c r="K204" i="78"/>
  <c r="K166" i="78"/>
  <c r="K168" i="78"/>
  <c r="H169" i="78"/>
  <c r="H201" i="78"/>
  <c r="H49" i="78"/>
  <c r="H65" i="78"/>
  <c r="K116" i="78"/>
  <c r="K118" i="78"/>
  <c r="H119" i="78"/>
  <c r="K132" i="78"/>
  <c r="K134" i="78"/>
  <c r="H135" i="78"/>
  <c r="H185" i="78"/>
  <c r="K16" i="78"/>
  <c r="K18" i="78"/>
  <c r="H19" i="78"/>
  <c r="H77" i="78"/>
  <c r="H193" i="78"/>
  <c r="K54" i="78"/>
  <c r="K56" i="78"/>
  <c r="H57" i="78"/>
  <c r="H93" i="37"/>
  <c r="K184" i="40"/>
  <c r="K120" i="40"/>
  <c r="K56" i="40"/>
  <c r="H143" i="42"/>
  <c r="K102" i="42"/>
  <c r="K199" i="44"/>
  <c r="H180" i="44"/>
  <c r="H178" i="44"/>
  <c r="K177" i="44"/>
  <c r="H168" i="44"/>
  <c r="K164" i="44"/>
  <c r="K159" i="44"/>
  <c r="K156" i="44"/>
  <c r="H129" i="44"/>
  <c r="K124" i="44"/>
  <c r="H117" i="44"/>
  <c r="K103" i="44"/>
  <c r="K8" i="44"/>
  <c r="K32" i="45"/>
  <c r="K187" i="46"/>
  <c r="K178" i="46"/>
  <c r="K136" i="46"/>
  <c r="H53" i="46"/>
  <c r="H51" i="46"/>
  <c r="K50" i="46"/>
  <c r="H10" i="47"/>
  <c r="K23" i="47"/>
  <c r="K26" i="47"/>
  <c r="K5" i="47"/>
  <c r="K28" i="47"/>
  <c r="H29" i="47"/>
  <c r="K180" i="49"/>
  <c r="K81" i="49"/>
  <c r="H126" i="49"/>
  <c r="H28" i="52"/>
  <c r="H60" i="52"/>
  <c r="H62" i="52"/>
  <c r="K67" i="52"/>
  <c r="H68" i="52"/>
  <c r="H70" i="52"/>
  <c r="K75" i="52"/>
  <c r="H76" i="52"/>
  <c r="H78" i="52"/>
  <c r="K83" i="52"/>
  <c r="H84" i="52"/>
  <c r="H86" i="52"/>
  <c r="K91" i="52"/>
  <c r="H92" i="52"/>
  <c r="H94" i="52"/>
  <c r="K101" i="52"/>
  <c r="H102" i="52"/>
  <c r="K109" i="52"/>
  <c r="H110" i="52"/>
  <c r="K117" i="52"/>
  <c r="H20" i="52"/>
  <c r="K35" i="52"/>
  <c r="K51" i="52"/>
  <c r="H66" i="52"/>
  <c r="K97" i="52"/>
  <c r="H98" i="52"/>
  <c r="K113" i="52"/>
  <c r="H114" i="52"/>
  <c r="K125" i="52"/>
  <c r="H126" i="52"/>
  <c r="K133" i="52"/>
  <c r="H134" i="52"/>
  <c r="K141" i="52"/>
  <c r="H142" i="52"/>
  <c r="K147" i="52"/>
  <c r="H148" i="52"/>
  <c r="H150" i="52"/>
  <c r="K155" i="52"/>
  <c r="H156" i="52"/>
  <c r="H158" i="52"/>
  <c r="K163" i="52"/>
  <c r="H164" i="52"/>
  <c r="H166" i="52"/>
  <c r="K171" i="52"/>
  <c r="H172" i="52"/>
  <c r="H174" i="52"/>
  <c r="K179" i="52"/>
  <c r="H180" i="52"/>
  <c r="H182" i="52"/>
  <c r="K187" i="52"/>
  <c r="H188" i="52"/>
  <c r="H190" i="52"/>
  <c r="K195" i="52"/>
  <c r="H196" i="52"/>
  <c r="H198" i="52"/>
  <c r="K203" i="52"/>
  <c r="H204" i="52"/>
  <c r="K19" i="52"/>
  <c r="H74" i="52"/>
  <c r="H122" i="52"/>
  <c r="K129" i="52"/>
  <c r="H130" i="52"/>
  <c r="K137" i="52"/>
  <c r="H138" i="52"/>
  <c r="H146" i="52"/>
  <c r="H154" i="52"/>
  <c r="H162" i="52"/>
  <c r="H170" i="52"/>
  <c r="H178" i="52"/>
  <c r="H186" i="52"/>
  <c r="H194" i="52"/>
  <c r="H202" i="52"/>
  <c r="K204" i="53"/>
  <c r="K194" i="53"/>
  <c r="H179" i="53"/>
  <c r="K178" i="53"/>
  <c r="H175" i="53"/>
  <c r="K174" i="53"/>
  <c r="K172" i="53"/>
  <c r="K140" i="53"/>
  <c r="K124" i="53"/>
  <c r="K108" i="53"/>
  <c r="K92" i="53"/>
  <c r="K76" i="53"/>
  <c r="K60" i="53"/>
  <c r="H39" i="53"/>
  <c r="K38" i="53"/>
  <c r="K36" i="53"/>
  <c r="H196" i="54"/>
  <c r="K195" i="54"/>
  <c r="K193" i="54"/>
  <c r="H164" i="54"/>
  <c r="K163" i="54"/>
  <c r="K161" i="54"/>
  <c r="H120" i="54"/>
  <c r="H58" i="54"/>
  <c r="K57" i="54"/>
  <c r="H177" i="78"/>
  <c r="H123" i="78"/>
  <c r="K12" i="76"/>
  <c r="K18" i="76"/>
  <c r="K20" i="76"/>
  <c r="H21" i="76"/>
  <c r="K26" i="76"/>
  <c r="K28" i="76"/>
  <c r="H29" i="76"/>
  <c r="K34" i="76"/>
  <c r="K36" i="76"/>
  <c r="H37" i="76"/>
  <c r="K42" i="76"/>
  <c r="K44" i="76"/>
  <c r="H45" i="76"/>
  <c r="K50" i="76"/>
  <c r="K52" i="76"/>
  <c r="H53" i="76"/>
  <c r="K58" i="76"/>
  <c r="K60" i="76"/>
  <c r="H61" i="76"/>
  <c r="K66" i="76"/>
  <c r="K68" i="76"/>
  <c r="H69" i="76"/>
  <c r="K74" i="76"/>
  <c r="K76" i="76"/>
  <c r="H77" i="76"/>
  <c r="K82" i="76"/>
  <c r="K84" i="76"/>
  <c r="H85" i="76"/>
  <c r="K90" i="76"/>
  <c r="K92" i="76"/>
  <c r="H93" i="76"/>
  <c r="K98" i="76"/>
  <c r="K100" i="76"/>
  <c r="H101" i="76"/>
  <c r="K106" i="76"/>
  <c r="K108" i="76"/>
  <c r="H109" i="76"/>
  <c r="K114" i="76"/>
  <c r="K116" i="76"/>
  <c r="H117" i="76"/>
  <c r="K122" i="76"/>
  <c r="K124" i="76"/>
  <c r="H125" i="76"/>
  <c r="H165" i="76"/>
  <c r="H15" i="76"/>
  <c r="H23" i="76"/>
  <c r="H31" i="76"/>
  <c r="H39" i="76"/>
  <c r="H47" i="76"/>
  <c r="H55" i="76"/>
  <c r="H63" i="76"/>
  <c r="H71" i="76"/>
  <c r="H79" i="76"/>
  <c r="H87" i="76"/>
  <c r="H95" i="76"/>
  <c r="H103" i="76"/>
  <c r="H111" i="76"/>
  <c r="H119" i="76"/>
  <c r="H133" i="76"/>
  <c r="H173" i="76"/>
  <c r="H157" i="76"/>
  <c r="H197" i="76"/>
  <c r="K73" i="58"/>
  <c r="K79" i="58"/>
  <c r="H80" i="58"/>
  <c r="K23" i="58"/>
  <c r="K25" i="58"/>
  <c r="K187" i="79"/>
  <c r="H58" i="79"/>
  <c r="H60" i="79"/>
  <c r="K50" i="59"/>
  <c r="K40" i="59"/>
  <c r="H45" i="59"/>
  <c r="K48" i="59"/>
  <c r="K54" i="59"/>
  <c r="K56" i="59"/>
  <c r="H57" i="59"/>
  <c r="K68" i="59"/>
  <c r="H69" i="59"/>
  <c r="H5" i="60"/>
  <c r="H27" i="60"/>
  <c r="H49" i="60"/>
  <c r="K62" i="60"/>
  <c r="K103" i="60"/>
  <c r="H104" i="60"/>
  <c r="H125" i="60"/>
  <c r="K134" i="60"/>
  <c r="K143" i="60"/>
  <c r="H144" i="60"/>
  <c r="K162" i="60"/>
  <c r="K163" i="60"/>
  <c r="K164" i="60"/>
  <c r="K169" i="60"/>
  <c r="H170" i="60"/>
  <c r="K175" i="60"/>
  <c r="H176" i="60"/>
  <c r="H177" i="60"/>
  <c r="K195" i="60"/>
  <c r="H196" i="60"/>
  <c r="K204" i="60"/>
  <c r="H15" i="60"/>
  <c r="K36" i="60"/>
  <c r="K46" i="60"/>
  <c r="K58" i="60"/>
  <c r="K60" i="60"/>
  <c r="H61" i="60"/>
  <c r="H109" i="60"/>
  <c r="H119" i="60"/>
  <c r="K133" i="60"/>
  <c r="K139" i="60"/>
  <c r="H140" i="60"/>
  <c r="H149" i="60"/>
  <c r="H151" i="60"/>
  <c r="K159" i="60"/>
  <c r="H160" i="60"/>
  <c r="K166" i="60"/>
  <c r="K168" i="60"/>
  <c r="K170" i="60"/>
  <c r="K173" i="60"/>
  <c r="H174" i="60"/>
  <c r="K176" i="60"/>
  <c r="K177" i="60"/>
  <c r="H178" i="60"/>
  <c r="K185" i="60"/>
  <c r="H186" i="60"/>
  <c r="K191" i="60"/>
  <c r="H192" i="60"/>
  <c r="H193" i="60"/>
  <c r="K31" i="67"/>
  <c r="K33" i="67"/>
  <c r="H34" i="67"/>
  <c r="K95" i="67"/>
  <c r="K97" i="67"/>
  <c r="H98" i="67"/>
  <c r="K159" i="67"/>
  <c r="K161" i="67"/>
  <c r="H162" i="67"/>
  <c r="K23" i="67"/>
  <c r="K25" i="67"/>
  <c r="H26" i="67"/>
  <c r="K87" i="67"/>
  <c r="K89" i="67"/>
  <c r="H90" i="67"/>
  <c r="K151" i="67"/>
  <c r="K153" i="67"/>
  <c r="H154" i="67"/>
  <c r="H6" i="70"/>
  <c r="K16" i="70"/>
  <c r="K32" i="70"/>
  <c r="K48" i="70"/>
  <c r="K64" i="70"/>
  <c r="K80" i="70"/>
  <c r="K96" i="70"/>
  <c r="K112" i="70"/>
  <c r="K128" i="70"/>
  <c r="K144" i="70"/>
  <c r="K160" i="70"/>
  <c r="K176" i="70"/>
  <c r="K192" i="70"/>
  <c r="K9" i="70"/>
  <c r="H10" i="70"/>
  <c r="K14" i="70"/>
  <c r="H15" i="70"/>
  <c r="K18" i="70"/>
  <c r="H19" i="70"/>
  <c r="K28" i="70"/>
  <c r="K30" i="70"/>
  <c r="H31" i="70"/>
  <c r="K34" i="70"/>
  <c r="H35" i="70"/>
  <c r="K44" i="70"/>
  <c r="K46" i="70"/>
  <c r="H47" i="70"/>
  <c r="K50" i="70"/>
  <c r="H51" i="70"/>
  <c r="K60" i="70"/>
  <c r="K62" i="70"/>
  <c r="H63" i="70"/>
  <c r="K66" i="70"/>
  <c r="H67" i="70"/>
  <c r="K76" i="70"/>
  <c r="K78" i="70"/>
  <c r="H79" i="70"/>
  <c r="K82" i="70"/>
  <c r="H83" i="70"/>
  <c r="K92" i="70"/>
  <c r="K94" i="70"/>
  <c r="H95" i="70"/>
  <c r="K98" i="70"/>
  <c r="H99" i="70"/>
  <c r="K108" i="70"/>
  <c r="K110" i="70"/>
  <c r="H111" i="70"/>
  <c r="K114" i="70"/>
  <c r="H115" i="70"/>
  <c r="K124" i="70"/>
  <c r="K126" i="70"/>
  <c r="H127" i="70"/>
  <c r="K130" i="70"/>
  <c r="H131" i="70"/>
  <c r="K140" i="70"/>
  <c r="K142" i="70"/>
  <c r="H143" i="70"/>
  <c r="K146" i="70"/>
  <c r="H147" i="70"/>
  <c r="K156" i="70"/>
  <c r="K158" i="70"/>
  <c r="H159" i="70"/>
  <c r="K162" i="70"/>
  <c r="H163" i="70"/>
  <c r="K172" i="70"/>
  <c r="K174" i="70"/>
  <c r="H175" i="70"/>
  <c r="K178" i="70"/>
  <c r="H179" i="70"/>
  <c r="K188" i="70"/>
  <c r="K190" i="70"/>
  <c r="H191" i="70"/>
  <c r="K194" i="70"/>
  <c r="H195" i="70"/>
  <c r="K204" i="70"/>
  <c r="K11" i="74"/>
  <c r="H69" i="74"/>
  <c r="H64" i="87"/>
  <c r="K6" i="87"/>
  <c r="K7" i="87"/>
  <c r="H11" i="87"/>
  <c r="K101" i="87"/>
  <c r="H102" i="87"/>
  <c r="K175" i="87"/>
  <c r="K180" i="87"/>
  <c r="K65" i="87"/>
  <c r="H66" i="87"/>
  <c r="H85" i="87"/>
  <c r="K88" i="87"/>
  <c r="K100" i="87"/>
  <c r="K129" i="87"/>
  <c r="H130" i="87"/>
  <c r="K171" i="87"/>
  <c r="H173" i="87"/>
  <c r="K174" i="87"/>
  <c r="K179" i="87"/>
  <c r="H77" i="87"/>
  <c r="K152" i="87"/>
  <c r="H54" i="82"/>
  <c r="H151" i="82"/>
  <c r="H167" i="82"/>
  <c r="H6" i="86"/>
  <c r="K20" i="86"/>
  <c r="K26" i="86"/>
  <c r="H27" i="86"/>
  <c r="K30" i="86"/>
  <c r="H31" i="86"/>
  <c r="H37" i="86"/>
  <c r="K46" i="86"/>
  <c r="K50" i="86"/>
  <c r="H51" i="86"/>
  <c r="K56" i="86"/>
  <c r="K60" i="86"/>
  <c r="K66" i="86"/>
  <c r="H69" i="86"/>
  <c r="K72" i="86"/>
  <c r="K76" i="86"/>
  <c r="H77" i="86"/>
  <c r="K80" i="86"/>
  <c r="H81" i="86"/>
  <c r="K84" i="86"/>
  <c r="H85" i="86"/>
  <c r="K88" i="86"/>
  <c r="H89" i="86"/>
  <c r="H93" i="86"/>
  <c r="K102" i="86"/>
  <c r="K106" i="86"/>
  <c r="K110" i="86"/>
  <c r="K114" i="86"/>
  <c r="H119" i="86"/>
  <c r="H123" i="86"/>
  <c r="H127" i="86"/>
  <c r="H131" i="86"/>
  <c r="K144" i="86"/>
  <c r="H145" i="86"/>
  <c r="K148" i="86"/>
  <c r="H149" i="86"/>
  <c r="K152" i="86"/>
  <c r="H153" i="86"/>
  <c r="K156" i="86"/>
  <c r="H157" i="86"/>
  <c r="H165" i="86"/>
  <c r="K172" i="86"/>
  <c r="H173" i="86"/>
  <c r="K182" i="86"/>
  <c r="K186" i="86"/>
  <c r="K190" i="86"/>
  <c r="K194" i="86"/>
  <c r="H199" i="86"/>
  <c r="K204" i="86"/>
  <c r="H5" i="86"/>
  <c r="H8" i="86"/>
  <c r="H10" i="86"/>
  <c r="H17" i="86"/>
  <c r="H25" i="86"/>
  <c r="H29" i="86"/>
  <c r="H33" i="86"/>
  <c r="H41" i="86"/>
  <c r="K44" i="86"/>
  <c r="H45" i="86"/>
  <c r="K48" i="86"/>
  <c r="H49" i="86"/>
  <c r="K54" i="86"/>
  <c r="H55" i="86"/>
  <c r="H63" i="86"/>
  <c r="K68" i="86"/>
  <c r="K74" i="86"/>
  <c r="H75" i="86"/>
  <c r="H79" i="86"/>
  <c r="K92" i="86"/>
  <c r="K96" i="86"/>
  <c r="H97" i="86"/>
  <c r="K100" i="86"/>
  <c r="H101" i="86"/>
  <c r="K104" i="86"/>
  <c r="H105" i="86"/>
  <c r="K108" i="86"/>
  <c r="H109" i="86"/>
  <c r="K118" i="86"/>
  <c r="K122" i="86"/>
  <c r="K126" i="86"/>
  <c r="K130" i="86"/>
  <c r="H135" i="86"/>
  <c r="H139" i="86"/>
  <c r="H143" i="86"/>
  <c r="H147" i="86"/>
  <c r="K160" i="86"/>
  <c r="H161" i="86"/>
  <c r="K164" i="86"/>
  <c r="H167" i="86"/>
  <c r="H171" i="86"/>
  <c r="K176" i="86"/>
  <c r="H177" i="86"/>
  <c r="K180" i="86"/>
  <c r="H181" i="86"/>
  <c r="K184" i="86"/>
  <c r="H185" i="86"/>
  <c r="K188" i="86"/>
  <c r="H189" i="86"/>
  <c r="K198" i="86"/>
  <c r="K202" i="86"/>
  <c r="H203" i="86"/>
  <c r="K11" i="86"/>
  <c r="K12" i="86"/>
  <c r="H43" i="86"/>
  <c r="H65" i="86"/>
  <c r="H67" i="86"/>
  <c r="K78" i="86"/>
  <c r="K86" i="86"/>
  <c r="K94" i="86"/>
  <c r="H107" i="86"/>
  <c r="K112" i="86"/>
  <c r="H113" i="86"/>
  <c r="H115" i="86"/>
  <c r="K132" i="86"/>
  <c r="H133" i="86"/>
  <c r="K150" i="86"/>
  <c r="K158" i="86"/>
  <c r="H187" i="86"/>
  <c r="K192" i="86"/>
  <c r="H193" i="86"/>
  <c r="H195" i="86"/>
  <c r="H7" i="86"/>
  <c r="K24" i="86"/>
  <c r="K38" i="86"/>
  <c r="K40" i="86"/>
  <c r="K42" i="86"/>
  <c r="K62" i="86"/>
  <c r="K64" i="86"/>
  <c r="H71" i="86"/>
  <c r="H73" i="86"/>
  <c r="H83" i="86"/>
  <c r="H91" i="86"/>
  <c r="H99" i="86"/>
  <c r="H111" i="86"/>
  <c r="K120" i="86"/>
  <c r="H121" i="86"/>
  <c r="K142" i="86"/>
  <c r="H155" i="86"/>
  <c r="H163" i="86"/>
  <c r="H179" i="86"/>
  <c r="H191" i="86"/>
  <c r="K200" i="86"/>
  <c r="H201" i="86"/>
  <c r="K151" i="87"/>
  <c r="K188" i="59"/>
  <c r="K178" i="59"/>
  <c r="H175" i="59"/>
  <c r="K174" i="59"/>
  <c r="K172" i="59"/>
  <c r="H161" i="59"/>
  <c r="H157" i="59"/>
  <c r="K154" i="59"/>
  <c r="H147" i="59"/>
  <c r="K146" i="59"/>
  <c r="H141" i="59"/>
  <c r="K140" i="59"/>
  <c r="K134" i="59"/>
  <c r="K130" i="59"/>
  <c r="H125" i="59"/>
  <c r="K124" i="59"/>
  <c r="K118" i="59"/>
  <c r="K114" i="59"/>
  <c r="H111" i="59"/>
  <c r="H101" i="59"/>
  <c r="K100" i="59"/>
  <c r="H97" i="59"/>
  <c r="K96" i="59"/>
  <c r="K94" i="59"/>
  <c r="H85" i="59"/>
  <c r="H83" i="59"/>
  <c r="K80" i="59"/>
  <c r="K78" i="59"/>
  <c r="K58" i="59"/>
  <c r="H194" i="60"/>
  <c r="K193" i="60"/>
  <c r="K190" i="60"/>
  <c r="K188" i="60"/>
  <c r="H164" i="60"/>
  <c r="H154" i="60"/>
  <c r="K153" i="60"/>
  <c r="H150" i="60"/>
  <c r="K149" i="60"/>
  <c r="H121" i="60"/>
  <c r="H97" i="60"/>
  <c r="K88" i="60"/>
  <c r="K78" i="60"/>
  <c r="H55" i="60"/>
  <c r="K54" i="60"/>
  <c r="H31" i="60"/>
  <c r="H29" i="60"/>
  <c r="K28" i="60"/>
  <c r="H126" i="63"/>
  <c r="K203" i="63"/>
  <c r="K91" i="63"/>
  <c r="H194" i="67"/>
  <c r="K193" i="67"/>
  <c r="K191" i="67"/>
  <c r="H66" i="67"/>
  <c r="K65" i="67"/>
  <c r="K63" i="67"/>
  <c r="K200" i="70"/>
  <c r="K168" i="70"/>
  <c r="K136" i="70"/>
  <c r="K104" i="70"/>
  <c r="K72" i="70"/>
  <c r="K40" i="70"/>
  <c r="H71" i="82"/>
  <c r="H38" i="82"/>
  <c r="H117" i="86"/>
  <c r="K116" i="86"/>
  <c r="H87" i="86"/>
  <c r="K70" i="86"/>
  <c r="H61" i="86"/>
  <c r="H59" i="86"/>
  <c r="K58" i="86"/>
  <c r="H53" i="86"/>
  <c r="K52" i="86"/>
  <c r="H47" i="86"/>
  <c r="K28" i="86"/>
  <c r="H50" i="69"/>
  <c r="H94" i="77"/>
  <c r="H92" i="77"/>
  <c r="K91" i="77"/>
  <c r="H54" i="77"/>
  <c r="H52" i="77"/>
  <c r="K51" i="77"/>
  <c r="H6" i="80"/>
  <c r="K14" i="80"/>
  <c r="H15" i="80"/>
  <c r="K22" i="80"/>
  <c r="H23" i="80"/>
  <c r="K30" i="80"/>
  <c r="H31" i="80"/>
  <c r="K38" i="80"/>
  <c r="H5" i="80"/>
  <c r="H8" i="80"/>
  <c r="K12" i="80"/>
  <c r="K13" i="80"/>
  <c r="K18" i="80"/>
  <c r="H19" i="80"/>
  <c r="K26" i="80"/>
  <c r="H27" i="80"/>
  <c r="K34" i="80"/>
  <c r="H35" i="80"/>
  <c r="H14" i="92"/>
  <c r="H18" i="92"/>
  <c r="H25" i="92"/>
  <c r="H46" i="92"/>
  <c r="H65" i="92"/>
  <c r="H70" i="92"/>
  <c r="H114" i="92"/>
  <c r="K118" i="92"/>
  <c r="H119" i="92"/>
  <c r="H122" i="92"/>
  <c r="H141" i="92"/>
  <c r="H150" i="92"/>
  <c r="H154" i="92"/>
  <c r="K175" i="92"/>
  <c r="K182" i="92"/>
  <c r="H183" i="92"/>
  <c r="H194" i="92"/>
  <c r="H202" i="92"/>
  <c r="H17" i="92"/>
  <c r="H34" i="92"/>
  <c r="H41" i="92"/>
  <c r="H54" i="92"/>
  <c r="H98" i="92"/>
  <c r="H101" i="92"/>
  <c r="K105" i="92"/>
  <c r="K108" i="92"/>
  <c r="K112" i="92"/>
  <c r="K130" i="92"/>
  <c r="H131" i="92"/>
  <c r="K169" i="92"/>
  <c r="K194" i="92"/>
  <c r="H195" i="92"/>
  <c r="H201" i="92"/>
  <c r="K202" i="92"/>
  <c r="H203" i="92"/>
  <c r="K167" i="88"/>
  <c r="K162" i="88"/>
  <c r="H161" i="88"/>
  <c r="K160" i="88"/>
  <c r="K66" i="88"/>
  <c r="H65" i="88"/>
  <c r="K64" i="88"/>
  <c r="K11" i="90"/>
  <c r="K17" i="90"/>
  <c r="K29" i="90"/>
  <c r="K38" i="90"/>
  <c r="H39" i="90"/>
  <c r="K40" i="90"/>
  <c r="K49" i="90"/>
  <c r="K61" i="90"/>
  <c r="K70" i="90"/>
  <c r="H71" i="90"/>
  <c r="K72" i="90"/>
  <c r="K78" i="90"/>
  <c r="H79" i="90"/>
  <c r="K80" i="90"/>
  <c r="K86" i="90"/>
  <c r="H87" i="90"/>
  <c r="K88" i="90"/>
  <c r="K92" i="90"/>
  <c r="H98" i="90"/>
  <c r="H101" i="90"/>
  <c r="K102" i="90"/>
  <c r="H103" i="90"/>
  <c r="K106" i="90"/>
  <c r="H107" i="90"/>
  <c r="H109" i="90"/>
  <c r="K113" i="90"/>
  <c r="H121" i="90"/>
  <c r="H125" i="90"/>
  <c r="K130" i="90"/>
  <c r="H131" i="90"/>
  <c r="K132" i="90"/>
  <c r="K133" i="90"/>
  <c r="K134" i="90"/>
  <c r="H135" i="90"/>
  <c r="H136" i="90"/>
  <c r="H137" i="90"/>
  <c r="H138" i="90"/>
  <c r="H140" i="90"/>
  <c r="H141" i="90"/>
  <c r="H142" i="90"/>
  <c r="K155" i="90"/>
  <c r="K159" i="90"/>
  <c r="K160" i="90"/>
  <c r="K161" i="90"/>
  <c r="K162" i="90"/>
  <c r="H163" i="90"/>
  <c r="K164" i="90"/>
  <c r="K165" i="90"/>
  <c r="K166" i="90"/>
  <c r="H167" i="90"/>
  <c r="H168" i="90"/>
  <c r="H169" i="90"/>
  <c r="H170" i="90"/>
  <c r="H172" i="90"/>
  <c r="H173" i="90"/>
  <c r="H174" i="90"/>
  <c r="K187" i="90"/>
  <c r="K191" i="90"/>
  <c r="K192" i="90"/>
  <c r="K193" i="90"/>
  <c r="K194" i="90"/>
  <c r="H195" i="90"/>
  <c r="K196" i="90"/>
  <c r="K197" i="90"/>
  <c r="K198" i="90"/>
  <c r="H199" i="90"/>
  <c r="H200" i="90"/>
  <c r="H201" i="90"/>
  <c r="K6" i="90"/>
  <c r="K14" i="90"/>
  <c r="H15" i="90"/>
  <c r="K16" i="90"/>
  <c r="K25" i="90"/>
  <c r="K37" i="90"/>
  <c r="K46" i="90"/>
  <c r="H47" i="90"/>
  <c r="K48" i="90"/>
  <c r="K57" i="90"/>
  <c r="K69" i="90"/>
  <c r="K77" i="90"/>
  <c r="K85" i="90"/>
  <c r="K94" i="90"/>
  <c r="H95" i="90"/>
  <c r="H97" i="90"/>
  <c r="K98" i="90"/>
  <c r="H99" i="90"/>
  <c r="K101" i="90"/>
  <c r="H105" i="90"/>
  <c r="K117" i="90"/>
  <c r="H120" i="90"/>
  <c r="H124" i="90"/>
  <c r="K129" i="90"/>
  <c r="K131" i="90"/>
  <c r="K135" i="90"/>
  <c r="K136" i="90"/>
  <c r="K137" i="90"/>
  <c r="K138" i="90"/>
  <c r="H139" i="90"/>
  <c r="K140" i="90"/>
  <c r="K141" i="90"/>
  <c r="K142" i="90"/>
  <c r="H143" i="90"/>
  <c r="H144" i="90"/>
  <c r="H145" i="90"/>
  <c r="H146" i="90"/>
  <c r="H148" i="90"/>
  <c r="H149" i="90"/>
  <c r="H150" i="90"/>
  <c r="K163" i="90"/>
  <c r="K167" i="90"/>
  <c r="K168" i="90"/>
  <c r="K169" i="90"/>
  <c r="K170" i="90"/>
  <c r="H171" i="90"/>
  <c r="K172" i="90"/>
  <c r="K173" i="90"/>
  <c r="K174" i="90"/>
  <c r="H175" i="90"/>
  <c r="H176" i="90"/>
  <c r="H177" i="90"/>
  <c r="H178" i="90"/>
  <c r="H180" i="90"/>
  <c r="H181" i="90"/>
  <c r="H182" i="90"/>
  <c r="K195" i="90"/>
  <c r="K199" i="90"/>
  <c r="K200" i="90"/>
  <c r="K201" i="90"/>
  <c r="K202" i="90"/>
  <c r="H203" i="90"/>
  <c r="K204" i="90"/>
  <c r="H197" i="92"/>
  <c r="H145" i="92"/>
  <c r="H143" i="92"/>
  <c r="K142" i="92"/>
  <c r="H129" i="92"/>
  <c r="H81" i="92"/>
  <c r="H74" i="92"/>
  <c r="K21" i="92"/>
  <c r="H204" i="92"/>
  <c r="K203" i="92"/>
  <c r="K199" i="92"/>
  <c r="H198" i="92"/>
  <c r="H168" i="92"/>
  <c r="K116" i="92"/>
  <c r="H102" i="92"/>
  <c r="K201" i="92"/>
  <c r="K188" i="92"/>
  <c r="H166" i="92"/>
  <c r="K159" i="92"/>
  <c r="H139" i="92"/>
  <c r="K138" i="92"/>
  <c r="H66" i="92"/>
  <c r="H33" i="92"/>
  <c r="H153" i="37"/>
  <c r="H137" i="37"/>
  <c r="H121" i="37"/>
  <c r="H105" i="37"/>
  <c r="H57" i="37"/>
  <c r="H41" i="37"/>
  <c r="H167" i="48"/>
  <c r="H133" i="48"/>
  <c r="H101" i="48"/>
  <c r="H48" i="48"/>
  <c r="K47" i="48"/>
  <c r="H23" i="62"/>
  <c r="H85" i="62"/>
  <c r="K196" i="37"/>
  <c r="H177" i="37"/>
  <c r="H161" i="37"/>
  <c r="H145" i="37"/>
  <c r="H129" i="37"/>
  <c r="H113" i="37"/>
  <c r="H97" i="37"/>
  <c r="H81" i="37"/>
  <c r="H65" i="37"/>
  <c r="H49" i="37"/>
  <c r="H33" i="37"/>
  <c r="H17" i="37"/>
  <c r="K9" i="43"/>
  <c r="H22" i="43"/>
  <c r="K42" i="43"/>
  <c r="H43" i="43"/>
  <c r="H78" i="43"/>
  <c r="H81" i="43"/>
  <c r="H89" i="43"/>
  <c r="K96" i="43"/>
  <c r="H101" i="43"/>
  <c r="H121" i="43"/>
  <c r="K128" i="43"/>
  <c r="H133" i="43"/>
  <c r="H153" i="43"/>
  <c r="K160" i="43"/>
  <c r="H165" i="43"/>
  <c r="H181" i="43"/>
  <c r="H189" i="43"/>
  <c r="H197" i="43"/>
  <c r="H18" i="43"/>
  <c r="H46" i="43"/>
  <c r="K61" i="43"/>
  <c r="K97" i="43"/>
  <c r="H98" i="43"/>
  <c r="H108" i="43"/>
  <c r="K129" i="43"/>
  <c r="H130" i="43"/>
  <c r="H140" i="43"/>
  <c r="K161" i="43"/>
  <c r="H162" i="43"/>
  <c r="H172" i="43"/>
  <c r="H182" i="43"/>
  <c r="H190" i="43"/>
  <c r="H198" i="43"/>
  <c r="K9" i="46"/>
  <c r="H6" i="46"/>
  <c r="K11" i="46"/>
  <c r="K22" i="46"/>
  <c r="H23" i="46"/>
  <c r="K26" i="46"/>
  <c r="H27" i="46"/>
  <c r="H29" i="46"/>
  <c r="K38" i="46"/>
  <c r="H39" i="46"/>
  <c r="K42" i="46"/>
  <c r="H43" i="46"/>
  <c r="H45" i="46"/>
  <c r="K54" i="46"/>
  <c r="H55" i="46"/>
  <c r="K58" i="46"/>
  <c r="H59" i="46"/>
  <c r="H61" i="46"/>
  <c r="K70" i="46"/>
  <c r="H71" i="46"/>
  <c r="K74" i="46"/>
  <c r="H75" i="46"/>
  <c r="K77" i="46"/>
  <c r="K93" i="46"/>
  <c r="K101" i="46"/>
  <c r="K109" i="46"/>
  <c r="H110" i="46"/>
  <c r="H113" i="46"/>
  <c r="K114" i="46"/>
  <c r="K117" i="46"/>
  <c r="H118" i="46"/>
  <c r="K123" i="46"/>
  <c r="K128" i="46"/>
  <c r="H133" i="46"/>
  <c r="K142" i="46"/>
  <c r="K143" i="46"/>
  <c r="K144" i="46"/>
  <c r="K145" i="46"/>
  <c r="H146" i="46"/>
  <c r="K147" i="46"/>
  <c r="K148" i="46"/>
  <c r="K150" i="46"/>
  <c r="K151" i="46"/>
  <c r="K152" i="46"/>
  <c r="K153" i="46"/>
  <c r="H154" i="46"/>
  <c r="H155" i="46"/>
  <c r="H156" i="46"/>
  <c r="H157" i="46"/>
  <c r="H159" i="46"/>
  <c r="H160" i="46"/>
  <c r="K161" i="46"/>
  <c r="H162" i="46"/>
  <c r="K163" i="46"/>
  <c r="K164" i="46"/>
  <c r="K166" i="46"/>
  <c r="K167" i="46"/>
  <c r="K168" i="46"/>
  <c r="K169" i="46"/>
  <c r="H170" i="46"/>
  <c r="H171" i="46"/>
  <c r="H172" i="46"/>
  <c r="H173" i="46"/>
  <c r="H175" i="46"/>
  <c r="H176" i="46"/>
  <c r="K177" i="46"/>
  <c r="H178" i="46"/>
  <c r="K179" i="46"/>
  <c r="K180" i="46"/>
  <c r="K182" i="46"/>
  <c r="K183" i="46"/>
  <c r="K184" i="46"/>
  <c r="K185" i="46"/>
  <c r="H186" i="46"/>
  <c r="H187" i="46"/>
  <c r="H188" i="46"/>
  <c r="H189" i="46"/>
  <c r="H191" i="46"/>
  <c r="H192" i="46"/>
  <c r="K193" i="46"/>
  <c r="H194" i="46"/>
  <c r="K195" i="46"/>
  <c r="K196" i="46"/>
  <c r="K198" i="46"/>
  <c r="K199" i="46"/>
  <c r="K200" i="46"/>
  <c r="K201" i="46"/>
  <c r="H202" i="46"/>
  <c r="H203" i="46"/>
  <c r="H204" i="46"/>
  <c r="K12" i="46"/>
  <c r="K13" i="46"/>
  <c r="H17" i="46"/>
  <c r="H33" i="46"/>
  <c r="H49" i="46"/>
  <c r="H65" i="46"/>
  <c r="H77" i="46"/>
  <c r="K78" i="46"/>
  <c r="H79" i="46"/>
  <c r="K81" i="46"/>
  <c r="H85" i="46"/>
  <c r="K89" i="46"/>
  <c r="K96" i="46"/>
  <c r="H98" i="46"/>
  <c r="H101" i="46"/>
  <c r="H105" i="46"/>
  <c r="K106" i="46"/>
  <c r="K111" i="46"/>
  <c r="H117" i="46"/>
  <c r="H119" i="46"/>
  <c r="K124" i="46"/>
  <c r="K126" i="46"/>
  <c r="K130" i="46"/>
  <c r="K138" i="46"/>
  <c r="K139" i="46"/>
  <c r="K140" i="46"/>
  <c r="K141" i="46"/>
  <c r="H142" i="46"/>
  <c r="H143" i="46"/>
  <c r="H144" i="46"/>
  <c r="H145" i="46"/>
  <c r="H147" i="46"/>
  <c r="H148" i="46"/>
  <c r="K149" i="46"/>
  <c r="H150" i="46"/>
  <c r="H151" i="46"/>
  <c r="H152" i="46"/>
  <c r="H153" i="46"/>
  <c r="H161" i="46"/>
  <c r="H163" i="46"/>
  <c r="H164" i="46"/>
  <c r="K165" i="46"/>
  <c r="H166" i="46"/>
  <c r="H167" i="46"/>
  <c r="H168" i="46"/>
  <c r="H169" i="46"/>
  <c r="H177" i="46"/>
  <c r="H179" i="46"/>
  <c r="H180" i="46"/>
  <c r="K181" i="46"/>
  <c r="H182" i="46"/>
  <c r="H183" i="46"/>
  <c r="H184" i="46"/>
  <c r="H185" i="46"/>
  <c r="H193" i="46"/>
  <c r="H195" i="46"/>
  <c r="H196" i="46"/>
  <c r="K197" i="46"/>
  <c r="H198" i="46"/>
  <c r="H199" i="46"/>
  <c r="H200" i="46"/>
  <c r="H201" i="46"/>
  <c r="K200" i="48"/>
  <c r="H186" i="48"/>
  <c r="H183" i="48"/>
  <c r="H181" i="48"/>
  <c r="H154" i="48"/>
  <c r="H151" i="48"/>
  <c r="H149" i="48"/>
  <c r="H122" i="48"/>
  <c r="H119" i="48"/>
  <c r="H117" i="48"/>
  <c r="H90" i="48"/>
  <c r="K27" i="63"/>
  <c r="K63" i="63"/>
  <c r="H30" i="63"/>
  <c r="K35" i="63"/>
  <c r="K37" i="63"/>
  <c r="H38" i="63"/>
  <c r="K47" i="63"/>
  <c r="H52" i="63"/>
  <c r="K77" i="63"/>
  <c r="K115" i="63"/>
  <c r="H134" i="63"/>
  <c r="K195" i="63"/>
  <c r="K197" i="63"/>
  <c r="H198" i="63"/>
  <c r="K69" i="65"/>
  <c r="K71" i="65"/>
  <c r="H126" i="65"/>
  <c r="K157" i="65"/>
  <c r="H158" i="65"/>
  <c r="K189" i="65"/>
  <c r="K27" i="65"/>
  <c r="K29" i="65"/>
  <c r="H30" i="65"/>
  <c r="K35" i="65"/>
  <c r="K37" i="65"/>
  <c r="H38" i="65"/>
  <c r="H100" i="65"/>
  <c r="H190" i="65"/>
  <c r="K103" i="65"/>
  <c r="K39" i="65"/>
  <c r="K141" i="65"/>
  <c r="H142" i="65"/>
  <c r="H20" i="67"/>
  <c r="H28" i="67"/>
  <c r="H36" i="67"/>
  <c r="H44" i="67"/>
  <c r="H52" i="67"/>
  <c r="H60" i="67"/>
  <c r="H68" i="67"/>
  <c r="H76" i="67"/>
  <c r="H84" i="67"/>
  <c r="H92" i="67"/>
  <c r="H100" i="67"/>
  <c r="H108" i="67"/>
  <c r="H116" i="67"/>
  <c r="H124" i="67"/>
  <c r="H132" i="67"/>
  <c r="H140" i="67"/>
  <c r="H148" i="67"/>
  <c r="H156" i="67"/>
  <c r="H164" i="67"/>
  <c r="H172" i="67"/>
  <c r="H180" i="67"/>
  <c r="H188" i="67"/>
  <c r="H196" i="67"/>
  <c r="H204" i="67"/>
  <c r="K39" i="67"/>
  <c r="K41" i="67"/>
  <c r="H42" i="67"/>
  <c r="K71" i="67"/>
  <c r="K73" i="67"/>
  <c r="H74" i="67"/>
  <c r="K103" i="67"/>
  <c r="K105" i="67"/>
  <c r="H106" i="67"/>
  <c r="K135" i="67"/>
  <c r="K137" i="67"/>
  <c r="H138" i="67"/>
  <c r="K167" i="67"/>
  <c r="K169" i="67"/>
  <c r="H170" i="67"/>
  <c r="K199" i="67"/>
  <c r="K201" i="67"/>
  <c r="H202" i="67"/>
  <c r="H11" i="67"/>
  <c r="H13" i="67"/>
  <c r="K15" i="67"/>
  <c r="K17" i="67"/>
  <c r="H18" i="67"/>
  <c r="K47" i="67"/>
  <c r="K49" i="67"/>
  <c r="H50" i="67"/>
  <c r="K79" i="67"/>
  <c r="K81" i="67"/>
  <c r="H82" i="67"/>
  <c r="K111" i="67"/>
  <c r="K113" i="67"/>
  <c r="H114" i="67"/>
  <c r="K143" i="67"/>
  <c r="K145" i="67"/>
  <c r="H146" i="67"/>
  <c r="K175" i="67"/>
  <c r="K177" i="67"/>
  <c r="H178" i="67"/>
  <c r="K193" i="69"/>
  <c r="H160" i="69"/>
  <c r="K159" i="69"/>
  <c r="K157" i="69"/>
  <c r="H152" i="69"/>
  <c r="K151" i="69"/>
  <c r="H72" i="69"/>
  <c r="K71" i="69"/>
  <c r="K65" i="69"/>
  <c r="H190" i="79"/>
  <c r="H188" i="79"/>
  <c r="K10" i="79"/>
  <c r="H18" i="79"/>
  <c r="K25" i="79"/>
  <c r="H42" i="79"/>
  <c r="H44" i="79"/>
  <c r="H50" i="79"/>
  <c r="K57" i="79"/>
  <c r="K63" i="79"/>
  <c r="K65" i="79"/>
  <c r="H66" i="79"/>
  <c r="K71" i="79"/>
  <c r="K73" i="79"/>
  <c r="H74" i="79"/>
  <c r="K79" i="79"/>
  <c r="H80" i="79"/>
  <c r="H100" i="79"/>
  <c r="K107" i="79"/>
  <c r="H112" i="79"/>
  <c r="H132" i="79"/>
  <c r="K139" i="79"/>
  <c r="H140" i="79"/>
  <c r="K147" i="79"/>
  <c r="H148" i="79"/>
  <c r="K155" i="79"/>
  <c r="H156" i="79"/>
  <c r="K163" i="79"/>
  <c r="H164" i="79"/>
  <c r="K171" i="79"/>
  <c r="H172" i="79"/>
  <c r="K177" i="79"/>
  <c r="K179" i="79"/>
  <c r="H186" i="79"/>
  <c r="H194" i="79"/>
  <c r="H202" i="79"/>
  <c r="K17" i="79"/>
  <c r="H22" i="79"/>
  <c r="K33" i="79"/>
  <c r="H34" i="79"/>
  <c r="K41" i="79"/>
  <c r="K47" i="79"/>
  <c r="K49" i="79"/>
  <c r="H54" i="79"/>
  <c r="H92" i="79"/>
  <c r="K99" i="79"/>
  <c r="H104" i="79"/>
  <c r="H124" i="79"/>
  <c r="K131" i="79"/>
  <c r="H136" i="79"/>
  <c r="K143" i="79"/>
  <c r="H144" i="79"/>
  <c r="K151" i="79"/>
  <c r="H152" i="79"/>
  <c r="K159" i="79"/>
  <c r="H160" i="79"/>
  <c r="K167" i="79"/>
  <c r="H168" i="79"/>
  <c r="H38" i="79"/>
  <c r="H84" i="79"/>
  <c r="K91" i="79"/>
  <c r="H108" i="79"/>
  <c r="K203" i="79"/>
  <c r="H204" i="79"/>
  <c r="H26" i="79"/>
  <c r="K75" i="79"/>
  <c r="H96" i="79"/>
  <c r="K115" i="79"/>
  <c r="H120" i="79"/>
  <c r="H180" i="79"/>
  <c r="H182" i="79"/>
  <c r="H88" i="79"/>
  <c r="K123" i="79"/>
  <c r="K67" i="79"/>
  <c r="H128" i="79"/>
  <c r="K173" i="79"/>
  <c r="K83" i="79"/>
  <c r="K195" i="79"/>
  <c r="H196" i="79"/>
  <c r="H198" i="79"/>
  <c r="H116" i="79"/>
  <c r="K10" i="48"/>
  <c r="H11" i="48"/>
  <c r="H13" i="48"/>
  <c r="K15" i="48"/>
  <c r="H16" i="48"/>
  <c r="H67" i="48"/>
  <c r="H71" i="48"/>
  <c r="H89" i="48"/>
  <c r="H97" i="48"/>
  <c r="H105" i="48"/>
  <c r="H113" i="48"/>
  <c r="H121" i="48"/>
  <c r="H129" i="48"/>
  <c r="H137" i="48"/>
  <c r="H145" i="48"/>
  <c r="H153" i="48"/>
  <c r="H161" i="48"/>
  <c r="H169" i="48"/>
  <c r="H177" i="48"/>
  <c r="H185" i="48"/>
  <c r="K39" i="50"/>
  <c r="K201" i="50"/>
  <c r="H202" i="50"/>
  <c r="K151" i="50"/>
  <c r="H194" i="37"/>
  <c r="H185" i="37"/>
  <c r="H169" i="37"/>
  <c r="H89" i="37"/>
  <c r="H73" i="37"/>
  <c r="H25" i="37"/>
  <c r="H170" i="48"/>
  <c r="H165" i="48"/>
  <c r="H138" i="48"/>
  <c r="H135" i="48"/>
  <c r="H106" i="48"/>
  <c r="H103" i="48"/>
  <c r="K45" i="48"/>
  <c r="H170" i="50"/>
  <c r="K53" i="50"/>
  <c r="H14" i="79"/>
  <c r="H159" i="89"/>
  <c r="H163" i="89"/>
  <c r="K201" i="37"/>
  <c r="H191" i="37"/>
  <c r="K190" i="37"/>
  <c r="H181" i="37"/>
  <c r="H165" i="37"/>
  <c r="H149" i="37"/>
  <c r="H133" i="37"/>
  <c r="H117" i="37"/>
  <c r="H101" i="37"/>
  <c r="H85" i="37"/>
  <c r="H69" i="37"/>
  <c r="H53" i="37"/>
  <c r="H37" i="37"/>
  <c r="H21" i="37"/>
  <c r="K11" i="37"/>
  <c r="K13" i="38"/>
  <c r="K40" i="38"/>
  <c r="K42" i="38"/>
  <c r="H43" i="38"/>
  <c r="K48" i="38"/>
  <c r="K50" i="38"/>
  <c r="H51" i="38"/>
  <c r="K58" i="38"/>
  <c r="K60" i="38"/>
  <c r="H61" i="38"/>
  <c r="H93" i="38"/>
  <c r="H100" i="38"/>
  <c r="K105" i="38"/>
  <c r="H106" i="38"/>
  <c r="K109" i="38"/>
  <c r="H110" i="38"/>
  <c r="H116" i="38"/>
  <c r="K121" i="38"/>
  <c r="H122" i="38"/>
  <c r="K125" i="38"/>
  <c r="H126" i="38"/>
  <c r="H132" i="38"/>
  <c r="K137" i="38"/>
  <c r="H10" i="38"/>
  <c r="H91" i="38"/>
  <c r="K103" i="38"/>
  <c r="K119" i="38"/>
  <c r="K135" i="38"/>
  <c r="K151" i="38"/>
  <c r="K203" i="46"/>
  <c r="H197" i="46"/>
  <c r="H190" i="46"/>
  <c r="K189" i="46"/>
  <c r="K176" i="46"/>
  <c r="K171" i="46"/>
  <c r="H165" i="46"/>
  <c r="H158" i="46"/>
  <c r="K157" i="46"/>
  <c r="H141" i="46"/>
  <c r="K132" i="46"/>
  <c r="K131" i="46"/>
  <c r="K122" i="46"/>
  <c r="H121" i="46"/>
  <c r="H116" i="46"/>
  <c r="H103" i="46"/>
  <c r="K102" i="46"/>
  <c r="H94" i="46"/>
  <c r="H90" i="46"/>
  <c r="H81" i="46"/>
  <c r="H69" i="46"/>
  <c r="H67" i="46"/>
  <c r="K66" i="46"/>
  <c r="H37" i="46"/>
  <c r="H35" i="46"/>
  <c r="K34" i="46"/>
  <c r="H178" i="48"/>
  <c r="H175" i="48"/>
  <c r="H173" i="48"/>
  <c r="H146" i="48"/>
  <c r="H143" i="48"/>
  <c r="H141" i="48"/>
  <c r="H114" i="48"/>
  <c r="H111" i="48"/>
  <c r="H109" i="48"/>
  <c r="K5" i="58"/>
  <c r="K8" i="58"/>
  <c r="K10" i="58"/>
  <c r="H11" i="58"/>
  <c r="K29" i="58"/>
  <c r="H30" i="58"/>
  <c r="K37" i="58"/>
  <c r="H38" i="58"/>
  <c r="K45" i="58"/>
  <c r="H46" i="58"/>
  <c r="K53" i="58"/>
  <c r="H54" i="58"/>
  <c r="K61" i="58"/>
  <c r="H62" i="58"/>
  <c r="K69" i="58"/>
  <c r="H84" i="58"/>
  <c r="H86" i="58"/>
  <c r="K93" i="58"/>
  <c r="H94" i="58"/>
  <c r="K101" i="58"/>
  <c r="H102" i="58"/>
  <c r="K109" i="58"/>
  <c r="H110" i="58"/>
  <c r="K117" i="58"/>
  <c r="H118" i="58"/>
  <c r="K125" i="58"/>
  <c r="H126" i="58"/>
  <c r="K133" i="58"/>
  <c r="H134" i="58"/>
  <c r="K141" i="58"/>
  <c r="H142" i="58"/>
  <c r="K149" i="58"/>
  <c r="H150" i="58"/>
  <c r="K157" i="58"/>
  <c r="H158" i="58"/>
  <c r="K165" i="58"/>
  <c r="H166" i="58"/>
  <c r="K173" i="58"/>
  <c r="H174" i="58"/>
  <c r="K181" i="58"/>
  <c r="H182" i="58"/>
  <c r="K189" i="58"/>
  <c r="H190" i="58"/>
  <c r="K197" i="58"/>
  <c r="H198" i="58"/>
  <c r="H12" i="58"/>
  <c r="H14" i="58"/>
  <c r="H70" i="58"/>
  <c r="K33" i="58"/>
  <c r="H34" i="58"/>
  <c r="K49" i="58"/>
  <c r="H50" i="58"/>
  <c r="K65" i="58"/>
  <c r="H66" i="58"/>
  <c r="K89" i="58"/>
  <c r="H90" i="58"/>
  <c r="K105" i="58"/>
  <c r="H106" i="58"/>
  <c r="K121" i="58"/>
  <c r="H122" i="58"/>
  <c r="K137" i="58"/>
  <c r="H138" i="58"/>
  <c r="K153" i="58"/>
  <c r="H154" i="58"/>
  <c r="K169" i="58"/>
  <c r="H170" i="58"/>
  <c r="K185" i="58"/>
  <c r="H186" i="58"/>
  <c r="K201" i="58"/>
  <c r="H202" i="58"/>
  <c r="H39" i="62"/>
  <c r="K5" i="69"/>
  <c r="H9" i="69"/>
  <c r="K21" i="69"/>
  <c r="K25" i="69"/>
  <c r="K37" i="69"/>
  <c r="K41" i="69"/>
  <c r="K53" i="69"/>
  <c r="K57" i="69"/>
  <c r="K69" i="69"/>
  <c r="K73" i="69"/>
  <c r="K85" i="69"/>
  <c r="K89" i="69"/>
  <c r="K101" i="69"/>
  <c r="K105" i="69"/>
  <c r="K117" i="69"/>
  <c r="K121" i="69"/>
  <c r="K133" i="69"/>
  <c r="K137" i="69"/>
  <c r="K149" i="69"/>
  <c r="K153" i="69"/>
  <c r="K165" i="69"/>
  <c r="K169" i="69"/>
  <c r="K181" i="69"/>
  <c r="K185" i="69"/>
  <c r="K197" i="69"/>
  <c r="K201" i="69"/>
  <c r="K15" i="69"/>
  <c r="H16" i="69"/>
  <c r="H22" i="69"/>
  <c r="H26" i="69"/>
  <c r="K31" i="69"/>
  <c r="H32" i="69"/>
  <c r="H38" i="69"/>
  <c r="H42" i="69"/>
  <c r="K47" i="69"/>
  <c r="H48" i="69"/>
  <c r="H54" i="69"/>
  <c r="H58" i="69"/>
  <c r="K63" i="69"/>
  <c r="H64" i="69"/>
  <c r="H70" i="69"/>
  <c r="H74" i="69"/>
  <c r="K79" i="69"/>
  <c r="H80" i="69"/>
  <c r="H86" i="69"/>
  <c r="H90" i="69"/>
  <c r="K95" i="69"/>
  <c r="H96" i="69"/>
  <c r="H102" i="69"/>
  <c r="H106" i="69"/>
  <c r="K111" i="69"/>
  <c r="H112" i="69"/>
  <c r="H118" i="69"/>
  <c r="H122" i="69"/>
  <c r="K127" i="69"/>
  <c r="H128" i="69"/>
  <c r="H14" i="69"/>
  <c r="K23" i="69"/>
  <c r="H24" i="69"/>
  <c r="H34" i="69"/>
  <c r="H46" i="69"/>
  <c r="K55" i="69"/>
  <c r="H56" i="69"/>
  <c r="H66" i="69"/>
  <c r="H78" i="69"/>
  <c r="K87" i="69"/>
  <c r="H88" i="69"/>
  <c r="H98" i="69"/>
  <c r="H110" i="69"/>
  <c r="K119" i="69"/>
  <c r="H120" i="69"/>
  <c r="H130" i="69"/>
  <c r="H138" i="69"/>
  <c r="K143" i="69"/>
  <c r="H144" i="69"/>
  <c r="H158" i="69"/>
  <c r="H162" i="69"/>
  <c r="H170" i="69"/>
  <c r="K175" i="69"/>
  <c r="H176" i="69"/>
  <c r="H190" i="69"/>
  <c r="H194" i="69"/>
  <c r="H202" i="69"/>
  <c r="K17" i="69"/>
  <c r="K29" i="69"/>
  <c r="K49" i="69"/>
  <c r="K61" i="69"/>
  <c r="K81" i="69"/>
  <c r="K93" i="69"/>
  <c r="K113" i="69"/>
  <c r="K125" i="69"/>
  <c r="K135" i="69"/>
  <c r="H136" i="69"/>
  <c r="K141" i="69"/>
  <c r="K145" i="69"/>
  <c r="H150" i="69"/>
  <c r="K167" i="69"/>
  <c r="H168" i="69"/>
  <c r="K173" i="69"/>
  <c r="K177" i="69"/>
  <c r="H182" i="69"/>
  <c r="K199" i="69"/>
  <c r="H200" i="69"/>
  <c r="H18" i="69"/>
  <c r="K33" i="69"/>
  <c r="K39" i="69"/>
  <c r="H40" i="69"/>
  <c r="H82" i="69"/>
  <c r="K97" i="69"/>
  <c r="K103" i="69"/>
  <c r="H104" i="69"/>
  <c r="K161" i="69"/>
  <c r="H174" i="69"/>
  <c r="H186" i="69"/>
  <c r="K45" i="69"/>
  <c r="H62" i="69"/>
  <c r="K109" i="69"/>
  <c r="H126" i="69"/>
  <c r="H146" i="69"/>
  <c r="H166" i="69"/>
  <c r="K183" i="69"/>
  <c r="H184" i="69"/>
  <c r="K189" i="69"/>
  <c r="K191" i="69"/>
  <c r="H192" i="69"/>
  <c r="H12" i="54"/>
  <c r="K24" i="64"/>
  <c r="K168" i="64"/>
  <c r="H203" i="64"/>
  <c r="H65" i="66"/>
  <c r="H49" i="66"/>
  <c r="H53" i="53"/>
  <c r="K52" i="53"/>
  <c r="H45" i="53"/>
  <c r="K44" i="53"/>
  <c r="H37" i="53"/>
  <c r="H33" i="53"/>
  <c r="H29" i="53"/>
  <c r="K26" i="53"/>
  <c r="H21" i="53"/>
  <c r="K20" i="53"/>
  <c r="H8" i="53"/>
  <c r="K5" i="54"/>
  <c r="H11" i="54"/>
  <c r="K17" i="54"/>
  <c r="H20" i="54"/>
  <c r="H24" i="54"/>
  <c r="H28" i="54"/>
  <c r="K35" i="54"/>
  <c r="K39" i="54"/>
  <c r="K43" i="54"/>
  <c r="K47" i="54"/>
  <c r="K51" i="54"/>
  <c r="K55" i="54"/>
  <c r="K59" i="54"/>
  <c r="K63" i="54"/>
  <c r="K67" i="54"/>
  <c r="K71" i="54"/>
  <c r="K75" i="54"/>
  <c r="K79" i="54"/>
  <c r="K83" i="54"/>
  <c r="K87" i="54"/>
  <c r="K91" i="54"/>
  <c r="K95" i="54"/>
  <c r="K99" i="54"/>
  <c r="K103" i="54"/>
  <c r="H104" i="54"/>
  <c r="K111" i="54"/>
  <c r="H112" i="54"/>
  <c r="K117" i="54"/>
  <c r="H118" i="54"/>
  <c r="H122" i="54"/>
  <c r="K129" i="54"/>
  <c r="H130" i="54"/>
  <c r="K137" i="54"/>
  <c r="H138" i="54"/>
  <c r="H142" i="54"/>
  <c r="H146" i="54"/>
  <c r="H150" i="54"/>
  <c r="H154" i="54"/>
  <c r="H158" i="54"/>
  <c r="H162" i="54"/>
  <c r="H166" i="54"/>
  <c r="H170" i="54"/>
  <c r="K175" i="54"/>
  <c r="H178" i="54"/>
  <c r="H182" i="54"/>
  <c r="H186" i="54"/>
  <c r="H190" i="54"/>
  <c r="H194" i="54"/>
  <c r="H198" i="54"/>
  <c r="K6" i="54"/>
  <c r="K7" i="54"/>
  <c r="K8" i="54"/>
  <c r="H9" i="54"/>
  <c r="H14" i="54"/>
  <c r="H18" i="54"/>
  <c r="K25" i="54"/>
  <c r="H26" i="54"/>
  <c r="K31" i="54"/>
  <c r="H32" i="54"/>
  <c r="H36" i="54"/>
  <c r="H40" i="54"/>
  <c r="H44" i="54"/>
  <c r="H48" i="54"/>
  <c r="H52" i="54"/>
  <c r="H56" i="54"/>
  <c r="H60" i="54"/>
  <c r="H64" i="54"/>
  <c r="H68" i="54"/>
  <c r="H72" i="54"/>
  <c r="H76" i="54"/>
  <c r="H80" i="54"/>
  <c r="H84" i="54"/>
  <c r="H88" i="54"/>
  <c r="H92" i="54"/>
  <c r="H96" i="54"/>
  <c r="H100" i="54"/>
  <c r="K107" i="54"/>
  <c r="H108" i="54"/>
  <c r="K115" i="54"/>
  <c r="K119" i="54"/>
  <c r="K123" i="54"/>
  <c r="K127" i="54"/>
  <c r="K131" i="54"/>
  <c r="K135" i="54"/>
  <c r="K139" i="54"/>
  <c r="K143" i="54"/>
  <c r="H144" i="54"/>
  <c r="K151" i="54"/>
  <c r="H152" i="54"/>
  <c r="K159" i="54"/>
  <c r="H160" i="54"/>
  <c r="K167" i="54"/>
  <c r="H168" i="54"/>
  <c r="K173" i="54"/>
  <c r="H176" i="54"/>
  <c r="K183" i="54"/>
  <c r="H184" i="54"/>
  <c r="K191" i="54"/>
  <c r="H192" i="54"/>
  <c r="K199" i="54"/>
  <c r="H200" i="54"/>
  <c r="K5" i="61"/>
  <c r="K6" i="61"/>
  <c r="K8" i="61"/>
  <c r="K55" i="61"/>
  <c r="K63" i="61"/>
  <c r="K71" i="61"/>
  <c r="K79" i="61"/>
  <c r="H80" i="61"/>
  <c r="H82" i="61"/>
  <c r="K91" i="61"/>
  <c r="K95" i="61"/>
  <c r="K107" i="61"/>
  <c r="K111" i="61"/>
  <c r="K123" i="61"/>
  <c r="K127" i="61"/>
  <c r="K139" i="61"/>
  <c r="K143" i="61"/>
  <c r="H144" i="61"/>
  <c r="H146" i="61"/>
  <c r="H156" i="61"/>
  <c r="K159" i="61"/>
  <c r="K171" i="61"/>
  <c r="K175" i="61"/>
  <c r="H186" i="61"/>
  <c r="H190" i="61"/>
  <c r="K199" i="61"/>
  <c r="K201" i="61"/>
  <c r="H202" i="61"/>
  <c r="K7" i="61"/>
  <c r="H9" i="61"/>
  <c r="K15" i="61"/>
  <c r="H16" i="61"/>
  <c r="K23" i="61"/>
  <c r="H24" i="61"/>
  <c r="K31" i="61"/>
  <c r="K33" i="61"/>
  <c r="H34" i="61"/>
  <c r="K39" i="61"/>
  <c r="K41" i="61"/>
  <c r="H42" i="61"/>
  <c r="K47" i="61"/>
  <c r="K49" i="61"/>
  <c r="H50" i="61"/>
  <c r="H58" i="61"/>
  <c r="H86" i="61"/>
  <c r="H92" i="61"/>
  <c r="H96" i="61"/>
  <c r="K101" i="61"/>
  <c r="H102" i="61"/>
  <c r="H108" i="61"/>
  <c r="H112" i="61"/>
  <c r="K117" i="61"/>
  <c r="H118" i="61"/>
  <c r="H124" i="61"/>
  <c r="H128" i="61"/>
  <c r="K133" i="61"/>
  <c r="H134" i="61"/>
  <c r="H140" i="61"/>
  <c r="H150" i="61"/>
  <c r="H160" i="61"/>
  <c r="K165" i="61"/>
  <c r="H166" i="61"/>
  <c r="H172" i="61"/>
  <c r="H176" i="61"/>
  <c r="K181" i="61"/>
  <c r="K187" i="61"/>
  <c r="H188" i="61"/>
  <c r="K193" i="61"/>
  <c r="K203" i="61"/>
  <c r="H81" i="66"/>
  <c r="K27" i="71"/>
  <c r="H36" i="71"/>
  <c r="H76" i="71"/>
  <c r="K91" i="71"/>
  <c r="H100" i="71"/>
  <c r="H140" i="71"/>
  <c r="K155" i="71"/>
  <c r="H164" i="71"/>
  <c r="H204" i="71"/>
  <c r="H28" i="71"/>
  <c r="K43" i="71"/>
  <c r="H52" i="71"/>
  <c r="H92" i="71"/>
  <c r="K107" i="71"/>
  <c r="H116" i="71"/>
  <c r="H156" i="71"/>
  <c r="K171" i="71"/>
  <c r="H180" i="71"/>
  <c r="H44" i="71"/>
  <c r="H124" i="71"/>
  <c r="K139" i="71"/>
  <c r="H172" i="71"/>
  <c r="K10" i="71"/>
  <c r="H12" i="71"/>
  <c r="H20" i="71"/>
  <c r="K59" i="71"/>
  <c r="H68" i="71"/>
  <c r="H148" i="71"/>
  <c r="K187" i="71"/>
  <c r="H196" i="71"/>
  <c r="H36" i="75"/>
  <c r="H46" i="75"/>
  <c r="H74" i="75"/>
  <c r="K135" i="75"/>
  <c r="H136" i="75"/>
  <c r="H30" i="75"/>
  <c r="K141" i="75"/>
  <c r="K143" i="75"/>
  <c r="H144" i="75"/>
  <c r="K171" i="75"/>
  <c r="K173" i="75"/>
  <c r="H174" i="75"/>
  <c r="K13" i="76"/>
  <c r="K128" i="76"/>
  <c r="K130" i="76"/>
  <c r="H131" i="76"/>
  <c r="K136" i="76"/>
  <c r="K138" i="76"/>
  <c r="H139" i="76"/>
  <c r="K144" i="76"/>
  <c r="K146" i="76"/>
  <c r="H147" i="76"/>
  <c r="K152" i="76"/>
  <c r="K154" i="76"/>
  <c r="H155" i="76"/>
  <c r="K160" i="76"/>
  <c r="K162" i="76"/>
  <c r="H163" i="76"/>
  <c r="K168" i="76"/>
  <c r="K170" i="76"/>
  <c r="H171" i="76"/>
  <c r="K176" i="76"/>
  <c r="K178" i="76"/>
  <c r="H179" i="76"/>
  <c r="K184" i="76"/>
  <c r="K186" i="76"/>
  <c r="H187" i="76"/>
  <c r="K192" i="76"/>
  <c r="K194" i="76"/>
  <c r="H195" i="76"/>
  <c r="K200" i="76"/>
  <c r="K202" i="76"/>
  <c r="H203" i="76"/>
  <c r="H10" i="76"/>
  <c r="H33" i="72"/>
  <c r="H29" i="72"/>
  <c r="H123" i="72"/>
  <c r="H131" i="72"/>
  <c r="H139" i="72"/>
  <c r="H147" i="72"/>
  <c r="H155" i="72"/>
  <c r="H163" i="72"/>
  <c r="H171" i="72"/>
  <c r="H179" i="72"/>
  <c r="H187" i="72"/>
  <c r="H195" i="72"/>
  <c r="H203" i="72"/>
  <c r="H172" i="73"/>
  <c r="K171" i="73"/>
  <c r="K169" i="73"/>
  <c r="H82" i="75"/>
  <c r="H181" i="76"/>
  <c r="H149" i="76"/>
  <c r="H110" i="77"/>
  <c r="H108" i="77"/>
  <c r="K107" i="77"/>
  <c r="H78" i="77"/>
  <c r="H76" i="77"/>
  <c r="K75" i="77"/>
  <c r="H46" i="77"/>
  <c r="H44" i="77"/>
  <c r="K11" i="84"/>
  <c r="H12" i="84"/>
  <c r="H88" i="84"/>
  <c r="H97" i="84"/>
  <c r="H101" i="84"/>
  <c r="H112" i="84"/>
  <c r="H116" i="84"/>
  <c r="H125" i="84"/>
  <c r="H140" i="84"/>
  <c r="H56" i="84"/>
  <c r="H65" i="84"/>
  <c r="H69" i="84"/>
  <c r="H80" i="84"/>
  <c r="H84" i="84"/>
  <c r="H93" i="84"/>
  <c r="H108" i="84"/>
  <c r="H184" i="84"/>
  <c r="H193" i="84"/>
  <c r="H197" i="84"/>
  <c r="H9" i="85"/>
  <c r="K62" i="85"/>
  <c r="H71" i="85"/>
  <c r="K82" i="85"/>
  <c r="K104" i="85"/>
  <c r="H105" i="85"/>
  <c r="H107" i="85"/>
  <c r="H112" i="85"/>
  <c r="K126" i="85"/>
  <c r="H135" i="85"/>
  <c r="K146" i="85"/>
  <c r="K168" i="85"/>
  <c r="H169" i="85"/>
  <c r="H171" i="85"/>
  <c r="H176" i="85"/>
  <c r="K190" i="85"/>
  <c r="H199" i="85"/>
  <c r="K54" i="85"/>
  <c r="K58" i="85"/>
  <c r="K67" i="85"/>
  <c r="K118" i="85"/>
  <c r="K122" i="85"/>
  <c r="K131" i="85"/>
  <c r="K182" i="85"/>
  <c r="K186" i="85"/>
  <c r="K195" i="85"/>
  <c r="K199" i="88"/>
  <c r="K194" i="88"/>
  <c r="K114" i="88"/>
  <c r="H113" i="88"/>
  <c r="K112" i="88"/>
  <c r="K34" i="88"/>
  <c r="H33" i="88"/>
  <c r="K10" i="77"/>
  <c r="K19" i="77"/>
  <c r="H20" i="77"/>
  <c r="H26" i="77"/>
  <c r="H34" i="77"/>
  <c r="H42" i="77"/>
  <c r="H50" i="77"/>
  <c r="H58" i="77"/>
  <c r="H66" i="77"/>
  <c r="H74" i="77"/>
  <c r="H82" i="77"/>
  <c r="H90" i="77"/>
  <c r="H98" i="77"/>
  <c r="H106" i="77"/>
  <c r="H114" i="77"/>
  <c r="H122" i="77"/>
  <c r="H130" i="77"/>
  <c r="K24" i="88"/>
  <c r="K48" i="88"/>
  <c r="H49" i="88"/>
  <c r="K50" i="88"/>
  <c r="K96" i="88"/>
  <c r="H97" i="88"/>
  <c r="K98" i="88"/>
  <c r="K136" i="88"/>
  <c r="H137" i="88"/>
  <c r="K138" i="88"/>
  <c r="K178" i="88"/>
  <c r="K183" i="88"/>
  <c r="K40" i="88"/>
  <c r="H41" i="88"/>
  <c r="K42" i="88"/>
  <c r="K80" i="88"/>
  <c r="H81" i="88"/>
  <c r="K82" i="88"/>
  <c r="K128" i="88"/>
  <c r="H129" i="88"/>
  <c r="K130" i="88"/>
  <c r="H87" i="82"/>
  <c r="H22" i="82"/>
  <c r="H8" i="90"/>
  <c r="H5" i="90"/>
  <c r="H6" i="90"/>
  <c r="H9" i="90"/>
  <c r="K18" i="90"/>
  <c r="H19" i="90"/>
  <c r="K20" i="90"/>
  <c r="K26" i="90"/>
  <c r="H27" i="90"/>
  <c r="K28" i="90"/>
  <c r="K34" i="90"/>
  <c r="H35" i="90"/>
  <c r="K36" i="90"/>
  <c r="K42" i="90"/>
  <c r="H43" i="90"/>
  <c r="K44" i="90"/>
  <c r="K50" i="90"/>
  <c r="H51" i="90"/>
  <c r="K52" i="90"/>
  <c r="K58" i="90"/>
  <c r="H59" i="90"/>
  <c r="K60" i="90"/>
  <c r="K66" i="90"/>
  <c r="H67" i="90"/>
  <c r="K68" i="90"/>
  <c r="H74" i="90"/>
  <c r="H77" i="90"/>
  <c r="H78" i="90"/>
  <c r="H81" i="90"/>
  <c r="H82" i="90"/>
  <c r="H85" i="90"/>
  <c r="H86" i="90"/>
  <c r="H89" i="90"/>
  <c r="H90" i="90"/>
  <c r="H94" i="90"/>
  <c r="K96" i="90"/>
  <c r="K100" i="90"/>
  <c r="K105" i="90"/>
  <c r="K109" i="90"/>
  <c r="H113" i="90"/>
  <c r="K114" i="90"/>
  <c r="H115" i="90"/>
  <c r="H117" i="90"/>
  <c r="K118" i="90"/>
  <c r="H119" i="90"/>
  <c r="K120" i="90"/>
  <c r="K121" i="90"/>
  <c r="K122" i="90"/>
  <c r="H123" i="90"/>
  <c r="K124" i="90"/>
  <c r="K125" i="90"/>
  <c r="K126" i="90"/>
  <c r="H127" i="90"/>
  <c r="H128" i="90"/>
  <c r="H129" i="90"/>
  <c r="H130" i="90"/>
  <c r="H200" i="92"/>
  <c r="H196" i="92"/>
  <c r="K195" i="92"/>
  <c r="K193" i="92"/>
  <c r="H186" i="92"/>
  <c r="K183" i="92"/>
  <c r="K181" i="92"/>
  <c r="K176" i="92"/>
  <c r="K173" i="92"/>
  <c r="H161" i="92"/>
  <c r="H137" i="92"/>
  <c r="H103" i="92"/>
  <c r="K102" i="92"/>
  <c r="H99" i="92"/>
  <c r="K98" i="92"/>
  <c r="H91" i="92"/>
  <c r="K90" i="92"/>
  <c r="H86" i="92"/>
  <c r="H58" i="92"/>
  <c r="H49" i="92"/>
  <c r="H42" i="92"/>
  <c r="H29" i="92"/>
  <c r="K17" i="92"/>
  <c r="K29" i="92"/>
  <c r="H30" i="92"/>
  <c r="H50" i="92"/>
  <c r="H57" i="92"/>
  <c r="H62" i="92"/>
  <c r="H82" i="92"/>
  <c r="H89" i="92"/>
  <c r="K104" i="92"/>
  <c r="K109" i="92"/>
  <c r="K120" i="92"/>
  <c r="H126" i="92"/>
  <c r="H138" i="92"/>
  <c r="H142" i="92"/>
  <c r="H144" i="92"/>
  <c r="K146" i="92"/>
  <c r="H147" i="92"/>
  <c r="H149" i="92"/>
  <c r="K154" i="92"/>
  <c r="H155" i="92"/>
  <c r="H162" i="92"/>
  <c r="H165" i="92"/>
  <c r="K168" i="92"/>
  <c r="K172" i="92"/>
  <c r="H190" i="92"/>
  <c r="K196" i="92"/>
  <c r="K197" i="92"/>
  <c r="K198" i="92"/>
  <c r="H199" i="92"/>
  <c r="K200" i="92"/>
  <c r="K204" i="92"/>
  <c r="K5" i="34"/>
  <c r="K6" i="34"/>
  <c r="K9" i="34"/>
  <c r="H20" i="34"/>
  <c r="H24" i="34"/>
  <c r="H28" i="34"/>
  <c r="H32" i="34"/>
  <c r="H36" i="34"/>
  <c r="H40" i="34"/>
  <c r="H44" i="34"/>
  <c r="H48" i="34"/>
  <c r="H52" i="34"/>
  <c r="H56" i="34"/>
  <c r="H60" i="34"/>
  <c r="H64" i="34"/>
  <c r="H68" i="34"/>
  <c r="H72" i="34"/>
  <c r="H76" i="34"/>
  <c r="H80" i="34"/>
  <c r="H84" i="34"/>
  <c r="H88" i="34"/>
  <c r="H92" i="34"/>
  <c r="H96" i="34"/>
  <c r="H100" i="34"/>
  <c r="H104" i="34"/>
  <c r="H108" i="34"/>
  <c r="H112" i="34"/>
  <c r="H116" i="34"/>
  <c r="H120" i="34"/>
  <c r="H124" i="34"/>
  <c r="H128" i="34"/>
  <c r="H132" i="34"/>
  <c r="H136" i="34"/>
  <c r="H140" i="34"/>
  <c r="H144" i="34"/>
  <c r="H148" i="34"/>
  <c r="H152" i="34"/>
  <c r="H156" i="34"/>
  <c r="H160" i="34"/>
  <c r="H164" i="34"/>
  <c r="H168" i="34"/>
  <c r="H172" i="34"/>
  <c r="H176" i="34"/>
  <c r="H180" i="34"/>
  <c r="H184" i="34"/>
  <c r="H188" i="34"/>
  <c r="H192" i="34"/>
  <c r="H196" i="34"/>
  <c r="H200" i="34"/>
  <c r="H204" i="34"/>
  <c r="K19" i="34"/>
  <c r="K23" i="34"/>
  <c r="K31" i="34"/>
  <c r="K39" i="34"/>
  <c r="K51" i="34"/>
  <c r="K55" i="34"/>
  <c r="K59" i="34"/>
  <c r="K63" i="34"/>
  <c r="K75" i="34"/>
  <c r="K83" i="34"/>
  <c r="K87" i="34"/>
  <c r="K95" i="34"/>
  <c r="K103" i="34"/>
  <c r="K111" i="34"/>
  <c r="K119" i="34"/>
  <c r="K123" i="34"/>
  <c r="K139" i="34"/>
  <c r="K147" i="34"/>
  <c r="K155" i="34"/>
  <c r="K167" i="34"/>
  <c r="K175" i="34"/>
  <c r="K179" i="34"/>
  <c r="K187" i="34"/>
  <c r="K195" i="34"/>
  <c r="K203" i="34"/>
  <c r="K10" i="34"/>
  <c r="K13" i="34"/>
  <c r="K21" i="34"/>
  <c r="H22" i="34"/>
  <c r="K25" i="34"/>
  <c r="H26" i="34"/>
  <c r="K29" i="34"/>
  <c r="H30" i="34"/>
  <c r="K33" i="34"/>
  <c r="H34" i="34"/>
  <c r="K37" i="34"/>
  <c r="H38" i="34"/>
  <c r="K41" i="34"/>
  <c r="H42" i="34"/>
  <c r="K45" i="34"/>
  <c r="H46" i="34"/>
  <c r="K49" i="34"/>
  <c r="H50" i="34"/>
  <c r="K53" i="34"/>
  <c r="H54" i="34"/>
  <c r="K57" i="34"/>
  <c r="H58" i="34"/>
  <c r="K61" i="34"/>
  <c r="H62" i="34"/>
  <c r="K65" i="34"/>
  <c r="H66" i="34"/>
  <c r="K69" i="34"/>
  <c r="H70" i="34"/>
  <c r="K73" i="34"/>
  <c r="H74" i="34"/>
  <c r="K77" i="34"/>
  <c r="H78" i="34"/>
  <c r="K81" i="34"/>
  <c r="H82" i="34"/>
  <c r="K85" i="34"/>
  <c r="H86" i="34"/>
  <c r="K89" i="34"/>
  <c r="H90" i="34"/>
  <c r="K93" i="34"/>
  <c r="H94" i="34"/>
  <c r="K97" i="34"/>
  <c r="H98" i="34"/>
  <c r="K101" i="34"/>
  <c r="H102" i="34"/>
  <c r="K105" i="34"/>
  <c r="H106" i="34"/>
  <c r="K109" i="34"/>
  <c r="H110" i="34"/>
  <c r="K113" i="34"/>
  <c r="H114" i="34"/>
  <c r="K117" i="34"/>
  <c r="H118" i="34"/>
  <c r="K121" i="34"/>
  <c r="H122" i="34"/>
  <c r="K125" i="34"/>
  <c r="H126" i="34"/>
  <c r="K129" i="34"/>
  <c r="H130" i="34"/>
  <c r="K133" i="34"/>
  <c r="H134" i="34"/>
  <c r="K137" i="34"/>
  <c r="H138" i="34"/>
  <c r="K141" i="34"/>
  <c r="H142" i="34"/>
  <c r="K145" i="34"/>
  <c r="H146" i="34"/>
  <c r="K149" i="34"/>
  <c r="H150" i="34"/>
  <c r="K153" i="34"/>
  <c r="H154" i="34"/>
  <c r="K157" i="34"/>
  <c r="H158" i="34"/>
  <c r="K161" i="34"/>
  <c r="H162" i="34"/>
  <c r="K165" i="34"/>
  <c r="H166" i="34"/>
  <c r="K169" i="34"/>
  <c r="H170" i="34"/>
  <c r="K173" i="34"/>
  <c r="H174" i="34"/>
  <c r="K177" i="34"/>
  <c r="H178" i="34"/>
  <c r="K181" i="34"/>
  <c r="H182" i="34"/>
  <c r="K185" i="34"/>
  <c r="H186" i="34"/>
  <c r="K189" i="34"/>
  <c r="H190" i="34"/>
  <c r="K193" i="34"/>
  <c r="H194" i="34"/>
  <c r="K197" i="34"/>
  <c r="H198" i="34"/>
  <c r="K201" i="34"/>
  <c r="H202" i="34"/>
  <c r="K8" i="34"/>
  <c r="K27" i="34"/>
  <c r="K35" i="34"/>
  <c r="K43" i="34"/>
  <c r="K47" i="34"/>
  <c r="K67" i="34"/>
  <c r="K71" i="34"/>
  <c r="K79" i="34"/>
  <c r="K91" i="34"/>
  <c r="K99" i="34"/>
  <c r="K107" i="34"/>
  <c r="K115" i="34"/>
  <c r="K127" i="34"/>
  <c r="K131" i="34"/>
  <c r="K135" i="34"/>
  <c r="K143" i="34"/>
  <c r="K151" i="34"/>
  <c r="K159" i="34"/>
  <c r="K163" i="34"/>
  <c r="K171" i="34"/>
  <c r="K183" i="34"/>
  <c r="K191" i="34"/>
  <c r="K199" i="34"/>
  <c r="K11" i="34"/>
  <c r="H12" i="39"/>
  <c r="K10" i="39"/>
  <c r="H11" i="39"/>
  <c r="H13" i="39"/>
  <c r="K29" i="39"/>
  <c r="K45" i="39"/>
  <c r="K61" i="39"/>
  <c r="K77" i="39"/>
  <c r="K93" i="39"/>
  <c r="K109" i="39"/>
  <c r="K125" i="39"/>
  <c r="K141" i="39"/>
  <c r="K155" i="39"/>
  <c r="K157" i="39"/>
  <c r="K173" i="39"/>
  <c r="K189" i="39"/>
  <c r="H16" i="39"/>
  <c r="K19" i="39"/>
  <c r="K31" i="39"/>
  <c r="K35" i="39"/>
  <c r="K47" i="39"/>
  <c r="K51" i="39"/>
  <c r="K63" i="39"/>
  <c r="K67" i="39"/>
  <c r="H68" i="39"/>
  <c r="H74" i="39"/>
  <c r="K79" i="39"/>
  <c r="H80" i="39"/>
  <c r="K83" i="39"/>
  <c r="H84" i="39"/>
  <c r="H90" i="39"/>
  <c r="K95" i="39"/>
  <c r="K99" i="39"/>
  <c r="H100" i="39"/>
  <c r="H106" i="39"/>
  <c r="K111" i="39"/>
  <c r="K115" i="39"/>
  <c r="H116" i="39"/>
  <c r="H122" i="39"/>
  <c r="H128" i="39"/>
  <c r="K131" i="39"/>
  <c r="K143" i="39"/>
  <c r="K147" i="39"/>
  <c r="K159" i="39"/>
  <c r="K163" i="39"/>
  <c r="K175" i="39"/>
  <c r="K179" i="39"/>
  <c r="K191" i="39"/>
  <c r="K195" i="39"/>
  <c r="H9" i="39"/>
  <c r="H18" i="39"/>
  <c r="K57" i="39"/>
  <c r="K73" i="39"/>
  <c r="H82" i="39"/>
  <c r="K105" i="39"/>
  <c r="K121" i="39"/>
  <c r="H130" i="39"/>
  <c r="H146" i="39"/>
  <c r="H154" i="39"/>
  <c r="H162" i="39"/>
  <c r="H178" i="39"/>
  <c r="H194" i="39"/>
  <c r="K201" i="39"/>
  <c r="K5" i="39"/>
  <c r="K6" i="39"/>
  <c r="K8" i="39"/>
  <c r="H14" i="39"/>
  <c r="K21" i="39"/>
  <c r="K23" i="39"/>
  <c r="H24" i="39"/>
  <c r="H30" i="39"/>
  <c r="K37" i="39"/>
  <c r="K39" i="39"/>
  <c r="H40" i="39"/>
  <c r="H46" i="39"/>
  <c r="K53" i="39"/>
  <c r="K55" i="39"/>
  <c r="H56" i="39"/>
  <c r="H62" i="39"/>
  <c r="K69" i="39"/>
  <c r="K71" i="39"/>
  <c r="H72" i="39"/>
  <c r="H78" i="39"/>
  <c r="K85" i="39"/>
  <c r="K87" i="39"/>
  <c r="H88" i="39"/>
  <c r="H94" i="39"/>
  <c r="K101" i="39"/>
  <c r="K103" i="39"/>
  <c r="H104" i="39"/>
  <c r="H110" i="39"/>
  <c r="K117" i="39"/>
  <c r="K119" i="39"/>
  <c r="H120" i="39"/>
  <c r="H126" i="39"/>
  <c r="K133" i="39"/>
  <c r="K135" i="39"/>
  <c r="H136" i="39"/>
  <c r="H142" i="39"/>
  <c r="K149" i="39"/>
  <c r="K151" i="39"/>
  <c r="H152" i="39"/>
  <c r="H158" i="39"/>
  <c r="K165" i="39"/>
  <c r="K167" i="39"/>
  <c r="H168" i="39"/>
  <c r="H174" i="39"/>
  <c r="K181" i="39"/>
  <c r="K183" i="39"/>
  <c r="H184" i="39"/>
  <c r="H190" i="39"/>
  <c r="K197" i="39"/>
  <c r="K199" i="39"/>
  <c r="H200" i="39"/>
  <c r="K15" i="39"/>
  <c r="H20" i="39"/>
  <c r="H26" i="39"/>
  <c r="H32" i="39"/>
  <c r="H36" i="39"/>
  <c r="H42" i="39"/>
  <c r="H48" i="39"/>
  <c r="H52" i="39"/>
  <c r="H58" i="39"/>
  <c r="H64" i="39"/>
  <c r="H96" i="39"/>
  <c r="H112" i="39"/>
  <c r="K127" i="39"/>
  <c r="H132" i="39"/>
  <c r="H138" i="39"/>
  <c r="H144" i="39"/>
  <c r="H148" i="39"/>
  <c r="H160" i="39"/>
  <c r="H164" i="39"/>
  <c r="H170" i="39"/>
  <c r="H176" i="39"/>
  <c r="H180" i="39"/>
  <c r="H186" i="39"/>
  <c r="H192" i="39"/>
  <c r="H196" i="39"/>
  <c r="H202" i="39"/>
  <c r="K7" i="39"/>
  <c r="K25" i="39"/>
  <c r="H34" i="39"/>
  <c r="K41" i="39"/>
  <c r="H50" i="39"/>
  <c r="H66" i="39"/>
  <c r="K89" i="39"/>
  <c r="H98" i="39"/>
  <c r="H114" i="39"/>
  <c r="K137" i="39"/>
  <c r="K153" i="39"/>
  <c r="K169" i="39"/>
  <c r="K185" i="39"/>
  <c r="K9" i="40"/>
  <c r="K7" i="50"/>
  <c r="H6" i="66"/>
  <c r="H5" i="66"/>
  <c r="H7" i="66"/>
  <c r="K14" i="66"/>
  <c r="H15" i="66"/>
  <c r="K18" i="66"/>
  <c r="H19" i="66"/>
  <c r="K26" i="66"/>
  <c r="H27" i="66"/>
  <c r="K34" i="66"/>
  <c r="H35" i="66"/>
  <c r="K42" i="66"/>
  <c r="H43" i="66"/>
  <c r="K50" i="66"/>
  <c r="H51" i="66"/>
  <c r="K58" i="66"/>
  <c r="H59" i="66"/>
  <c r="K66" i="66"/>
  <c r="H67" i="66"/>
  <c r="K74" i="66"/>
  <c r="H75" i="66"/>
  <c r="K82" i="66"/>
  <c r="H83" i="66"/>
  <c r="K90" i="66"/>
  <c r="H91" i="66"/>
  <c r="K96" i="66"/>
  <c r="H97" i="66"/>
  <c r="K104" i="66"/>
  <c r="H105" i="66"/>
  <c r="K112" i="66"/>
  <c r="H113" i="66"/>
  <c r="K120" i="66"/>
  <c r="H121" i="66"/>
  <c r="K128" i="66"/>
  <c r="H129" i="66"/>
  <c r="K136" i="66"/>
  <c r="H137" i="66"/>
  <c r="K144" i="66"/>
  <c r="H145" i="66"/>
  <c r="K152" i="66"/>
  <c r="H153" i="66"/>
  <c r="K160" i="66"/>
  <c r="H161" i="66"/>
  <c r="K168" i="66"/>
  <c r="H169" i="66"/>
  <c r="K176" i="66"/>
  <c r="H177" i="66"/>
  <c r="K184" i="66"/>
  <c r="H185" i="66"/>
  <c r="K192" i="66"/>
  <c r="H193" i="66"/>
  <c r="K200" i="66"/>
  <c r="H201" i="66"/>
  <c r="H8" i="66"/>
  <c r="K22" i="66"/>
  <c r="H23" i="66"/>
  <c r="K30" i="66"/>
  <c r="H31" i="66"/>
  <c r="K38" i="66"/>
  <c r="H39" i="66"/>
  <c r="K46" i="66"/>
  <c r="H47" i="66"/>
  <c r="K54" i="66"/>
  <c r="H55" i="66"/>
  <c r="K62" i="66"/>
  <c r="H63" i="66"/>
  <c r="K70" i="66"/>
  <c r="H71" i="66"/>
  <c r="K78" i="66"/>
  <c r="H79" i="66"/>
  <c r="K86" i="66"/>
  <c r="H87" i="66"/>
  <c r="K94" i="66"/>
  <c r="K98" i="66"/>
  <c r="K102" i="66"/>
  <c r="K106" i="66"/>
  <c r="K110" i="66"/>
  <c r="K114" i="66"/>
  <c r="K118" i="66"/>
  <c r="K122" i="66"/>
  <c r="K126" i="66"/>
  <c r="K130" i="66"/>
  <c r="K134" i="66"/>
  <c r="K138" i="66"/>
  <c r="K142" i="66"/>
  <c r="K146" i="66"/>
  <c r="K150" i="66"/>
  <c r="K154" i="66"/>
  <c r="K158" i="66"/>
  <c r="K162" i="66"/>
  <c r="K166" i="66"/>
  <c r="K170" i="66"/>
  <c r="K174" i="66"/>
  <c r="K178" i="66"/>
  <c r="K182" i="66"/>
  <c r="K186" i="66"/>
  <c r="K190" i="66"/>
  <c r="K194" i="66"/>
  <c r="K198" i="66"/>
  <c r="K202" i="66"/>
  <c r="K20" i="66"/>
  <c r="K28" i="66"/>
  <c r="K36" i="66"/>
  <c r="K44" i="66"/>
  <c r="K52" i="66"/>
  <c r="K60" i="66"/>
  <c r="K68" i="66"/>
  <c r="K76" i="66"/>
  <c r="K84" i="66"/>
  <c r="K92" i="66"/>
  <c r="H99" i="66"/>
  <c r="H107" i="66"/>
  <c r="H115" i="66"/>
  <c r="H123" i="66"/>
  <c r="H131" i="66"/>
  <c r="H139" i="66"/>
  <c r="H147" i="66"/>
  <c r="H155" i="66"/>
  <c r="H163" i="66"/>
  <c r="H171" i="66"/>
  <c r="H179" i="66"/>
  <c r="H187" i="66"/>
  <c r="H195" i="66"/>
  <c r="H203" i="66"/>
  <c r="K9" i="66"/>
  <c r="H10" i="66"/>
  <c r="K13" i="66"/>
  <c r="H21" i="66"/>
  <c r="H29" i="66"/>
  <c r="H37" i="66"/>
  <c r="H45" i="66"/>
  <c r="H53" i="66"/>
  <c r="H61" i="66"/>
  <c r="H69" i="66"/>
  <c r="H77" i="66"/>
  <c r="H85" i="66"/>
  <c r="H93" i="66"/>
  <c r="H95" i="66"/>
  <c r="K100" i="66"/>
  <c r="H101" i="66"/>
  <c r="H103" i="66"/>
  <c r="K108" i="66"/>
  <c r="H109" i="66"/>
  <c r="H111" i="66"/>
  <c r="K116" i="66"/>
  <c r="H117" i="66"/>
  <c r="H119" i="66"/>
  <c r="K124" i="66"/>
  <c r="H125" i="66"/>
  <c r="H127" i="66"/>
  <c r="K132" i="66"/>
  <c r="H133" i="66"/>
  <c r="H135" i="66"/>
  <c r="K140" i="66"/>
  <c r="H141" i="66"/>
  <c r="H143" i="66"/>
  <c r="K148" i="66"/>
  <c r="H149" i="66"/>
  <c r="H151" i="66"/>
  <c r="K156" i="66"/>
  <c r="H157" i="66"/>
  <c r="H159" i="66"/>
  <c r="K164" i="66"/>
  <c r="H165" i="66"/>
  <c r="H167" i="66"/>
  <c r="K172" i="66"/>
  <c r="H173" i="66"/>
  <c r="H175" i="66"/>
  <c r="K180" i="66"/>
  <c r="H181" i="66"/>
  <c r="H183" i="66"/>
  <c r="K188" i="66"/>
  <c r="H189" i="66"/>
  <c r="H191" i="66"/>
  <c r="K196" i="66"/>
  <c r="H197" i="66"/>
  <c r="H199" i="66"/>
  <c r="K204" i="66"/>
  <c r="K7" i="89"/>
  <c r="H203" i="37"/>
  <c r="H201" i="37"/>
  <c r="K192" i="37"/>
  <c r="K186" i="37"/>
  <c r="H179" i="37"/>
  <c r="K170" i="37"/>
  <c r="K162" i="37"/>
  <c r="H155" i="37"/>
  <c r="H147" i="37"/>
  <c r="H139" i="37"/>
  <c r="H131" i="37"/>
  <c r="H123" i="37"/>
  <c r="H115" i="37"/>
  <c r="H107" i="37"/>
  <c r="H99" i="37"/>
  <c r="K90" i="37"/>
  <c r="K82" i="37"/>
  <c r="K74" i="37"/>
  <c r="K66" i="37"/>
  <c r="K58" i="37"/>
  <c r="K50" i="37"/>
  <c r="H43" i="37"/>
  <c r="K34" i="37"/>
  <c r="K26" i="37"/>
  <c r="K18" i="37"/>
  <c r="K13" i="37"/>
  <c r="H5" i="37"/>
  <c r="H201" i="40"/>
  <c r="H195" i="40"/>
  <c r="H191" i="40"/>
  <c r="H185" i="40"/>
  <c r="K178" i="40"/>
  <c r="K174" i="40"/>
  <c r="K162" i="40"/>
  <c r="K158" i="40"/>
  <c r="K146" i="40"/>
  <c r="K142" i="40"/>
  <c r="K130" i="40"/>
  <c r="K126" i="40"/>
  <c r="K114" i="40"/>
  <c r="K110" i="40"/>
  <c r="K98" i="40"/>
  <c r="H95" i="40"/>
  <c r="K82" i="40"/>
  <c r="H79" i="40"/>
  <c r="H73" i="40"/>
  <c r="H67" i="40"/>
  <c r="H63" i="40"/>
  <c r="H57" i="40"/>
  <c r="H51" i="40"/>
  <c r="H47" i="40"/>
  <c r="H41" i="40"/>
  <c r="K34" i="40"/>
  <c r="H31" i="40"/>
  <c r="H19" i="40"/>
  <c r="K14" i="40"/>
  <c r="H5" i="40"/>
  <c r="K193" i="42"/>
  <c r="H183" i="42"/>
  <c r="K173" i="42"/>
  <c r="K161" i="42"/>
  <c r="H158" i="42"/>
  <c r="K141" i="42"/>
  <c r="K74" i="42"/>
  <c r="K54" i="42"/>
  <c r="K169" i="43"/>
  <c r="K167" i="43"/>
  <c r="K163" i="43"/>
  <c r="H160" i="43"/>
  <c r="K149" i="43"/>
  <c r="H138" i="43"/>
  <c r="K136" i="43"/>
  <c r="K131" i="43"/>
  <c r="H128" i="43"/>
  <c r="K117" i="43"/>
  <c r="H109" i="43"/>
  <c r="H106" i="43"/>
  <c r="K104" i="43"/>
  <c r="K99" i="43"/>
  <c r="H96" i="43"/>
  <c r="H86" i="43"/>
  <c r="K85" i="43"/>
  <c r="K62" i="43"/>
  <c r="K58" i="43"/>
  <c r="K30" i="43"/>
  <c r="H27" i="43"/>
  <c r="H12" i="43"/>
  <c r="K6" i="43"/>
  <c r="K7" i="44"/>
  <c r="K204" i="45"/>
  <c r="K174" i="45"/>
  <c r="H163" i="45"/>
  <c r="K154" i="45"/>
  <c r="K128" i="45"/>
  <c r="H115" i="45"/>
  <c r="K112" i="45"/>
  <c r="K102" i="45"/>
  <c r="K90" i="45"/>
  <c r="H45" i="45"/>
  <c r="H33" i="45"/>
  <c r="K20" i="45"/>
  <c r="H12" i="48"/>
  <c r="K7" i="48"/>
  <c r="K8" i="48"/>
  <c r="H14" i="48"/>
  <c r="K21" i="48"/>
  <c r="K23" i="48"/>
  <c r="H24" i="48"/>
  <c r="H30" i="48"/>
  <c r="K37" i="48"/>
  <c r="K39" i="48"/>
  <c r="H40" i="48"/>
  <c r="H46" i="48"/>
  <c r="K53" i="48"/>
  <c r="K55" i="48"/>
  <c r="H56" i="48"/>
  <c r="H62" i="48"/>
  <c r="H70" i="48"/>
  <c r="H74" i="48"/>
  <c r="K81" i="48"/>
  <c r="K82" i="48"/>
  <c r="K83" i="48"/>
  <c r="H84" i="48"/>
  <c r="K92" i="48"/>
  <c r="K100" i="48"/>
  <c r="K108" i="48"/>
  <c r="K116" i="48"/>
  <c r="K124" i="48"/>
  <c r="K132" i="48"/>
  <c r="K140" i="48"/>
  <c r="K148" i="48"/>
  <c r="K156" i="48"/>
  <c r="K164" i="48"/>
  <c r="K172" i="48"/>
  <c r="K180" i="48"/>
  <c r="K188" i="48"/>
  <c r="K192" i="48"/>
  <c r="K193" i="48"/>
  <c r="K194" i="48"/>
  <c r="K195" i="48"/>
  <c r="H196" i="48"/>
  <c r="K197" i="48"/>
  <c r="K198" i="48"/>
  <c r="K199" i="48"/>
  <c r="H200" i="48"/>
  <c r="H201" i="48"/>
  <c r="H202" i="48"/>
  <c r="H203" i="48"/>
  <c r="H9" i="48"/>
  <c r="H18" i="48"/>
  <c r="K25" i="48"/>
  <c r="H34" i="48"/>
  <c r="K41" i="48"/>
  <c r="H50" i="48"/>
  <c r="K57" i="48"/>
  <c r="H66" i="48"/>
  <c r="H79" i="48"/>
  <c r="H82" i="48"/>
  <c r="H83" i="48"/>
  <c r="K85" i="48"/>
  <c r="K86" i="48"/>
  <c r="K88" i="48"/>
  <c r="K89" i="48"/>
  <c r="K90" i="48"/>
  <c r="K91" i="48"/>
  <c r="H92" i="48"/>
  <c r="K93" i="48"/>
  <c r="K94" i="48"/>
  <c r="K96" i="48"/>
  <c r="K97" i="48"/>
  <c r="K98" i="48"/>
  <c r="K99" i="48"/>
  <c r="H100" i="48"/>
  <c r="K101" i="48"/>
  <c r="K102" i="48"/>
  <c r="K104" i="48"/>
  <c r="K105" i="48"/>
  <c r="K106" i="48"/>
  <c r="K107" i="48"/>
  <c r="H108" i="48"/>
  <c r="K109" i="48"/>
  <c r="K110" i="48"/>
  <c r="K112" i="48"/>
  <c r="K113" i="48"/>
  <c r="K114" i="48"/>
  <c r="K115" i="48"/>
  <c r="H116" i="48"/>
  <c r="K117" i="48"/>
  <c r="K118" i="48"/>
  <c r="K120" i="48"/>
  <c r="K121" i="48"/>
  <c r="K122" i="48"/>
  <c r="K123" i="48"/>
  <c r="H124" i="48"/>
  <c r="K125" i="48"/>
  <c r="K126" i="48"/>
  <c r="K128" i="48"/>
  <c r="K129" i="48"/>
  <c r="K130" i="48"/>
  <c r="K131" i="48"/>
  <c r="H132" i="48"/>
  <c r="K133" i="48"/>
  <c r="K134" i="48"/>
  <c r="K136" i="48"/>
  <c r="K137" i="48"/>
  <c r="K138" i="48"/>
  <c r="K139" i="48"/>
  <c r="H140" i="48"/>
  <c r="K141" i="48"/>
  <c r="K142" i="48"/>
  <c r="K144" i="48"/>
  <c r="K145" i="48"/>
  <c r="K146" i="48"/>
  <c r="K147" i="48"/>
  <c r="H148" i="48"/>
  <c r="K149" i="48"/>
  <c r="K150" i="48"/>
  <c r="K152" i="48"/>
  <c r="K153" i="48"/>
  <c r="K154" i="48"/>
  <c r="K155" i="48"/>
  <c r="H156" i="48"/>
  <c r="K157" i="48"/>
  <c r="K158" i="48"/>
  <c r="K160" i="48"/>
  <c r="K161" i="48"/>
  <c r="K162" i="48"/>
  <c r="K163" i="48"/>
  <c r="H164" i="48"/>
  <c r="K165" i="48"/>
  <c r="K166" i="48"/>
  <c r="K168" i="48"/>
  <c r="K169" i="48"/>
  <c r="K170" i="48"/>
  <c r="K171" i="48"/>
  <c r="H172" i="48"/>
  <c r="K173" i="48"/>
  <c r="K174" i="48"/>
  <c r="K176" i="48"/>
  <c r="K177" i="48"/>
  <c r="K178" i="48"/>
  <c r="K179" i="48"/>
  <c r="H180" i="48"/>
  <c r="K181" i="48"/>
  <c r="K182" i="48"/>
  <c r="K184" i="48"/>
  <c r="K185" i="48"/>
  <c r="K186" i="48"/>
  <c r="K187" i="48"/>
  <c r="H188" i="48"/>
  <c r="K189" i="48"/>
  <c r="K190" i="48"/>
  <c r="K191" i="48"/>
  <c r="H192" i="48"/>
  <c r="H193" i="48"/>
  <c r="H194" i="48"/>
  <c r="H195" i="48"/>
  <c r="H197" i="48"/>
  <c r="H198" i="48"/>
  <c r="H199" i="48"/>
  <c r="H124" i="50"/>
  <c r="K87" i="50"/>
  <c r="H58" i="50"/>
  <c r="K19" i="50"/>
  <c r="H9" i="50"/>
  <c r="H13" i="52"/>
  <c r="K17" i="52"/>
  <c r="H18" i="52"/>
  <c r="K25" i="52"/>
  <c r="H26" i="52"/>
  <c r="K33" i="52"/>
  <c r="K37" i="52"/>
  <c r="K41" i="52"/>
  <c r="K45" i="52"/>
  <c r="K49" i="52"/>
  <c r="H50" i="52"/>
  <c r="K57" i="52"/>
  <c r="H58" i="52"/>
  <c r="K63" i="52"/>
  <c r="H64" i="52"/>
  <c r="K71" i="52"/>
  <c r="H72" i="52"/>
  <c r="K79" i="52"/>
  <c r="H80" i="52"/>
  <c r="K87" i="52"/>
  <c r="H88" i="52"/>
  <c r="K95" i="52"/>
  <c r="K99" i="52"/>
  <c r="K103" i="52"/>
  <c r="K107" i="52"/>
  <c r="K111" i="52"/>
  <c r="K115" i="52"/>
  <c r="K119" i="52"/>
  <c r="K123" i="52"/>
  <c r="K127" i="52"/>
  <c r="K131" i="52"/>
  <c r="K135" i="52"/>
  <c r="K139" i="52"/>
  <c r="K143" i="52"/>
  <c r="H144" i="52"/>
  <c r="K151" i="52"/>
  <c r="H152" i="52"/>
  <c r="K159" i="52"/>
  <c r="H160" i="52"/>
  <c r="K167" i="52"/>
  <c r="H168" i="52"/>
  <c r="K175" i="52"/>
  <c r="H176" i="52"/>
  <c r="K183" i="52"/>
  <c r="H184" i="52"/>
  <c r="K191" i="52"/>
  <c r="H192" i="52"/>
  <c r="K199" i="52"/>
  <c r="H200" i="52"/>
  <c r="K10" i="52"/>
  <c r="H11" i="52"/>
  <c r="H14" i="52"/>
  <c r="K21" i="52"/>
  <c r="H22" i="52"/>
  <c r="K29" i="52"/>
  <c r="H30" i="52"/>
  <c r="H34" i="52"/>
  <c r="H38" i="52"/>
  <c r="H42" i="52"/>
  <c r="H46" i="52"/>
  <c r="K53" i="52"/>
  <c r="H54" i="52"/>
  <c r="K61" i="52"/>
  <c r="K65" i="52"/>
  <c r="K69" i="52"/>
  <c r="K73" i="52"/>
  <c r="K77" i="52"/>
  <c r="K81" i="52"/>
  <c r="K85" i="52"/>
  <c r="K89" i="52"/>
  <c r="K93" i="52"/>
  <c r="H96" i="52"/>
  <c r="H100" i="52"/>
  <c r="H104" i="52"/>
  <c r="H108" i="52"/>
  <c r="H112" i="52"/>
  <c r="H116" i="52"/>
  <c r="H120" i="52"/>
  <c r="H124" i="52"/>
  <c r="H128" i="52"/>
  <c r="H132" i="52"/>
  <c r="H136" i="52"/>
  <c r="H140" i="52"/>
  <c r="K145" i="52"/>
  <c r="K149" i="52"/>
  <c r="K153" i="52"/>
  <c r="K157" i="52"/>
  <c r="K161" i="52"/>
  <c r="K165" i="52"/>
  <c r="K169" i="52"/>
  <c r="K173" i="52"/>
  <c r="K177" i="52"/>
  <c r="K181" i="52"/>
  <c r="K185" i="52"/>
  <c r="K189" i="52"/>
  <c r="K193" i="52"/>
  <c r="K197" i="52"/>
  <c r="K201" i="52"/>
  <c r="H201" i="57"/>
  <c r="H185" i="57"/>
  <c r="H169" i="57"/>
  <c r="H161" i="57"/>
  <c r="H153" i="57"/>
  <c r="H145" i="57"/>
  <c r="H137" i="57"/>
  <c r="H121" i="57"/>
  <c r="H105" i="57"/>
  <c r="H97" i="57"/>
  <c r="K80" i="57"/>
  <c r="H75" i="57"/>
  <c r="K72" i="57"/>
  <c r="K66" i="57"/>
  <c r="H51" i="57"/>
  <c r="K48" i="57"/>
  <c r="K42" i="57"/>
  <c r="H33" i="57"/>
  <c r="H17" i="57"/>
  <c r="H10" i="57"/>
  <c r="H5" i="57"/>
  <c r="H7" i="62"/>
  <c r="H67" i="62"/>
  <c r="H75" i="62"/>
  <c r="H83" i="62"/>
  <c r="K88" i="62"/>
  <c r="K90" i="62"/>
  <c r="H91" i="62"/>
  <c r="K96" i="62"/>
  <c r="K98" i="62"/>
  <c r="H99" i="62"/>
  <c r="K104" i="62"/>
  <c r="K106" i="62"/>
  <c r="H107" i="62"/>
  <c r="H201" i="62"/>
  <c r="H65" i="62"/>
  <c r="K70" i="62"/>
  <c r="K72" i="62"/>
  <c r="H73" i="62"/>
  <c r="K78" i="62"/>
  <c r="K80" i="62"/>
  <c r="H81" i="62"/>
  <c r="H199" i="62"/>
  <c r="K204" i="62"/>
  <c r="H8" i="62"/>
  <c r="K18" i="62"/>
  <c r="K20" i="62"/>
  <c r="H21" i="62"/>
  <c r="K26" i="62"/>
  <c r="K28" i="62"/>
  <c r="K30" i="62"/>
  <c r="K32" i="62"/>
  <c r="K34" i="62"/>
  <c r="K36" i="62"/>
  <c r="H37" i="62"/>
  <c r="K42" i="62"/>
  <c r="K44" i="62"/>
  <c r="H45" i="62"/>
  <c r="K50" i="62"/>
  <c r="K52" i="62"/>
  <c r="H53" i="62"/>
  <c r="K58" i="62"/>
  <c r="K60" i="62"/>
  <c r="H61" i="62"/>
  <c r="H101" i="62"/>
  <c r="H93" i="62"/>
  <c r="H195" i="64"/>
  <c r="K160" i="64"/>
  <c r="H107" i="64"/>
  <c r="H71" i="64"/>
  <c r="H49" i="64"/>
  <c r="H33" i="64"/>
  <c r="K16" i="64"/>
  <c r="K9" i="64"/>
  <c r="H5" i="64"/>
  <c r="K6" i="65"/>
  <c r="K7" i="65"/>
  <c r="K8" i="65"/>
  <c r="H9" i="65"/>
  <c r="K15" i="65"/>
  <c r="H16" i="65"/>
  <c r="K23" i="65"/>
  <c r="H24" i="65"/>
  <c r="H28" i="65"/>
  <c r="H32" i="65"/>
  <c r="H36" i="65"/>
  <c r="H40" i="65"/>
  <c r="H44" i="65"/>
  <c r="H48" i="65"/>
  <c r="K53" i="65"/>
  <c r="H54" i="65"/>
  <c r="H58" i="65"/>
  <c r="H62" i="65"/>
  <c r="H66" i="65"/>
  <c r="H70" i="65"/>
  <c r="K77" i="65"/>
  <c r="K81" i="65"/>
  <c r="H84" i="65"/>
  <c r="K89" i="65"/>
  <c r="K93" i="65"/>
  <c r="K97" i="65"/>
  <c r="K101" i="65"/>
  <c r="H102" i="65"/>
  <c r="K107" i="65"/>
  <c r="H108" i="65"/>
  <c r="K115" i="65"/>
  <c r="H116" i="65"/>
  <c r="K123" i="65"/>
  <c r="H124" i="65"/>
  <c r="H128" i="65"/>
  <c r="K135" i="65"/>
  <c r="K139" i="65"/>
  <c r="K143" i="65"/>
  <c r="K147" i="65"/>
  <c r="K151" i="65"/>
  <c r="K155" i="65"/>
  <c r="K159" i="65"/>
  <c r="K163" i="65"/>
  <c r="K167" i="65"/>
  <c r="K171" i="65"/>
  <c r="K175" i="65"/>
  <c r="K179" i="65"/>
  <c r="K183" i="65"/>
  <c r="H184" i="65"/>
  <c r="K191" i="65"/>
  <c r="H192" i="65"/>
  <c r="K199" i="65"/>
  <c r="H200" i="65"/>
  <c r="H13" i="65"/>
  <c r="K17" i="65"/>
  <c r="K21" i="65"/>
  <c r="K25" i="65"/>
  <c r="H26" i="65"/>
  <c r="K33" i="65"/>
  <c r="H34" i="65"/>
  <c r="K41" i="65"/>
  <c r="K45" i="65"/>
  <c r="K49" i="65"/>
  <c r="H50" i="65"/>
  <c r="K59" i="65"/>
  <c r="H60" i="65"/>
  <c r="K67" i="65"/>
  <c r="H68" i="65"/>
  <c r="K73" i="65"/>
  <c r="H74" i="65"/>
  <c r="H78" i="65"/>
  <c r="H82" i="65"/>
  <c r="K87" i="65"/>
  <c r="H90" i="65"/>
  <c r="H94" i="65"/>
  <c r="H98" i="65"/>
  <c r="K105" i="65"/>
  <c r="K109" i="65"/>
  <c r="K113" i="65"/>
  <c r="K117" i="65"/>
  <c r="K121" i="65"/>
  <c r="K125" i="65"/>
  <c r="K129" i="65"/>
  <c r="K133" i="65"/>
  <c r="H136" i="65"/>
  <c r="H140" i="65"/>
  <c r="H144" i="65"/>
  <c r="H148" i="65"/>
  <c r="H152" i="65"/>
  <c r="H156" i="65"/>
  <c r="H160" i="65"/>
  <c r="H164" i="65"/>
  <c r="H168" i="65"/>
  <c r="H172" i="65"/>
  <c r="H176" i="65"/>
  <c r="H180" i="65"/>
  <c r="K187" i="65"/>
  <c r="H188" i="65"/>
  <c r="K195" i="65"/>
  <c r="H196" i="65"/>
  <c r="K203" i="65"/>
  <c r="H204" i="65"/>
  <c r="K10" i="65"/>
  <c r="H11" i="65"/>
  <c r="H18" i="65"/>
  <c r="H42" i="65"/>
  <c r="K57" i="65"/>
  <c r="K65" i="65"/>
  <c r="H72" i="65"/>
  <c r="H96" i="65"/>
  <c r="H104" i="65"/>
  <c r="H106" i="65"/>
  <c r="K111" i="65"/>
  <c r="H112" i="65"/>
  <c r="H114" i="65"/>
  <c r="K119" i="65"/>
  <c r="H120" i="65"/>
  <c r="H122" i="65"/>
  <c r="K127" i="65"/>
  <c r="K185" i="65"/>
  <c r="K193" i="65"/>
  <c r="K201" i="65"/>
  <c r="K5" i="65"/>
  <c r="H12" i="65"/>
  <c r="H14" i="65"/>
  <c r="K19" i="65"/>
  <c r="H20" i="65"/>
  <c r="H22" i="65"/>
  <c r="K43" i="65"/>
  <c r="K75" i="65"/>
  <c r="K99" i="65"/>
  <c r="H130" i="65"/>
  <c r="K137" i="65"/>
  <c r="H138" i="65"/>
  <c r="K145" i="65"/>
  <c r="H146" i="65"/>
  <c r="K153" i="65"/>
  <c r="H154" i="65"/>
  <c r="K161" i="65"/>
  <c r="H162" i="65"/>
  <c r="K169" i="65"/>
  <c r="H170" i="65"/>
  <c r="K177" i="65"/>
  <c r="H178" i="65"/>
  <c r="H186" i="65"/>
  <c r="H194" i="65"/>
  <c r="H202" i="65"/>
  <c r="K72" i="66"/>
  <c r="K56" i="66"/>
  <c r="K24" i="66"/>
  <c r="H35" i="89"/>
  <c r="H15" i="89"/>
  <c r="K5" i="89"/>
  <c r="K200" i="37"/>
  <c r="H198" i="37"/>
  <c r="H195" i="37"/>
  <c r="K194" i="37"/>
  <c r="H193" i="37"/>
  <c r="K189" i="37"/>
  <c r="K184" i="37"/>
  <c r="K180" i="37"/>
  <c r="K176" i="37"/>
  <c r="K172" i="37"/>
  <c r="K168" i="37"/>
  <c r="K164" i="37"/>
  <c r="K160" i="37"/>
  <c r="K156" i="37"/>
  <c r="K152" i="37"/>
  <c r="K148" i="37"/>
  <c r="K144" i="37"/>
  <c r="K140" i="37"/>
  <c r="K136" i="37"/>
  <c r="K132" i="37"/>
  <c r="K128" i="37"/>
  <c r="K124" i="37"/>
  <c r="K120" i="37"/>
  <c r="K116" i="37"/>
  <c r="K112" i="37"/>
  <c r="K108" i="37"/>
  <c r="K104" i="37"/>
  <c r="K100" i="37"/>
  <c r="K96" i="37"/>
  <c r="K92" i="37"/>
  <c r="K88" i="37"/>
  <c r="K84" i="37"/>
  <c r="K80" i="37"/>
  <c r="K76" i="37"/>
  <c r="K72" i="37"/>
  <c r="K68" i="37"/>
  <c r="K64" i="37"/>
  <c r="K60" i="37"/>
  <c r="K56" i="37"/>
  <c r="K52" i="37"/>
  <c r="K48" i="37"/>
  <c r="K44" i="37"/>
  <c r="K40" i="37"/>
  <c r="K36" i="37"/>
  <c r="K32" i="37"/>
  <c r="K28" i="37"/>
  <c r="K24" i="37"/>
  <c r="K20" i="37"/>
  <c r="K16" i="37"/>
  <c r="H10" i="37"/>
  <c r="K9" i="37"/>
  <c r="H199" i="40"/>
  <c r="K198" i="40"/>
  <c r="K196" i="40"/>
  <c r="H189" i="40"/>
  <c r="H183" i="40"/>
  <c r="K182" i="40"/>
  <c r="K180" i="40"/>
  <c r="H173" i="40"/>
  <c r="H167" i="40"/>
  <c r="K166" i="40"/>
  <c r="K164" i="40"/>
  <c r="H157" i="40"/>
  <c r="H151" i="40"/>
  <c r="K150" i="40"/>
  <c r="K148" i="40"/>
  <c r="H141" i="40"/>
  <c r="H135" i="40"/>
  <c r="K134" i="40"/>
  <c r="K132" i="40"/>
  <c r="H125" i="40"/>
  <c r="H119" i="40"/>
  <c r="K118" i="40"/>
  <c r="K116" i="40"/>
  <c r="H109" i="40"/>
  <c r="H103" i="40"/>
  <c r="K102" i="40"/>
  <c r="K100" i="40"/>
  <c r="H93" i="40"/>
  <c r="H87" i="40"/>
  <c r="K86" i="40"/>
  <c r="K84" i="40"/>
  <c r="H77" i="40"/>
  <c r="H71" i="40"/>
  <c r="K70" i="40"/>
  <c r="K68" i="40"/>
  <c r="H61" i="40"/>
  <c r="H55" i="40"/>
  <c r="K54" i="40"/>
  <c r="K52" i="40"/>
  <c r="H45" i="40"/>
  <c r="H39" i="40"/>
  <c r="K38" i="40"/>
  <c r="K36" i="40"/>
  <c r="H29" i="40"/>
  <c r="H23" i="40"/>
  <c r="K22" i="40"/>
  <c r="K20" i="40"/>
  <c r="H199" i="42"/>
  <c r="H194" i="42"/>
  <c r="K189" i="42"/>
  <c r="K177" i="42"/>
  <c r="H174" i="42"/>
  <c r="H167" i="42"/>
  <c r="H162" i="42"/>
  <c r="K157" i="42"/>
  <c r="K145" i="42"/>
  <c r="H142" i="42"/>
  <c r="H135" i="42"/>
  <c r="K134" i="42"/>
  <c r="H127" i="42"/>
  <c r="K106" i="42"/>
  <c r="K86" i="42"/>
  <c r="K66" i="42"/>
  <c r="K42" i="42"/>
  <c r="K22" i="42"/>
  <c r="H204" i="43"/>
  <c r="H202" i="43"/>
  <c r="K201" i="43"/>
  <c r="H200" i="43"/>
  <c r="H199" i="43"/>
  <c r="K198" i="43"/>
  <c r="K197" i="43"/>
  <c r="H196" i="43"/>
  <c r="H195" i="43"/>
  <c r="K194" i="43"/>
  <c r="K193" i="43"/>
  <c r="H192" i="43"/>
  <c r="H191" i="43"/>
  <c r="K190" i="43"/>
  <c r="K189" i="43"/>
  <c r="H188" i="43"/>
  <c r="H187" i="43"/>
  <c r="K186" i="43"/>
  <c r="K185" i="43"/>
  <c r="H184" i="43"/>
  <c r="H183" i="43"/>
  <c r="K182" i="43"/>
  <c r="K181" i="43"/>
  <c r="H180" i="43"/>
  <c r="H179" i="43"/>
  <c r="K178" i="43"/>
  <c r="K177" i="43"/>
  <c r="H176" i="43"/>
  <c r="K172" i="43"/>
  <c r="H166" i="43"/>
  <c r="K165" i="43"/>
  <c r="H164" i="43"/>
  <c r="H157" i="43"/>
  <c r="H154" i="43"/>
  <c r="K153" i="43"/>
  <c r="K152" i="43"/>
  <c r="K151" i="43"/>
  <c r="K147" i="43"/>
  <c r="H145" i="43"/>
  <c r="H144" i="43"/>
  <c r="K140" i="43"/>
  <c r="H134" i="43"/>
  <c r="K133" i="43"/>
  <c r="H132" i="43"/>
  <c r="H125" i="43"/>
  <c r="H122" i="43"/>
  <c r="K121" i="43"/>
  <c r="K120" i="43"/>
  <c r="K119" i="43"/>
  <c r="K115" i="43"/>
  <c r="H113" i="43"/>
  <c r="H112" i="43"/>
  <c r="K108" i="43"/>
  <c r="H102" i="43"/>
  <c r="K101" i="43"/>
  <c r="H100" i="43"/>
  <c r="H93" i="43"/>
  <c r="H90" i="43"/>
  <c r="K89" i="43"/>
  <c r="K88" i="43"/>
  <c r="K87" i="43"/>
  <c r="K83" i="43"/>
  <c r="K57" i="43"/>
  <c r="H51" i="43"/>
  <c r="K50" i="43"/>
  <c r="H47" i="43"/>
  <c r="K46" i="43"/>
  <c r="H38" i="43"/>
  <c r="H34" i="43"/>
  <c r="K25" i="43"/>
  <c r="H19" i="43"/>
  <c r="K18" i="43"/>
  <c r="H14" i="43"/>
  <c r="H9" i="43"/>
  <c r="H204" i="44"/>
  <c r="H202" i="44"/>
  <c r="K201" i="44"/>
  <c r="H200" i="44"/>
  <c r="H198" i="44"/>
  <c r="K197" i="44"/>
  <c r="H196" i="44"/>
  <c r="H195" i="44"/>
  <c r="K194" i="44"/>
  <c r="K192" i="44"/>
  <c r="H191" i="44"/>
  <c r="K190" i="44"/>
  <c r="K188" i="44"/>
  <c r="H187" i="44"/>
  <c r="K186" i="44"/>
  <c r="K184" i="44"/>
  <c r="H183" i="44"/>
  <c r="K182" i="44"/>
  <c r="K180" i="44"/>
  <c r="K179" i="44"/>
  <c r="K175" i="44"/>
  <c r="K171" i="44"/>
  <c r="K160" i="44"/>
  <c r="H155" i="44"/>
  <c r="K154" i="44"/>
  <c r="H153" i="44"/>
  <c r="K151" i="44"/>
  <c r="H141" i="44"/>
  <c r="K139" i="44"/>
  <c r="H138" i="44"/>
  <c r="K137" i="44"/>
  <c r="H132" i="44"/>
  <c r="H130" i="44"/>
  <c r="K129" i="44"/>
  <c r="H128" i="44"/>
  <c r="H125" i="44"/>
  <c r="H119" i="44"/>
  <c r="K118" i="44"/>
  <c r="K116" i="44"/>
  <c r="K115" i="44"/>
  <c r="K112" i="44"/>
  <c r="H111" i="44"/>
  <c r="K110" i="44"/>
  <c r="H108" i="44"/>
  <c r="H106" i="44"/>
  <c r="K105" i="44"/>
  <c r="H95" i="44"/>
  <c r="K93" i="44"/>
  <c r="H91" i="44"/>
  <c r="H90" i="44"/>
  <c r="H86" i="44"/>
  <c r="H78" i="44"/>
  <c r="H50" i="44"/>
  <c r="H28" i="44"/>
  <c r="K27" i="44"/>
  <c r="H191" i="45"/>
  <c r="K190" i="45"/>
  <c r="K188" i="45"/>
  <c r="H179" i="45"/>
  <c r="K178" i="45"/>
  <c r="H171" i="45"/>
  <c r="K170" i="45"/>
  <c r="H159" i="45"/>
  <c r="K158" i="45"/>
  <c r="H149" i="45"/>
  <c r="K136" i="45"/>
  <c r="K124" i="45"/>
  <c r="H107" i="45"/>
  <c r="K106" i="45"/>
  <c r="H99" i="45"/>
  <c r="K98" i="45"/>
  <c r="K96" i="45"/>
  <c r="H87" i="45"/>
  <c r="K86" i="45"/>
  <c r="H77" i="45"/>
  <c r="H69" i="45"/>
  <c r="H57" i="45"/>
  <c r="H49" i="45"/>
  <c r="K36" i="45"/>
  <c r="H29" i="45"/>
  <c r="K204" i="48"/>
  <c r="K202" i="48"/>
  <c r="H191" i="48"/>
  <c r="H184" i="48"/>
  <c r="K183" i="48"/>
  <c r="H176" i="48"/>
  <c r="K175" i="48"/>
  <c r="H168" i="48"/>
  <c r="K167" i="48"/>
  <c r="H160" i="48"/>
  <c r="K159" i="48"/>
  <c r="H152" i="48"/>
  <c r="K151" i="48"/>
  <c r="H144" i="48"/>
  <c r="K143" i="48"/>
  <c r="H136" i="48"/>
  <c r="K135" i="48"/>
  <c r="H128" i="48"/>
  <c r="K127" i="48"/>
  <c r="H120" i="48"/>
  <c r="K119" i="48"/>
  <c r="H112" i="48"/>
  <c r="K111" i="48"/>
  <c r="H104" i="48"/>
  <c r="K103" i="48"/>
  <c r="H96" i="48"/>
  <c r="K95" i="48"/>
  <c r="H88" i="48"/>
  <c r="K87" i="48"/>
  <c r="H78" i="48"/>
  <c r="H64" i="48"/>
  <c r="K63" i="48"/>
  <c r="K61" i="48"/>
  <c r="H32" i="48"/>
  <c r="K31" i="48"/>
  <c r="K29" i="48"/>
  <c r="H183" i="49"/>
  <c r="K182" i="49"/>
  <c r="H140" i="50"/>
  <c r="K105" i="50"/>
  <c r="K73" i="50"/>
  <c r="K121" i="52"/>
  <c r="H56" i="52"/>
  <c r="H48" i="52"/>
  <c r="K47" i="52"/>
  <c r="H40" i="52"/>
  <c r="H32" i="52"/>
  <c r="H24" i="52"/>
  <c r="H16" i="52"/>
  <c r="K15" i="52"/>
  <c r="H9" i="52"/>
  <c r="K7" i="52"/>
  <c r="K38" i="55"/>
  <c r="K30" i="55"/>
  <c r="K86" i="57"/>
  <c r="H55" i="57"/>
  <c r="K6" i="58"/>
  <c r="K11" i="60"/>
  <c r="K9" i="60"/>
  <c r="H7" i="60"/>
  <c r="H195" i="62"/>
  <c r="K194" i="62"/>
  <c r="K192" i="62"/>
  <c r="H187" i="62"/>
  <c r="K186" i="62"/>
  <c r="K184" i="62"/>
  <c r="H179" i="62"/>
  <c r="K178" i="62"/>
  <c r="K176" i="62"/>
  <c r="H171" i="62"/>
  <c r="K170" i="62"/>
  <c r="H165" i="62"/>
  <c r="K164" i="62"/>
  <c r="K162" i="62"/>
  <c r="H157" i="62"/>
  <c r="K156" i="62"/>
  <c r="H151" i="62"/>
  <c r="K150" i="62"/>
  <c r="K148" i="62"/>
  <c r="H143" i="62"/>
  <c r="K142" i="62"/>
  <c r="K140" i="62"/>
  <c r="K138" i="62"/>
  <c r="H133" i="62"/>
  <c r="K132" i="62"/>
  <c r="K130" i="62"/>
  <c r="H125" i="62"/>
  <c r="K124" i="62"/>
  <c r="K122" i="62"/>
  <c r="H117" i="62"/>
  <c r="K116" i="62"/>
  <c r="K114" i="62"/>
  <c r="H109" i="62"/>
  <c r="H47" i="62"/>
  <c r="H190" i="63"/>
  <c r="H188" i="63"/>
  <c r="K187" i="63"/>
  <c r="K163" i="63"/>
  <c r="H142" i="63"/>
  <c r="K99" i="63"/>
  <c r="H86" i="63"/>
  <c r="H84" i="63"/>
  <c r="H60" i="63"/>
  <c r="H44" i="63"/>
  <c r="H187" i="64"/>
  <c r="K186" i="64"/>
  <c r="K144" i="64"/>
  <c r="H91" i="64"/>
  <c r="H81" i="64"/>
  <c r="K80" i="64"/>
  <c r="H65" i="64"/>
  <c r="H63" i="64"/>
  <c r="K62" i="64"/>
  <c r="H41" i="64"/>
  <c r="H25" i="64"/>
  <c r="H198" i="65"/>
  <c r="H182" i="65"/>
  <c r="H110" i="65"/>
  <c r="K95" i="65"/>
  <c r="H88" i="65"/>
  <c r="H86" i="65"/>
  <c r="H80" i="65"/>
  <c r="K79" i="65"/>
  <c r="H56" i="65"/>
  <c r="K55" i="65"/>
  <c r="K47" i="65"/>
  <c r="K80" i="66"/>
  <c r="K64" i="66"/>
  <c r="K48" i="66"/>
  <c r="K32" i="66"/>
  <c r="K5" i="71"/>
  <c r="H11" i="71"/>
  <c r="H14" i="71"/>
  <c r="K21" i="71"/>
  <c r="H22" i="71"/>
  <c r="K29" i="71"/>
  <c r="H30" i="71"/>
  <c r="K37" i="71"/>
  <c r="H38" i="71"/>
  <c r="K45" i="71"/>
  <c r="H46" i="71"/>
  <c r="K53" i="71"/>
  <c r="H54" i="71"/>
  <c r="K61" i="71"/>
  <c r="H62" i="71"/>
  <c r="K69" i="71"/>
  <c r="H70" i="71"/>
  <c r="K77" i="71"/>
  <c r="H78" i="71"/>
  <c r="K85" i="71"/>
  <c r="H86" i="71"/>
  <c r="K93" i="71"/>
  <c r="H94" i="71"/>
  <c r="K101" i="71"/>
  <c r="H102" i="71"/>
  <c r="K109" i="71"/>
  <c r="H110" i="71"/>
  <c r="K117" i="71"/>
  <c r="H118" i="71"/>
  <c r="K125" i="71"/>
  <c r="H126" i="71"/>
  <c r="K133" i="71"/>
  <c r="H134" i="71"/>
  <c r="K141" i="71"/>
  <c r="H142" i="71"/>
  <c r="K149" i="71"/>
  <c r="H150" i="71"/>
  <c r="K157" i="71"/>
  <c r="H158" i="71"/>
  <c r="K165" i="71"/>
  <c r="H166" i="71"/>
  <c r="K173" i="71"/>
  <c r="H174" i="71"/>
  <c r="K181" i="71"/>
  <c r="H182" i="71"/>
  <c r="K189" i="71"/>
  <c r="H190" i="71"/>
  <c r="K197" i="71"/>
  <c r="H198" i="71"/>
  <c r="K6" i="71"/>
  <c r="K7" i="71"/>
  <c r="K8" i="71"/>
  <c r="H9" i="71"/>
  <c r="K17" i="71"/>
  <c r="H18" i="71"/>
  <c r="K25" i="71"/>
  <c r="H26" i="71"/>
  <c r="K33" i="71"/>
  <c r="H34" i="71"/>
  <c r="K41" i="71"/>
  <c r="H42" i="71"/>
  <c r="K49" i="71"/>
  <c r="H50" i="71"/>
  <c r="K57" i="71"/>
  <c r="H58" i="71"/>
  <c r="K65" i="71"/>
  <c r="H66" i="71"/>
  <c r="K73" i="71"/>
  <c r="H74" i="71"/>
  <c r="K81" i="71"/>
  <c r="H82" i="71"/>
  <c r="K89" i="71"/>
  <c r="H90" i="71"/>
  <c r="K97" i="71"/>
  <c r="H98" i="71"/>
  <c r="K105" i="71"/>
  <c r="H106" i="71"/>
  <c r="K113" i="71"/>
  <c r="H114" i="71"/>
  <c r="K121" i="71"/>
  <c r="H122" i="71"/>
  <c r="K129" i="71"/>
  <c r="H130" i="71"/>
  <c r="K137" i="71"/>
  <c r="H138" i="71"/>
  <c r="K145" i="71"/>
  <c r="H146" i="71"/>
  <c r="K153" i="71"/>
  <c r="H154" i="71"/>
  <c r="K161" i="71"/>
  <c r="H162" i="71"/>
  <c r="K169" i="71"/>
  <c r="H170" i="71"/>
  <c r="K177" i="71"/>
  <c r="H178" i="71"/>
  <c r="K185" i="71"/>
  <c r="H186" i="71"/>
  <c r="K193" i="71"/>
  <c r="H194" i="71"/>
  <c r="K201" i="71"/>
  <c r="H202" i="71"/>
  <c r="H13" i="71"/>
  <c r="K15" i="71"/>
  <c r="K23" i="71"/>
  <c r="K31" i="71"/>
  <c r="K39" i="71"/>
  <c r="K47" i="71"/>
  <c r="K55" i="71"/>
  <c r="K63" i="71"/>
  <c r="K71" i="71"/>
  <c r="K79" i="71"/>
  <c r="K87" i="71"/>
  <c r="K95" i="71"/>
  <c r="K103" i="71"/>
  <c r="K111" i="71"/>
  <c r="K119" i="71"/>
  <c r="K127" i="71"/>
  <c r="K135" i="71"/>
  <c r="K143" i="71"/>
  <c r="K151" i="71"/>
  <c r="K159" i="71"/>
  <c r="K167" i="71"/>
  <c r="K175" i="71"/>
  <c r="K183" i="71"/>
  <c r="K191" i="71"/>
  <c r="K199" i="71"/>
  <c r="H16" i="71"/>
  <c r="H24" i="71"/>
  <c r="H32" i="71"/>
  <c r="H40" i="71"/>
  <c r="H48" i="71"/>
  <c r="H56" i="71"/>
  <c r="H64" i="71"/>
  <c r="H72" i="71"/>
  <c r="H80" i="71"/>
  <c r="H88" i="71"/>
  <c r="H96" i="71"/>
  <c r="H104" i="71"/>
  <c r="H112" i="71"/>
  <c r="H120" i="71"/>
  <c r="H128" i="71"/>
  <c r="H136" i="71"/>
  <c r="H144" i="71"/>
  <c r="H152" i="71"/>
  <c r="H160" i="71"/>
  <c r="H168" i="71"/>
  <c r="H176" i="71"/>
  <c r="H184" i="71"/>
  <c r="H192" i="71"/>
  <c r="H200" i="71"/>
  <c r="H7" i="37"/>
  <c r="K12" i="43"/>
  <c r="H8" i="45"/>
  <c r="H17" i="45"/>
  <c r="H21" i="45"/>
  <c r="H25" i="45"/>
  <c r="H37" i="45"/>
  <c r="H41" i="45"/>
  <c r="K54" i="45"/>
  <c r="H55" i="45"/>
  <c r="K58" i="45"/>
  <c r="H59" i="45"/>
  <c r="K62" i="45"/>
  <c r="H63" i="45"/>
  <c r="K66" i="45"/>
  <c r="H67" i="45"/>
  <c r="K70" i="45"/>
  <c r="H71" i="45"/>
  <c r="K74" i="45"/>
  <c r="H75" i="45"/>
  <c r="K80" i="45"/>
  <c r="K84" i="45"/>
  <c r="K88" i="45"/>
  <c r="H93" i="45"/>
  <c r="H97" i="45"/>
  <c r="K100" i="45"/>
  <c r="K104" i="45"/>
  <c r="H109" i="45"/>
  <c r="H113" i="45"/>
  <c r="H117" i="45"/>
  <c r="H121" i="45"/>
  <c r="H133" i="45"/>
  <c r="H137" i="45"/>
  <c r="K142" i="45"/>
  <c r="H143" i="45"/>
  <c r="K146" i="45"/>
  <c r="H147" i="45"/>
  <c r="K156" i="45"/>
  <c r="K160" i="45"/>
  <c r="K172" i="45"/>
  <c r="K176" i="45"/>
  <c r="K180" i="45"/>
  <c r="K184" i="45"/>
  <c r="H189" i="45"/>
  <c r="H193" i="45"/>
  <c r="K196" i="45"/>
  <c r="K200" i="45"/>
  <c r="H6" i="45"/>
  <c r="K11" i="45"/>
  <c r="K22" i="45"/>
  <c r="H23" i="45"/>
  <c r="K26" i="45"/>
  <c r="H27" i="45"/>
  <c r="K30" i="45"/>
  <c r="H31" i="45"/>
  <c r="K34" i="45"/>
  <c r="H35" i="45"/>
  <c r="K38" i="45"/>
  <c r="H39" i="45"/>
  <c r="K42" i="45"/>
  <c r="H43" i="45"/>
  <c r="K46" i="45"/>
  <c r="H47" i="45"/>
  <c r="K50" i="45"/>
  <c r="H51" i="45"/>
  <c r="K60" i="45"/>
  <c r="K64" i="45"/>
  <c r="K76" i="45"/>
  <c r="H81" i="45"/>
  <c r="H85" i="45"/>
  <c r="H89" i="45"/>
  <c r="H101" i="45"/>
  <c r="H105" i="45"/>
  <c r="K118" i="45"/>
  <c r="H119" i="45"/>
  <c r="K122" i="45"/>
  <c r="H123" i="45"/>
  <c r="K126" i="45"/>
  <c r="H127" i="45"/>
  <c r="K130" i="45"/>
  <c r="H131" i="45"/>
  <c r="K134" i="45"/>
  <c r="H135" i="45"/>
  <c r="K138" i="45"/>
  <c r="H139" i="45"/>
  <c r="K144" i="45"/>
  <c r="K148" i="45"/>
  <c r="K152" i="45"/>
  <c r="H157" i="45"/>
  <c r="H161" i="45"/>
  <c r="K164" i="45"/>
  <c r="K168" i="45"/>
  <c r="H173" i="45"/>
  <c r="H177" i="45"/>
  <c r="H181" i="45"/>
  <c r="H185" i="45"/>
  <c r="H197" i="45"/>
  <c r="H201" i="45"/>
  <c r="K95" i="49"/>
  <c r="K97" i="49"/>
  <c r="H98" i="49"/>
  <c r="K196" i="49"/>
  <c r="K198" i="49"/>
  <c r="H199" i="49"/>
  <c r="K6" i="49"/>
  <c r="H9" i="49"/>
  <c r="K17" i="49"/>
  <c r="K19" i="49"/>
  <c r="H20" i="49"/>
  <c r="K148" i="49"/>
  <c r="K150" i="49"/>
  <c r="H151" i="49"/>
  <c r="K29" i="50"/>
  <c r="K63" i="50"/>
  <c r="K77" i="50"/>
  <c r="K109" i="50"/>
  <c r="H166" i="50"/>
  <c r="K175" i="50"/>
  <c r="K191" i="50"/>
  <c r="H14" i="50"/>
  <c r="H34" i="50"/>
  <c r="K49" i="50"/>
  <c r="H68" i="50"/>
  <c r="K81" i="50"/>
  <c r="H82" i="50"/>
  <c r="K97" i="50"/>
  <c r="H114" i="50"/>
  <c r="K129" i="50"/>
  <c r="H130" i="50"/>
  <c r="K145" i="50"/>
  <c r="H146" i="50"/>
  <c r="K161" i="50"/>
  <c r="H162" i="50"/>
  <c r="H180" i="50"/>
  <c r="H196" i="50"/>
  <c r="H8" i="57"/>
  <c r="K22" i="57"/>
  <c r="H23" i="57"/>
  <c r="H27" i="57"/>
  <c r="H31" i="57"/>
  <c r="K38" i="57"/>
  <c r="H41" i="57"/>
  <c r="H45" i="57"/>
  <c r="H49" i="57"/>
  <c r="H53" i="57"/>
  <c r="H57" i="57"/>
  <c r="H61" i="57"/>
  <c r="H65" i="57"/>
  <c r="H69" i="57"/>
  <c r="H73" i="57"/>
  <c r="H77" i="57"/>
  <c r="H81" i="57"/>
  <c r="K88" i="57"/>
  <c r="H89" i="57"/>
  <c r="K94" i="57"/>
  <c r="H95" i="57"/>
  <c r="K102" i="57"/>
  <c r="H103" i="57"/>
  <c r="K110" i="57"/>
  <c r="H111" i="57"/>
  <c r="K118" i="57"/>
  <c r="H119" i="57"/>
  <c r="K126" i="57"/>
  <c r="H127" i="57"/>
  <c r="K134" i="57"/>
  <c r="H135" i="57"/>
  <c r="K142" i="57"/>
  <c r="H143" i="57"/>
  <c r="K150" i="57"/>
  <c r="H151" i="57"/>
  <c r="K158" i="57"/>
  <c r="H159" i="57"/>
  <c r="K166" i="57"/>
  <c r="H167" i="57"/>
  <c r="K174" i="57"/>
  <c r="H175" i="57"/>
  <c r="K182" i="57"/>
  <c r="H183" i="57"/>
  <c r="K190" i="57"/>
  <c r="H191" i="57"/>
  <c r="K198" i="57"/>
  <c r="H199" i="57"/>
  <c r="H203" i="57"/>
  <c r="K20" i="57"/>
  <c r="K24" i="57"/>
  <c r="K28" i="57"/>
  <c r="K32" i="57"/>
  <c r="K36" i="57"/>
  <c r="H39" i="57"/>
  <c r="K46" i="57"/>
  <c r="H47" i="57"/>
  <c r="K54" i="57"/>
  <c r="K58" i="57"/>
  <c r="K62" i="57"/>
  <c r="H63" i="57"/>
  <c r="K70" i="57"/>
  <c r="H71" i="57"/>
  <c r="K78" i="57"/>
  <c r="H79" i="57"/>
  <c r="K84" i="57"/>
  <c r="H85" i="57"/>
  <c r="K92" i="57"/>
  <c r="K96" i="57"/>
  <c r="K100" i="57"/>
  <c r="K104" i="57"/>
  <c r="K108" i="57"/>
  <c r="K112" i="57"/>
  <c r="K116" i="57"/>
  <c r="K120" i="57"/>
  <c r="K124" i="57"/>
  <c r="K128" i="57"/>
  <c r="K132" i="57"/>
  <c r="K136" i="57"/>
  <c r="K140" i="57"/>
  <c r="K144" i="57"/>
  <c r="K148" i="57"/>
  <c r="K152" i="57"/>
  <c r="K156" i="57"/>
  <c r="K160" i="57"/>
  <c r="K164" i="57"/>
  <c r="K168" i="57"/>
  <c r="K172" i="57"/>
  <c r="K176" i="57"/>
  <c r="K180" i="57"/>
  <c r="K184" i="57"/>
  <c r="K188" i="57"/>
  <c r="K192" i="57"/>
  <c r="K196" i="57"/>
  <c r="K200" i="57"/>
  <c r="K204" i="57"/>
  <c r="H6" i="64"/>
  <c r="H8" i="64"/>
  <c r="K13" i="64"/>
  <c r="K14" i="64"/>
  <c r="K18" i="64"/>
  <c r="K22" i="64"/>
  <c r="K26" i="64"/>
  <c r="K30" i="64"/>
  <c r="K34" i="64"/>
  <c r="H35" i="64"/>
  <c r="K42" i="64"/>
  <c r="K46" i="64"/>
  <c r="H47" i="64"/>
  <c r="K54" i="64"/>
  <c r="K58" i="64"/>
  <c r="H59" i="64"/>
  <c r="K66" i="64"/>
  <c r="H69" i="64"/>
  <c r="K74" i="64"/>
  <c r="K78" i="64"/>
  <c r="K82" i="64"/>
  <c r="H85" i="64"/>
  <c r="H89" i="64"/>
  <c r="K96" i="64"/>
  <c r="H97" i="64"/>
  <c r="K104" i="64"/>
  <c r="H105" i="64"/>
  <c r="K112" i="64"/>
  <c r="H113" i="64"/>
  <c r="H117" i="64"/>
  <c r="H121" i="64"/>
  <c r="H125" i="64"/>
  <c r="H129" i="64"/>
  <c r="H133" i="64"/>
  <c r="H137" i="64"/>
  <c r="H141" i="64"/>
  <c r="H145" i="64"/>
  <c r="H149" i="64"/>
  <c r="H153" i="64"/>
  <c r="H157" i="64"/>
  <c r="H161" i="64"/>
  <c r="H165" i="64"/>
  <c r="H169" i="64"/>
  <c r="K176" i="64"/>
  <c r="H177" i="64"/>
  <c r="K184" i="64"/>
  <c r="K188" i="64"/>
  <c r="K192" i="64"/>
  <c r="H193" i="64"/>
  <c r="K200" i="64"/>
  <c r="H201" i="64"/>
  <c r="H15" i="64"/>
  <c r="H19" i="64"/>
  <c r="H23" i="64"/>
  <c r="H27" i="64"/>
  <c r="H31" i="64"/>
  <c r="K38" i="64"/>
  <c r="H39" i="64"/>
  <c r="H43" i="64"/>
  <c r="K50" i="64"/>
  <c r="H51" i="64"/>
  <c r="H55" i="64"/>
  <c r="K60" i="64"/>
  <c r="K64" i="64"/>
  <c r="H67" i="64"/>
  <c r="K72" i="64"/>
  <c r="H75" i="64"/>
  <c r="H79" i="64"/>
  <c r="H83" i="64"/>
  <c r="K90" i="64"/>
  <c r="K94" i="64"/>
  <c r="K98" i="64"/>
  <c r="K102" i="64"/>
  <c r="K106" i="64"/>
  <c r="K110" i="64"/>
  <c r="K114" i="64"/>
  <c r="H115" i="64"/>
  <c r="K122" i="64"/>
  <c r="H123" i="64"/>
  <c r="K130" i="64"/>
  <c r="H131" i="64"/>
  <c r="K138" i="64"/>
  <c r="H139" i="64"/>
  <c r="K146" i="64"/>
  <c r="H147" i="64"/>
  <c r="K154" i="64"/>
  <c r="H155" i="64"/>
  <c r="K162" i="64"/>
  <c r="H163" i="64"/>
  <c r="K170" i="64"/>
  <c r="K174" i="64"/>
  <c r="K178" i="64"/>
  <c r="K182" i="64"/>
  <c r="H185" i="64"/>
  <c r="H189" i="64"/>
  <c r="K194" i="64"/>
  <c r="K198" i="64"/>
  <c r="K202" i="64"/>
  <c r="K20" i="64"/>
  <c r="H21" i="64"/>
  <c r="K28" i="64"/>
  <c r="H29" i="64"/>
  <c r="K36" i="64"/>
  <c r="K44" i="64"/>
  <c r="K52" i="64"/>
  <c r="K92" i="64"/>
  <c r="H93" i="64"/>
  <c r="H95" i="64"/>
  <c r="K100" i="64"/>
  <c r="H101" i="64"/>
  <c r="H103" i="64"/>
  <c r="K108" i="64"/>
  <c r="H109" i="64"/>
  <c r="H111" i="64"/>
  <c r="K172" i="64"/>
  <c r="H173" i="64"/>
  <c r="H175" i="64"/>
  <c r="K180" i="64"/>
  <c r="H181" i="64"/>
  <c r="H183" i="64"/>
  <c r="K190" i="64"/>
  <c r="H191" i="64"/>
  <c r="K196" i="64"/>
  <c r="H197" i="64"/>
  <c r="H199" i="64"/>
  <c r="K204" i="64"/>
  <c r="H37" i="64"/>
  <c r="H45" i="64"/>
  <c r="H53" i="64"/>
  <c r="H61" i="64"/>
  <c r="K68" i="64"/>
  <c r="K70" i="64"/>
  <c r="K76" i="64"/>
  <c r="H77" i="64"/>
  <c r="K84" i="64"/>
  <c r="K86" i="64"/>
  <c r="H87" i="64"/>
  <c r="K116" i="64"/>
  <c r="K118" i="64"/>
  <c r="H119" i="64"/>
  <c r="K124" i="64"/>
  <c r="K126" i="64"/>
  <c r="H127" i="64"/>
  <c r="K132" i="64"/>
  <c r="K134" i="64"/>
  <c r="H135" i="64"/>
  <c r="K140" i="64"/>
  <c r="K142" i="64"/>
  <c r="H143" i="64"/>
  <c r="K148" i="64"/>
  <c r="K150" i="64"/>
  <c r="H151" i="64"/>
  <c r="K156" i="64"/>
  <c r="K158" i="64"/>
  <c r="H159" i="64"/>
  <c r="K164" i="64"/>
  <c r="K166" i="64"/>
  <c r="H167" i="64"/>
  <c r="H17" i="66"/>
  <c r="H9" i="89"/>
  <c r="K12" i="89"/>
  <c r="H22" i="89"/>
  <c r="H26" i="89"/>
  <c r="H31" i="89"/>
  <c r="H34" i="89"/>
  <c r="H39" i="89"/>
  <c r="H42" i="89"/>
  <c r="H47" i="89"/>
  <c r="H50" i="89"/>
  <c r="H55" i="89"/>
  <c r="H58" i="89"/>
  <c r="H63" i="89"/>
  <c r="H66" i="89"/>
  <c r="H71" i="89"/>
  <c r="H74" i="89"/>
  <c r="H79" i="89"/>
  <c r="H82" i="89"/>
  <c r="H13" i="89"/>
  <c r="H14" i="89"/>
  <c r="H18" i="89"/>
  <c r="H19" i="89"/>
  <c r="H23" i="89"/>
  <c r="H27" i="89"/>
  <c r="H30" i="89"/>
  <c r="H43" i="89"/>
  <c r="H46" i="89"/>
  <c r="H59" i="89"/>
  <c r="H62" i="89"/>
  <c r="H75" i="89"/>
  <c r="H78" i="89"/>
  <c r="H87" i="89"/>
  <c r="H90" i="89"/>
  <c r="H95" i="89"/>
  <c r="H98" i="89"/>
  <c r="H103" i="89"/>
  <c r="H106" i="89"/>
  <c r="H111" i="89"/>
  <c r="H114" i="89"/>
  <c r="H119" i="89"/>
  <c r="H122" i="89"/>
  <c r="H127" i="89"/>
  <c r="H128" i="89"/>
  <c r="K129" i="89"/>
  <c r="K130" i="89"/>
  <c r="K131" i="89"/>
  <c r="H132" i="89"/>
  <c r="K133" i="89"/>
  <c r="K134" i="89"/>
  <c r="K135" i="89"/>
  <c r="H136" i="89"/>
  <c r="K137" i="89"/>
  <c r="K138" i="89"/>
  <c r="K139" i="89"/>
  <c r="H140" i="89"/>
  <c r="K141" i="89"/>
  <c r="K142" i="89"/>
  <c r="K143" i="89"/>
  <c r="H144" i="89"/>
  <c r="K145" i="89"/>
  <c r="K146" i="89"/>
  <c r="K147" i="89"/>
  <c r="H148" i="89"/>
  <c r="K149" i="89"/>
  <c r="K150" i="89"/>
  <c r="K151" i="89"/>
  <c r="H152" i="89"/>
  <c r="K153" i="89"/>
  <c r="K154" i="89"/>
  <c r="K155" i="89"/>
  <c r="H156" i="89"/>
  <c r="K157" i="89"/>
  <c r="K158" i="89"/>
  <c r="K159" i="89"/>
  <c r="H160" i="89"/>
  <c r="K161" i="89"/>
  <c r="K162" i="89"/>
  <c r="K163" i="89"/>
  <c r="H164" i="89"/>
  <c r="K165" i="89"/>
  <c r="K166" i="89"/>
  <c r="K167" i="89"/>
  <c r="H168" i="89"/>
  <c r="K169" i="89"/>
  <c r="K170" i="89"/>
  <c r="K171" i="89"/>
  <c r="H172" i="89"/>
  <c r="K173" i="89"/>
  <c r="K174" i="89"/>
  <c r="K175" i="89"/>
  <c r="H176" i="89"/>
  <c r="K177" i="89"/>
  <c r="K178" i="89"/>
  <c r="K179" i="89"/>
  <c r="H180" i="89"/>
  <c r="K181" i="89"/>
  <c r="K182" i="89"/>
  <c r="K183" i="89"/>
  <c r="H184" i="89"/>
  <c r="K185" i="89"/>
  <c r="K186" i="89"/>
  <c r="K187" i="89"/>
  <c r="H188" i="89"/>
  <c r="K189" i="89"/>
  <c r="K190" i="89"/>
  <c r="K191" i="89"/>
  <c r="H192" i="89"/>
  <c r="K193" i="89"/>
  <c r="K194" i="89"/>
  <c r="K195" i="89"/>
  <c r="H196" i="89"/>
  <c r="K197" i="89"/>
  <c r="K198" i="89"/>
  <c r="K199" i="89"/>
  <c r="H200" i="89"/>
  <c r="K201" i="89"/>
  <c r="K202" i="89"/>
  <c r="K203" i="89"/>
  <c r="H204" i="89"/>
  <c r="H51" i="89"/>
  <c r="H54" i="89"/>
  <c r="H83" i="89"/>
  <c r="H86" i="89"/>
  <c r="H99" i="89"/>
  <c r="H102" i="89"/>
  <c r="H115" i="89"/>
  <c r="H118" i="89"/>
  <c r="H130" i="89"/>
  <c r="H134" i="89"/>
  <c r="H138" i="89"/>
  <c r="H142" i="89"/>
  <c r="H146" i="89"/>
  <c r="H150" i="89"/>
  <c r="H154" i="89"/>
  <c r="H158" i="89"/>
  <c r="H162" i="89"/>
  <c r="H166" i="89"/>
  <c r="H170" i="89"/>
  <c r="H174" i="89"/>
  <c r="H178" i="89"/>
  <c r="H182" i="89"/>
  <c r="H186" i="89"/>
  <c r="H190" i="89"/>
  <c r="H194" i="89"/>
  <c r="H198" i="89"/>
  <c r="H202" i="89"/>
  <c r="H135" i="89"/>
  <c r="H151" i="89"/>
  <c r="H167" i="89"/>
  <c r="H183" i="89"/>
  <c r="H199" i="89"/>
  <c r="H67" i="89"/>
  <c r="H70" i="89"/>
  <c r="H107" i="89"/>
  <c r="H110" i="89"/>
  <c r="H139" i="89"/>
  <c r="H155" i="89"/>
  <c r="H171" i="89"/>
  <c r="H187" i="89"/>
  <c r="H203" i="89"/>
  <c r="H143" i="89"/>
  <c r="H175" i="89"/>
  <c r="H91" i="89"/>
  <c r="H94" i="89"/>
  <c r="H147" i="89"/>
  <c r="H179" i="89"/>
  <c r="H191" i="89"/>
  <c r="H123" i="89"/>
  <c r="H126" i="89"/>
  <c r="H131" i="89"/>
  <c r="H195" i="89"/>
  <c r="K202" i="37"/>
  <c r="K197" i="37"/>
  <c r="H190" i="37"/>
  <c r="H187" i="37"/>
  <c r="K178" i="37"/>
  <c r="H171" i="37"/>
  <c r="H163" i="37"/>
  <c r="K154" i="37"/>
  <c r="K146" i="37"/>
  <c r="K138" i="37"/>
  <c r="K130" i="37"/>
  <c r="K122" i="37"/>
  <c r="K114" i="37"/>
  <c r="K106" i="37"/>
  <c r="K98" i="37"/>
  <c r="H91" i="37"/>
  <c r="H83" i="37"/>
  <c r="H75" i="37"/>
  <c r="H67" i="37"/>
  <c r="H59" i="37"/>
  <c r="H51" i="37"/>
  <c r="K42" i="37"/>
  <c r="H35" i="37"/>
  <c r="H27" i="37"/>
  <c r="H19" i="37"/>
  <c r="K12" i="37"/>
  <c r="H8" i="37"/>
  <c r="K194" i="40"/>
  <c r="K190" i="40"/>
  <c r="H179" i="40"/>
  <c r="H175" i="40"/>
  <c r="H169" i="40"/>
  <c r="H163" i="40"/>
  <c r="H159" i="40"/>
  <c r="H153" i="40"/>
  <c r="H147" i="40"/>
  <c r="H143" i="40"/>
  <c r="H137" i="40"/>
  <c r="H131" i="40"/>
  <c r="H127" i="40"/>
  <c r="H121" i="40"/>
  <c r="H115" i="40"/>
  <c r="H111" i="40"/>
  <c r="H105" i="40"/>
  <c r="H99" i="40"/>
  <c r="K94" i="40"/>
  <c r="H89" i="40"/>
  <c r="H83" i="40"/>
  <c r="K78" i="40"/>
  <c r="K66" i="40"/>
  <c r="K62" i="40"/>
  <c r="K50" i="40"/>
  <c r="K46" i="40"/>
  <c r="H35" i="40"/>
  <c r="K30" i="40"/>
  <c r="H25" i="40"/>
  <c r="K18" i="40"/>
  <c r="H15" i="40"/>
  <c r="H7" i="40"/>
  <c r="H190" i="42"/>
  <c r="H178" i="42"/>
  <c r="H151" i="42"/>
  <c r="H146" i="42"/>
  <c r="K118" i="42"/>
  <c r="K98" i="42"/>
  <c r="K34" i="42"/>
  <c r="K203" i="43"/>
  <c r="H173" i="43"/>
  <c r="H170" i="43"/>
  <c r="K168" i="43"/>
  <c r="H161" i="43"/>
  <c r="K156" i="43"/>
  <c r="H150" i="43"/>
  <c r="H148" i="43"/>
  <c r="H141" i="43"/>
  <c r="K137" i="43"/>
  <c r="K135" i="43"/>
  <c r="H129" i="43"/>
  <c r="K124" i="43"/>
  <c r="H118" i="43"/>
  <c r="H116" i="43"/>
  <c r="K105" i="43"/>
  <c r="K103" i="43"/>
  <c r="H97" i="43"/>
  <c r="K92" i="43"/>
  <c r="H84" i="43"/>
  <c r="H63" i="43"/>
  <c r="H59" i="43"/>
  <c r="K37" i="43"/>
  <c r="H31" i="43"/>
  <c r="K26" i="43"/>
  <c r="H5" i="43"/>
  <c r="H13" i="44"/>
  <c r="K25" i="44"/>
  <c r="K29" i="44"/>
  <c r="H38" i="44"/>
  <c r="H46" i="44"/>
  <c r="K51" i="44"/>
  <c r="H52" i="44"/>
  <c r="H54" i="44"/>
  <c r="H62" i="44"/>
  <c r="K67" i="44"/>
  <c r="H68" i="44"/>
  <c r="K71" i="44"/>
  <c r="H72" i="44"/>
  <c r="K75" i="44"/>
  <c r="H76" i="44"/>
  <c r="K79" i="44"/>
  <c r="H80" i="44"/>
  <c r="K83" i="44"/>
  <c r="H84" i="44"/>
  <c r="H94" i="44"/>
  <c r="K95" i="44"/>
  <c r="H96" i="44"/>
  <c r="H98" i="44"/>
  <c r="K99" i="44"/>
  <c r="H100" i="44"/>
  <c r="H105" i="44"/>
  <c r="H109" i="44"/>
  <c r="H113" i="44"/>
  <c r="K119" i="44"/>
  <c r="K123" i="44"/>
  <c r="K127" i="44"/>
  <c r="K131" i="44"/>
  <c r="K132" i="44"/>
  <c r="K134" i="44"/>
  <c r="H135" i="44"/>
  <c r="K136" i="44"/>
  <c r="K138" i="44"/>
  <c r="H139" i="44"/>
  <c r="K140" i="44"/>
  <c r="K142" i="44"/>
  <c r="H143" i="44"/>
  <c r="K144" i="44"/>
  <c r="K146" i="44"/>
  <c r="H147" i="44"/>
  <c r="H148" i="44"/>
  <c r="K149" i="44"/>
  <c r="H150" i="44"/>
  <c r="H152" i="44"/>
  <c r="K153" i="44"/>
  <c r="H154" i="44"/>
  <c r="H156" i="44"/>
  <c r="K157" i="44"/>
  <c r="H158" i="44"/>
  <c r="H160" i="44"/>
  <c r="K161" i="44"/>
  <c r="H162" i="44"/>
  <c r="H165" i="44"/>
  <c r="K6" i="44"/>
  <c r="K19" i="44"/>
  <c r="H20" i="44"/>
  <c r="H22" i="44"/>
  <c r="H30" i="44"/>
  <c r="K35" i="44"/>
  <c r="H36" i="44"/>
  <c r="K39" i="44"/>
  <c r="H40" i="44"/>
  <c r="K49" i="44"/>
  <c r="K55" i="44"/>
  <c r="H56" i="44"/>
  <c r="H175" i="45"/>
  <c r="H165" i="45"/>
  <c r="K162" i="45"/>
  <c r="H155" i="45"/>
  <c r="K140" i="45"/>
  <c r="K120" i="45"/>
  <c r="K114" i="45"/>
  <c r="H103" i="45"/>
  <c r="H91" i="45"/>
  <c r="H73" i="45"/>
  <c r="H61" i="45"/>
  <c r="H53" i="45"/>
  <c r="H7" i="45"/>
  <c r="H156" i="50"/>
  <c r="K57" i="50"/>
  <c r="H193" i="57"/>
  <c r="H177" i="57"/>
  <c r="H129" i="57"/>
  <c r="H113" i="57"/>
  <c r="K90" i="57"/>
  <c r="K82" i="57"/>
  <c r="K74" i="57"/>
  <c r="H67" i="57"/>
  <c r="K64" i="57"/>
  <c r="H59" i="57"/>
  <c r="K50" i="57"/>
  <c r="H43" i="57"/>
  <c r="K40" i="57"/>
  <c r="H25" i="57"/>
  <c r="K13" i="57"/>
  <c r="K9" i="57"/>
  <c r="H7" i="57"/>
  <c r="K7" i="63"/>
  <c r="H9" i="63"/>
  <c r="K15" i="63"/>
  <c r="H16" i="63"/>
  <c r="K23" i="63"/>
  <c r="H24" i="63"/>
  <c r="H28" i="63"/>
  <c r="H32" i="63"/>
  <c r="H36" i="63"/>
  <c r="K45" i="63"/>
  <c r="H46" i="63"/>
  <c r="K53" i="63"/>
  <c r="K57" i="63"/>
  <c r="K61" i="63"/>
  <c r="K65" i="63"/>
  <c r="H66" i="63"/>
  <c r="H70" i="63"/>
  <c r="H74" i="63"/>
  <c r="H78" i="63"/>
  <c r="H82" i="63"/>
  <c r="K87" i="63"/>
  <c r="H88" i="63"/>
  <c r="H92" i="63"/>
  <c r="H96" i="63"/>
  <c r="H100" i="63"/>
  <c r="H104" i="63"/>
  <c r="H108" i="63"/>
  <c r="H112" i="63"/>
  <c r="H116" i="63"/>
  <c r="K123" i="63"/>
  <c r="H124" i="63"/>
  <c r="K131" i="63"/>
  <c r="H132" i="63"/>
  <c r="K139" i="63"/>
  <c r="H140" i="63"/>
  <c r="K147" i="63"/>
  <c r="H148" i="63"/>
  <c r="K155" i="63"/>
  <c r="H156" i="63"/>
  <c r="H160" i="63"/>
  <c r="H164" i="63"/>
  <c r="H168" i="63"/>
  <c r="H172" i="63"/>
  <c r="H176" i="63"/>
  <c r="H180" i="63"/>
  <c r="H184" i="63"/>
  <c r="K191" i="63"/>
  <c r="H192" i="63"/>
  <c r="H196" i="63"/>
  <c r="H200" i="63"/>
  <c r="H204" i="63"/>
  <c r="H13" i="63"/>
  <c r="K17" i="63"/>
  <c r="K21" i="63"/>
  <c r="K25" i="63"/>
  <c r="K29" i="63"/>
  <c r="K33" i="63"/>
  <c r="H34" i="63"/>
  <c r="K41" i="63"/>
  <c r="H42" i="63"/>
  <c r="K49" i="63"/>
  <c r="H50" i="63"/>
  <c r="H54" i="63"/>
  <c r="H58" i="63"/>
  <c r="H62" i="63"/>
  <c r="K71" i="63"/>
  <c r="H72" i="63"/>
  <c r="K79" i="63"/>
  <c r="H80" i="63"/>
  <c r="K85" i="63"/>
  <c r="K89" i="63"/>
  <c r="K93" i="63"/>
  <c r="H94" i="63"/>
  <c r="K101" i="63"/>
  <c r="H102" i="63"/>
  <c r="K109" i="63"/>
  <c r="H110" i="63"/>
  <c r="K117" i="63"/>
  <c r="K121" i="63"/>
  <c r="K125" i="63"/>
  <c r="K129" i="63"/>
  <c r="K133" i="63"/>
  <c r="K137" i="63"/>
  <c r="K141" i="63"/>
  <c r="K145" i="63"/>
  <c r="K149" i="63"/>
  <c r="K153" i="63"/>
  <c r="K157" i="63"/>
  <c r="H158" i="63"/>
  <c r="K165" i="63"/>
  <c r="H166" i="63"/>
  <c r="K173" i="63"/>
  <c r="H174" i="63"/>
  <c r="K181" i="63"/>
  <c r="K185" i="63"/>
  <c r="K189" i="63"/>
  <c r="K193" i="63"/>
  <c r="H194" i="63"/>
  <c r="K201" i="63"/>
  <c r="H202" i="63"/>
  <c r="K5" i="63"/>
  <c r="K6" i="63"/>
  <c r="K31" i="63"/>
  <c r="K39" i="63"/>
  <c r="H40" i="63"/>
  <c r="H48" i="63"/>
  <c r="H56" i="63"/>
  <c r="H64" i="63"/>
  <c r="K119" i="63"/>
  <c r="H120" i="63"/>
  <c r="H122" i="63"/>
  <c r="K127" i="63"/>
  <c r="H128" i="63"/>
  <c r="H130" i="63"/>
  <c r="K135" i="63"/>
  <c r="H136" i="63"/>
  <c r="H138" i="63"/>
  <c r="K143" i="63"/>
  <c r="H144" i="63"/>
  <c r="H146" i="63"/>
  <c r="K151" i="63"/>
  <c r="H152" i="63"/>
  <c r="H154" i="63"/>
  <c r="K183" i="63"/>
  <c r="K199" i="63"/>
  <c r="K8" i="63"/>
  <c r="K10" i="63"/>
  <c r="H11" i="63"/>
  <c r="H18" i="63"/>
  <c r="H26" i="63"/>
  <c r="K43" i="63"/>
  <c r="K51" i="63"/>
  <c r="K59" i="63"/>
  <c r="K67" i="63"/>
  <c r="H68" i="63"/>
  <c r="K73" i="63"/>
  <c r="K75" i="63"/>
  <c r="H76" i="63"/>
  <c r="K81" i="63"/>
  <c r="K83" i="63"/>
  <c r="H90" i="63"/>
  <c r="K95" i="63"/>
  <c r="K97" i="63"/>
  <c r="H98" i="63"/>
  <c r="K103" i="63"/>
  <c r="K105" i="63"/>
  <c r="H106" i="63"/>
  <c r="K111" i="63"/>
  <c r="K113" i="63"/>
  <c r="H114" i="63"/>
  <c r="K159" i="63"/>
  <c r="K161" i="63"/>
  <c r="H162" i="63"/>
  <c r="K167" i="63"/>
  <c r="K169" i="63"/>
  <c r="H170" i="63"/>
  <c r="K175" i="63"/>
  <c r="K177" i="63"/>
  <c r="H178" i="63"/>
  <c r="H186" i="63"/>
  <c r="H171" i="64"/>
  <c r="K128" i="64"/>
  <c r="H73" i="64"/>
  <c r="K32" i="64"/>
  <c r="H17" i="64"/>
  <c r="K11" i="64"/>
  <c r="H7" i="64"/>
  <c r="K88" i="66"/>
  <c r="K40" i="66"/>
  <c r="H38" i="89"/>
  <c r="H10" i="89"/>
  <c r="K204" i="37"/>
  <c r="H202" i="37"/>
  <c r="H199" i="37"/>
  <c r="K198" i="37"/>
  <c r="H197" i="37"/>
  <c r="K193" i="37"/>
  <c r="K188" i="37"/>
  <c r="H183" i="37"/>
  <c r="K182" i="37"/>
  <c r="H175" i="37"/>
  <c r="K174" i="37"/>
  <c r="H167" i="37"/>
  <c r="K166" i="37"/>
  <c r="H159" i="37"/>
  <c r="K158" i="37"/>
  <c r="H151" i="37"/>
  <c r="K150" i="37"/>
  <c r="H143" i="37"/>
  <c r="K142" i="37"/>
  <c r="H135" i="37"/>
  <c r="K134" i="37"/>
  <c r="H127" i="37"/>
  <c r="K126" i="37"/>
  <c r="H119" i="37"/>
  <c r="K118" i="37"/>
  <c r="H111" i="37"/>
  <c r="K110" i="37"/>
  <c r="H103" i="37"/>
  <c r="K102" i="37"/>
  <c r="H95" i="37"/>
  <c r="K94" i="37"/>
  <c r="H87" i="37"/>
  <c r="K86" i="37"/>
  <c r="H79" i="37"/>
  <c r="K78" i="37"/>
  <c r="H71" i="37"/>
  <c r="K70" i="37"/>
  <c r="H63" i="37"/>
  <c r="K62" i="37"/>
  <c r="H55" i="37"/>
  <c r="K54" i="37"/>
  <c r="H47" i="37"/>
  <c r="K46" i="37"/>
  <c r="H39" i="37"/>
  <c r="K38" i="37"/>
  <c r="H31" i="37"/>
  <c r="K30" i="37"/>
  <c r="H23" i="37"/>
  <c r="K22" i="37"/>
  <c r="H15" i="37"/>
  <c r="K14" i="37"/>
  <c r="K204" i="40"/>
  <c r="K188" i="40"/>
  <c r="K172" i="40"/>
  <c r="K156" i="40"/>
  <c r="K140" i="40"/>
  <c r="K124" i="40"/>
  <c r="K108" i="40"/>
  <c r="K92" i="40"/>
  <c r="K76" i="40"/>
  <c r="K60" i="40"/>
  <c r="K44" i="40"/>
  <c r="K28" i="40"/>
  <c r="H8" i="40"/>
  <c r="K201" i="42"/>
  <c r="H198" i="42"/>
  <c r="H191" i="42"/>
  <c r="H186" i="42"/>
  <c r="K181" i="42"/>
  <c r="K169" i="42"/>
  <c r="H166" i="42"/>
  <c r="H159" i="42"/>
  <c r="H154" i="42"/>
  <c r="K149" i="42"/>
  <c r="K137" i="42"/>
  <c r="K129" i="42"/>
  <c r="H126" i="42"/>
  <c r="K114" i="42"/>
  <c r="K90" i="42"/>
  <c r="K70" i="42"/>
  <c r="K50" i="42"/>
  <c r="K26" i="42"/>
  <c r="K204" i="43"/>
  <c r="H203" i="43"/>
  <c r="K202" i="43"/>
  <c r="K200" i="43"/>
  <c r="K199" i="43"/>
  <c r="K196" i="43"/>
  <c r="K195" i="43"/>
  <c r="K192" i="43"/>
  <c r="K191" i="43"/>
  <c r="K188" i="43"/>
  <c r="K187" i="43"/>
  <c r="K184" i="43"/>
  <c r="K183" i="43"/>
  <c r="K180" i="43"/>
  <c r="K179" i="43"/>
  <c r="K176" i="43"/>
  <c r="K175" i="43"/>
  <c r="K171" i="43"/>
  <c r="H169" i="43"/>
  <c r="H168" i="43"/>
  <c r="K164" i="43"/>
  <c r="H158" i="43"/>
  <c r="K157" i="43"/>
  <c r="H156" i="43"/>
  <c r="H149" i="43"/>
  <c r="H146" i="43"/>
  <c r="K145" i="43"/>
  <c r="K144" i="43"/>
  <c r="K143" i="43"/>
  <c r="K139" i="43"/>
  <c r="H137" i="43"/>
  <c r="H136" i="43"/>
  <c r="K132" i="43"/>
  <c r="H126" i="43"/>
  <c r="K125" i="43"/>
  <c r="H124" i="43"/>
  <c r="H117" i="43"/>
  <c r="H114" i="43"/>
  <c r="K113" i="43"/>
  <c r="K112" i="43"/>
  <c r="K111" i="43"/>
  <c r="K107" i="43"/>
  <c r="H105" i="43"/>
  <c r="H104" i="43"/>
  <c r="K100" i="43"/>
  <c r="H94" i="43"/>
  <c r="K93" i="43"/>
  <c r="H92" i="43"/>
  <c r="H85" i="43"/>
  <c r="H82" i="43"/>
  <c r="H77" i="43"/>
  <c r="H74" i="43"/>
  <c r="H69" i="43"/>
  <c r="H66" i="43"/>
  <c r="H62" i="43"/>
  <c r="K53" i="43"/>
  <c r="K45" i="43"/>
  <c r="K41" i="43"/>
  <c r="H35" i="43"/>
  <c r="K34" i="43"/>
  <c r="H30" i="43"/>
  <c r="K21" i="43"/>
  <c r="H15" i="43"/>
  <c r="K14" i="43"/>
  <c r="H10" i="43"/>
  <c r="K204" i="44"/>
  <c r="H203" i="44"/>
  <c r="K202" i="44"/>
  <c r="K200" i="44"/>
  <c r="H199" i="44"/>
  <c r="K198" i="44"/>
  <c r="K196" i="44"/>
  <c r="K195" i="44"/>
  <c r="K191" i="44"/>
  <c r="K187" i="44"/>
  <c r="K183" i="44"/>
  <c r="H177" i="44"/>
  <c r="H173" i="44"/>
  <c r="H169" i="44"/>
  <c r="H166" i="44"/>
  <c r="K165" i="44"/>
  <c r="H159" i="44"/>
  <c r="K158" i="44"/>
  <c r="H157" i="44"/>
  <c r="K155" i="44"/>
  <c r="K148" i="44"/>
  <c r="H145" i="44"/>
  <c r="K143" i="44"/>
  <c r="H142" i="44"/>
  <c r="K141" i="44"/>
  <c r="H136" i="44"/>
  <c r="H131" i="44"/>
  <c r="K130" i="44"/>
  <c r="K128" i="44"/>
  <c r="H126" i="44"/>
  <c r="K125" i="44"/>
  <c r="H124" i="44"/>
  <c r="H121" i="44"/>
  <c r="K111" i="44"/>
  <c r="K108" i="44"/>
  <c r="H107" i="44"/>
  <c r="K106" i="44"/>
  <c r="H104" i="44"/>
  <c r="H103" i="44"/>
  <c r="H102" i="44"/>
  <c r="H99" i="44"/>
  <c r="K97" i="44"/>
  <c r="H92" i="44"/>
  <c r="K91" i="44"/>
  <c r="K90" i="44"/>
  <c r="K89" i="44"/>
  <c r="K85" i="44"/>
  <c r="K77" i="44"/>
  <c r="H74" i="44"/>
  <c r="K45" i="44"/>
  <c r="K41" i="44"/>
  <c r="K17" i="44"/>
  <c r="H14" i="44"/>
  <c r="H12" i="44"/>
  <c r="H9" i="44"/>
  <c r="H199" i="45"/>
  <c r="K198" i="45"/>
  <c r="H187" i="45"/>
  <c r="K186" i="45"/>
  <c r="H169" i="45"/>
  <c r="H167" i="45"/>
  <c r="K166" i="45"/>
  <c r="H141" i="45"/>
  <c r="H129" i="45"/>
  <c r="K116" i="45"/>
  <c r="H95" i="45"/>
  <c r="K94" i="45"/>
  <c r="K92" i="45"/>
  <c r="H83" i="45"/>
  <c r="K82" i="45"/>
  <c r="K68" i="45"/>
  <c r="K56" i="45"/>
  <c r="K48" i="45"/>
  <c r="K40" i="45"/>
  <c r="K28" i="45"/>
  <c r="K201" i="48"/>
  <c r="K196" i="48"/>
  <c r="H190" i="48"/>
  <c r="H187" i="48"/>
  <c r="H182" i="48"/>
  <c r="H179" i="48"/>
  <c r="H174" i="48"/>
  <c r="H171" i="48"/>
  <c r="H166" i="48"/>
  <c r="H163" i="48"/>
  <c r="H158" i="48"/>
  <c r="H155" i="48"/>
  <c r="H150" i="48"/>
  <c r="H147" i="48"/>
  <c r="H142" i="48"/>
  <c r="H139" i="48"/>
  <c r="H134" i="48"/>
  <c r="H131" i="48"/>
  <c r="H126" i="48"/>
  <c r="H123" i="48"/>
  <c r="H118" i="48"/>
  <c r="H115" i="48"/>
  <c r="H110" i="48"/>
  <c r="H107" i="48"/>
  <c r="H102" i="48"/>
  <c r="H99" i="48"/>
  <c r="H94" i="48"/>
  <c r="H91" i="48"/>
  <c r="H86" i="48"/>
  <c r="H75" i="48"/>
  <c r="H58" i="48"/>
  <c r="H52" i="48"/>
  <c r="K51" i="48"/>
  <c r="H26" i="48"/>
  <c r="H20" i="48"/>
  <c r="K19" i="48"/>
  <c r="K6" i="48"/>
  <c r="K5" i="48"/>
  <c r="H167" i="49"/>
  <c r="K166" i="49"/>
  <c r="K164" i="49"/>
  <c r="H186" i="50"/>
  <c r="K185" i="50"/>
  <c r="K135" i="50"/>
  <c r="K101" i="50"/>
  <c r="H92" i="50"/>
  <c r="H24" i="50"/>
  <c r="H118" i="52"/>
  <c r="K55" i="52"/>
  <c r="K39" i="52"/>
  <c r="K31" i="52"/>
  <c r="K23" i="52"/>
  <c r="K8" i="52"/>
  <c r="K6" i="52"/>
  <c r="K5" i="52"/>
  <c r="H6" i="55"/>
  <c r="H5" i="55"/>
  <c r="H7" i="55"/>
  <c r="H19" i="55"/>
  <c r="H23" i="55"/>
  <c r="H27" i="55"/>
  <c r="H31" i="55"/>
  <c r="H35" i="55"/>
  <c r="H39" i="55"/>
  <c r="H43" i="55"/>
  <c r="K50" i="55"/>
  <c r="H51" i="55"/>
  <c r="K58" i="55"/>
  <c r="H59" i="55"/>
  <c r="H63" i="55"/>
  <c r="K70" i="55"/>
  <c r="H71" i="55"/>
  <c r="H75" i="55"/>
  <c r="H79" i="55"/>
  <c r="H83" i="55"/>
  <c r="H87" i="55"/>
  <c r="H91" i="55"/>
  <c r="H95" i="55"/>
  <c r="H99" i="55"/>
  <c r="H103" i="55"/>
  <c r="H107" i="55"/>
  <c r="H111" i="55"/>
  <c r="H115" i="55"/>
  <c r="H119" i="55"/>
  <c r="H123" i="55"/>
  <c r="H127" i="55"/>
  <c r="H131" i="55"/>
  <c r="H135" i="55"/>
  <c r="H139" i="55"/>
  <c r="H143" i="55"/>
  <c r="H147" i="55"/>
  <c r="H151" i="55"/>
  <c r="H155" i="55"/>
  <c r="H159" i="55"/>
  <c r="H163" i="55"/>
  <c r="H167" i="55"/>
  <c r="H171" i="55"/>
  <c r="H175" i="55"/>
  <c r="H179" i="55"/>
  <c r="H183" i="55"/>
  <c r="K188" i="55"/>
  <c r="H191" i="55"/>
  <c r="H195" i="55"/>
  <c r="H199" i="55"/>
  <c r="H203" i="55"/>
  <c r="H8" i="55"/>
  <c r="K20" i="55"/>
  <c r="K24" i="55"/>
  <c r="H25" i="55"/>
  <c r="K32" i="55"/>
  <c r="K36" i="55"/>
  <c r="K40" i="55"/>
  <c r="H41" i="55"/>
  <c r="K46" i="55"/>
  <c r="H47" i="55"/>
  <c r="K54" i="55"/>
  <c r="H55" i="55"/>
  <c r="K60" i="55"/>
  <c r="H61" i="55"/>
  <c r="K66" i="55"/>
  <c r="H67" i="55"/>
  <c r="K76" i="55"/>
  <c r="H77" i="55"/>
  <c r="K84" i="55"/>
  <c r="H85" i="55"/>
  <c r="K92" i="55"/>
  <c r="H93" i="55"/>
  <c r="K100" i="55"/>
  <c r="H101" i="55"/>
  <c r="K108" i="55"/>
  <c r="H109" i="55"/>
  <c r="K116" i="55"/>
  <c r="H117" i="55"/>
  <c r="K124" i="55"/>
  <c r="H125" i="55"/>
  <c r="K132" i="55"/>
  <c r="H133" i="55"/>
  <c r="K140" i="55"/>
  <c r="H141" i="55"/>
  <c r="K148" i="55"/>
  <c r="H149" i="55"/>
  <c r="K156" i="55"/>
  <c r="H157" i="55"/>
  <c r="K164" i="55"/>
  <c r="H165" i="55"/>
  <c r="K172" i="55"/>
  <c r="K176" i="55"/>
  <c r="K180" i="55"/>
  <c r="H181" i="55"/>
  <c r="K186" i="55"/>
  <c r="H189" i="55"/>
  <c r="K196" i="55"/>
  <c r="H197" i="55"/>
  <c r="K204" i="55"/>
  <c r="K10" i="56"/>
  <c r="H11" i="56"/>
  <c r="H14" i="56"/>
  <c r="K21" i="56"/>
  <c r="H22" i="56"/>
  <c r="K29" i="56"/>
  <c r="H30" i="56"/>
  <c r="K37" i="56"/>
  <c r="H38" i="56"/>
  <c r="H42" i="56"/>
  <c r="H46" i="56"/>
  <c r="K53" i="56"/>
  <c r="K57" i="56"/>
  <c r="H58" i="56"/>
  <c r="K63" i="56"/>
  <c r="H66" i="56"/>
  <c r="H70" i="56"/>
  <c r="H74" i="56"/>
  <c r="H78" i="56"/>
  <c r="H82" i="56"/>
  <c r="H86" i="56"/>
  <c r="H90" i="56"/>
  <c r="H94" i="56"/>
  <c r="H98" i="56"/>
  <c r="H102" i="56"/>
  <c r="H106" i="56"/>
  <c r="K113" i="56"/>
  <c r="H114" i="56"/>
  <c r="H118" i="56"/>
  <c r="H122" i="56"/>
  <c r="H126" i="56"/>
  <c r="H130" i="56"/>
  <c r="H134" i="56"/>
  <c r="H138" i="56"/>
  <c r="H142" i="56"/>
  <c r="H146" i="56"/>
  <c r="H150" i="56"/>
  <c r="H154" i="56"/>
  <c r="H158" i="56"/>
  <c r="H162" i="56"/>
  <c r="H166" i="56"/>
  <c r="H170" i="56"/>
  <c r="H174" i="56"/>
  <c r="H178" i="56"/>
  <c r="H182" i="56"/>
  <c r="H186" i="56"/>
  <c r="H190" i="56"/>
  <c r="H194" i="56"/>
  <c r="H198" i="56"/>
  <c r="H202" i="56"/>
  <c r="K5" i="56"/>
  <c r="K6" i="56"/>
  <c r="K8" i="56"/>
  <c r="H12" i="56"/>
  <c r="K19" i="56"/>
  <c r="K23" i="56"/>
  <c r="K27" i="56"/>
  <c r="K31" i="56"/>
  <c r="K35" i="56"/>
  <c r="K39" i="56"/>
  <c r="K43" i="56"/>
  <c r="H44" i="56"/>
  <c r="K49" i="56"/>
  <c r="H50" i="56"/>
  <c r="H54" i="56"/>
  <c r="K61" i="56"/>
  <c r="H64" i="56"/>
  <c r="K71" i="56"/>
  <c r="H72" i="56"/>
  <c r="K79" i="56"/>
  <c r="H80" i="56"/>
  <c r="K87" i="56"/>
  <c r="H88" i="56"/>
  <c r="K95" i="56"/>
  <c r="H96" i="56"/>
  <c r="K103" i="56"/>
  <c r="H104" i="56"/>
  <c r="K109" i="56"/>
  <c r="H110" i="56"/>
  <c r="K119" i="56"/>
  <c r="H120" i="56"/>
  <c r="K127" i="56"/>
  <c r="H128" i="56"/>
  <c r="K135" i="56"/>
  <c r="H136" i="56"/>
  <c r="K143" i="56"/>
  <c r="H144" i="56"/>
  <c r="K151" i="56"/>
  <c r="H152" i="56"/>
  <c r="K159" i="56"/>
  <c r="H160" i="56"/>
  <c r="K167" i="56"/>
  <c r="H168" i="56"/>
  <c r="K175" i="56"/>
  <c r="H176" i="56"/>
  <c r="K183" i="56"/>
  <c r="H184" i="56"/>
  <c r="K191" i="56"/>
  <c r="H192" i="56"/>
  <c r="K199" i="56"/>
  <c r="H200" i="56"/>
  <c r="K202" i="57"/>
  <c r="H197" i="57"/>
  <c r="H195" i="57"/>
  <c r="K194" i="57"/>
  <c r="H189" i="57"/>
  <c r="H187" i="57"/>
  <c r="K186" i="57"/>
  <c r="H181" i="57"/>
  <c r="H179" i="57"/>
  <c r="K178" i="57"/>
  <c r="H173" i="57"/>
  <c r="H171" i="57"/>
  <c r="K170" i="57"/>
  <c r="H165" i="57"/>
  <c r="H163" i="57"/>
  <c r="K162" i="57"/>
  <c r="H157" i="57"/>
  <c r="H155" i="57"/>
  <c r="K154" i="57"/>
  <c r="H149" i="57"/>
  <c r="H147" i="57"/>
  <c r="K146" i="57"/>
  <c r="H141" i="57"/>
  <c r="H139" i="57"/>
  <c r="K138" i="57"/>
  <c r="H133" i="57"/>
  <c r="H131" i="57"/>
  <c r="K130" i="57"/>
  <c r="H125" i="57"/>
  <c r="H123" i="57"/>
  <c r="K122" i="57"/>
  <c r="H117" i="57"/>
  <c r="H115" i="57"/>
  <c r="K114" i="57"/>
  <c r="H109" i="57"/>
  <c r="H107" i="57"/>
  <c r="K106" i="57"/>
  <c r="H101" i="57"/>
  <c r="H99" i="57"/>
  <c r="K98" i="57"/>
  <c r="H93" i="57"/>
  <c r="H91" i="57"/>
  <c r="H83" i="57"/>
  <c r="K76" i="57"/>
  <c r="K68" i="57"/>
  <c r="K60" i="57"/>
  <c r="K52" i="57"/>
  <c r="K44" i="57"/>
  <c r="H37" i="57"/>
  <c r="H35" i="57"/>
  <c r="K34" i="57"/>
  <c r="K26" i="57"/>
  <c r="H21" i="57"/>
  <c r="H19" i="57"/>
  <c r="K18" i="57"/>
  <c r="H15" i="57"/>
  <c r="K14" i="57"/>
  <c r="H13" i="58"/>
  <c r="K17" i="58"/>
  <c r="K7" i="58"/>
  <c r="H9" i="58"/>
  <c r="K21" i="58"/>
  <c r="H24" i="58"/>
  <c r="K31" i="58"/>
  <c r="K35" i="58"/>
  <c r="K39" i="58"/>
  <c r="K43" i="58"/>
  <c r="K47" i="58"/>
  <c r="K51" i="58"/>
  <c r="K55" i="58"/>
  <c r="K59" i="58"/>
  <c r="K63" i="58"/>
  <c r="K67" i="58"/>
  <c r="K71" i="58"/>
  <c r="H72" i="58"/>
  <c r="K77" i="58"/>
  <c r="K81" i="58"/>
  <c r="H82" i="58"/>
  <c r="K87" i="58"/>
  <c r="K91" i="58"/>
  <c r="K95" i="58"/>
  <c r="K99" i="58"/>
  <c r="K103" i="58"/>
  <c r="K107" i="58"/>
  <c r="K111" i="58"/>
  <c r="K115" i="58"/>
  <c r="K119" i="58"/>
  <c r="K123" i="58"/>
  <c r="K127" i="58"/>
  <c r="K131" i="58"/>
  <c r="K135" i="58"/>
  <c r="K139" i="58"/>
  <c r="K143" i="58"/>
  <c r="K147" i="58"/>
  <c r="K151" i="58"/>
  <c r="K155" i="58"/>
  <c r="K159" i="58"/>
  <c r="K163" i="58"/>
  <c r="K167" i="58"/>
  <c r="K171" i="58"/>
  <c r="K175" i="58"/>
  <c r="K179" i="58"/>
  <c r="K183" i="58"/>
  <c r="K187" i="58"/>
  <c r="K191" i="58"/>
  <c r="K195" i="58"/>
  <c r="K199" i="58"/>
  <c r="K203" i="58"/>
  <c r="K15" i="58"/>
  <c r="H16" i="58"/>
  <c r="K19" i="58"/>
  <c r="H22" i="58"/>
  <c r="K27" i="58"/>
  <c r="H28" i="58"/>
  <c r="H32" i="58"/>
  <c r="H36" i="58"/>
  <c r="H40" i="58"/>
  <c r="H44" i="58"/>
  <c r="H48" i="58"/>
  <c r="H52" i="58"/>
  <c r="H56" i="58"/>
  <c r="H60" i="58"/>
  <c r="H64" i="58"/>
  <c r="H68" i="58"/>
  <c r="K75" i="58"/>
  <c r="H78" i="58"/>
  <c r="K85" i="58"/>
  <c r="H88" i="58"/>
  <c r="H92" i="58"/>
  <c r="H96" i="58"/>
  <c r="H100" i="58"/>
  <c r="H104" i="58"/>
  <c r="H108" i="58"/>
  <c r="H112" i="58"/>
  <c r="H116" i="58"/>
  <c r="H120" i="58"/>
  <c r="H124" i="58"/>
  <c r="H128" i="58"/>
  <c r="H132" i="58"/>
  <c r="H136" i="58"/>
  <c r="H140" i="58"/>
  <c r="H144" i="58"/>
  <c r="H148" i="58"/>
  <c r="H152" i="58"/>
  <c r="H156" i="58"/>
  <c r="H160" i="58"/>
  <c r="H164" i="58"/>
  <c r="H168" i="58"/>
  <c r="H172" i="58"/>
  <c r="H176" i="58"/>
  <c r="H180" i="58"/>
  <c r="H184" i="58"/>
  <c r="H188" i="58"/>
  <c r="H192" i="58"/>
  <c r="H196" i="58"/>
  <c r="H200" i="58"/>
  <c r="H204" i="58"/>
  <c r="H6" i="60"/>
  <c r="K14" i="60"/>
  <c r="K18" i="60"/>
  <c r="K22" i="60"/>
  <c r="K26" i="60"/>
  <c r="K30" i="60"/>
  <c r="H33" i="60"/>
  <c r="H37" i="60"/>
  <c r="H41" i="60"/>
  <c r="K48" i="60"/>
  <c r="K52" i="60"/>
  <c r="K56" i="60"/>
  <c r="H57" i="60"/>
  <c r="K64" i="60"/>
  <c r="H65" i="60"/>
  <c r="K70" i="60"/>
  <c r="H73" i="60"/>
  <c r="H77" i="60"/>
  <c r="H81" i="60"/>
  <c r="H85" i="60"/>
  <c r="H89" i="60"/>
  <c r="H93" i="60"/>
  <c r="K97" i="60"/>
  <c r="K100" i="60"/>
  <c r="K101" i="60"/>
  <c r="H102" i="60"/>
  <c r="H103" i="60"/>
  <c r="K108" i="60"/>
  <c r="K110" i="60"/>
  <c r="K111" i="60"/>
  <c r="H112" i="60"/>
  <c r="K113" i="60"/>
  <c r="H114" i="60"/>
  <c r="H115" i="60"/>
  <c r="H117" i="60"/>
  <c r="K124" i="60"/>
  <c r="K126" i="60"/>
  <c r="K127" i="60"/>
  <c r="H128" i="60"/>
  <c r="K129" i="60"/>
  <c r="H130" i="60"/>
  <c r="H131" i="60"/>
  <c r="H133" i="60"/>
  <c r="H134" i="60"/>
  <c r="H135" i="60"/>
  <c r="H137" i="60"/>
  <c r="H138" i="60"/>
  <c r="H139" i="60"/>
  <c r="H141" i="60"/>
  <c r="H142" i="60"/>
  <c r="H143" i="60"/>
  <c r="H145" i="60"/>
  <c r="K152" i="60"/>
  <c r="K154" i="60"/>
  <c r="K155" i="60"/>
  <c r="H156" i="60"/>
  <c r="K157" i="60"/>
  <c r="H158" i="60"/>
  <c r="H159" i="60"/>
  <c r="H161" i="60"/>
  <c r="H165" i="60"/>
  <c r="H167" i="60"/>
  <c r="H168" i="60"/>
  <c r="H169" i="60"/>
  <c r="H171" i="60"/>
  <c r="K178" i="60"/>
  <c r="K180" i="60"/>
  <c r="K181" i="60"/>
  <c r="H182" i="60"/>
  <c r="K183" i="60"/>
  <c r="H184" i="60"/>
  <c r="H185" i="60"/>
  <c r="H187" i="60"/>
  <c r="K194" i="60"/>
  <c r="K196" i="60"/>
  <c r="K197" i="60"/>
  <c r="H198" i="60"/>
  <c r="K199" i="60"/>
  <c r="H200" i="60"/>
  <c r="H201" i="60"/>
  <c r="H203" i="60"/>
  <c r="H8" i="60"/>
  <c r="H19" i="60"/>
  <c r="H43" i="60"/>
  <c r="H47" i="60"/>
  <c r="K50" i="60"/>
  <c r="H51" i="60"/>
  <c r="H53" i="60"/>
  <c r="H59" i="60"/>
  <c r="H63" i="60"/>
  <c r="K68" i="60"/>
  <c r="K76" i="60"/>
  <c r="H79" i="60"/>
  <c r="K82" i="60"/>
  <c r="H83" i="60"/>
  <c r="K92" i="60"/>
  <c r="K94" i="60"/>
  <c r="H95" i="60"/>
  <c r="K98" i="60"/>
  <c r="K99" i="60"/>
  <c r="H100" i="60"/>
  <c r="K106" i="60"/>
  <c r="K107" i="60"/>
  <c r="H108" i="60"/>
  <c r="H113" i="60"/>
  <c r="K114" i="60"/>
  <c r="K116" i="60"/>
  <c r="K120" i="60"/>
  <c r="K122" i="60"/>
  <c r="K123" i="60"/>
  <c r="H124" i="60"/>
  <c r="H129" i="60"/>
  <c r="K130" i="60"/>
  <c r="K132" i="60"/>
  <c r="K135" i="60"/>
  <c r="H136" i="60"/>
  <c r="K141" i="60"/>
  <c r="K165" i="60"/>
  <c r="H166" i="60"/>
  <c r="K171" i="60"/>
  <c r="H172" i="60"/>
  <c r="H173" i="60"/>
  <c r="H175" i="60"/>
  <c r="H179" i="60"/>
  <c r="H181" i="60"/>
  <c r="K182" i="60"/>
  <c r="K187" i="60"/>
  <c r="H188" i="60"/>
  <c r="H189" i="60"/>
  <c r="H191" i="60"/>
  <c r="H195" i="60"/>
  <c r="H197" i="60"/>
  <c r="K198" i="60"/>
  <c r="K203" i="60"/>
  <c r="H204" i="60"/>
  <c r="K16" i="60"/>
  <c r="H17" i="60"/>
  <c r="K20" i="60"/>
  <c r="H21" i="60"/>
  <c r="H23" i="60"/>
  <c r="K32" i="60"/>
  <c r="K34" i="60"/>
  <c r="H35" i="60"/>
  <c r="K38" i="60"/>
  <c r="H39" i="60"/>
  <c r="K66" i="60"/>
  <c r="H69" i="60"/>
  <c r="H71" i="60"/>
  <c r="K80" i="60"/>
  <c r="K96" i="60"/>
  <c r="H98" i="60"/>
  <c r="H99" i="60"/>
  <c r="H101" i="60"/>
  <c r="K102" i="60"/>
  <c r="K104" i="60"/>
  <c r="K105" i="60"/>
  <c r="H106" i="60"/>
  <c r="H107" i="60"/>
  <c r="K109" i="60"/>
  <c r="H110" i="60"/>
  <c r="K115" i="60"/>
  <c r="H116" i="60"/>
  <c r="K118" i="60"/>
  <c r="K119" i="60"/>
  <c r="H120" i="60"/>
  <c r="K121" i="60"/>
  <c r="H122" i="60"/>
  <c r="H123" i="60"/>
  <c r="K125" i="60"/>
  <c r="H126" i="60"/>
  <c r="K131" i="60"/>
  <c r="H132" i="60"/>
  <c r="K137" i="60"/>
  <c r="K142" i="60"/>
  <c r="K144" i="60"/>
  <c r="K148" i="60"/>
  <c r="K150" i="60"/>
  <c r="K151" i="60"/>
  <c r="H152" i="60"/>
  <c r="H157" i="60"/>
  <c r="K158" i="60"/>
  <c r="K160" i="60"/>
  <c r="K167" i="60"/>
  <c r="H197" i="62"/>
  <c r="H189" i="62"/>
  <c r="H181" i="62"/>
  <c r="H173" i="62"/>
  <c r="H167" i="62"/>
  <c r="H159" i="62"/>
  <c r="H153" i="62"/>
  <c r="H145" i="62"/>
  <c r="H135" i="62"/>
  <c r="H127" i="62"/>
  <c r="H119" i="62"/>
  <c r="H111" i="62"/>
  <c r="H55" i="62"/>
  <c r="H15" i="62"/>
  <c r="H182" i="63"/>
  <c r="K171" i="63"/>
  <c r="H150" i="63"/>
  <c r="H118" i="63"/>
  <c r="K107" i="63"/>
  <c r="K69" i="63"/>
  <c r="K55" i="63"/>
  <c r="H22" i="63"/>
  <c r="H20" i="63"/>
  <c r="K19" i="63"/>
  <c r="K152" i="64"/>
  <c r="K120" i="64"/>
  <c r="H99" i="64"/>
  <c r="K88" i="64"/>
  <c r="H57" i="64"/>
  <c r="K56" i="64"/>
  <c r="K40" i="64"/>
  <c r="K197" i="65"/>
  <c r="K181" i="65"/>
  <c r="H166" i="65"/>
  <c r="K165" i="65"/>
  <c r="H150" i="65"/>
  <c r="K149" i="65"/>
  <c r="H134" i="65"/>
  <c r="H132" i="65"/>
  <c r="K131" i="65"/>
  <c r="H118" i="65"/>
  <c r="H92" i="65"/>
  <c r="K91" i="65"/>
  <c r="K85" i="65"/>
  <c r="K83" i="65"/>
  <c r="H76" i="65"/>
  <c r="H52" i="65"/>
  <c r="K51" i="65"/>
  <c r="H46" i="65"/>
  <c r="H89" i="66"/>
  <c r="H73" i="66"/>
  <c r="H57" i="66"/>
  <c r="H41" i="66"/>
  <c r="H25" i="66"/>
  <c r="K195" i="71"/>
  <c r="K179" i="71"/>
  <c r="K163" i="71"/>
  <c r="K147" i="71"/>
  <c r="K131" i="71"/>
  <c r="K115" i="71"/>
  <c r="K99" i="71"/>
  <c r="K83" i="71"/>
  <c r="K67" i="71"/>
  <c r="K51" i="71"/>
  <c r="K35" i="71"/>
  <c r="K19" i="71"/>
  <c r="H11" i="81"/>
  <c r="H13" i="81"/>
  <c r="K15" i="81"/>
  <c r="K17" i="81"/>
  <c r="H18" i="81"/>
  <c r="K23" i="81"/>
  <c r="K25" i="81"/>
  <c r="H28" i="81"/>
  <c r="H36" i="81"/>
  <c r="H44" i="81"/>
  <c r="H52" i="81"/>
  <c r="H60" i="81"/>
  <c r="H68" i="81"/>
  <c r="H76" i="81"/>
  <c r="H84" i="81"/>
  <c r="H92" i="81"/>
  <c r="H100" i="81"/>
  <c r="H108" i="81"/>
  <c r="H116" i="81"/>
  <c r="H124" i="81"/>
  <c r="H132" i="81"/>
  <c r="H140" i="81"/>
  <c r="H148" i="81"/>
  <c r="H156" i="81"/>
  <c r="H164" i="81"/>
  <c r="H172" i="81"/>
  <c r="H180" i="81"/>
  <c r="H188" i="81"/>
  <c r="H196" i="81"/>
  <c r="H204" i="81"/>
  <c r="H26" i="81"/>
  <c r="K31" i="81"/>
  <c r="K33" i="81"/>
  <c r="H34" i="81"/>
  <c r="K39" i="81"/>
  <c r="K41" i="81"/>
  <c r="H42" i="81"/>
  <c r="K47" i="81"/>
  <c r="K49" i="81"/>
  <c r="H50" i="81"/>
  <c r="K55" i="81"/>
  <c r="K57" i="81"/>
  <c r="H58" i="81"/>
  <c r="K63" i="81"/>
  <c r="K65" i="81"/>
  <c r="H66" i="81"/>
  <c r="K71" i="81"/>
  <c r="K73" i="81"/>
  <c r="H74" i="81"/>
  <c r="K79" i="81"/>
  <c r="K81" i="81"/>
  <c r="H82" i="81"/>
  <c r="K87" i="81"/>
  <c r="K89" i="81"/>
  <c r="H90" i="81"/>
  <c r="K95" i="81"/>
  <c r="K97" i="81"/>
  <c r="H98" i="81"/>
  <c r="K103" i="81"/>
  <c r="K105" i="81"/>
  <c r="H106" i="81"/>
  <c r="K111" i="81"/>
  <c r="K113" i="81"/>
  <c r="H114" i="81"/>
  <c r="K119" i="81"/>
  <c r="K121" i="81"/>
  <c r="H122" i="81"/>
  <c r="K127" i="81"/>
  <c r="K129" i="81"/>
  <c r="H130" i="81"/>
  <c r="K135" i="81"/>
  <c r="K137" i="81"/>
  <c r="H138" i="81"/>
  <c r="K143" i="81"/>
  <c r="K145" i="81"/>
  <c r="H146" i="81"/>
  <c r="K151" i="81"/>
  <c r="K153" i="81"/>
  <c r="H154" i="81"/>
  <c r="K159" i="81"/>
  <c r="K161" i="81"/>
  <c r="H162" i="81"/>
  <c r="K167" i="81"/>
  <c r="K169" i="81"/>
  <c r="H170" i="81"/>
  <c r="K175" i="81"/>
  <c r="K177" i="81"/>
  <c r="H178" i="81"/>
  <c r="K183" i="81"/>
  <c r="K185" i="81"/>
  <c r="H186" i="81"/>
  <c r="K191" i="81"/>
  <c r="K193" i="81"/>
  <c r="H194" i="81"/>
  <c r="K199" i="81"/>
  <c r="K201" i="81"/>
  <c r="H202" i="81"/>
  <c r="H20" i="81"/>
  <c r="K66" i="59"/>
  <c r="H13" i="61"/>
  <c r="K17" i="61"/>
  <c r="K21" i="61"/>
  <c r="K25" i="61"/>
  <c r="K29" i="61"/>
  <c r="H32" i="61"/>
  <c r="H36" i="61"/>
  <c r="H40" i="61"/>
  <c r="H44" i="61"/>
  <c r="H48" i="61"/>
  <c r="H52" i="61"/>
  <c r="H56" i="61"/>
  <c r="H60" i="61"/>
  <c r="H64" i="61"/>
  <c r="H68" i="61"/>
  <c r="H72" i="61"/>
  <c r="H76" i="61"/>
  <c r="K10" i="61"/>
  <c r="H11" i="61"/>
  <c r="H14" i="61"/>
  <c r="H18" i="61"/>
  <c r="H22" i="61"/>
  <c r="H26" i="61"/>
  <c r="H30" i="61"/>
  <c r="K37" i="61"/>
  <c r="H38" i="61"/>
  <c r="K45" i="61"/>
  <c r="H46" i="61"/>
  <c r="K53" i="61"/>
  <c r="K57" i="61"/>
  <c r="K61" i="61"/>
  <c r="K65" i="61"/>
  <c r="H66" i="61"/>
  <c r="K73" i="61"/>
  <c r="H74" i="61"/>
  <c r="K81" i="61"/>
  <c r="K85" i="61"/>
  <c r="K89" i="61"/>
  <c r="H90" i="61"/>
  <c r="K97" i="61"/>
  <c r="H98" i="61"/>
  <c r="K105" i="61"/>
  <c r="H106" i="61"/>
  <c r="K113" i="61"/>
  <c r="H114" i="61"/>
  <c r="K121" i="61"/>
  <c r="H122" i="61"/>
  <c r="K129" i="61"/>
  <c r="H130" i="61"/>
  <c r="K137" i="61"/>
  <c r="H138" i="61"/>
  <c r="K145" i="61"/>
  <c r="K149" i="61"/>
  <c r="K153" i="61"/>
  <c r="K157" i="61"/>
  <c r="K161" i="61"/>
  <c r="H162" i="61"/>
  <c r="K169" i="61"/>
  <c r="H170" i="61"/>
  <c r="K177" i="61"/>
  <c r="H178" i="61"/>
  <c r="K183" i="61"/>
  <c r="H184" i="61"/>
  <c r="K191" i="61"/>
  <c r="H192" i="61"/>
  <c r="H196" i="61"/>
  <c r="H200" i="61"/>
  <c r="H204" i="61"/>
  <c r="K12" i="74"/>
  <c r="K20" i="74"/>
  <c r="H21" i="74"/>
  <c r="H29" i="74"/>
  <c r="H37" i="74"/>
  <c r="H45" i="74"/>
  <c r="K50" i="74"/>
  <c r="K52" i="74"/>
  <c r="H53" i="74"/>
  <c r="K58" i="74"/>
  <c r="K60" i="74"/>
  <c r="K62" i="74"/>
  <c r="K64" i="74"/>
  <c r="K66" i="74"/>
  <c r="H67" i="74"/>
  <c r="K72" i="74"/>
  <c r="K74" i="74"/>
  <c r="H75" i="74"/>
  <c r="K80" i="74"/>
  <c r="K82" i="74"/>
  <c r="H83" i="74"/>
  <c r="H91" i="74"/>
  <c r="H99" i="74"/>
  <c r="H107" i="74"/>
  <c r="H115" i="74"/>
  <c r="H123" i="74"/>
  <c r="H131" i="74"/>
  <c r="H139" i="74"/>
  <c r="H147" i="74"/>
  <c r="H157" i="74"/>
  <c r="H165" i="74"/>
  <c r="K170" i="74"/>
  <c r="K172" i="74"/>
  <c r="H173" i="74"/>
  <c r="K178" i="74"/>
  <c r="K180" i="74"/>
  <c r="K182" i="74"/>
  <c r="H183" i="74"/>
  <c r="K188" i="74"/>
  <c r="K190" i="74"/>
  <c r="H191" i="74"/>
  <c r="K196" i="74"/>
  <c r="K198" i="74"/>
  <c r="K200" i="74"/>
  <c r="K202" i="74"/>
  <c r="H203" i="74"/>
  <c r="K24" i="74"/>
  <c r="K26" i="74"/>
  <c r="H27" i="74"/>
  <c r="K32" i="74"/>
  <c r="K34" i="74"/>
  <c r="H35" i="74"/>
  <c r="K40" i="74"/>
  <c r="K42" i="74"/>
  <c r="H43" i="74"/>
  <c r="K86" i="74"/>
  <c r="K88" i="74"/>
  <c r="H89" i="74"/>
  <c r="K94" i="74"/>
  <c r="K96" i="74"/>
  <c r="H97" i="74"/>
  <c r="K102" i="74"/>
  <c r="K104" i="74"/>
  <c r="H105" i="74"/>
  <c r="K110" i="74"/>
  <c r="K112" i="74"/>
  <c r="H113" i="74"/>
  <c r="K118" i="74"/>
  <c r="K120" i="74"/>
  <c r="H121" i="74"/>
  <c r="K126" i="74"/>
  <c r="K128" i="74"/>
  <c r="H129" i="74"/>
  <c r="K134" i="74"/>
  <c r="K136" i="74"/>
  <c r="H137" i="74"/>
  <c r="K142" i="74"/>
  <c r="K144" i="74"/>
  <c r="H145" i="74"/>
  <c r="K150" i="74"/>
  <c r="K152" i="74"/>
  <c r="K154" i="74"/>
  <c r="H155" i="74"/>
  <c r="K160" i="74"/>
  <c r="K162" i="74"/>
  <c r="H163" i="74"/>
  <c r="H55" i="74"/>
  <c r="H175" i="74"/>
  <c r="H185" i="74"/>
  <c r="H47" i="74"/>
  <c r="H77" i="74"/>
  <c r="H167" i="74"/>
  <c r="K203" i="75"/>
  <c r="H90" i="75"/>
  <c r="H60" i="75"/>
  <c r="K130" i="87"/>
  <c r="K128" i="87"/>
  <c r="K67" i="87"/>
  <c r="H65" i="87"/>
  <c r="K129" i="46"/>
  <c r="H128" i="46"/>
  <c r="H127" i="46"/>
  <c r="H125" i="46"/>
  <c r="H124" i="46"/>
  <c r="H123" i="46"/>
  <c r="H122" i="46"/>
  <c r="K121" i="46"/>
  <c r="K120" i="46"/>
  <c r="K119" i="46"/>
  <c r="K118" i="46"/>
  <c r="K116" i="46"/>
  <c r="K115" i="46"/>
  <c r="H114" i="46"/>
  <c r="K113" i="46"/>
  <c r="H112" i="46"/>
  <c r="H111" i="46"/>
  <c r="H109" i="46"/>
  <c r="H108" i="46"/>
  <c r="H107" i="46"/>
  <c r="H106" i="46"/>
  <c r="K105" i="46"/>
  <c r="K104" i="46"/>
  <c r="H102" i="46"/>
  <c r="H99" i="46"/>
  <c r="K98" i="46"/>
  <c r="H97" i="46"/>
  <c r="H95" i="46"/>
  <c r="K94" i="46"/>
  <c r="H93" i="46"/>
  <c r="H91" i="46"/>
  <c r="K90" i="46"/>
  <c r="H89" i="46"/>
  <c r="K85" i="46"/>
  <c r="K80" i="46"/>
  <c r="K76" i="46"/>
  <c r="K72" i="46"/>
  <c r="K68" i="46"/>
  <c r="K64" i="46"/>
  <c r="K60" i="46"/>
  <c r="K56" i="46"/>
  <c r="K52" i="46"/>
  <c r="K48" i="46"/>
  <c r="K44" i="46"/>
  <c r="K40" i="46"/>
  <c r="K36" i="46"/>
  <c r="K32" i="46"/>
  <c r="K28" i="46"/>
  <c r="K24" i="46"/>
  <c r="K20" i="46"/>
  <c r="K16" i="46"/>
  <c r="H10" i="46"/>
  <c r="K44" i="59"/>
  <c r="H51" i="59"/>
  <c r="H55" i="59"/>
  <c r="H59" i="59"/>
  <c r="H63" i="59"/>
  <c r="H67" i="59"/>
  <c r="H71" i="59"/>
  <c r="H75" i="59"/>
  <c r="H79" i="59"/>
  <c r="K84" i="59"/>
  <c r="H87" i="59"/>
  <c r="H91" i="59"/>
  <c r="H95" i="59"/>
  <c r="H99" i="59"/>
  <c r="H103" i="59"/>
  <c r="K108" i="59"/>
  <c r="H109" i="59"/>
  <c r="H113" i="59"/>
  <c r="K120" i="59"/>
  <c r="H121" i="59"/>
  <c r="K128" i="59"/>
  <c r="H129" i="59"/>
  <c r="K136" i="59"/>
  <c r="H137" i="59"/>
  <c r="K144" i="59"/>
  <c r="H145" i="59"/>
  <c r="K150" i="59"/>
  <c r="H151" i="59"/>
  <c r="H155" i="59"/>
  <c r="K162" i="59"/>
  <c r="H163" i="59"/>
  <c r="K170" i="59"/>
  <c r="H173" i="59"/>
  <c r="H177" i="59"/>
  <c r="H181" i="59"/>
  <c r="H185" i="59"/>
  <c r="H189" i="59"/>
  <c r="H193" i="59"/>
  <c r="H197" i="59"/>
  <c r="K202" i="59"/>
  <c r="H24" i="73"/>
  <c r="K145" i="73"/>
  <c r="K147" i="73"/>
  <c r="H148" i="73"/>
  <c r="K177" i="73"/>
  <c r="K179" i="73"/>
  <c r="H180" i="73"/>
  <c r="H16" i="73"/>
  <c r="H38" i="73"/>
  <c r="K153" i="73"/>
  <c r="K155" i="73"/>
  <c r="H156" i="73"/>
  <c r="K185" i="73"/>
  <c r="K187" i="73"/>
  <c r="H188" i="73"/>
  <c r="K137" i="73"/>
  <c r="K139" i="73"/>
  <c r="H140" i="73"/>
  <c r="K201" i="73"/>
  <c r="K203" i="73"/>
  <c r="H9" i="73"/>
  <c r="K161" i="73"/>
  <c r="K163" i="73"/>
  <c r="H164" i="73"/>
  <c r="H11" i="75"/>
  <c r="H13" i="75"/>
  <c r="K15" i="75"/>
  <c r="K17" i="75"/>
  <c r="H18" i="75"/>
  <c r="H26" i="75"/>
  <c r="H34" i="75"/>
  <c r="H42" i="75"/>
  <c r="K7" i="75"/>
  <c r="K8" i="75"/>
  <c r="H9" i="75"/>
  <c r="K21" i="75"/>
  <c r="K23" i="75"/>
  <c r="H24" i="75"/>
  <c r="H32" i="75"/>
  <c r="H40" i="75"/>
  <c r="H92" i="75"/>
  <c r="H106" i="75"/>
  <c r="H132" i="75"/>
  <c r="H138" i="75"/>
  <c r="H146" i="75"/>
  <c r="H160" i="75"/>
  <c r="H168" i="75"/>
  <c r="H176" i="75"/>
  <c r="H184" i="75"/>
  <c r="H192" i="75"/>
  <c r="H200" i="75"/>
  <c r="H28" i="75"/>
  <c r="H44" i="75"/>
  <c r="K49" i="75"/>
  <c r="H50" i="75"/>
  <c r="K55" i="75"/>
  <c r="K57" i="75"/>
  <c r="H58" i="75"/>
  <c r="K63" i="75"/>
  <c r="K65" i="75"/>
  <c r="K67" i="75"/>
  <c r="K69" i="75"/>
  <c r="K71" i="75"/>
  <c r="H72" i="75"/>
  <c r="K77" i="75"/>
  <c r="K79" i="75"/>
  <c r="H80" i="75"/>
  <c r="K85" i="75"/>
  <c r="K87" i="75"/>
  <c r="H88" i="75"/>
  <c r="K95" i="75"/>
  <c r="K97" i="75"/>
  <c r="K99" i="75"/>
  <c r="K101" i="75"/>
  <c r="K103" i="75"/>
  <c r="H104" i="75"/>
  <c r="K149" i="75"/>
  <c r="K151" i="75"/>
  <c r="K153" i="75"/>
  <c r="K155" i="75"/>
  <c r="K157" i="75"/>
  <c r="H158" i="75"/>
  <c r="K187" i="75"/>
  <c r="K189" i="75"/>
  <c r="H190" i="75"/>
  <c r="H38" i="75"/>
  <c r="K109" i="75"/>
  <c r="K111" i="75"/>
  <c r="K113" i="75"/>
  <c r="K115" i="75"/>
  <c r="K117" i="75"/>
  <c r="K119" i="75"/>
  <c r="K121" i="75"/>
  <c r="K123" i="75"/>
  <c r="K125" i="75"/>
  <c r="K127" i="75"/>
  <c r="K129" i="75"/>
  <c r="H130" i="75"/>
  <c r="K163" i="75"/>
  <c r="K165" i="75"/>
  <c r="H166" i="75"/>
  <c r="K195" i="75"/>
  <c r="K197" i="75"/>
  <c r="H198" i="75"/>
  <c r="H6" i="87"/>
  <c r="H8" i="87"/>
  <c r="H14" i="87"/>
  <c r="H24" i="87"/>
  <c r="H25" i="87"/>
  <c r="K27" i="87"/>
  <c r="K28" i="87"/>
  <c r="K29" i="87"/>
  <c r="H30" i="87"/>
  <c r="H40" i="87"/>
  <c r="H41" i="87"/>
  <c r="K43" i="87"/>
  <c r="K44" i="87"/>
  <c r="K45" i="87"/>
  <c r="H46" i="87"/>
  <c r="H56" i="87"/>
  <c r="H57" i="87"/>
  <c r="K59" i="87"/>
  <c r="K60" i="87"/>
  <c r="K61" i="87"/>
  <c r="H62" i="87"/>
  <c r="H72" i="87"/>
  <c r="H73" i="87"/>
  <c r="K75" i="87"/>
  <c r="K76" i="87"/>
  <c r="K77" i="87"/>
  <c r="H78" i="87"/>
  <c r="H88" i="87"/>
  <c r="H89" i="87"/>
  <c r="K91" i="87"/>
  <c r="K92" i="87"/>
  <c r="K93" i="87"/>
  <c r="H94" i="87"/>
  <c r="H104" i="87"/>
  <c r="H105" i="87"/>
  <c r="H107" i="87"/>
  <c r="H108" i="87"/>
  <c r="K109" i="87"/>
  <c r="H110" i="87"/>
  <c r="H111" i="87"/>
  <c r="H112" i="87"/>
  <c r="H113" i="87"/>
  <c r="H115" i="87"/>
  <c r="H116" i="87"/>
  <c r="K117" i="87"/>
  <c r="H118" i="87"/>
  <c r="H119" i="87"/>
  <c r="H120" i="87"/>
  <c r="H121" i="87"/>
  <c r="H123" i="87"/>
  <c r="H124" i="87"/>
  <c r="K125" i="87"/>
  <c r="H126" i="87"/>
  <c r="H127" i="87"/>
  <c r="H128" i="87"/>
  <c r="H129" i="87"/>
  <c r="H131" i="87"/>
  <c r="H132" i="87"/>
  <c r="K133" i="87"/>
  <c r="H134" i="87"/>
  <c r="H135" i="87"/>
  <c r="H136" i="87"/>
  <c r="H137" i="87"/>
  <c r="H139" i="87"/>
  <c r="H140" i="87"/>
  <c r="K141" i="87"/>
  <c r="H142" i="87"/>
  <c r="H143" i="87"/>
  <c r="H144" i="87"/>
  <c r="H145" i="87"/>
  <c r="H147" i="87"/>
  <c r="H148" i="87"/>
  <c r="K149" i="87"/>
  <c r="H150" i="87"/>
  <c r="H151" i="87"/>
  <c r="H152" i="87"/>
  <c r="H153" i="87"/>
  <c r="H155" i="87"/>
  <c r="H156" i="87"/>
  <c r="K157" i="87"/>
  <c r="H158" i="87"/>
  <c r="H159" i="87"/>
  <c r="H160" i="87"/>
  <c r="H161" i="87"/>
  <c r="H163" i="87"/>
  <c r="H164" i="87"/>
  <c r="K165" i="87"/>
  <c r="H166" i="87"/>
  <c r="H167" i="87"/>
  <c r="H168" i="87"/>
  <c r="H169" i="87"/>
  <c r="H171" i="87"/>
  <c r="H172" i="87"/>
  <c r="K173" i="87"/>
  <c r="H174" i="87"/>
  <c r="H175" i="87"/>
  <c r="H176" i="87"/>
  <c r="H177" i="87"/>
  <c r="H179" i="87"/>
  <c r="H180" i="87"/>
  <c r="K181" i="87"/>
  <c r="H182" i="87"/>
  <c r="H183" i="87"/>
  <c r="H184" i="87"/>
  <c r="H185" i="87"/>
  <c r="H187" i="87"/>
  <c r="K194" i="87"/>
  <c r="K196" i="87"/>
  <c r="K197" i="87"/>
  <c r="K198" i="87"/>
  <c r="K199" i="87"/>
  <c r="H200" i="87"/>
  <c r="K201" i="87"/>
  <c r="K202" i="87"/>
  <c r="K204" i="87"/>
  <c r="K15" i="87"/>
  <c r="K16" i="87"/>
  <c r="K17" i="87"/>
  <c r="H18" i="87"/>
  <c r="H28" i="87"/>
  <c r="H29" i="87"/>
  <c r="H16" i="87"/>
  <c r="H20" i="87"/>
  <c r="H21" i="87"/>
  <c r="K23" i="87"/>
  <c r="H36" i="87"/>
  <c r="H37" i="87"/>
  <c r="K39" i="87"/>
  <c r="K47" i="87"/>
  <c r="K48" i="87"/>
  <c r="K49" i="87"/>
  <c r="H50" i="87"/>
  <c r="K57" i="87"/>
  <c r="H58" i="87"/>
  <c r="H61" i="87"/>
  <c r="H68" i="87"/>
  <c r="H69" i="87"/>
  <c r="K71" i="87"/>
  <c r="K79" i="87"/>
  <c r="K80" i="87"/>
  <c r="K81" i="87"/>
  <c r="H82" i="87"/>
  <c r="K89" i="87"/>
  <c r="H90" i="87"/>
  <c r="H93" i="87"/>
  <c r="H100" i="87"/>
  <c r="H101" i="87"/>
  <c r="K103" i="87"/>
  <c r="K108" i="87"/>
  <c r="K112" i="87"/>
  <c r="K114" i="87"/>
  <c r="K121" i="87"/>
  <c r="H122" i="87"/>
  <c r="H125" i="87"/>
  <c r="K126" i="87"/>
  <c r="K131" i="87"/>
  <c r="K135" i="87"/>
  <c r="K140" i="87"/>
  <c r="K144" i="87"/>
  <c r="K146" i="87"/>
  <c r="K153" i="87"/>
  <c r="H154" i="87"/>
  <c r="H157" i="87"/>
  <c r="K158" i="87"/>
  <c r="K163" i="87"/>
  <c r="K167" i="87"/>
  <c r="K172" i="87"/>
  <c r="K176" i="87"/>
  <c r="K178" i="87"/>
  <c r="K185" i="87"/>
  <c r="H186" i="87"/>
  <c r="K188" i="87"/>
  <c r="K189" i="87"/>
  <c r="H190" i="87"/>
  <c r="K191" i="87"/>
  <c r="H192" i="87"/>
  <c r="H193" i="87"/>
  <c r="K195" i="87"/>
  <c r="H196" i="87"/>
  <c r="H203" i="87"/>
  <c r="K5" i="87"/>
  <c r="H17" i="87"/>
  <c r="K24" i="87"/>
  <c r="K40" i="87"/>
  <c r="H44" i="87"/>
  <c r="H48" i="87"/>
  <c r="H49" i="87"/>
  <c r="K51" i="87"/>
  <c r="K52" i="87"/>
  <c r="K53" i="87"/>
  <c r="H54" i="87"/>
  <c r="K72" i="87"/>
  <c r="H76" i="87"/>
  <c r="H80" i="87"/>
  <c r="H81" i="87"/>
  <c r="K83" i="87"/>
  <c r="K84" i="87"/>
  <c r="K85" i="87"/>
  <c r="H86" i="87"/>
  <c r="K104" i="87"/>
  <c r="K106" i="87"/>
  <c r="K113" i="87"/>
  <c r="H114" i="87"/>
  <c r="H117" i="87"/>
  <c r="K118" i="87"/>
  <c r="K123" i="87"/>
  <c r="K127" i="87"/>
  <c r="K132" i="87"/>
  <c r="K136" i="87"/>
  <c r="K138" i="87"/>
  <c r="K145" i="87"/>
  <c r="H146" i="87"/>
  <c r="H149" i="87"/>
  <c r="K150" i="87"/>
  <c r="K155" i="87"/>
  <c r="K159" i="87"/>
  <c r="K164" i="87"/>
  <c r="K168" i="87"/>
  <c r="K170" i="87"/>
  <c r="K177" i="87"/>
  <c r="H178" i="87"/>
  <c r="H181" i="87"/>
  <c r="K182" i="87"/>
  <c r="K187" i="87"/>
  <c r="H188" i="87"/>
  <c r="H189" i="87"/>
  <c r="H191" i="87"/>
  <c r="H195" i="87"/>
  <c r="H197" i="87"/>
  <c r="H201" i="87"/>
  <c r="K25" i="87"/>
  <c r="H26" i="87"/>
  <c r="K31" i="87"/>
  <c r="K32" i="87"/>
  <c r="K33" i="87"/>
  <c r="H34" i="87"/>
  <c r="K41" i="87"/>
  <c r="H42" i="87"/>
  <c r="H52" i="87"/>
  <c r="K56" i="87"/>
  <c r="K68" i="87"/>
  <c r="H92" i="87"/>
  <c r="K95" i="87"/>
  <c r="K96" i="87"/>
  <c r="K97" i="87"/>
  <c r="H98" i="87"/>
  <c r="K105" i="87"/>
  <c r="H106" i="87"/>
  <c r="K119" i="87"/>
  <c r="K139" i="87"/>
  <c r="H141" i="87"/>
  <c r="K142" i="87"/>
  <c r="K147" i="87"/>
  <c r="K160" i="87"/>
  <c r="K162" i="87"/>
  <c r="K169" i="87"/>
  <c r="H170" i="87"/>
  <c r="K183" i="87"/>
  <c r="K192" i="87"/>
  <c r="H198" i="87"/>
  <c r="K19" i="87"/>
  <c r="H32" i="87"/>
  <c r="H33" i="87"/>
  <c r="K35" i="87"/>
  <c r="H45" i="87"/>
  <c r="H53" i="87"/>
  <c r="K69" i="87"/>
  <c r="H70" i="87"/>
  <c r="K87" i="87"/>
  <c r="H96" i="87"/>
  <c r="H97" i="87"/>
  <c r="K99" i="87"/>
  <c r="K120" i="87"/>
  <c r="H133" i="87"/>
  <c r="K134" i="87"/>
  <c r="K143" i="87"/>
  <c r="K148" i="87"/>
  <c r="K154" i="87"/>
  <c r="K156" i="87"/>
  <c r="K161" i="87"/>
  <c r="H162" i="87"/>
  <c r="K184" i="87"/>
  <c r="K190" i="87"/>
  <c r="K193" i="87"/>
  <c r="H194" i="87"/>
  <c r="H199" i="87"/>
  <c r="K200" i="87"/>
  <c r="H202" i="87"/>
  <c r="K21" i="87"/>
  <c r="H22" i="87"/>
  <c r="K36" i="87"/>
  <c r="K107" i="87"/>
  <c r="H109" i="87"/>
  <c r="K110" i="87"/>
  <c r="K115" i="87"/>
  <c r="K137" i="87"/>
  <c r="H138" i="87"/>
  <c r="K37" i="87"/>
  <c r="H38" i="87"/>
  <c r="K73" i="87"/>
  <c r="H74" i="87"/>
  <c r="H84" i="87"/>
  <c r="K111" i="87"/>
  <c r="K116" i="87"/>
  <c r="H165" i="87"/>
  <c r="K166" i="87"/>
  <c r="K186" i="87"/>
  <c r="K203" i="87"/>
  <c r="H204" i="87"/>
  <c r="H204" i="69"/>
  <c r="K203" i="69"/>
  <c r="H196" i="69"/>
  <c r="K195" i="69"/>
  <c r="H188" i="69"/>
  <c r="K187" i="69"/>
  <c r="H180" i="69"/>
  <c r="K179" i="69"/>
  <c r="H172" i="69"/>
  <c r="K171" i="69"/>
  <c r="H164" i="69"/>
  <c r="K163" i="69"/>
  <c r="H156" i="69"/>
  <c r="K155" i="69"/>
  <c r="H148" i="69"/>
  <c r="K147" i="69"/>
  <c r="H140" i="69"/>
  <c r="K139" i="69"/>
  <c r="H132" i="69"/>
  <c r="K131" i="69"/>
  <c r="H124" i="69"/>
  <c r="K123" i="69"/>
  <c r="H116" i="69"/>
  <c r="K115" i="69"/>
  <c r="H108" i="69"/>
  <c r="K107" i="69"/>
  <c r="H100" i="69"/>
  <c r="K99" i="69"/>
  <c r="H92" i="69"/>
  <c r="K91" i="69"/>
  <c r="H84" i="69"/>
  <c r="K83" i="69"/>
  <c r="H76" i="69"/>
  <c r="K75" i="69"/>
  <c r="H68" i="69"/>
  <c r="K67" i="69"/>
  <c r="H60" i="69"/>
  <c r="K59" i="69"/>
  <c r="H52" i="69"/>
  <c r="K51" i="69"/>
  <c r="H44" i="69"/>
  <c r="K43" i="69"/>
  <c r="H36" i="69"/>
  <c r="K35" i="69"/>
  <c r="H28" i="69"/>
  <c r="K27" i="69"/>
  <c r="H20" i="69"/>
  <c r="K19" i="69"/>
  <c r="H12" i="69"/>
  <c r="K8" i="69"/>
  <c r="K6" i="69"/>
  <c r="H201" i="70"/>
  <c r="H197" i="70"/>
  <c r="H193" i="70"/>
  <c r="H189" i="70"/>
  <c r="H185" i="70"/>
  <c r="H181" i="70"/>
  <c r="H177" i="70"/>
  <c r="H173" i="70"/>
  <c r="H169" i="70"/>
  <c r="H165" i="70"/>
  <c r="H161" i="70"/>
  <c r="H157" i="70"/>
  <c r="H153" i="70"/>
  <c r="H149" i="70"/>
  <c r="H145" i="70"/>
  <c r="H141" i="70"/>
  <c r="H137" i="70"/>
  <c r="H133" i="70"/>
  <c r="H129" i="70"/>
  <c r="H125" i="70"/>
  <c r="H121" i="70"/>
  <c r="H117" i="70"/>
  <c r="H113" i="70"/>
  <c r="H109" i="70"/>
  <c r="H105" i="70"/>
  <c r="H101" i="70"/>
  <c r="H97" i="70"/>
  <c r="H93" i="70"/>
  <c r="H89" i="70"/>
  <c r="H85" i="70"/>
  <c r="H81" i="70"/>
  <c r="H77" i="70"/>
  <c r="H73" i="70"/>
  <c r="H69" i="70"/>
  <c r="H65" i="70"/>
  <c r="H61" i="70"/>
  <c r="H57" i="70"/>
  <c r="H53" i="70"/>
  <c r="H49" i="70"/>
  <c r="H45" i="70"/>
  <c r="H41" i="70"/>
  <c r="H37" i="70"/>
  <c r="H33" i="70"/>
  <c r="H29" i="70"/>
  <c r="H25" i="70"/>
  <c r="H21" i="70"/>
  <c r="H17" i="70"/>
  <c r="K11" i="70"/>
  <c r="H7" i="70"/>
  <c r="H5" i="70"/>
  <c r="H16" i="77"/>
  <c r="K15" i="77"/>
  <c r="H13" i="77"/>
  <c r="H11" i="77"/>
  <c r="K135" i="79"/>
  <c r="K127" i="79"/>
  <c r="K119" i="79"/>
  <c r="K111" i="79"/>
  <c r="K103" i="79"/>
  <c r="K95" i="79"/>
  <c r="K87" i="79"/>
  <c r="H78" i="79"/>
  <c r="K53" i="79"/>
  <c r="K37" i="79"/>
  <c r="H30" i="79"/>
  <c r="K29" i="79"/>
  <c r="K21" i="79"/>
  <c r="H13" i="79"/>
  <c r="H11" i="79"/>
  <c r="H177" i="85"/>
  <c r="K176" i="85"/>
  <c r="H145" i="85"/>
  <c r="K144" i="85"/>
  <c r="H113" i="85"/>
  <c r="K112" i="85"/>
  <c r="H81" i="85"/>
  <c r="K80" i="85"/>
  <c r="H48" i="85"/>
  <c r="K47" i="85"/>
  <c r="K45" i="85"/>
  <c r="H34" i="85"/>
  <c r="K33" i="85"/>
  <c r="K154" i="88"/>
  <c r="H153" i="88"/>
  <c r="K152" i="88"/>
  <c r="K122" i="88"/>
  <c r="H121" i="88"/>
  <c r="K120" i="88"/>
  <c r="K90" i="88"/>
  <c r="H89" i="88"/>
  <c r="K88" i="88"/>
  <c r="K58" i="88"/>
  <c r="H57" i="88"/>
  <c r="K56" i="88"/>
  <c r="K26" i="88"/>
  <c r="H25" i="88"/>
  <c r="H10" i="72"/>
  <c r="H25" i="72"/>
  <c r="H49" i="72"/>
  <c r="K82" i="72"/>
  <c r="K84" i="72"/>
  <c r="H85" i="72"/>
  <c r="H97" i="72"/>
  <c r="H17" i="72"/>
  <c r="H41" i="72"/>
  <c r="K90" i="72"/>
  <c r="K92" i="72"/>
  <c r="H93" i="72"/>
  <c r="H115" i="72"/>
  <c r="H12" i="77"/>
  <c r="K5" i="77"/>
  <c r="K6" i="77"/>
  <c r="K8" i="77"/>
  <c r="H14" i="77"/>
  <c r="K21" i="77"/>
  <c r="K23" i="77"/>
  <c r="H24" i="77"/>
  <c r="K31" i="77"/>
  <c r="H32" i="77"/>
  <c r="K39" i="77"/>
  <c r="H40" i="77"/>
  <c r="K47" i="77"/>
  <c r="H48" i="77"/>
  <c r="K55" i="77"/>
  <c r="H56" i="77"/>
  <c r="K63" i="77"/>
  <c r="H64" i="77"/>
  <c r="K71" i="77"/>
  <c r="H72" i="77"/>
  <c r="K79" i="77"/>
  <c r="H80" i="77"/>
  <c r="K87" i="77"/>
  <c r="H88" i="77"/>
  <c r="K95" i="77"/>
  <c r="H96" i="77"/>
  <c r="K103" i="77"/>
  <c r="H104" i="77"/>
  <c r="K111" i="77"/>
  <c r="H112" i="77"/>
  <c r="K119" i="77"/>
  <c r="H120" i="77"/>
  <c r="K127" i="77"/>
  <c r="H128" i="77"/>
  <c r="K135" i="77"/>
  <c r="H136" i="77"/>
  <c r="K143" i="77"/>
  <c r="H144" i="77"/>
  <c r="K151" i="77"/>
  <c r="H152" i="77"/>
  <c r="K159" i="77"/>
  <c r="H160" i="77"/>
  <c r="K167" i="77"/>
  <c r="H168" i="77"/>
  <c r="K175" i="77"/>
  <c r="H176" i="77"/>
  <c r="K183" i="77"/>
  <c r="H184" i="77"/>
  <c r="K191" i="77"/>
  <c r="H192" i="77"/>
  <c r="K199" i="77"/>
  <c r="H200" i="77"/>
  <c r="K7" i="77"/>
  <c r="H9" i="77"/>
  <c r="H18" i="77"/>
  <c r="K25" i="77"/>
  <c r="K29" i="77"/>
  <c r="K33" i="77"/>
  <c r="K37" i="77"/>
  <c r="K41" i="77"/>
  <c r="K45" i="77"/>
  <c r="K49" i="77"/>
  <c r="K53" i="77"/>
  <c r="K57" i="77"/>
  <c r="K61" i="77"/>
  <c r="K65" i="77"/>
  <c r="K69" i="77"/>
  <c r="K73" i="77"/>
  <c r="K77" i="77"/>
  <c r="K81" i="77"/>
  <c r="K85" i="77"/>
  <c r="K89" i="77"/>
  <c r="K93" i="77"/>
  <c r="K97" i="77"/>
  <c r="K101" i="77"/>
  <c r="K105" i="77"/>
  <c r="K109" i="77"/>
  <c r="K113" i="77"/>
  <c r="K117" i="77"/>
  <c r="K121" i="77"/>
  <c r="K125" i="77"/>
  <c r="K129" i="77"/>
  <c r="K133" i="77"/>
  <c r="K137" i="77"/>
  <c r="K141" i="77"/>
  <c r="K145" i="77"/>
  <c r="K149" i="77"/>
  <c r="K153" i="77"/>
  <c r="K157" i="77"/>
  <c r="K161" i="77"/>
  <c r="K165" i="77"/>
  <c r="K169" i="77"/>
  <c r="K173" i="77"/>
  <c r="K177" i="77"/>
  <c r="K181" i="77"/>
  <c r="K185" i="77"/>
  <c r="K189" i="77"/>
  <c r="K193" i="77"/>
  <c r="K197" i="77"/>
  <c r="K201" i="77"/>
  <c r="K5" i="79"/>
  <c r="K6" i="79"/>
  <c r="K8" i="79"/>
  <c r="H12" i="79"/>
  <c r="K19" i="79"/>
  <c r="K23" i="79"/>
  <c r="H24" i="79"/>
  <c r="K31" i="79"/>
  <c r="K35" i="79"/>
  <c r="K39" i="79"/>
  <c r="H40" i="79"/>
  <c r="K45" i="79"/>
  <c r="H48" i="79"/>
  <c r="K55" i="79"/>
  <c r="H56" i="79"/>
  <c r="K61" i="79"/>
  <c r="H64" i="79"/>
  <c r="H68" i="79"/>
  <c r="H72" i="79"/>
  <c r="H76" i="79"/>
  <c r="K85" i="79"/>
  <c r="H86" i="79"/>
  <c r="K93" i="79"/>
  <c r="H94" i="79"/>
  <c r="K101" i="79"/>
  <c r="H102" i="79"/>
  <c r="K109" i="79"/>
  <c r="H110" i="79"/>
  <c r="K117" i="79"/>
  <c r="H118" i="79"/>
  <c r="K125" i="79"/>
  <c r="H126" i="79"/>
  <c r="K133" i="79"/>
  <c r="H134" i="79"/>
  <c r="K141" i="79"/>
  <c r="K145" i="79"/>
  <c r="K149" i="79"/>
  <c r="K153" i="79"/>
  <c r="K157" i="79"/>
  <c r="K161" i="79"/>
  <c r="K165" i="79"/>
  <c r="K169" i="79"/>
  <c r="H170" i="79"/>
  <c r="H174" i="79"/>
  <c r="H178" i="79"/>
  <c r="K183" i="79"/>
  <c r="H184" i="79"/>
  <c r="K191" i="79"/>
  <c r="H192" i="79"/>
  <c r="K199" i="79"/>
  <c r="H200" i="79"/>
  <c r="K7" i="79"/>
  <c r="H9" i="79"/>
  <c r="K15" i="79"/>
  <c r="H16" i="79"/>
  <c r="H20" i="79"/>
  <c r="K27" i="79"/>
  <c r="H28" i="79"/>
  <c r="H32" i="79"/>
  <c r="H36" i="79"/>
  <c r="K43" i="79"/>
  <c r="H46" i="79"/>
  <c r="K51" i="79"/>
  <c r="H52" i="79"/>
  <c r="K59" i="79"/>
  <c r="H62" i="79"/>
  <c r="K69" i="79"/>
  <c r="H70" i="79"/>
  <c r="K77" i="79"/>
  <c r="K81" i="79"/>
  <c r="H82" i="79"/>
  <c r="K89" i="79"/>
  <c r="H90" i="79"/>
  <c r="K97" i="79"/>
  <c r="H98" i="79"/>
  <c r="K105" i="79"/>
  <c r="H106" i="79"/>
  <c r="K113" i="79"/>
  <c r="H114" i="79"/>
  <c r="K121" i="79"/>
  <c r="H122" i="79"/>
  <c r="K129" i="79"/>
  <c r="H130" i="79"/>
  <c r="K137" i="79"/>
  <c r="H138" i="79"/>
  <c r="H142" i="79"/>
  <c r="H146" i="79"/>
  <c r="H150" i="79"/>
  <c r="H154" i="79"/>
  <c r="H158" i="79"/>
  <c r="H162" i="79"/>
  <c r="H166" i="79"/>
  <c r="K175" i="79"/>
  <c r="H176" i="79"/>
  <c r="K181" i="79"/>
  <c r="K185" i="79"/>
  <c r="K189" i="79"/>
  <c r="K193" i="79"/>
  <c r="K197" i="79"/>
  <c r="K201" i="79"/>
  <c r="K6" i="85"/>
  <c r="H12" i="85"/>
  <c r="K21" i="85"/>
  <c r="H22" i="85"/>
  <c r="H28" i="85"/>
  <c r="K35" i="85"/>
  <c r="H38" i="85"/>
  <c r="K43" i="85"/>
  <c r="H46" i="85"/>
  <c r="K55" i="85"/>
  <c r="H59" i="85"/>
  <c r="K60" i="85"/>
  <c r="H61" i="85"/>
  <c r="H63" i="85"/>
  <c r="K64" i="85"/>
  <c r="H65" i="85"/>
  <c r="H68" i="85"/>
  <c r="H72" i="85"/>
  <c r="K74" i="85"/>
  <c r="K78" i="85"/>
  <c r="K83" i="85"/>
  <c r="K87" i="85"/>
  <c r="H91" i="85"/>
  <c r="K92" i="85"/>
  <c r="H93" i="85"/>
  <c r="H95" i="85"/>
  <c r="K96" i="85"/>
  <c r="H97" i="85"/>
  <c r="H100" i="85"/>
  <c r="H104" i="85"/>
  <c r="K106" i="85"/>
  <c r="K110" i="85"/>
  <c r="K115" i="85"/>
  <c r="K119" i="85"/>
  <c r="H123" i="85"/>
  <c r="K124" i="85"/>
  <c r="H125" i="85"/>
  <c r="H127" i="85"/>
  <c r="K128" i="85"/>
  <c r="H129" i="85"/>
  <c r="H132" i="85"/>
  <c r="H136" i="85"/>
  <c r="K138" i="85"/>
  <c r="K142" i="85"/>
  <c r="K147" i="85"/>
  <c r="K151" i="85"/>
  <c r="H155" i="85"/>
  <c r="K156" i="85"/>
  <c r="H157" i="85"/>
  <c r="H159" i="85"/>
  <c r="K160" i="85"/>
  <c r="H161" i="85"/>
  <c r="H164" i="85"/>
  <c r="H168" i="85"/>
  <c r="K170" i="85"/>
  <c r="K174" i="85"/>
  <c r="K179" i="85"/>
  <c r="K183" i="85"/>
  <c r="H187" i="85"/>
  <c r="K188" i="85"/>
  <c r="H189" i="85"/>
  <c r="H191" i="85"/>
  <c r="K192" i="85"/>
  <c r="H193" i="85"/>
  <c r="H196" i="85"/>
  <c r="H200" i="85"/>
  <c r="K202" i="85"/>
  <c r="H13" i="85"/>
  <c r="K19" i="85"/>
  <c r="K23" i="85"/>
  <c r="H32" i="85"/>
  <c r="K41" i="85"/>
  <c r="H50" i="85"/>
  <c r="K52" i="85"/>
  <c r="H53" i="85"/>
  <c r="H55" i="85"/>
  <c r="K56" i="85"/>
  <c r="H57" i="85"/>
  <c r="H60" i="85"/>
  <c r="H64" i="85"/>
  <c r="K66" i="85"/>
  <c r="K70" i="85"/>
  <c r="K75" i="85"/>
  <c r="K79" i="85"/>
  <c r="H83" i="85"/>
  <c r="K84" i="85"/>
  <c r="H85" i="85"/>
  <c r="H87" i="85"/>
  <c r="K88" i="85"/>
  <c r="H89" i="85"/>
  <c r="H92" i="85"/>
  <c r="H96" i="85"/>
  <c r="K98" i="85"/>
  <c r="K102" i="85"/>
  <c r="K107" i="85"/>
  <c r="K111" i="85"/>
  <c r="H115" i="85"/>
  <c r="K116" i="85"/>
  <c r="H117" i="85"/>
  <c r="H119" i="85"/>
  <c r="K120" i="85"/>
  <c r="H121" i="85"/>
  <c r="H124" i="85"/>
  <c r="H128" i="85"/>
  <c r="K130" i="85"/>
  <c r="K134" i="85"/>
  <c r="K139" i="85"/>
  <c r="K143" i="85"/>
  <c r="H147" i="85"/>
  <c r="K148" i="85"/>
  <c r="H149" i="85"/>
  <c r="H151" i="85"/>
  <c r="K152" i="85"/>
  <c r="H153" i="85"/>
  <c r="H156" i="85"/>
  <c r="H160" i="85"/>
  <c r="K162" i="85"/>
  <c r="K166" i="85"/>
  <c r="K171" i="85"/>
  <c r="K175" i="85"/>
  <c r="H179" i="85"/>
  <c r="K180" i="85"/>
  <c r="H181" i="85"/>
  <c r="H183" i="85"/>
  <c r="K184" i="85"/>
  <c r="H185" i="85"/>
  <c r="H188" i="85"/>
  <c r="H192" i="85"/>
  <c r="K194" i="85"/>
  <c r="K198" i="85"/>
  <c r="K203" i="85"/>
  <c r="H24" i="85"/>
  <c r="K37" i="85"/>
  <c r="K39" i="85"/>
  <c r="K51" i="85"/>
  <c r="H52" i="85"/>
  <c r="H56" i="85"/>
  <c r="K59" i="85"/>
  <c r="K63" i="85"/>
  <c r="H67" i="85"/>
  <c r="K76" i="85"/>
  <c r="H77" i="85"/>
  <c r="H84" i="85"/>
  <c r="H88" i="85"/>
  <c r="K91" i="85"/>
  <c r="K95" i="85"/>
  <c r="H99" i="85"/>
  <c r="K108" i="85"/>
  <c r="H109" i="85"/>
  <c r="H116" i="85"/>
  <c r="H120" i="85"/>
  <c r="K123" i="85"/>
  <c r="K127" i="85"/>
  <c r="H131" i="85"/>
  <c r="K140" i="85"/>
  <c r="H141" i="85"/>
  <c r="H148" i="85"/>
  <c r="H152" i="85"/>
  <c r="K155" i="85"/>
  <c r="K159" i="85"/>
  <c r="H163" i="85"/>
  <c r="K172" i="85"/>
  <c r="H173" i="85"/>
  <c r="H180" i="85"/>
  <c r="H184" i="85"/>
  <c r="K187" i="85"/>
  <c r="K191" i="85"/>
  <c r="H195" i="85"/>
  <c r="K204" i="85"/>
  <c r="H18" i="85"/>
  <c r="K27" i="85"/>
  <c r="K29" i="85"/>
  <c r="H30" i="85"/>
  <c r="H42" i="85"/>
  <c r="K68" i="85"/>
  <c r="H69" i="85"/>
  <c r="K71" i="85"/>
  <c r="H76" i="85"/>
  <c r="H79" i="85"/>
  <c r="K100" i="85"/>
  <c r="H101" i="85"/>
  <c r="K103" i="85"/>
  <c r="H108" i="85"/>
  <c r="H111" i="85"/>
  <c r="K132" i="85"/>
  <c r="H133" i="85"/>
  <c r="K135" i="85"/>
  <c r="H140" i="85"/>
  <c r="H143" i="85"/>
  <c r="K164" i="85"/>
  <c r="H165" i="85"/>
  <c r="K167" i="85"/>
  <c r="H172" i="85"/>
  <c r="H175" i="85"/>
  <c r="K196" i="85"/>
  <c r="H197" i="85"/>
  <c r="K199" i="85"/>
  <c r="H204" i="85"/>
  <c r="H11" i="88"/>
  <c r="K12" i="88"/>
  <c r="K19" i="88"/>
  <c r="K27" i="88"/>
  <c r="K35" i="88"/>
  <c r="K43" i="88"/>
  <c r="K51" i="88"/>
  <c r="K59" i="88"/>
  <c r="K67" i="88"/>
  <c r="K75" i="88"/>
  <c r="K83" i="88"/>
  <c r="K91" i="88"/>
  <c r="K99" i="88"/>
  <c r="K107" i="88"/>
  <c r="K115" i="88"/>
  <c r="K123" i="88"/>
  <c r="K131" i="88"/>
  <c r="K139" i="88"/>
  <c r="K147" i="88"/>
  <c r="K155" i="88"/>
  <c r="K163" i="88"/>
  <c r="K168" i="88"/>
  <c r="H169" i="88"/>
  <c r="K174" i="88"/>
  <c r="K179" i="88"/>
  <c r="K184" i="88"/>
  <c r="H185" i="88"/>
  <c r="K190" i="88"/>
  <c r="K195" i="88"/>
  <c r="K200" i="88"/>
  <c r="H201" i="88"/>
  <c r="K5" i="88"/>
  <c r="H13" i="88"/>
  <c r="K14" i="88"/>
  <c r="K20" i="88"/>
  <c r="H21" i="88"/>
  <c r="K22" i="88"/>
  <c r="K28" i="88"/>
  <c r="H29" i="88"/>
  <c r="K30" i="88"/>
  <c r="K36" i="88"/>
  <c r="H37" i="88"/>
  <c r="K38" i="88"/>
  <c r="K44" i="88"/>
  <c r="H45" i="88"/>
  <c r="K46" i="88"/>
  <c r="K52" i="88"/>
  <c r="H53" i="88"/>
  <c r="K54" i="88"/>
  <c r="K60" i="88"/>
  <c r="H61" i="88"/>
  <c r="K62" i="88"/>
  <c r="K68" i="88"/>
  <c r="H69" i="88"/>
  <c r="K70" i="88"/>
  <c r="K76" i="88"/>
  <c r="H77" i="88"/>
  <c r="K78" i="88"/>
  <c r="K84" i="88"/>
  <c r="H85" i="88"/>
  <c r="K86" i="88"/>
  <c r="K92" i="88"/>
  <c r="H93" i="88"/>
  <c r="K94" i="88"/>
  <c r="K100" i="88"/>
  <c r="H101" i="88"/>
  <c r="K102" i="88"/>
  <c r="K108" i="88"/>
  <c r="H109" i="88"/>
  <c r="K110" i="88"/>
  <c r="K116" i="88"/>
  <c r="H117" i="88"/>
  <c r="K118" i="88"/>
  <c r="K124" i="88"/>
  <c r="H125" i="88"/>
  <c r="K126" i="88"/>
  <c r="K132" i="88"/>
  <c r="H133" i="88"/>
  <c r="K134" i="88"/>
  <c r="K140" i="88"/>
  <c r="H141" i="88"/>
  <c r="K142" i="88"/>
  <c r="K148" i="88"/>
  <c r="H149" i="88"/>
  <c r="K150" i="88"/>
  <c r="K156" i="88"/>
  <c r="H157" i="88"/>
  <c r="K158" i="88"/>
  <c r="K164" i="88"/>
  <c r="H165" i="88"/>
  <c r="K170" i="88"/>
  <c r="K175" i="88"/>
  <c r="K180" i="88"/>
  <c r="H181" i="88"/>
  <c r="K186" i="88"/>
  <c r="K191" i="88"/>
  <c r="K196" i="88"/>
  <c r="H197" i="88"/>
  <c r="K202" i="88"/>
  <c r="K171" i="88"/>
  <c r="K187" i="88"/>
  <c r="K203" i="88"/>
  <c r="K166" i="88"/>
  <c r="K172" i="88"/>
  <c r="H173" i="88"/>
  <c r="K182" i="88"/>
  <c r="K188" i="88"/>
  <c r="H189" i="88"/>
  <c r="K198" i="88"/>
  <c r="K204" i="88"/>
  <c r="H6" i="88"/>
  <c r="H7" i="88"/>
  <c r="H10" i="88"/>
  <c r="K15" i="88"/>
  <c r="K23" i="88"/>
  <c r="K31" i="88"/>
  <c r="K39" i="88"/>
  <c r="K47" i="88"/>
  <c r="K55" i="88"/>
  <c r="K63" i="88"/>
  <c r="K71" i="88"/>
  <c r="K79" i="88"/>
  <c r="K87" i="88"/>
  <c r="K95" i="88"/>
  <c r="K103" i="88"/>
  <c r="K111" i="88"/>
  <c r="K119" i="88"/>
  <c r="K127" i="88"/>
  <c r="K135" i="88"/>
  <c r="K143" i="88"/>
  <c r="K151" i="88"/>
  <c r="K159" i="88"/>
  <c r="K176" i="88"/>
  <c r="H177" i="88"/>
  <c r="K192" i="88"/>
  <c r="H193" i="88"/>
  <c r="H199" i="82"/>
  <c r="H103" i="82"/>
  <c r="H201" i="84"/>
  <c r="H169" i="84"/>
  <c r="H137" i="84"/>
  <c r="H105" i="84"/>
  <c r="H73" i="84"/>
  <c r="H41" i="84"/>
  <c r="H63" i="82"/>
  <c r="K12" i="82"/>
  <c r="H23" i="82"/>
  <c r="H39" i="82"/>
  <c r="H55" i="82"/>
  <c r="H119" i="82"/>
  <c r="H183" i="82"/>
  <c r="K8" i="84"/>
  <c r="H9" i="84"/>
  <c r="H13" i="84"/>
  <c r="H21" i="84"/>
  <c r="H25" i="84"/>
  <c r="H36" i="84"/>
  <c r="H40" i="84"/>
  <c r="H53" i="84"/>
  <c r="H57" i="84"/>
  <c r="H68" i="84"/>
  <c r="H72" i="84"/>
  <c r="H85" i="84"/>
  <c r="H89" i="84"/>
  <c r="H100" i="84"/>
  <c r="H104" i="84"/>
  <c r="H117" i="84"/>
  <c r="H121" i="84"/>
  <c r="H132" i="84"/>
  <c r="H136" i="84"/>
  <c r="H149" i="84"/>
  <c r="H153" i="84"/>
  <c r="H164" i="84"/>
  <c r="H168" i="84"/>
  <c r="H181" i="84"/>
  <c r="H185" i="84"/>
  <c r="H196" i="84"/>
  <c r="H200" i="84"/>
  <c r="K6" i="84"/>
  <c r="K10" i="84"/>
  <c r="H17" i="84"/>
  <c r="H28" i="84"/>
  <c r="H32" i="84"/>
  <c r="H45" i="84"/>
  <c r="H49" i="84"/>
  <c r="H60" i="84"/>
  <c r="H64" i="84"/>
  <c r="H77" i="84"/>
  <c r="H81" i="84"/>
  <c r="H92" i="84"/>
  <c r="H96" i="84"/>
  <c r="H109" i="84"/>
  <c r="H113" i="84"/>
  <c r="H124" i="84"/>
  <c r="H128" i="84"/>
  <c r="H141" i="84"/>
  <c r="H145" i="84"/>
  <c r="H156" i="84"/>
  <c r="H160" i="84"/>
  <c r="H173" i="84"/>
  <c r="H177" i="84"/>
  <c r="H188" i="84"/>
  <c r="H192" i="84"/>
  <c r="K9" i="86"/>
  <c r="K13" i="86"/>
  <c r="K14" i="86"/>
  <c r="H15" i="86"/>
  <c r="K18" i="86"/>
  <c r="H19" i="86"/>
  <c r="K22" i="86"/>
  <c r="H23" i="86"/>
  <c r="K32" i="86"/>
  <c r="K36" i="86"/>
  <c r="H39" i="86"/>
  <c r="K8" i="92"/>
  <c r="K32" i="92"/>
  <c r="K36" i="92"/>
  <c r="K40" i="92"/>
  <c r="K44" i="92"/>
  <c r="K48" i="92"/>
  <c r="K52" i="92"/>
  <c r="K56" i="92"/>
  <c r="K60" i="92"/>
  <c r="K64" i="92"/>
  <c r="K68" i="92"/>
  <c r="K72" i="92"/>
  <c r="K76" i="92"/>
  <c r="K80" i="92"/>
  <c r="K84" i="92"/>
  <c r="K88" i="92"/>
  <c r="K92" i="92"/>
  <c r="K93" i="92"/>
  <c r="K94" i="92"/>
  <c r="H95" i="92"/>
  <c r="K96" i="92"/>
  <c r="K100" i="92"/>
  <c r="H105" i="92"/>
  <c r="K106" i="92"/>
  <c r="H107" i="92"/>
  <c r="H109" i="92"/>
  <c r="K110" i="92"/>
  <c r="H111" i="92"/>
  <c r="H112" i="92"/>
  <c r="K113" i="92"/>
  <c r="K115" i="92"/>
  <c r="H116" i="92"/>
  <c r="H117" i="92"/>
  <c r="H118" i="92"/>
  <c r="H120" i="92"/>
  <c r="K121" i="92"/>
  <c r="K123" i="92"/>
  <c r="H124" i="92"/>
  <c r="K125" i="92"/>
  <c r="K127" i="92"/>
  <c r="K128" i="92"/>
  <c r="K132" i="92"/>
  <c r="K133" i="92"/>
  <c r="K134" i="92"/>
  <c r="H135" i="92"/>
  <c r="K136" i="92"/>
  <c r="K140" i="92"/>
  <c r="H146" i="92"/>
  <c r="K151" i="92"/>
  <c r="K152" i="92"/>
  <c r="K156" i="92"/>
  <c r="K157" i="92"/>
  <c r="K158" i="92"/>
  <c r="H159" i="92"/>
  <c r="K160" i="92"/>
  <c r="K164" i="92"/>
  <c r="H169" i="92"/>
  <c r="K170" i="92"/>
  <c r="H171" i="92"/>
  <c r="H173" i="92"/>
  <c r="K174" i="92"/>
  <c r="H175" i="92"/>
  <c r="H176" i="92"/>
  <c r="K177" i="92"/>
  <c r="K179" i="92"/>
  <c r="H180" i="92"/>
  <c r="H181" i="92"/>
  <c r="H182" i="92"/>
  <c r="H184" i="92"/>
  <c r="K185" i="92"/>
  <c r="K187" i="92"/>
  <c r="H188" i="92"/>
  <c r="K189" i="92"/>
  <c r="K191" i="92"/>
  <c r="K192" i="92"/>
  <c r="H8" i="92"/>
  <c r="H9" i="92"/>
  <c r="H12" i="92"/>
  <c r="K13" i="92"/>
  <c r="K16" i="92"/>
  <c r="K20" i="92"/>
  <c r="K24" i="92"/>
  <c r="K28" i="92"/>
  <c r="K33" i="92"/>
  <c r="K37" i="92"/>
  <c r="K41" i="92"/>
  <c r="K45" i="92"/>
  <c r="K49" i="92"/>
  <c r="K53" i="92"/>
  <c r="K57" i="92"/>
  <c r="K61" i="92"/>
  <c r="K65" i="92"/>
  <c r="K69" i="92"/>
  <c r="K73" i="92"/>
  <c r="K77" i="92"/>
  <c r="K81" i="92"/>
  <c r="K85" i="92"/>
  <c r="K89" i="92"/>
  <c r="K91" i="92"/>
  <c r="H92" i="92"/>
  <c r="H93" i="92"/>
  <c r="H94" i="92"/>
  <c r="H96" i="92"/>
  <c r="K97" i="92"/>
  <c r="K99" i="92"/>
  <c r="H100" i="92"/>
  <c r="K101" i="92"/>
  <c r="K103" i="92"/>
  <c r="H106" i="92"/>
  <c r="H110" i="92"/>
  <c r="H113" i="92"/>
  <c r="K114" i="92"/>
  <c r="H115" i="92"/>
  <c r="H121" i="92"/>
  <c r="K122" i="92"/>
  <c r="H123" i="92"/>
  <c r="H125" i="92"/>
  <c r="K126" i="92"/>
  <c r="H127" i="92"/>
  <c r="H128" i="92"/>
  <c r="K129" i="92"/>
  <c r="K131" i="92"/>
  <c r="H132" i="92"/>
  <c r="H133" i="92"/>
  <c r="H134" i="92"/>
  <c r="H136" i="92"/>
  <c r="K137" i="92"/>
  <c r="K139" i="92"/>
  <c r="H140" i="92"/>
  <c r="K141" i="92"/>
  <c r="K143" i="92"/>
  <c r="K144" i="92"/>
  <c r="K148" i="92"/>
  <c r="K149" i="92"/>
  <c r="K150" i="92"/>
  <c r="H151" i="92"/>
  <c r="H152" i="92"/>
  <c r="K153" i="92"/>
  <c r="K155" i="92"/>
  <c r="H156" i="92"/>
  <c r="H157" i="92"/>
  <c r="H158" i="92"/>
  <c r="H160" i="92"/>
  <c r="K161" i="92"/>
  <c r="K163" i="92"/>
  <c r="H164" i="92"/>
  <c r="K165" i="92"/>
  <c r="K167" i="92"/>
  <c r="H170" i="92"/>
  <c r="H174" i="92"/>
  <c r="H177" i="92"/>
  <c r="K178" i="92"/>
  <c r="H179" i="92"/>
  <c r="H185" i="92"/>
  <c r="K186" i="92"/>
  <c r="H187" i="92"/>
  <c r="H189" i="92"/>
  <c r="K190" i="92"/>
  <c r="H191" i="92"/>
  <c r="H192" i="92"/>
  <c r="H73" i="90"/>
  <c r="H70" i="90"/>
  <c r="H69" i="90"/>
  <c r="H66" i="90"/>
  <c r="H65" i="90"/>
  <c r="H62" i="90"/>
  <c r="H61" i="90"/>
  <c r="H58" i="90"/>
  <c r="H57" i="90"/>
  <c r="H54" i="90"/>
  <c r="H53" i="90"/>
  <c r="H50" i="90"/>
  <c r="H49" i="90"/>
  <c r="H46" i="90"/>
  <c r="H45" i="90"/>
  <c r="H42" i="90"/>
  <c r="H41" i="90"/>
  <c r="H38" i="90"/>
  <c r="H37" i="90"/>
  <c r="H34" i="90"/>
  <c r="H33" i="90"/>
  <c r="H30" i="90"/>
  <c r="H29" i="90"/>
  <c r="H26" i="90"/>
  <c r="H25" i="90"/>
  <c r="H22" i="90"/>
  <c r="H21" i="90"/>
  <c r="H18" i="90"/>
  <c r="H17" i="90"/>
  <c r="H14" i="90"/>
  <c r="H12" i="90"/>
  <c r="H10" i="90"/>
  <c r="K9" i="90"/>
  <c r="H193" i="92"/>
  <c r="K184" i="92"/>
  <c r="H178" i="92"/>
  <c r="H167" i="92"/>
  <c r="K166" i="92"/>
  <c r="H163" i="92"/>
  <c r="K162" i="92"/>
  <c r="H153" i="92"/>
  <c r="K145" i="92"/>
  <c r="K135" i="92"/>
  <c r="H130" i="92"/>
  <c r="K124" i="92"/>
  <c r="K119" i="92"/>
  <c r="K117" i="92"/>
  <c r="K111" i="92"/>
  <c r="H108" i="92"/>
  <c r="K107" i="92"/>
  <c r="H104" i="92"/>
  <c r="K95" i="92"/>
  <c r="H90" i="92"/>
  <c r="H85" i="92"/>
  <c r="H77" i="92"/>
  <c r="H69" i="92"/>
  <c r="H61" i="92"/>
  <c r="H53" i="92"/>
  <c r="H45" i="92"/>
  <c r="H37" i="92"/>
  <c r="H26" i="92"/>
  <c r="K25" i="92"/>
  <c r="H22" i="92"/>
  <c r="H21" i="92"/>
  <c r="K11" i="92"/>
  <c r="K6" i="92"/>
  <c r="E197" i="7"/>
  <c r="F21" i="5" s="1"/>
  <c r="I106" i="94"/>
  <c r="H5" i="50"/>
  <c r="H7" i="50"/>
  <c r="K9" i="50"/>
  <c r="H10" i="50"/>
  <c r="K12" i="50"/>
  <c r="K14" i="50"/>
  <c r="H15" i="50"/>
  <c r="K18" i="50"/>
  <c r="H19" i="50"/>
  <c r="K22" i="50"/>
  <c r="H23" i="50"/>
  <c r="K26" i="50"/>
  <c r="H27" i="50"/>
  <c r="K30" i="50"/>
  <c r="H31" i="50"/>
  <c r="K34" i="50"/>
  <c r="H35" i="50"/>
  <c r="K38" i="50"/>
  <c r="H39" i="50"/>
  <c r="K42" i="50"/>
  <c r="H43" i="50"/>
  <c r="K46" i="50"/>
  <c r="H47" i="50"/>
  <c r="K50" i="50"/>
  <c r="H51" i="50"/>
  <c r="K54" i="50"/>
  <c r="H55" i="50"/>
  <c r="K58" i="50"/>
  <c r="H59" i="50"/>
  <c r="K62" i="50"/>
  <c r="H63" i="50"/>
  <c r="K66" i="50"/>
  <c r="H67" i="50"/>
  <c r="K70" i="50"/>
  <c r="H71" i="50"/>
  <c r="K74" i="50"/>
  <c r="H75" i="50"/>
  <c r="K78" i="50"/>
  <c r="H79" i="50"/>
  <c r="K82" i="50"/>
  <c r="H83" i="50"/>
  <c r="K86" i="50"/>
  <c r="H87" i="50"/>
  <c r="K90" i="50"/>
  <c r="H91" i="50"/>
  <c r="K94" i="50"/>
  <c r="H95" i="50"/>
  <c r="K98" i="50"/>
  <c r="H99" i="50"/>
  <c r="K102" i="50"/>
  <c r="H103" i="50"/>
  <c r="K106" i="50"/>
  <c r="H107" i="50"/>
  <c r="K110" i="50"/>
  <c r="H111" i="50"/>
  <c r="K114" i="50"/>
  <c r="H115" i="50"/>
  <c r="K118" i="50"/>
  <c r="H119" i="50"/>
  <c r="K122" i="50"/>
  <c r="H123" i="50"/>
  <c r="K126" i="50"/>
  <c r="H127" i="50"/>
  <c r="K130" i="50"/>
  <c r="H131" i="50"/>
  <c r="K134" i="50"/>
  <c r="H135" i="50"/>
  <c r="K138" i="50"/>
  <c r="H139" i="50"/>
  <c r="K142" i="50"/>
  <c r="H143" i="50"/>
  <c r="K146" i="50"/>
  <c r="H147" i="50"/>
  <c r="K150" i="50"/>
  <c r="H151" i="50"/>
  <c r="K154" i="50"/>
  <c r="H155" i="50"/>
  <c r="K158" i="50"/>
  <c r="H159" i="50"/>
  <c r="K162" i="50"/>
  <c r="H163" i="50"/>
  <c r="K166" i="50"/>
  <c r="H167" i="50"/>
  <c r="K170" i="50"/>
  <c r="H171" i="50"/>
  <c r="K174" i="50"/>
  <c r="H175" i="50"/>
  <c r="K178" i="50"/>
  <c r="H179" i="50"/>
  <c r="K182" i="50"/>
  <c r="H183" i="50"/>
  <c r="K186" i="50"/>
  <c r="H187" i="50"/>
  <c r="K190" i="50"/>
  <c r="H191" i="50"/>
  <c r="K194" i="50"/>
  <c r="H195" i="50"/>
  <c r="K198" i="50"/>
  <c r="H199" i="50"/>
  <c r="K202" i="50"/>
  <c r="H203" i="50"/>
  <c r="H6" i="50"/>
  <c r="H8" i="50"/>
  <c r="K11" i="50"/>
  <c r="K13" i="50"/>
  <c r="K16" i="50"/>
  <c r="H17" i="50"/>
  <c r="K20" i="50"/>
  <c r="H21" i="50"/>
  <c r="K24" i="50"/>
  <c r="H25" i="50"/>
  <c r="K28" i="50"/>
  <c r="H29" i="50"/>
  <c r="K32" i="50"/>
  <c r="H33" i="50"/>
  <c r="K36" i="50"/>
  <c r="H37" i="50"/>
  <c r="K40" i="50"/>
  <c r="H41" i="50"/>
  <c r="K44" i="50"/>
  <c r="H45" i="50"/>
  <c r="K48" i="50"/>
  <c r="H49" i="50"/>
  <c r="K52" i="50"/>
  <c r="H53" i="50"/>
  <c r="K56" i="50"/>
  <c r="H57" i="50"/>
  <c r="K60" i="50"/>
  <c r="H61" i="50"/>
  <c r="K64" i="50"/>
  <c r="H65" i="50"/>
  <c r="K68" i="50"/>
  <c r="H69" i="50"/>
  <c r="K72" i="50"/>
  <c r="H73" i="50"/>
  <c r="K76" i="50"/>
  <c r="H77" i="50"/>
  <c r="K80" i="50"/>
  <c r="H81" i="50"/>
  <c r="K84" i="50"/>
  <c r="H85" i="50"/>
  <c r="K88" i="50"/>
  <c r="H89" i="50"/>
  <c r="K92" i="50"/>
  <c r="H93" i="50"/>
  <c r="K96" i="50"/>
  <c r="H97" i="50"/>
  <c r="K100" i="50"/>
  <c r="H101" i="50"/>
  <c r="K104" i="50"/>
  <c r="H105" i="50"/>
  <c r="K108" i="50"/>
  <c r="H109" i="50"/>
  <c r="K112" i="50"/>
  <c r="H113" i="50"/>
  <c r="K116" i="50"/>
  <c r="H117" i="50"/>
  <c r="K120" i="50"/>
  <c r="H121" i="50"/>
  <c r="K124" i="50"/>
  <c r="H125" i="50"/>
  <c r="K128" i="50"/>
  <c r="H129" i="50"/>
  <c r="K132" i="50"/>
  <c r="H133" i="50"/>
  <c r="K136" i="50"/>
  <c r="H137" i="50"/>
  <c r="K140" i="50"/>
  <c r="H141" i="50"/>
  <c r="K144" i="50"/>
  <c r="H145" i="50"/>
  <c r="K148" i="50"/>
  <c r="H149" i="50"/>
  <c r="K152" i="50"/>
  <c r="H153" i="50"/>
  <c r="K156" i="50"/>
  <c r="H157" i="50"/>
  <c r="K160" i="50"/>
  <c r="H161" i="50"/>
  <c r="K164" i="50"/>
  <c r="H165" i="50"/>
  <c r="K168" i="50"/>
  <c r="H169" i="50"/>
  <c r="K172" i="50"/>
  <c r="H173" i="50"/>
  <c r="K176" i="50"/>
  <c r="H177" i="50"/>
  <c r="K180" i="50"/>
  <c r="H181" i="50"/>
  <c r="K184" i="50"/>
  <c r="H185" i="50"/>
  <c r="K188" i="50"/>
  <c r="H189" i="50"/>
  <c r="K192" i="50"/>
  <c r="H193" i="50"/>
  <c r="K196" i="50"/>
  <c r="H197" i="50"/>
  <c r="K200" i="50"/>
  <c r="H201" i="50"/>
  <c r="K204" i="50"/>
  <c r="P9" i="52"/>
  <c r="N205" i="52"/>
  <c r="L25" i="32" s="1"/>
  <c r="N205" i="54"/>
  <c r="L27" i="32" s="1"/>
  <c r="P9" i="54"/>
  <c r="P205" i="54" s="1"/>
  <c r="N27" i="32" s="1"/>
  <c r="N205" i="58"/>
  <c r="L31" i="32" s="1"/>
  <c r="P9" i="58"/>
  <c r="P205" i="58" s="1"/>
  <c r="N31" i="32" s="1"/>
  <c r="I32" i="32"/>
  <c r="Y13" i="59"/>
  <c r="K203" i="50"/>
  <c r="T200" i="50"/>
  <c r="H198" i="50"/>
  <c r="K197" i="50"/>
  <c r="H192" i="50"/>
  <c r="T190" i="50"/>
  <c r="K187" i="50"/>
  <c r="T184" i="50"/>
  <c r="H182" i="50"/>
  <c r="K181" i="50"/>
  <c r="H176" i="50"/>
  <c r="T174" i="50"/>
  <c r="K171" i="50"/>
  <c r="K167" i="50"/>
  <c r="K163" i="50"/>
  <c r="T160" i="50"/>
  <c r="H158" i="50"/>
  <c r="K157" i="50"/>
  <c r="H152" i="50"/>
  <c r="T150" i="50"/>
  <c r="K147" i="50"/>
  <c r="T144" i="50"/>
  <c r="H142" i="50"/>
  <c r="K141" i="50"/>
  <c r="H136" i="50"/>
  <c r="T134" i="50"/>
  <c r="K131" i="50"/>
  <c r="T128" i="50"/>
  <c r="H126" i="50"/>
  <c r="K125" i="50"/>
  <c r="H120" i="50"/>
  <c r="T118" i="50"/>
  <c r="K115" i="50"/>
  <c r="H110" i="50"/>
  <c r="T108" i="50"/>
  <c r="H106" i="50"/>
  <c r="T104" i="50"/>
  <c r="H102" i="50"/>
  <c r="T100" i="50"/>
  <c r="H98" i="50"/>
  <c r="T96" i="50"/>
  <c r="H94" i="50"/>
  <c r="K93" i="50"/>
  <c r="H88" i="50"/>
  <c r="T86" i="50"/>
  <c r="K83" i="50"/>
  <c r="T80" i="50"/>
  <c r="H78" i="50"/>
  <c r="T76" i="50"/>
  <c r="H74" i="50"/>
  <c r="T72" i="50"/>
  <c r="H70" i="50"/>
  <c r="K69" i="50"/>
  <c r="H64" i="50"/>
  <c r="T62" i="50"/>
  <c r="K59" i="50"/>
  <c r="T56" i="50"/>
  <c r="H54" i="50"/>
  <c r="T52" i="50"/>
  <c r="H50" i="50"/>
  <c r="T48" i="50"/>
  <c r="H46" i="50"/>
  <c r="K45" i="50"/>
  <c r="H40" i="50"/>
  <c r="T38" i="50"/>
  <c r="K35" i="50"/>
  <c r="H30" i="50"/>
  <c r="T28" i="50"/>
  <c r="K25" i="50"/>
  <c r="H20" i="50"/>
  <c r="T18" i="50"/>
  <c r="K15" i="50"/>
  <c r="T13" i="50"/>
  <c r="H11" i="50"/>
  <c r="K10" i="50"/>
  <c r="K5" i="50"/>
  <c r="T203" i="51"/>
  <c r="H201" i="51"/>
  <c r="K200" i="51"/>
  <c r="H195" i="51"/>
  <c r="T193" i="51"/>
  <c r="H191" i="51"/>
  <c r="T189" i="51"/>
  <c r="H187" i="51"/>
  <c r="K186" i="51"/>
  <c r="H181" i="51"/>
  <c r="T179" i="51"/>
  <c r="K176" i="51"/>
  <c r="T173" i="51"/>
  <c r="H171" i="51"/>
  <c r="K170" i="51"/>
  <c r="K166" i="51"/>
  <c r="T163" i="51"/>
  <c r="H161" i="51"/>
  <c r="K160" i="51"/>
  <c r="H155" i="51"/>
  <c r="T153" i="51"/>
  <c r="H151" i="51"/>
  <c r="K150" i="51"/>
  <c r="H145" i="51"/>
  <c r="T143" i="51"/>
  <c r="K140" i="51"/>
  <c r="T137" i="51"/>
  <c r="H135" i="51"/>
  <c r="K134" i="51"/>
  <c r="H129" i="51"/>
  <c r="T127" i="51"/>
  <c r="K124" i="51"/>
  <c r="T121" i="51"/>
  <c r="H119" i="51"/>
  <c r="T117" i="51"/>
  <c r="H115" i="51"/>
  <c r="T113" i="51"/>
  <c r="H111" i="51"/>
  <c r="T109" i="51"/>
  <c r="K106" i="51"/>
  <c r="T103" i="51"/>
  <c r="H101" i="51"/>
  <c r="T99" i="51"/>
  <c r="K96" i="51"/>
  <c r="T93" i="51"/>
  <c r="H91" i="51"/>
  <c r="K90" i="51"/>
  <c r="H85" i="51"/>
  <c r="T83" i="51"/>
  <c r="K80" i="51"/>
  <c r="T77" i="51"/>
  <c r="H75" i="51"/>
  <c r="K74" i="51"/>
  <c r="H69" i="51"/>
  <c r="T67" i="51"/>
  <c r="H63" i="51"/>
  <c r="T61" i="51"/>
  <c r="K58" i="51"/>
  <c r="H53" i="51"/>
  <c r="T51" i="51"/>
  <c r="K48" i="51"/>
  <c r="T45" i="51"/>
  <c r="H43" i="51"/>
  <c r="T41" i="51"/>
  <c r="H39" i="51"/>
  <c r="T37" i="51"/>
  <c r="H35" i="51"/>
  <c r="K34" i="51"/>
  <c r="T31" i="51"/>
  <c r="H29" i="51"/>
  <c r="K28" i="51"/>
  <c r="H23" i="51"/>
  <c r="K22" i="51"/>
  <c r="H17" i="51"/>
  <c r="T15" i="51"/>
  <c r="T10" i="51"/>
  <c r="T5" i="51"/>
  <c r="T204" i="52"/>
  <c r="T198" i="52"/>
  <c r="T188" i="52"/>
  <c r="T182" i="52"/>
  <c r="T172" i="52"/>
  <c r="T166" i="52"/>
  <c r="T156" i="52"/>
  <c r="T150" i="52"/>
  <c r="T134" i="52"/>
  <c r="T128" i="52"/>
  <c r="T110" i="52"/>
  <c r="T104" i="52"/>
  <c r="T94" i="52"/>
  <c r="T84" i="52"/>
  <c r="T78" i="52"/>
  <c r="T68" i="52"/>
  <c r="T62" i="52"/>
  <c r="T58" i="52"/>
  <c r="T52" i="52"/>
  <c r="T46" i="52"/>
  <c r="T28" i="52"/>
  <c r="T18" i="52"/>
  <c r="T12" i="52"/>
  <c r="H6" i="52"/>
  <c r="H8" i="52"/>
  <c r="K11" i="52"/>
  <c r="K13" i="52"/>
  <c r="K16" i="52"/>
  <c r="H17" i="52"/>
  <c r="K20" i="52"/>
  <c r="H21" i="52"/>
  <c r="K24" i="52"/>
  <c r="H25" i="52"/>
  <c r="K28" i="52"/>
  <c r="H29" i="52"/>
  <c r="K32" i="52"/>
  <c r="H33" i="52"/>
  <c r="K36" i="52"/>
  <c r="H37" i="52"/>
  <c r="K40" i="52"/>
  <c r="H41" i="52"/>
  <c r="K44" i="52"/>
  <c r="H45" i="52"/>
  <c r="K48" i="52"/>
  <c r="H49" i="52"/>
  <c r="K52" i="52"/>
  <c r="H53" i="52"/>
  <c r="K56" i="52"/>
  <c r="H57" i="52"/>
  <c r="K60" i="52"/>
  <c r="H61" i="52"/>
  <c r="K64" i="52"/>
  <c r="H65" i="52"/>
  <c r="K68" i="52"/>
  <c r="H69" i="52"/>
  <c r="K72" i="52"/>
  <c r="H73" i="52"/>
  <c r="K76" i="52"/>
  <c r="H77" i="52"/>
  <c r="K80" i="52"/>
  <c r="H81" i="52"/>
  <c r="K84" i="52"/>
  <c r="H85" i="52"/>
  <c r="K88" i="52"/>
  <c r="H89" i="52"/>
  <c r="K92" i="52"/>
  <c r="H93" i="52"/>
  <c r="K96" i="52"/>
  <c r="H97" i="52"/>
  <c r="K100" i="52"/>
  <c r="H101" i="52"/>
  <c r="K104" i="52"/>
  <c r="H105" i="52"/>
  <c r="K108" i="52"/>
  <c r="H109" i="52"/>
  <c r="K112" i="52"/>
  <c r="H113" i="52"/>
  <c r="K116" i="52"/>
  <c r="H117" i="52"/>
  <c r="K120" i="52"/>
  <c r="H121" i="52"/>
  <c r="K124" i="52"/>
  <c r="H125" i="52"/>
  <c r="K128" i="52"/>
  <c r="H129" i="52"/>
  <c r="K132" i="52"/>
  <c r="H133" i="52"/>
  <c r="K136" i="52"/>
  <c r="H137" i="52"/>
  <c r="K140" i="52"/>
  <c r="H141" i="52"/>
  <c r="K144" i="52"/>
  <c r="H145" i="52"/>
  <c r="K148" i="52"/>
  <c r="H149" i="52"/>
  <c r="K152" i="52"/>
  <c r="H153" i="52"/>
  <c r="K156" i="52"/>
  <c r="H157" i="52"/>
  <c r="K160" i="52"/>
  <c r="H161" i="52"/>
  <c r="K164" i="52"/>
  <c r="H165" i="52"/>
  <c r="K168" i="52"/>
  <c r="H169" i="52"/>
  <c r="K172" i="52"/>
  <c r="H173" i="52"/>
  <c r="K176" i="52"/>
  <c r="H177" i="52"/>
  <c r="K180" i="52"/>
  <c r="H181" i="52"/>
  <c r="K184" i="52"/>
  <c r="H185" i="52"/>
  <c r="K188" i="52"/>
  <c r="H189" i="52"/>
  <c r="K192" i="52"/>
  <c r="H193" i="52"/>
  <c r="K196" i="52"/>
  <c r="H197" i="52"/>
  <c r="K200" i="52"/>
  <c r="H201" i="52"/>
  <c r="K204" i="52"/>
  <c r="H5" i="52"/>
  <c r="H7" i="52"/>
  <c r="K9" i="52"/>
  <c r="H10" i="52"/>
  <c r="K12" i="52"/>
  <c r="K14" i="52"/>
  <c r="H15" i="52"/>
  <c r="K18" i="52"/>
  <c r="H19" i="52"/>
  <c r="K22" i="52"/>
  <c r="H23" i="52"/>
  <c r="K26" i="52"/>
  <c r="H27" i="52"/>
  <c r="K30" i="52"/>
  <c r="H31" i="52"/>
  <c r="K34" i="52"/>
  <c r="H35" i="52"/>
  <c r="K38" i="52"/>
  <c r="H39" i="52"/>
  <c r="K42" i="52"/>
  <c r="H43" i="52"/>
  <c r="K46" i="52"/>
  <c r="H47" i="52"/>
  <c r="K50" i="52"/>
  <c r="H51" i="52"/>
  <c r="K54" i="52"/>
  <c r="H55" i="52"/>
  <c r="K58" i="52"/>
  <c r="H59" i="52"/>
  <c r="K62" i="52"/>
  <c r="H63" i="52"/>
  <c r="K66" i="52"/>
  <c r="H67" i="52"/>
  <c r="K70" i="52"/>
  <c r="H71" i="52"/>
  <c r="K74" i="52"/>
  <c r="H75" i="52"/>
  <c r="K78" i="52"/>
  <c r="H79" i="52"/>
  <c r="K82" i="52"/>
  <c r="H83" i="52"/>
  <c r="K86" i="52"/>
  <c r="H87" i="52"/>
  <c r="K90" i="52"/>
  <c r="H91" i="52"/>
  <c r="K94" i="52"/>
  <c r="H95" i="52"/>
  <c r="K98" i="52"/>
  <c r="H99" i="52"/>
  <c r="K102" i="52"/>
  <c r="H103" i="52"/>
  <c r="K106" i="52"/>
  <c r="H107" i="52"/>
  <c r="K110" i="52"/>
  <c r="H111" i="52"/>
  <c r="K114" i="52"/>
  <c r="H115" i="52"/>
  <c r="K118" i="52"/>
  <c r="H119" i="52"/>
  <c r="K122" i="52"/>
  <c r="H123" i="52"/>
  <c r="K126" i="52"/>
  <c r="H127" i="52"/>
  <c r="K130" i="52"/>
  <c r="H131" i="52"/>
  <c r="K134" i="52"/>
  <c r="H135" i="52"/>
  <c r="K138" i="52"/>
  <c r="H139" i="52"/>
  <c r="K142" i="52"/>
  <c r="H143" i="52"/>
  <c r="K146" i="52"/>
  <c r="H147" i="52"/>
  <c r="K150" i="52"/>
  <c r="H151" i="52"/>
  <c r="K154" i="52"/>
  <c r="H155" i="52"/>
  <c r="K158" i="52"/>
  <c r="H159" i="52"/>
  <c r="K162" i="52"/>
  <c r="H163" i="52"/>
  <c r="K166" i="52"/>
  <c r="H167" i="52"/>
  <c r="K170" i="52"/>
  <c r="H171" i="52"/>
  <c r="K174" i="52"/>
  <c r="H175" i="52"/>
  <c r="K178" i="52"/>
  <c r="H179" i="52"/>
  <c r="K182" i="52"/>
  <c r="H183" i="52"/>
  <c r="K186" i="52"/>
  <c r="H187" i="52"/>
  <c r="K190" i="52"/>
  <c r="H191" i="52"/>
  <c r="K194" i="52"/>
  <c r="H195" i="52"/>
  <c r="K198" i="52"/>
  <c r="H199" i="52"/>
  <c r="K202" i="52"/>
  <c r="H203" i="52"/>
  <c r="N205" i="53"/>
  <c r="L26" i="32" s="1"/>
  <c r="Y7" i="53"/>
  <c r="T197" i="53"/>
  <c r="T191" i="53"/>
  <c r="T181" i="53"/>
  <c r="T171" i="53"/>
  <c r="T165" i="53"/>
  <c r="T155" i="53"/>
  <c r="T141" i="53"/>
  <c r="T131" i="53"/>
  <c r="T125" i="53"/>
  <c r="T115" i="53"/>
  <c r="T109" i="53"/>
  <c r="T99" i="53"/>
  <c r="T93" i="53"/>
  <c r="T83" i="53"/>
  <c r="T77" i="53"/>
  <c r="T67" i="53"/>
  <c r="T61" i="53"/>
  <c r="T57" i="53"/>
  <c r="T51" i="53"/>
  <c r="T41" i="53"/>
  <c r="T35" i="53"/>
  <c r="T29" i="53"/>
  <c r="T25" i="53"/>
  <c r="T21" i="53"/>
  <c r="T15" i="53"/>
  <c r="T10" i="53"/>
  <c r="T6" i="53"/>
  <c r="K5" i="53"/>
  <c r="K7" i="53"/>
  <c r="K10" i="53"/>
  <c r="H11" i="53"/>
  <c r="H13" i="53"/>
  <c r="K15" i="53"/>
  <c r="H16" i="53"/>
  <c r="K19" i="53"/>
  <c r="H20" i="53"/>
  <c r="K23" i="53"/>
  <c r="H24" i="53"/>
  <c r="K27" i="53"/>
  <c r="H28" i="53"/>
  <c r="K31" i="53"/>
  <c r="H32" i="53"/>
  <c r="K35" i="53"/>
  <c r="H36" i="53"/>
  <c r="K39" i="53"/>
  <c r="H40" i="53"/>
  <c r="K43" i="53"/>
  <c r="H44" i="53"/>
  <c r="K47" i="53"/>
  <c r="H48" i="53"/>
  <c r="K51" i="53"/>
  <c r="H52" i="53"/>
  <c r="K55" i="53"/>
  <c r="H56" i="53"/>
  <c r="K59" i="53"/>
  <c r="H60" i="53"/>
  <c r="K63" i="53"/>
  <c r="H64" i="53"/>
  <c r="K67" i="53"/>
  <c r="H68" i="53"/>
  <c r="K71" i="53"/>
  <c r="H72" i="53"/>
  <c r="K75" i="53"/>
  <c r="H76" i="53"/>
  <c r="K79" i="53"/>
  <c r="H80" i="53"/>
  <c r="K83" i="53"/>
  <c r="H84" i="53"/>
  <c r="K87" i="53"/>
  <c r="H88" i="53"/>
  <c r="K91" i="53"/>
  <c r="H92" i="53"/>
  <c r="K95" i="53"/>
  <c r="H96" i="53"/>
  <c r="K99" i="53"/>
  <c r="H100" i="53"/>
  <c r="K103" i="53"/>
  <c r="H104" i="53"/>
  <c r="K107" i="53"/>
  <c r="H108" i="53"/>
  <c r="K111" i="53"/>
  <c r="H112" i="53"/>
  <c r="K115" i="53"/>
  <c r="H116" i="53"/>
  <c r="K119" i="53"/>
  <c r="H120" i="53"/>
  <c r="K123" i="53"/>
  <c r="H124" i="53"/>
  <c r="K127" i="53"/>
  <c r="H128" i="53"/>
  <c r="K131" i="53"/>
  <c r="H132" i="53"/>
  <c r="K135" i="53"/>
  <c r="H136" i="53"/>
  <c r="K139" i="53"/>
  <c r="H140" i="53"/>
  <c r="K143" i="53"/>
  <c r="H144" i="53"/>
  <c r="K147" i="53"/>
  <c r="H148" i="53"/>
  <c r="K151" i="53"/>
  <c r="H152" i="53"/>
  <c r="K155" i="53"/>
  <c r="H156" i="53"/>
  <c r="K159" i="53"/>
  <c r="H160" i="53"/>
  <c r="K163" i="53"/>
  <c r="H164" i="53"/>
  <c r="K167" i="53"/>
  <c r="H168" i="53"/>
  <c r="K171" i="53"/>
  <c r="H172" i="53"/>
  <c r="K175" i="53"/>
  <c r="H176" i="53"/>
  <c r="K179" i="53"/>
  <c r="H180" i="53"/>
  <c r="K183" i="53"/>
  <c r="H184" i="53"/>
  <c r="K187" i="53"/>
  <c r="H188" i="53"/>
  <c r="K191" i="53"/>
  <c r="H192" i="53"/>
  <c r="K195" i="53"/>
  <c r="H196" i="53"/>
  <c r="K199" i="53"/>
  <c r="H200" i="53"/>
  <c r="K203" i="53"/>
  <c r="H204" i="53"/>
  <c r="K6" i="53"/>
  <c r="K8" i="53"/>
  <c r="H9" i="53"/>
  <c r="H12" i="53"/>
  <c r="H14" i="53"/>
  <c r="K17" i="53"/>
  <c r="H18" i="53"/>
  <c r="K21" i="53"/>
  <c r="H22" i="53"/>
  <c r="K25" i="53"/>
  <c r="H26" i="53"/>
  <c r="K29" i="53"/>
  <c r="H30" i="53"/>
  <c r="K33" i="53"/>
  <c r="H34" i="53"/>
  <c r="K37" i="53"/>
  <c r="H38" i="53"/>
  <c r="K41" i="53"/>
  <c r="H42" i="53"/>
  <c r="K45" i="53"/>
  <c r="H46" i="53"/>
  <c r="K49" i="53"/>
  <c r="H50" i="53"/>
  <c r="K53" i="53"/>
  <c r="H54" i="53"/>
  <c r="K57" i="53"/>
  <c r="H58" i="53"/>
  <c r="K61" i="53"/>
  <c r="H62" i="53"/>
  <c r="K65" i="53"/>
  <c r="H66" i="53"/>
  <c r="K69" i="53"/>
  <c r="H70" i="53"/>
  <c r="K73" i="53"/>
  <c r="H74" i="53"/>
  <c r="K77" i="53"/>
  <c r="H78" i="53"/>
  <c r="K81" i="53"/>
  <c r="H82" i="53"/>
  <c r="K85" i="53"/>
  <c r="H86" i="53"/>
  <c r="K89" i="53"/>
  <c r="H90" i="53"/>
  <c r="K93" i="53"/>
  <c r="H94" i="53"/>
  <c r="K97" i="53"/>
  <c r="H98" i="53"/>
  <c r="K101" i="53"/>
  <c r="H102" i="53"/>
  <c r="K105" i="53"/>
  <c r="H106" i="53"/>
  <c r="K109" i="53"/>
  <c r="H110" i="53"/>
  <c r="K113" i="53"/>
  <c r="H114" i="53"/>
  <c r="K117" i="53"/>
  <c r="H118" i="53"/>
  <c r="K121" i="53"/>
  <c r="H122" i="53"/>
  <c r="K125" i="53"/>
  <c r="H126" i="53"/>
  <c r="K129" i="53"/>
  <c r="H130" i="53"/>
  <c r="K133" i="53"/>
  <c r="H134" i="53"/>
  <c r="K137" i="53"/>
  <c r="H138" i="53"/>
  <c r="K141" i="53"/>
  <c r="H142" i="53"/>
  <c r="K145" i="53"/>
  <c r="H146" i="53"/>
  <c r="K149" i="53"/>
  <c r="H150" i="53"/>
  <c r="K153" i="53"/>
  <c r="H154" i="53"/>
  <c r="K157" i="53"/>
  <c r="H158" i="53"/>
  <c r="K161" i="53"/>
  <c r="H162" i="53"/>
  <c r="K165" i="53"/>
  <c r="H166" i="53"/>
  <c r="K169" i="53"/>
  <c r="H170" i="53"/>
  <c r="K173" i="53"/>
  <c r="H174" i="53"/>
  <c r="K177" i="53"/>
  <c r="H178" i="53"/>
  <c r="K181" i="53"/>
  <c r="H182" i="53"/>
  <c r="K185" i="53"/>
  <c r="H186" i="53"/>
  <c r="K189" i="53"/>
  <c r="H190" i="53"/>
  <c r="K193" i="53"/>
  <c r="H194" i="53"/>
  <c r="K197" i="53"/>
  <c r="H198" i="53"/>
  <c r="K201" i="53"/>
  <c r="H202" i="53"/>
  <c r="T200" i="54"/>
  <c r="T194" i="54"/>
  <c r="T184" i="54"/>
  <c r="T178" i="54"/>
  <c r="T174" i="54"/>
  <c r="T170" i="54"/>
  <c r="T160" i="54"/>
  <c r="T154" i="54"/>
  <c r="T144" i="54"/>
  <c r="T134" i="54"/>
  <c r="T128" i="54"/>
  <c r="T114" i="54"/>
  <c r="T104" i="54"/>
  <c r="T94" i="54"/>
  <c r="T88" i="54"/>
  <c r="T66" i="54"/>
  <c r="T60" i="54"/>
  <c r="T50" i="54"/>
  <c r="T36" i="54"/>
  <c r="T30" i="54"/>
  <c r="T26" i="54"/>
  <c r="T20" i="54"/>
  <c r="T16" i="54"/>
  <c r="T11" i="54"/>
  <c r="H5" i="54"/>
  <c r="H7" i="54"/>
  <c r="K9" i="54"/>
  <c r="H10" i="54"/>
  <c r="K12" i="54"/>
  <c r="K14" i="54"/>
  <c r="H15" i="54"/>
  <c r="K18" i="54"/>
  <c r="H19" i="54"/>
  <c r="K22" i="54"/>
  <c r="H23" i="54"/>
  <c r="K26" i="54"/>
  <c r="H27" i="54"/>
  <c r="K30" i="54"/>
  <c r="H31" i="54"/>
  <c r="K34" i="54"/>
  <c r="H35" i="54"/>
  <c r="K38" i="54"/>
  <c r="H39" i="54"/>
  <c r="K42" i="54"/>
  <c r="H43" i="54"/>
  <c r="K46" i="54"/>
  <c r="H47" i="54"/>
  <c r="K50" i="54"/>
  <c r="H51" i="54"/>
  <c r="K54" i="54"/>
  <c r="H55" i="54"/>
  <c r="K58" i="54"/>
  <c r="H59" i="54"/>
  <c r="K62" i="54"/>
  <c r="H63" i="54"/>
  <c r="K66" i="54"/>
  <c r="H67" i="54"/>
  <c r="K70" i="54"/>
  <c r="H71" i="54"/>
  <c r="K74" i="54"/>
  <c r="H75" i="54"/>
  <c r="K78" i="54"/>
  <c r="H79" i="54"/>
  <c r="K82" i="54"/>
  <c r="H83" i="54"/>
  <c r="K86" i="54"/>
  <c r="H87" i="54"/>
  <c r="K90" i="54"/>
  <c r="H91" i="54"/>
  <c r="K94" i="54"/>
  <c r="H95" i="54"/>
  <c r="K98" i="54"/>
  <c r="H99" i="54"/>
  <c r="K102" i="54"/>
  <c r="H103" i="54"/>
  <c r="K106" i="54"/>
  <c r="H107" i="54"/>
  <c r="K110" i="54"/>
  <c r="H111" i="54"/>
  <c r="K114" i="54"/>
  <c r="H115" i="54"/>
  <c r="K118" i="54"/>
  <c r="H119" i="54"/>
  <c r="K122" i="54"/>
  <c r="H123" i="54"/>
  <c r="K126" i="54"/>
  <c r="H127" i="54"/>
  <c r="K130" i="54"/>
  <c r="H131" i="54"/>
  <c r="K134" i="54"/>
  <c r="H135" i="54"/>
  <c r="K138" i="54"/>
  <c r="H139" i="54"/>
  <c r="K142" i="54"/>
  <c r="H143" i="54"/>
  <c r="K146" i="54"/>
  <c r="H147" i="54"/>
  <c r="K150" i="54"/>
  <c r="H151" i="54"/>
  <c r="K154" i="54"/>
  <c r="H155" i="54"/>
  <c r="K158" i="54"/>
  <c r="H159" i="54"/>
  <c r="K162" i="54"/>
  <c r="H163" i="54"/>
  <c r="K166" i="54"/>
  <c r="H167" i="54"/>
  <c r="K170" i="54"/>
  <c r="H171" i="54"/>
  <c r="K174" i="54"/>
  <c r="H175" i="54"/>
  <c r="K178" i="54"/>
  <c r="H179" i="54"/>
  <c r="K182" i="54"/>
  <c r="H183" i="54"/>
  <c r="K186" i="54"/>
  <c r="H187" i="54"/>
  <c r="K190" i="54"/>
  <c r="H191" i="54"/>
  <c r="K194" i="54"/>
  <c r="H195" i="54"/>
  <c r="K198" i="54"/>
  <c r="H199" i="54"/>
  <c r="K202" i="54"/>
  <c r="H203" i="54"/>
  <c r="H6" i="54"/>
  <c r="H8" i="54"/>
  <c r="K11" i="54"/>
  <c r="K13" i="54"/>
  <c r="K16" i="54"/>
  <c r="H17" i="54"/>
  <c r="K20" i="54"/>
  <c r="H21" i="54"/>
  <c r="K24" i="54"/>
  <c r="H25" i="54"/>
  <c r="K28" i="54"/>
  <c r="H29" i="54"/>
  <c r="K32" i="54"/>
  <c r="H33" i="54"/>
  <c r="K36" i="54"/>
  <c r="H37" i="54"/>
  <c r="K40" i="54"/>
  <c r="H41" i="54"/>
  <c r="K44" i="54"/>
  <c r="H45" i="54"/>
  <c r="K48" i="54"/>
  <c r="H49" i="54"/>
  <c r="K52" i="54"/>
  <c r="H53" i="54"/>
  <c r="K56" i="54"/>
  <c r="H57" i="54"/>
  <c r="K60" i="54"/>
  <c r="H61" i="54"/>
  <c r="K64" i="54"/>
  <c r="H65" i="54"/>
  <c r="K68" i="54"/>
  <c r="H69" i="54"/>
  <c r="K72" i="54"/>
  <c r="H73" i="54"/>
  <c r="K76" i="54"/>
  <c r="H77" i="54"/>
  <c r="K80" i="54"/>
  <c r="H81" i="54"/>
  <c r="K84" i="54"/>
  <c r="H85" i="54"/>
  <c r="K88" i="54"/>
  <c r="H89" i="54"/>
  <c r="K92" i="54"/>
  <c r="H93" i="54"/>
  <c r="K96" i="54"/>
  <c r="H97" i="54"/>
  <c r="K100" i="54"/>
  <c r="H101" i="54"/>
  <c r="K104" i="54"/>
  <c r="H105" i="54"/>
  <c r="K108" i="54"/>
  <c r="H109" i="54"/>
  <c r="K112" i="54"/>
  <c r="H113" i="54"/>
  <c r="K116" i="54"/>
  <c r="H117" i="54"/>
  <c r="K120" i="54"/>
  <c r="H121" i="54"/>
  <c r="K124" i="54"/>
  <c r="H125" i="54"/>
  <c r="K128" i="54"/>
  <c r="H129" i="54"/>
  <c r="K132" i="54"/>
  <c r="H133" i="54"/>
  <c r="K136" i="54"/>
  <c r="H137" i="54"/>
  <c r="K140" i="54"/>
  <c r="H141" i="54"/>
  <c r="K144" i="54"/>
  <c r="H145" i="54"/>
  <c r="K148" i="54"/>
  <c r="H149" i="54"/>
  <c r="K152" i="54"/>
  <c r="H153" i="54"/>
  <c r="K156" i="54"/>
  <c r="H157" i="54"/>
  <c r="K160" i="54"/>
  <c r="H161" i="54"/>
  <c r="K164" i="54"/>
  <c r="H165" i="54"/>
  <c r="K168" i="54"/>
  <c r="H169" i="54"/>
  <c r="K172" i="54"/>
  <c r="H173" i="54"/>
  <c r="K176" i="54"/>
  <c r="H177" i="54"/>
  <c r="K180" i="54"/>
  <c r="H181" i="54"/>
  <c r="K184" i="54"/>
  <c r="H185" i="54"/>
  <c r="K188" i="54"/>
  <c r="H189" i="54"/>
  <c r="K192" i="54"/>
  <c r="H193" i="54"/>
  <c r="K196" i="54"/>
  <c r="H197" i="54"/>
  <c r="K200" i="54"/>
  <c r="H201" i="54"/>
  <c r="K204" i="54"/>
  <c r="N205" i="55"/>
  <c r="L28" i="32" s="1"/>
  <c r="Y7" i="55"/>
  <c r="T197" i="55"/>
  <c r="T191" i="55"/>
  <c r="T187" i="55"/>
  <c r="T183" i="55"/>
  <c r="T165" i="55"/>
  <c r="T159" i="55"/>
  <c r="T149" i="55"/>
  <c r="T143" i="55"/>
  <c r="T133" i="55"/>
  <c r="T127" i="55"/>
  <c r="T117" i="55"/>
  <c r="T111" i="55"/>
  <c r="T101" i="55"/>
  <c r="T95" i="55"/>
  <c r="T85" i="55"/>
  <c r="T79" i="55"/>
  <c r="T63" i="55"/>
  <c r="T57" i="55"/>
  <c r="T51" i="55"/>
  <c r="T45" i="55"/>
  <c r="T41" i="55"/>
  <c r="T27" i="55"/>
  <c r="H15" i="55"/>
  <c r="Y13" i="55"/>
  <c r="K13" i="55"/>
  <c r="K12" i="55"/>
  <c r="H10" i="55"/>
  <c r="T8" i="55"/>
  <c r="T202" i="56"/>
  <c r="T192" i="56"/>
  <c r="T186" i="56"/>
  <c r="T176" i="56"/>
  <c r="T170" i="56"/>
  <c r="T160" i="56"/>
  <c r="T154" i="56"/>
  <c r="T144" i="56"/>
  <c r="T138" i="56"/>
  <c r="T128" i="56"/>
  <c r="T122" i="56"/>
  <c r="T106" i="56"/>
  <c r="T96" i="56"/>
  <c r="T90" i="56"/>
  <c r="T80" i="56"/>
  <c r="T74" i="56"/>
  <c r="T64" i="56"/>
  <c r="T60" i="56"/>
  <c r="T46" i="56"/>
  <c r="T36" i="56"/>
  <c r="T26" i="56"/>
  <c r="T20" i="56"/>
  <c r="T14" i="56"/>
  <c r="T195" i="57"/>
  <c r="T189" i="57"/>
  <c r="T179" i="57"/>
  <c r="T173" i="57"/>
  <c r="T163" i="57"/>
  <c r="T157" i="57"/>
  <c r="T147" i="57"/>
  <c r="T141" i="57"/>
  <c r="T131" i="57"/>
  <c r="T125" i="57"/>
  <c r="T115" i="57"/>
  <c r="T109" i="57"/>
  <c r="T99" i="57"/>
  <c r="T93" i="57"/>
  <c r="T89" i="57"/>
  <c r="T83" i="57"/>
  <c r="T79" i="57"/>
  <c r="T73" i="57"/>
  <c r="T63" i="57"/>
  <c r="T49" i="57"/>
  <c r="T39" i="57"/>
  <c r="T35" i="57"/>
  <c r="T21" i="57"/>
  <c r="T6" i="57"/>
  <c r="K5" i="57"/>
  <c r="K7" i="57"/>
  <c r="K10" i="57"/>
  <c r="H11" i="57"/>
  <c r="H13" i="57"/>
  <c r="K15" i="57"/>
  <c r="H16" i="57"/>
  <c r="K19" i="57"/>
  <c r="H20" i="57"/>
  <c r="K23" i="57"/>
  <c r="H24" i="57"/>
  <c r="K27" i="57"/>
  <c r="H28" i="57"/>
  <c r="K31" i="57"/>
  <c r="H32" i="57"/>
  <c r="K35" i="57"/>
  <c r="H36" i="57"/>
  <c r="K39" i="57"/>
  <c r="H40" i="57"/>
  <c r="K43" i="57"/>
  <c r="H44" i="57"/>
  <c r="K47" i="57"/>
  <c r="H48" i="57"/>
  <c r="K51" i="57"/>
  <c r="H52" i="57"/>
  <c r="K55" i="57"/>
  <c r="H56" i="57"/>
  <c r="K59" i="57"/>
  <c r="H60" i="57"/>
  <c r="K63" i="57"/>
  <c r="H64" i="57"/>
  <c r="K67" i="57"/>
  <c r="H68" i="57"/>
  <c r="K71" i="57"/>
  <c r="H72" i="57"/>
  <c r="K75" i="57"/>
  <c r="H76" i="57"/>
  <c r="K79" i="57"/>
  <c r="H80" i="57"/>
  <c r="K83" i="57"/>
  <c r="H84" i="57"/>
  <c r="K87" i="57"/>
  <c r="H88" i="57"/>
  <c r="K91" i="57"/>
  <c r="H92" i="57"/>
  <c r="K95" i="57"/>
  <c r="H96" i="57"/>
  <c r="K99" i="57"/>
  <c r="H100" i="57"/>
  <c r="K103" i="57"/>
  <c r="H104" i="57"/>
  <c r="K107" i="57"/>
  <c r="H108" i="57"/>
  <c r="K111" i="57"/>
  <c r="H112" i="57"/>
  <c r="K115" i="57"/>
  <c r="H116" i="57"/>
  <c r="K119" i="57"/>
  <c r="H120" i="57"/>
  <c r="K123" i="57"/>
  <c r="H124" i="57"/>
  <c r="K127" i="57"/>
  <c r="H128" i="57"/>
  <c r="K131" i="57"/>
  <c r="H132" i="57"/>
  <c r="K135" i="57"/>
  <c r="H136" i="57"/>
  <c r="K139" i="57"/>
  <c r="H140" i="57"/>
  <c r="K143" i="57"/>
  <c r="H144" i="57"/>
  <c r="K147" i="57"/>
  <c r="H148" i="57"/>
  <c r="K151" i="57"/>
  <c r="H152" i="57"/>
  <c r="K155" i="57"/>
  <c r="H156" i="57"/>
  <c r="K159" i="57"/>
  <c r="H160" i="57"/>
  <c r="K163" i="57"/>
  <c r="H164" i="57"/>
  <c r="K167" i="57"/>
  <c r="H168" i="57"/>
  <c r="K171" i="57"/>
  <c r="H172" i="57"/>
  <c r="K175" i="57"/>
  <c r="H176" i="57"/>
  <c r="K179" i="57"/>
  <c r="H180" i="57"/>
  <c r="K183" i="57"/>
  <c r="H184" i="57"/>
  <c r="K187" i="57"/>
  <c r="H188" i="57"/>
  <c r="K191" i="57"/>
  <c r="H192" i="57"/>
  <c r="K195" i="57"/>
  <c r="H196" i="57"/>
  <c r="K199" i="57"/>
  <c r="H200" i="57"/>
  <c r="K203" i="57"/>
  <c r="H204" i="57"/>
  <c r="K6" i="57"/>
  <c r="K8" i="57"/>
  <c r="H9" i="57"/>
  <c r="H12" i="57"/>
  <c r="H14" i="57"/>
  <c r="K17" i="57"/>
  <c r="H18" i="57"/>
  <c r="K21" i="57"/>
  <c r="H22" i="57"/>
  <c r="K25" i="57"/>
  <c r="H26" i="57"/>
  <c r="K29" i="57"/>
  <c r="H30" i="57"/>
  <c r="K33" i="57"/>
  <c r="H34" i="57"/>
  <c r="K37" i="57"/>
  <c r="H38" i="57"/>
  <c r="K41" i="57"/>
  <c r="H42" i="57"/>
  <c r="K45" i="57"/>
  <c r="H46" i="57"/>
  <c r="K49" i="57"/>
  <c r="H50" i="57"/>
  <c r="K53" i="57"/>
  <c r="H54" i="57"/>
  <c r="K57" i="57"/>
  <c r="H58" i="57"/>
  <c r="K61" i="57"/>
  <c r="H62" i="57"/>
  <c r="K65" i="57"/>
  <c r="H66" i="57"/>
  <c r="K69" i="57"/>
  <c r="H70" i="57"/>
  <c r="K73" i="57"/>
  <c r="H74" i="57"/>
  <c r="K77" i="57"/>
  <c r="H78" i="57"/>
  <c r="K81" i="57"/>
  <c r="H82" i="57"/>
  <c r="K85" i="57"/>
  <c r="H86" i="57"/>
  <c r="K89" i="57"/>
  <c r="H90" i="57"/>
  <c r="K93" i="57"/>
  <c r="H94" i="57"/>
  <c r="K97" i="57"/>
  <c r="H98" i="57"/>
  <c r="K101" i="57"/>
  <c r="H102" i="57"/>
  <c r="K105" i="57"/>
  <c r="H106" i="57"/>
  <c r="K109" i="57"/>
  <c r="H110" i="57"/>
  <c r="K113" i="57"/>
  <c r="H114" i="57"/>
  <c r="K117" i="57"/>
  <c r="H118" i="57"/>
  <c r="K121" i="57"/>
  <c r="H122" i="57"/>
  <c r="K125" i="57"/>
  <c r="H126" i="57"/>
  <c r="K129" i="57"/>
  <c r="H130" i="57"/>
  <c r="K133" i="57"/>
  <c r="H134" i="57"/>
  <c r="K137" i="57"/>
  <c r="H138" i="57"/>
  <c r="K141" i="57"/>
  <c r="H142" i="57"/>
  <c r="K145" i="57"/>
  <c r="H146" i="57"/>
  <c r="K149" i="57"/>
  <c r="H150" i="57"/>
  <c r="K153" i="57"/>
  <c r="H154" i="57"/>
  <c r="K157" i="57"/>
  <c r="H158" i="57"/>
  <c r="K161" i="57"/>
  <c r="H162" i="57"/>
  <c r="K165" i="57"/>
  <c r="H166" i="57"/>
  <c r="K169" i="57"/>
  <c r="H170" i="57"/>
  <c r="K173" i="57"/>
  <c r="H174" i="57"/>
  <c r="K177" i="57"/>
  <c r="H178" i="57"/>
  <c r="K181" i="57"/>
  <c r="H182" i="57"/>
  <c r="K185" i="57"/>
  <c r="H186" i="57"/>
  <c r="K189" i="57"/>
  <c r="H190" i="57"/>
  <c r="K193" i="57"/>
  <c r="H194" i="57"/>
  <c r="K197" i="57"/>
  <c r="H198" i="57"/>
  <c r="K201" i="57"/>
  <c r="H202" i="57"/>
  <c r="T200" i="58"/>
  <c r="T190" i="58"/>
  <c r="T184" i="58"/>
  <c r="T174" i="58"/>
  <c r="T168" i="58"/>
  <c r="T158" i="58"/>
  <c r="T152" i="58"/>
  <c r="T142" i="58"/>
  <c r="T136" i="58"/>
  <c r="T126" i="58"/>
  <c r="T120" i="58"/>
  <c r="T110" i="58"/>
  <c r="T104" i="58"/>
  <c r="T94" i="58"/>
  <c r="T88" i="58"/>
  <c r="T84" i="58"/>
  <c r="T78" i="58"/>
  <c r="T74" i="58"/>
  <c r="T64" i="58"/>
  <c r="T54" i="58"/>
  <c r="T48" i="58"/>
  <c r="T38" i="58"/>
  <c r="T32" i="58"/>
  <c r="T26" i="58"/>
  <c r="T22" i="58"/>
  <c r="T18" i="58"/>
  <c r="T12" i="58"/>
  <c r="H5" i="58"/>
  <c r="H7" i="58"/>
  <c r="K9" i="58"/>
  <c r="H10" i="58"/>
  <c r="K12" i="58"/>
  <c r="K14" i="58"/>
  <c r="H15" i="58"/>
  <c r="K18" i="58"/>
  <c r="H19" i="58"/>
  <c r="K22" i="58"/>
  <c r="H23" i="58"/>
  <c r="K26" i="58"/>
  <c r="H27" i="58"/>
  <c r="K30" i="58"/>
  <c r="H31" i="58"/>
  <c r="K34" i="58"/>
  <c r="H35" i="58"/>
  <c r="K38" i="58"/>
  <c r="H39" i="58"/>
  <c r="K42" i="58"/>
  <c r="H43" i="58"/>
  <c r="K46" i="58"/>
  <c r="H47" i="58"/>
  <c r="K50" i="58"/>
  <c r="H51" i="58"/>
  <c r="K54" i="58"/>
  <c r="H55" i="58"/>
  <c r="K58" i="58"/>
  <c r="H59" i="58"/>
  <c r="K62" i="58"/>
  <c r="H63" i="58"/>
  <c r="K66" i="58"/>
  <c r="H67" i="58"/>
  <c r="K70" i="58"/>
  <c r="H71" i="58"/>
  <c r="K74" i="58"/>
  <c r="H75" i="58"/>
  <c r="K78" i="58"/>
  <c r="H79" i="58"/>
  <c r="K82" i="58"/>
  <c r="H83" i="58"/>
  <c r="K86" i="58"/>
  <c r="H87" i="58"/>
  <c r="K90" i="58"/>
  <c r="H91" i="58"/>
  <c r="K94" i="58"/>
  <c r="H95" i="58"/>
  <c r="K98" i="58"/>
  <c r="H99" i="58"/>
  <c r="K102" i="58"/>
  <c r="H103" i="58"/>
  <c r="K106" i="58"/>
  <c r="H107" i="58"/>
  <c r="K110" i="58"/>
  <c r="H111" i="58"/>
  <c r="K114" i="58"/>
  <c r="H115" i="58"/>
  <c r="K118" i="58"/>
  <c r="H119" i="58"/>
  <c r="K122" i="58"/>
  <c r="H123" i="58"/>
  <c r="K126" i="58"/>
  <c r="H127" i="58"/>
  <c r="K130" i="58"/>
  <c r="H131" i="58"/>
  <c r="K134" i="58"/>
  <c r="H135" i="58"/>
  <c r="K138" i="58"/>
  <c r="H139" i="58"/>
  <c r="K142" i="58"/>
  <c r="H143" i="58"/>
  <c r="K146" i="58"/>
  <c r="H147" i="58"/>
  <c r="K150" i="58"/>
  <c r="H151" i="58"/>
  <c r="K154" i="58"/>
  <c r="H155" i="58"/>
  <c r="K158" i="58"/>
  <c r="H159" i="58"/>
  <c r="K162" i="58"/>
  <c r="H163" i="58"/>
  <c r="K166" i="58"/>
  <c r="H167" i="58"/>
  <c r="K170" i="58"/>
  <c r="H171" i="58"/>
  <c r="K174" i="58"/>
  <c r="H175" i="58"/>
  <c r="K178" i="58"/>
  <c r="H179" i="58"/>
  <c r="K182" i="58"/>
  <c r="H183" i="58"/>
  <c r="K186" i="58"/>
  <c r="H187" i="58"/>
  <c r="K190" i="58"/>
  <c r="H191" i="58"/>
  <c r="K194" i="58"/>
  <c r="H195" i="58"/>
  <c r="K198" i="58"/>
  <c r="H199" i="58"/>
  <c r="K202" i="58"/>
  <c r="H203" i="58"/>
  <c r="H6" i="58"/>
  <c r="H8" i="58"/>
  <c r="K11" i="58"/>
  <c r="K13" i="58"/>
  <c r="K16" i="58"/>
  <c r="H17" i="58"/>
  <c r="K20" i="58"/>
  <c r="H21" i="58"/>
  <c r="K24" i="58"/>
  <c r="H25" i="58"/>
  <c r="K28" i="58"/>
  <c r="H29" i="58"/>
  <c r="K32" i="58"/>
  <c r="H33" i="58"/>
  <c r="K36" i="58"/>
  <c r="H37" i="58"/>
  <c r="K40" i="58"/>
  <c r="H41" i="58"/>
  <c r="K44" i="58"/>
  <c r="H45" i="58"/>
  <c r="K48" i="58"/>
  <c r="H49" i="58"/>
  <c r="K52" i="58"/>
  <c r="H53" i="58"/>
  <c r="K56" i="58"/>
  <c r="H57" i="58"/>
  <c r="K60" i="58"/>
  <c r="H61" i="58"/>
  <c r="K64" i="58"/>
  <c r="H65" i="58"/>
  <c r="K68" i="58"/>
  <c r="H69" i="58"/>
  <c r="K72" i="58"/>
  <c r="H73" i="58"/>
  <c r="K76" i="58"/>
  <c r="H77" i="58"/>
  <c r="K80" i="58"/>
  <c r="H81" i="58"/>
  <c r="K84" i="58"/>
  <c r="H85" i="58"/>
  <c r="K88" i="58"/>
  <c r="H89" i="58"/>
  <c r="K92" i="58"/>
  <c r="H93" i="58"/>
  <c r="K96" i="58"/>
  <c r="H97" i="58"/>
  <c r="K100" i="58"/>
  <c r="H101" i="58"/>
  <c r="K104" i="58"/>
  <c r="H105" i="58"/>
  <c r="K108" i="58"/>
  <c r="H109" i="58"/>
  <c r="K112" i="58"/>
  <c r="H113" i="58"/>
  <c r="K116" i="58"/>
  <c r="H117" i="58"/>
  <c r="K120" i="58"/>
  <c r="H121" i="58"/>
  <c r="K124" i="58"/>
  <c r="H125" i="58"/>
  <c r="K128" i="58"/>
  <c r="H129" i="58"/>
  <c r="K132" i="58"/>
  <c r="H133" i="58"/>
  <c r="K136" i="58"/>
  <c r="H137" i="58"/>
  <c r="K140" i="58"/>
  <c r="H141" i="58"/>
  <c r="K144" i="58"/>
  <c r="H145" i="58"/>
  <c r="K148" i="58"/>
  <c r="H149" i="58"/>
  <c r="K152" i="58"/>
  <c r="H153" i="58"/>
  <c r="K156" i="58"/>
  <c r="H157" i="58"/>
  <c r="K160" i="58"/>
  <c r="H161" i="58"/>
  <c r="K164" i="58"/>
  <c r="H165" i="58"/>
  <c r="K168" i="58"/>
  <c r="H169" i="58"/>
  <c r="K172" i="58"/>
  <c r="H173" i="58"/>
  <c r="K176" i="58"/>
  <c r="H177" i="58"/>
  <c r="K180" i="58"/>
  <c r="H181" i="58"/>
  <c r="K184" i="58"/>
  <c r="H185" i="58"/>
  <c r="K188" i="58"/>
  <c r="H189" i="58"/>
  <c r="K192" i="58"/>
  <c r="H193" i="58"/>
  <c r="K196" i="58"/>
  <c r="H197" i="58"/>
  <c r="K200" i="58"/>
  <c r="H201" i="58"/>
  <c r="K204" i="58"/>
  <c r="N205" i="59"/>
  <c r="L32" i="32" s="1"/>
  <c r="Y7" i="59"/>
  <c r="T191" i="59"/>
  <c r="T185" i="59"/>
  <c r="T171" i="59"/>
  <c r="T167" i="59"/>
  <c r="T161" i="59"/>
  <c r="T151" i="59"/>
  <c r="T143" i="59"/>
  <c r="T133" i="59"/>
  <c r="T127" i="59"/>
  <c r="T117" i="59"/>
  <c r="T107" i="59"/>
  <c r="T103" i="59"/>
  <c r="T93" i="59"/>
  <c r="T87" i="59"/>
  <c r="T83" i="59"/>
  <c r="T79" i="59"/>
  <c r="T69" i="59"/>
  <c r="T63" i="59"/>
  <c r="T53" i="59"/>
  <c r="P39" i="59"/>
  <c r="T39" i="59"/>
  <c r="K6" i="59"/>
  <c r="K8" i="59"/>
  <c r="H9" i="59"/>
  <c r="H12" i="59"/>
  <c r="H14" i="59"/>
  <c r="K17" i="59"/>
  <c r="H18" i="59"/>
  <c r="K21" i="59"/>
  <c r="H22" i="59"/>
  <c r="K25" i="59"/>
  <c r="H26" i="59"/>
  <c r="K29" i="59"/>
  <c r="H30" i="59"/>
  <c r="K33" i="59"/>
  <c r="H34" i="59"/>
  <c r="K37" i="59"/>
  <c r="H38" i="59"/>
  <c r="K41" i="59"/>
  <c r="H42" i="59"/>
  <c r="K45" i="59"/>
  <c r="H46" i="59"/>
  <c r="K49" i="59"/>
  <c r="H50" i="59"/>
  <c r="K53" i="59"/>
  <c r="H54" i="59"/>
  <c r="K57" i="59"/>
  <c r="H58" i="59"/>
  <c r="K61" i="59"/>
  <c r="H62" i="59"/>
  <c r="K65" i="59"/>
  <c r="H66" i="59"/>
  <c r="K69" i="59"/>
  <c r="H70" i="59"/>
  <c r="K73" i="59"/>
  <c r="H74" i="59"/>
  <c r="K77" i="59"/>
  <c r="H78" i="59"/>
  <c r="K81" i="59"/>
  <c r="H82" i="59"/>
  <c r="K85" i="59"/>
  <c r="H86" i="59"/>
  <c r="K89" i="59"/>
  <c r="H90" i="59"/>
  <c r="K93" i="59"/>
  <c r="H94" i="59"/>
  <c r="K97" i="59"/>
  <c r="H98" i="59"/>
  <c r="K101" i="59"/>
  <c r="H102" i="59"/>
  <c r="K105" i="59"/>
  <c r="H106" i="59"/>
  <c r="K109" i="59"/>
  <c r="H110" i="59"/>
  <c r="K113" i="59"/>
  <c r="H114" i="59"/>
  <c r="K117" i="59"/>
  <c r="H118" i="59"/>
  <c r="K121" i="59"/>
  <c r="H122" i="59"/>
  <c r="K125" i="59"/>
  <c r="H126" i="59"/>
  <c r="K129" i="59"/>
  <c r="H130" i="59"/>
  <c r="K133" i="59"/>
  <c r="H134" i="59"/>
  <c r="K137" i="59"/>
  <c r="H138" i="59"/>
  <c r="K141" i="59"/>
  <c r="H142" i="59"/>
  <c r="K145" i="59"/>
  <c r="H146" i="59"/>
  <c r="K149" i="59"/>
  <c r="H150" i="59"/>
  <c r="K153" i="59"/>
  <c r="H154" i="59"/>
  <c r="K157" i="59"/>
  <c r="H158" i="59"/>
  <c r="K161" i="59"/>
  <c r="H162" i="59"/>
  <c r="K165" i="59"/>
  <c r="H166" i="59"/>
  <c r="K169" i="59"/>
  <c r="H170" i="59"/>
  <c r="K173" i="59"/>
  <c r="H174" i="59"/>
  <c r="K177" i="59"/>
  <c r="H178" i="59"/>
  <c r="K181" i="59"/>
  <c r="H182" i="59"/>
  <c r="K185" i="59"/>
  <c r="H186" i="59"/>
  <c r="K189" i="59"/>
  <c r="H190" i="59"/>
  <c r="K193" i="59"/>
  <c r="H194" i="59"/>
  <c r="K197" i="59"/>
  <c r="H198" i="59"/>
  <c r="K201" i="59"/>
  <c r="H202" i="59"/>
  <c r="H5" i="59"/>
  <c r="H7" i="59"/>
  <c r="K9" i="59"/>
  <c r="H10" i="59"/>
  <c r="K12" i="59"/>
  <c r="K14" i="59"/>
  <c r="H15" i="59"/>
  <c r="K18" i="59"/>
  <c r="H19" i="59"/>
  <c r="K22" i="59"/>
  <c r="H23" i="59"/>
  <c r="K26" i="59"/>
  <c r="H27" i="59"/>
  <c r="K30" i="59"/>
  <c r="H31" i="59"/>
  <c r="K34" i="59"/>
  <c r="H35" i="59"/>
  <c r="K38" i="59"/>
  <c r="H39" i="59"/>
  <c r="K42" i="59"/>
  <c r="H43" i="59"/>
  <c r="K46" i="59"/>
  <c r="H47" i="59"/>
  <c r="K5" i="59"/>
  <c r="K7" i="59"/>
  <c r="K10" i="59"/>
  <c r="H11" i="59"/>
  <c r="H13" i="59"/>
  <c r="K15" i="59"/>
  <c r="H16" i="59"/>
  <c r="K19" i="59"/>
  <c r="H20" i="59"/>
  <c r="K23" i="59"/>
  <c r="H24" i="59"/>
  <c r="K27" i="59"/>
  <c r="H28" i="59"/>
  <c r="K31" i="59"/>
  <c r="H32" i="59"/>
  <c r="K35" i="59"/>
  <c r="H36" i="59"/>
  <c r="K39" i="59"/>
  <c r="H40" i="59"/>
  <c r="K43" i="59"/>
  <c r="H44" i="59"/>
  <c r="K47" i="59"/>
  <c r="H48" i="59"/>
  <c r="K51" i="59"/>
  <c r="H52" i="59"/>
  <c r="K55" i="59"/>
  <c r="H56" i="59"/>
  <c r="K59" i="59"/>
  <c r="H60" i="59"/>
  <c r="K63" i="59"/>
  <c r="H64" i="59"/>
  <c r="K67" i="59"/>
  <c r="H68" i="59"/>
  <c r="K71" i="59"/>
  <c r="H72" i="59"/>
  <c r="K75" i="59"/>
  <c r="H76" i="59"/>
  <c r="K79" i="59"/>
  <c r="H80" i="59"/>
  <c r="K83" i="59"/>
  <c r="H84" i="59"/>
  <c r="K87" i="59"/>
  <c r="H88" i="59"/>
  <c r="K91" i="59"/>
  <c r="H92" i="59"/>
  <c r="K95" i="59"/>
  <c r="H96" i="59"/>
  <c r="K99" i="59"/>
  <c r="H100" i="59"/>
  <c r="K103" i="59"/>
  <c r="H104" i="59"/>
  <c r="K107" i="59"/>
  <c r="H108" i="59"/>
  <c r="K111" i="59"/>
  <c r="H112" i="59"/>
  <c r="K115" i="59"/>
  <c r="H116" i="59"/>
  <c r="K119" i="59"/>
  <c r="H120" i="59"/>
  <c r="K123" i="59"/>
  <c r="H124" i="59"/>
  <c r="K127" i="59"/>
  <c r="H128" i="59"/>
  <c r="K131" i="59"/>
  <c r="H132" i="59"/>
  <c r="K135" i="59"/>
  <c r="H136" i="59"/>
  <c r="K139" i="59"/>
  <c r="H140" i="59"/>
  <c r="K143" i="59"/>
  <c r="H144" i="59"/>
  <c r="K147" i="59"/>
  <c r="H148" i="59"/>
  <c r="K151" i="59"/>
  <c r="H152" i="59"/>
  <c r="K155" i="59"/>
  <c r="H156" i="59"/>
  <c r="K159" i="59"/>
  <c r="H160" i="59"/>
  <c r="K163" i="59"/>
  <c r="H164" i="59"/>
  <c r="K167" i="59"/>
  <c r="H168" i="59"/>
  <c r="K171" i="59"/>
  <c r="H172" i="59"/>
  <c r="K175" i="59"/>
  <c r="H176" i="59"/>
  <c r="K179" i="59"/>
  <c r="H180" i="59"/>
  <c r="K183" i="59"/>
  <c r="H184" i="59"/>
  <c r="K187" i="59"/>
  <c r="H188" i="59"/>
  <c r="K191" i="59"/>
  <c r="H192" i="59"/>
  <c r="K195" i="59"/>
  <c r="H196" i="59"/>
  <c r="K199" i="59"/>
  <c r="H200" i="59"/>
  <c r="K203" i="59"/>
  <c r="H204" i="59"/>
  <c r="H6" i="59"/>
  <c r="H8" i="59"/>
  <c r="K11" i="59"/>
  <c r="K13" i="59"/>
  <c r="K16" i="59"/>
  <c r="H17" i="59"/>
  <c r="K20" i="59"/>
  <c r="H21" i="59"/>
  <c r="K24" i="59"/>
  <c r="H25" i="59"/>
  <c r="K28" i="59"/>
  <c r="H29" i="59"/>
  <c r="K32" i="59"/>
  <c r="H33" i="59"/>
  <c r="K36" i="59"/>
  <c r="H37" i="59"/>
  <c r="K6" i="50"/>
  <c r="Y7" i="51"/>
  <c r="P205" i="52"/>
  <c r="N25" i="32" s="1"/>
  <c r="P31" i="32"/>
  <c r="P23" i="32"/>
  <c r="H204" i="50"/>
  <c r="K199" i="50"/>
  <c r="H194" i="50"/>
  <c r="K193" i="50"/>
  <c r="H188" i="50"/>
  <c r="K183" i="50"/>
  <c r="H178" i="50"/>
  <c r="K177" i="50"/>
  <c r="H172" i="50"/>
  <c r="H168" i="50"/>
  <c r="H164" i="50"/>
  <c r="K159" i="50"/>
  <c r="H154" i="50"/>
  <c r="K153" i="50"/>
  <c r="H148" i="50"/>
  <c r="K143" i="50"/>
  <c r="H138" i="50"/>
  <c r="K137" i="50"/>
  <c r="H132" i="50"/>
  <c r="K127" i="50"/>
  <c r="H122" i="50"/>
  <c r="K121" i="50"/>
  <c r="H116" i="50"/>
  <c r="H112" i="50"/>
  <c r="K111" i="50"/>
  <c r="K107" i="50"/>
  <c r="K103" i="50"/>
  <c r="K99" i="50"/>
  <c r="K95" i="50"/>
  <c r="H90" i="50"/>
  <c r="K89" i="50"/>
  <c r="H84" i="50"/>
  <c r="K79" i="50"/>
  <c r="K75" i="50"/>
  <c r="K71" i="50"/>
  <c r="H66" i="50"/>
  <c r="K65" i="50"/>
  <c r="H60" i="50"/>
  <c r="K55" i="50"/>
  <c r="K51" i="50"/>
  <c r="K47" i="50"/>
  <c r="H42" i="50"/>
  <c r="K41" i="50"/>
  <c r="H36" i="50"/>
  <c r="H32" i="50"/>
  <c r="K31" i="50"/>
  <c r="H26" i="50"/>
  <c r="H22" i="50"/>
  <c r="K21" i="50"/>
  <c r="H16" i="50"/>
  <c r="H12" i="50"/>
  <c r="K6" i="51"/>
  <c r="K8" i="51"/>
  <c r="H9" i="51"/>
  <c r="H12" i="51"/>
  <c r="H14" i="51"/>
  <c r="K17" i="51"/>
  <c r="H18" i="51"/>
  <c r="K21" i="51"/>
  <c r="H22" i="51"/>
  <c r="K25" i="51"/>
  <c r="H26" i="51"/>
  <c r="K29" i="51"/>
  <c r="H30" i="51"/>
  <c r="K33" i="51"/>
  <c r="H34" i="51"/>
  <c r="K37" i="51"/>
  <c r="H38" i="51"/>
  <c r="K41" i="51"/>
  <c r="H42" i="51"/>
  <c r="K45" i="51"/>
  <c r="H46" i="51"/>
  <c r="K49" i="51"/>
  <c r="H50" i="51"/>
  <c r="K53" i="51"/>
  <c r="H54" i="51"/>
  <c r="K57" i="51"/>
  <c r="H58" i="51"/>
  <c r="K61" i="51"/>
  <c r="H62" i="51"/>
  <c r="K65" i="51"/>
  <c r="H66" i="51"/>
  <c r="K69" i="51"/>
  <c r="H70" i="51"/>
  <c r="K73" i="51"/>
  <c r="H74" i="51"/>
  <c r="K77" i="51"/>
  <c r="H78" i="51"/>
  <c r="K81" i="51"/>
  <c r="H82" i="51"/>
  <c r="K85" i="51"/>
  <c r="H86" i="51"/>
  <c r="K89" i="51"/>
  <c r="H90" i="51"/>
  <c r="K93" i="51"/>
  <c r="H94" i="51"/>
  <c r="K97" i="51"/>
  <c r="H98" i="51"/>
  <c r="K101" i="51"/>
  <c r="H102" i="51"/>
  <c r="K105" i="51"/>
  <c r="H106" i="51"/>
  <c r="K109" i="51"/>
  <c r="H110" i="51"/>
  <c r="K113" i="51"/>
  <c r="H114" i="51"/>
  <c r="K117" i="51"/>
  <c r="H118" i="51"/>
  <c r="K121" i="51"/>
  <c r="H122" i="51"/>
  <c r="K125" i="51"/>
  <c r="H126" i="51"/>
  <c r="K129" i="51"/>
  <c r="H130" i="51"/>
  <c r="K133" i="51"/>
  <c r="H134" i="51"/>
  <c r="K137" i="51"/>
  <c r="H138" i="51"/>
  <c r="K141" i="51"/>
  <c r="H142" i="51"/>
  <c r="K145" i="51"/>
  <c r="H146" i="51"/>
  <c r="K149" i="51"/>
  <c r="H150" i="51"/>
  <c r="K153" i="51"/>
  <c r="H154" i="51"/>
  <c r="K157" i="51"/>
  <c r="H158" i="51"/>
  <c r="K161" i="51"/>
  <c r="H162" i="51"/>
  <c r="K165" i="51"/>
  <c r="H166" i="51"/>
  <c r="K169" i="51"/>
  <c r="H170" i="51"/>
  <c r="K173" i="51"/>
  <c r="H174" i="51"/>
  <c r="K177" i="51"/>
  <c r="H178" i="51"/>
  <c r="K181" i="51"/>
  <c r="H182" i="51"/>
  <c r="K185" i="51"/>
  <c r="H186" i="51"/>
  <c r="K189" i="51"/>
  <c r="H190" i="51"/>
  <c r="K193" i="51"/>
  <c r="H194" i="51"/>
  <c r="K197" i="51"/>
  <c r="H198" i="51"/>
  <c r="K201" i="51"/>
  <c r="H202" i="51"/>
  <c r="K5" i="51"/>
  <c r="K7" i="51"/>
  <c r="K10" i="51"/>
  <c r="H11" i="51"/>
  <c r="H13" i="51"/>
  <c r="K15" i="51"/>
  <c r="H16" i="51"/>
  <c r="K19" i="51"/>
  <c r="H20" i="51"/>
  <c r="K23" i="51"/>
  <c r="H24" i="51"/>
  <c r="K27" i="51"/>
  <c r="H28" i="51"/>
  <c r="K31" i="51"/>
  <c r="H32" i="51"/>
  <c r="K35" i="51"/>
  <c r="H36" i="51"/>
  <c r="K39" i="51"/>
  <c r="H40" i="51"/>
  <c r="K43" i="51"/>
  <c r="H44" i="51"/>
  <c r="K47" i="51"/>
  <c r="H48" i="51"/>
  <c r="K51" i="51"/>
  <c r="H52" i="51"/>
  <c r="K55" i="51"/>
  <c r="H56" i="51"/>
  <c r="K59" i="51"/>
  <c r="H60" i="51"/>
  <c r="K63" i="51"/>
  <c r="H64" i="51"/>
  <c r="K67" i="51"/>
  <c r="H68" i="51"/>
  <c r="K71" i="51"/>
  <c r="H72" i="51"/>
  <c r="K75" i="51"/>
  <c r="H76" i="51"/>
  <c r="K79" i="51"/>
  <c r="H80" i="51"/>
  <c r="K83" i="51"/>
  <c r="H84" i="51"/>
  <c r="K87" i="51"/>
  <c r="H88" i="51"/>
  <c r="K91" i="51"/>
  <c r="H92" i="51"/>
  <c r="K95" i="51"/>
  <c r="H96" i="51"/>
  <c r="K99" i="51"/>
  <c r="H100" i="51"/>
  <c r="K103" i="51"/>
  <c r="H104" i="51"/>
  <c r="K107" i="51"/>
  <c r="H108" i="51"/>
  <c r="K111" i="51"/>
  <c r="H112" i="51"/>
  <c r="K115" i="51"/>
  <c r="H116" i="51"/>
  <c r="K119" i="51"/>
  <c r="H120" i="51"/>
  <c r="K123" i="51"/>
  <c r="H124" i="51"/>
  <c r="K127" i="51"/>
  <c r="H128" i="51"/>
  <c r="K131" i="51"/>
  <c r="H132" i="51"/>
  <c r="K135" i="51"/>
  <c r="H136" i="51"/>
  <c r="K139" i="51"/>
  <c r="H140" i="51"/>
  <c r="K143" i="51"/>
  <c r="H144" i="51"/>
  <c r="K147" i="51"/>
  <c r="H148" i="51"/>
  <c r="K151" i="51"/>
  <c r="H152" i="51"/>
  <c r="K155" i="51"/>
  <c r="H156" i="51"/>
  <c r="K159" i="51"/>
  <c r="H160" i="51"/>
  <c r="K163" i="51"/>
  <c r="H164" i="51"/>
  <c r="K167" i="51"/>
  <c r="H168" i="51"/>
  <c r="K171" i="51"/>
  <c r="H172" i="51"/>
  <c r="K175" i="51"/>
  <c r="H176" i="51"/>
  <c r="K179" i="51"/>
  <c r="H180" i="51"/>
  <c r="K183" i="51"/>
  <c r="H184" i="51"/>
  <c r="K187" i="51"/>
  <c r="H188" i="51"/>
  <c r="K191" i="51"/>
  <c r="H192" i="51"/>
  <c r="K195" i="51"/>
  <c r="H196" i="51"/>
  <c r="K199" i="51"/>
  <c r="H200" i="51"/>
  <c r="K203" i="51"/>
  <c r="H204" i="51"/>
  <c r="P9" i="56"/>
  <c r="P205" i="56" s="1"/>
  <c r="N29" i="32" s="1"/>
  <c r="N205" i="56"/>
  <c r="L29" i="32" s="1"/>
  <c r="P29" i="32"/>
  <c r="K66" i="32"/>
  <c r="E187" i="7" s="1"/>
  <c r="H200" i="50"/>
  <c r="T198" i="50"/>
  <c r="K195" i="50"/>
  <c r="T192" i="50"/>
  <c r="H190" i="50"/>
  <c r="K189" i="50"/>
  <c r="H184" i="50"/>
  <c r="T182" i="50"/>
  <c r="K179" i="50"/>
  <c r="T176" i="50"/>
  <c r="H174" i="50"/>
  <c r="K173" i="50"/>
  <c r="K169" i="50"/>
  <c r="K165" i="50"/>
  <c r="H160" i="50"/>
  <c r="T158" i="50"/>
  <c r="K155" i="50"/>
  <c r="T152" i="50"/>
  <c r="H150" i="50"/>
  <c r="K149" i="50"/>
  <c r="H144" i="50"/>
  <c r="T142" i="50"/>
  <c r="K139" i="50"/>
  <c r="T136" i="50"/>
  <c r="H134" i="50"/>
  <c r="K133" i="50"/>
  <c r="H128" i="50"/>
  <c r="T126" i="50"/>
  <c r="K123" i="50"/>
  <c r="T120" i="50"/>
  <c r="H118" i="50"/>
  <c r="K117" i="50"/>
  <c r="K113" i="50"/>
  <c r="T110" i="50"/>
  <c r="H108" i="50"/>
  <c r="T106" i="50"/>
  <c r="H104" i="50"/>
  <c r="T102" i="50"/>
  <c r="H100" i="50"/>
  <c r="T98" i="50"/>
  <c r="H96" i="50"/>
  <c r="T94" i="50"/>
  <c r="K91" i="50"/>
  <c r="T88" i="50"/>
  <c r="H86" i="50"/>
  <c r="K85" i="50"/>
  <c r="H80" i="50"/>
  <c r="T78" i="50"/>
  <c r="H76" i="50"/>
  <c r="T74" i="50"/>
  <c r="H72" i="50"/>
  <c r="T70" i="50"/>
  <c r="K67" i="50"/>
  <c r="T64" i="50"/>
  <c r="H62" i="50"/>
  <c r="K61" i="50"/>
  <c r="H56" i="50"/>
  <c r="T54" i="50"/>
  <c r="H52" i="50"/>
  <c r="T50" i="50"/>
  <c r="H48" i="50"/>
  <c r="T46" i="50"/>
  <c r="K43" i="50"/>
  <c r="T40" i="50"/>
  <c r="H38" i="50"/>
  <c r="K37" i="50"/>
  <c r="K33" i="50"/>
  <c r="T30" i="50"/>
  <c r="H28" i="50"/>
  <c r="K27" i="50"/>
  <c r="K23" i="50"/>
  <c r="T20" i="50"/>
  <c r="H18" i="50"/>
  <c r="K17" i="50"/>
  <c r="H13" i="50"/>
  <c r="T11" i="50"/>
  <c r="N205" i="50"/>
  <c r="L23" i="32" s="1"/>
  <c r="P9" i="50"/>
  <c r="P205" i="50" s="1"/>
  <c r="N23" i="32" s="1"/>
  <c r="K8" i="50"/>
  <c r="H203" i="51"/>
  <c r="T201" i="51"/>
  <c r="K198" i="51"/>
  <c r="T195" i="51"/>
  <c r="H193" i="51"/>
  <c r="T191" i="51"/>
  <c r="H189" i="51"/>
  <c r="T187" i="51"/>
  <c r="K184" i="51"/>
  <c r="T181" i="51"/>
  <c r="H179" i="51"/>
  <c r="K178" i="51"/>
  <c r="H173" i="51"/>
  <c r="T171" i="51"/>
  <c r="K168" i="51"/>
  <c r="H163" i="51"/>
  <c r="T161" i="51"/>
  <c r="K158" i="51"/>
  <c r="T155" i="51"/>
  <c r="H153" i="51"/>
  <c r="T151" i="51"/>
  <c r="K148" i="51"/>
  <c r="T145" i="51"/>
  <c r="H143" i="51"/>
  <c r="K142" i="51"/>
  <c r="H137" i="51"/>
  <c r="T135" i="51"/>
  <c r="K132" i="51"/>
  <c r="T129" i="51"/>
  <c r="H127" i="51"/>
  <c r="K126" i="51"/>
  <c r="H121" i="51"/>
  <c r="T119" i="51"/>
  <c r="H117" i="51"/>
  <c r="T115" i="51"/>
  <c r="H113" i="51"/>
  <c r="T111" i="51"/>
  <c r="H109" i="51"/>
  <c r="K108" i="51"/>
  <c r="H103" i="51"/>
  <c r="T101" i="51"/>
  <c r="H99" i="51"/>
  <c r="K98" i="51"/>
  <c r="H93" i="51"/>
  <c r="T91" i="51"/>
  <c r="K88" i="51"/>
  <c r="T85" i="51"/>
  <c r="H83" i="51"/>
  <c r="K82" i="51"/>
  <c r="H77" i="51"/>
  <c r="T75" i="51"/>
  <c r="K72" i="51"/>
  <c r="T69" i="51"/>
  <c r="H67" i="51"/>
  <c r="K66" i="51"/>
  <c r="T63" i="51"/>
  <c r="H61" i="51"/>
  <c r="K60" i="51"/>
  <c r="K56" i="51"/>
  <c r="T53" i="51"/>
  <c r="H51" i="51"/>
  <c r="K50" i="51"/>
  <c r="H45" i="51"/>
  <c r="T43" i="51"/>
  <c r="H41" i="51"/>
  <c r="T39" i="51"/>
  <c r="H37" i="51"/>
  <c r="T35" i="51"/>
  <c r="H31" i="51"/>
  <c r="T29" i="51"/>
  <c r="K26" i="51"/>
  <c r="T23" i="51"/>
  <c r="K20" i="51"/>
  <c r="T17" i="51"/>
  <c r="H15" i="51"/>
  <c r="K14" i="51"/>
  <c r="K13" i="51"/>
  <c r="H10" i="51"/>
  <c r="K9" i="51"/>
  <c r="T7" i="51"/>
  <c r="H5" i="51"/>
  <c r="T196" i="52"/>
  <c r="T190" i="52"/>
  <c r="T180" i="52"/>
  <c r="T174" i="52"/>
  <c r="T164" i="52"/>
  <c r="T158" i="52"/>
  <c r="T148" i="52"/>
  <c r="T142" i="52"/>
  <c r="T136" i="52"/>
  <c r="T126" i="52"/>
  <c r="T112" i="52"/>
  <c r="T102" i="52"/>
  <c r="T96" i="52"/>
  <c r="T92" i="52"/>
  <c r="T86" i="52"/>
  <c r="T76" i="52"/>
  <c r="T70" i="52"/>
  <c r="T60" i="52"/>
  <c r="T50" i="52"/>
  <c r="T44" i="52"/>
  <c r="T26" i="52"/>
  <c r="T20" i="52"/>
  <c r="T14" i="52"/>
  <c r="T9" i="52"/>
  <c r="T199" i="53"/>
  <c r="T189" i="53"/>
  <c r="T179" i="53"/>
  <c r="T173" i="53"/>
  <c r="T163" i="53"/>
  <c r="T153" i="53"/>
  <c r="T139" i="53"/>
  <c r="T133" i="53"/>
  <c r="T123" i="53"/>
  <c r="T117" i="53"/>
  <c r="T107" i="53"/>
  <c r="T101" i="53"/>
  <c r="T91" i="53"/>
  <c r="T85" i="53"/>
  <c r="T75" i="53"/>
  <c r="T69" i="53"/>
  <c r="T59" i="53"/>
  <c r="T49" i="53"/>
  <c r="T43" i="53"/>
  <c r="T37" i="53"/>
  <c r="T27" i="53"/>
  <c r="T23" i="53"/>
  <c r="H15" i="53"/>
  <c r="Y13" i="53"/>
  <c r="K13" i="53"/>
  <c r="K12" i="53"/>
  <c r="H10" i="53"/>
  <c r="T8" i="53"/>
  <c r="H6" i="53"/>
  <c r="T202" i="54"/>
  <c r="T192" i="54"/>
  <c r="T186" i="54"/>
  <c r="T176" i="54"/>
  <c r="T172" i="54"/>
  <c r="T168" i="54"/>
  <c r="T162" i="54"/>
  <c r="T152" i="54"/>
  <c r="T146" i="54"/>
  <c r="T136" i="54"/>
  <c r="T126" i="54"/>
  <c r="T116" i="54"/>
  <c r="T112" i="54"/>
  <c r="T106" i="54"/>
  <c r="T96" i="54"/>
  <c r="T86" i="54"/>
  <c r="T68" i="54"/>
  <c r="T58" i="54"/>
  <c r="T52" i="54"/>
  <c r="T34" i="54"/>
  <c r="T28" i="54"/>
  <c r="T18" i="54"/>
  <c r="T13" i="54"/>
  <c r="T9" i="54"/>
  <c r="T205" i="54" s="1"/>
  <c r="S27" i="32" s="1"/>
  <c r="T199" i="55"/>
  <c r="T189" i="55"/>
  <c r="T185" i="55"/>
  <c r="T181" i="55"/>
  <c r="T167" i="55"/>
  <c r="T157" i="55"/>
  <c r="T151" i="55"/>
  <c r="T141" i="55"/>
  <c r="T135" i="55"/>
  <c r="T125" i="55"/>
  <c r="T119" i="55"/>
  <c r="T109" i="55"/>
  <c r="T103" i="55"/>
  <c r="T93" i="55"/>
  <c r="T87" i="55"/>
  <c r="T77" i="55"/>
  <c r="T71" i="55"/>
  <c r="T65" i="55"/>
  <c r="T61" i="55"/>
  <c r="T53" i="55"/>
  <c r="T43" i="55"/>
  <c r="T25" i="55"/>
  <c r="T15" i="55"/>
  <c r="T10" i="55"/>
  <c r="T6" i="55"/>
  <c r="K6" i="55"/>
  <c r="K8" i="55"/>
  <c r="H9" i="55"/>
  <c r="H12" i="55"/>
  <c r="H14" i="55"/>
  <c r="K17" i="55"/>
  <c r="H18" i="55"/>
  <c r="K21" i="55"/>
  <c r="H22" i="55"/>
  <c r="K25" i="55"/>
  <c r="H26" i="55"/>
  <c r="K29" i="55"/>
  <c r="H30" i="55"/>
  <c r="K33" i="55"/>
  <c r="H34" i="55"/>
  <c r="K37" i="55"/>
  <c r="H38" i="55"/>
  <c r="K41" i="55"/>
  <c r="H42" i="55"/>
  <c r="K45" i="55"/>
  <c r="H46" i="55"/>
  <c r="K49" i="55"/>
  <c r="H50" i="55"/>
  <c r="K53" i="55"/>
  <c r="H54" i="55"/>
  <c r="K57" i="55"/>
  <c r="H58" i="55"/>
  <c r="K61" i="55"/>
  <c r="H62" i="55"/>
  <c r="K65" i="55"/>
  <c r="H66" i="55"/>
  <c r="K69" i="55"/>
  <c r="H70" i="55"/>
  <c r="K73" i="55"/>
  <c r="H74" i="55"/>
  <c r="K77" i="55"/>
  <c r="H78" i="55"/>
  <c r="K81" i="55"/>
  <c r="H82" i="55"/>
  <c r="K85" i="55"/>
  <c r="H86" i="55"/>
  <c r="K89" i="55"/>
  <c r="H90" i="55"/>
  <c r="K93" i="55"/>
  <c r="H94" i="55"/>
  <c r="K97" i="55"/>
  <c r="H98" i="55"/>
  <c r="K101" i="55"/>
  <c r="H102" i="55"/>
  <c r="K105" i="55"/>
  <c r="H106" i="55"/>
  <c r="K109" i="55"/>
  <c r="H110" i="55"/>
  <c r="K113" i="55"/>
  <c r="H114" i="55"/>
  <c r="K117" i="55"/>
  <c r="H118" i="55"/>
  <c r="K121" i="55"/>
  <c r="H122" i="55"/>
  <c r="K125" i="55"/>
  <c r="H126" i="55"/>
  <c r="K129" i="55"/>
  <c r="H130" i="55"/>
  <c r="K133" i="55"/>
  <c r="H134" i="55"/>
  <c r="K137" i="55"/>
  <c r="H138" i="55"/>
  <c r="K141" i="55"/>
  <c r="H142" i="55"/>
  <c r="K145" i="55"/>
  <c r="H146" i="55"/>
  <c r="K149" i="55"/>
  <c r="H150" i="55"/>
  <c r="K153" i="55"/>
  <c r="H154" i="55"/>
  <c r="K157" i="55"/>
  <c r="H158" i="55"/>
  <c r="K161" i="55"/>
  <c r="H162" i="55"/>
  <c r="K165" i="55"/>
  <c r="H166" i="55"/>
  <c r="K169" i="55"/>
  <c r="H170" i="55"/>
  <c r="K173" i="55"/>
  <c r="H174" i="55"/>
  <c r="K177" i="55"/>
  <c r="H178" i="55"/>
  <c r="K181" i="55"/>
  <c r="H182" i="55"/>
  <c r="K185" i="55"/>
  <c r="H186" i="55"/>
  <c r="K189" i="55"/>
  <c r="H190" i="55"/>
  <c r="K193" i="55"/>
  <c r="H194" i="55"/>
  <c r="K197" i="55"/>
  <c r="H198" i="55"/>
  <c r="K201" i="55"/>
  <c r="H202" i="55"/>
  <c r="K5" i="55"/>
  <c r="K7" i="55"/>
  <c r="K10" i="55"/>
  <c r="H11" i="55"/>
  <c r="H13" i="55"/>
  <c r="K15" i="55"/>
  <c r="H16" i="55"/>
  <c r="K19" i="55"/>
  <c r="H20" i="55"/>
  <c r="K23" i="55"/>
  <c r="H24" i="55"/>
  <c r="K27" i="55"/>
  <c r="H28" i="55"/>
  <c r="K31" i="55"/>
  <c r="H32" i="55"/>
  <c r="K35" i="55"/>
  <c r="H36" i="55"/>
  <c r="K39" i="55"/>
  <c r="H40" i="55"/>
  <c r="K43" i="55"/>
  <c r="H44" i="55"/>
  <c r="K47" i="55"/>
  <c r="H48" i="55"/>
  <c r="K51" i="55"/>
  <c r="H52" i="55"/>
  <c r="K55" i="55"/>
  <c r="H56" i="55"/>
  <c r="K59" i="55"/>
  <c r="H60" i="55"/>
  <c r="K63" i="55"/>
  <c r="H64" i="55"/>
  <c r="K67" i="55"/>
  <c r="H68" i="55"/>
  <c r="K71" i="55"/>
  <c r="H72" i="55"/>
  <c r="K75" i="55"/>
  <c r="H76" i="55"/>
  <c r="K79" i="55"/>
  <c r="H80" i="55"/>
  <c r="K83" i="55"/>
  <c r="H84" i="55"/>
  <c r="K87" i="55"/>
  <c r="H88" i="55"/>
  <c r="K91" i="55"/>
  <c r="H92" i="55"/>
  <c r="K95" i="55"/>
  <c r="H96" i="55"/>
  <c r="K99" i="55"/>
  <c r="H100" i="55"/>
  <c r="K103" i="55"/>
  <c r="H104" i="55"/>
  <c r="K107" i="55"/>
  <c r="H108" i="55"/>
  <c r="K111" i="55"/>
  <c r="H112" i="55"/>
  <c r="K115" i="55"/>
  <c r="H116" i="55"/>
  <c r="K119" i="55"/>
  <c r="H120" i="55"/>
  <c r="K123" i="55"/>
  <c r="H124" i="55"/>
  <c r="K127" i="55"/>
  <c r="H128" i="55"/>
  <c r="K131" i="55"/>
  <c r="H132" i="55"/>
  <c r="K135" i="55"/>
  <c r="H136" i="55"/>
  <c r="K139" i="55"/>
  <c r="H140" i="55"/>
  <c r="K143" i="55"/>
  <c r="H144" i="55"/>
  <c r="K147" i="55"/>
  <c r="H148" i="55"/>
  <c r="K151" i="55"/>
  <c r="H152" i="55"/>
  <c r="K155" i="55"/>
  <c r="H156" i="55"/>
  <c r="K159" i="55"/>
  <c r="H160" i="55"/>
  <c r="K163" i="55"/>
  <c r="H164" i="55"/>
  <c r="K167" i="55"/>
  <c r="H168" i="55"/>
  <c r="K171" i="55"/>
  <c r="H172" i="55"/>
  <c r="K175" i="55"/>
  <c r="H176" i="55"/>
  <c r="K179" i="55"/>
  <c r="H180" i="55"/>
  <c r="K183" i="55"/>
  <c r="H184" i="55"/>
  <c r="K187" i="55"/>
  <c r="H188" i="55"/>
  <c r="K191" i="55"/>
  <c r="H192" i="55"/>
  <c r="K195" i="55"/>
  <c r="H196" i="55"/>
  <c r="K199" i="55"/>
  <c r="H200" i="55"/>
  <c r="K203" i="55"/>
  <c r="H204" i="55"/>
  <c r="T200" i="56"/>
  <c r="T194" i="56"/>
  <c r="T184" i="56"/>
  <c r="T178" i="56"/>
  <c r="T168" i="56"/>
  <c r="T162" i="56"/>
  <c r="T152" i="56"/>
  <c r="T146" i="56"/>
  <c r="T136" i="56"/>
  <c r="T130" i="56"/>
  <c r="T120" i="56"/>
  <c r="T114" i="56"/>
  <c r="T108" i="56"/>
  <c r="T104" i="56"/>
  <c r="T98" i="56"/>
  <c r="T88" i="56"/>
  <c r="T82" i="56"/>
  <c r="T72" i="56"/>
  <c r="T66" i="56"/>
  <c r="T62" i="56"/>
  <c r="T58" i="56"/>
  <c r="T48" i="56"/>
  <c r="T44" i="56"/>
  <c r="T34" i="56"/>
  <c r="T28" i="56"/>
  <c r="T18" i="56"/>
  <c r="T12" i="56"/>
  <c r="H6" i="56"/>
  <c r="H8" i="56"/>
  <c r="K11" i="56"/>
  <c r="K13" i="56"/>
  <c r="K16" i="56"/>
  <c r="H17" i="56"/>
  <c r="K20" i="56"/>
  <c r="H21" i="56"/>
  <c r="K24" i="56"/>
  <c r="H25" i="56"/>
  <c r="K28" i="56"/>
  <c r="H29" i="56"/>
  <c r="K32" i="56"/>
  <c r="H33" i="56"/>
  <c r="K36" i="56"/>
  <c r="H37" i="56"/>
  <c r="K40" i="56"/>
  <c r="H41" i="56"/>
  <c r="K44" i="56"/>
  <c r="H45" i="56"/>
  <c r="K48" i="56"/>
  <c r="H49" i="56"/>
  <c r="K52" i="56"/>
  <c r="H53" i="56"/>
  <c r="K56" i="56"/>
  <c r="H57" i="56"/>
  <c r="K60" i="56"/>
  <c r="H61" i="56"/>
  <c r="K64" i="56"/>
  <c r="H65" i="56"/>
  <c r="K68" i="56"/>
  <c r="H69" i="56"/>
  <c r="K72" i="56"/>
  <c r="H73" i="56"/>
  <c r="K76" i="56"/>
  <c r="H77" i="56"/>
  <c r="K80" i="56"/>
  <c r="H81" i="56"/>
  <c r="K84" i="56"/>
  <c r="H85" i="56"/>
  <c r="K88" i="56"/>
  <c r="H89" i="56"/>
  <c r="K92" i="56"/>
  <c r="H93" i="56"/>
  <c r="K96" i="56"/>
  <c r="H97" i="56"/>
  <c r="K100" i="56"/>
  <c r="H101" i="56"/>
  <c r="K104" i="56"/>
  <c r="H105" i="56"/>
  <c r="K108" i="56"/>
  <c r="H109" i="56"/>
  <c r="K112" i="56"/>
  <c r="H113" i="56"/>
  <c r="K116" i="56"/>
  <c r="H117" i="56"/>
  <c r="K120" i="56"/>
  <c r="H121" i="56"/>
  <c r="K124" i="56"/>
  <c r="H125" i="56"/>
  <c r="K128" i="56"/>
  <c r="H129" i="56"/>
  <c r="K132" i="56"/>
  <c r="H133" i="56"/>
  <c r="K136" i="56"/>
  <c r="H137" i="56"/>
  <c r="K140" i="56"/>
  <c r="H141" i="56"/>
  <c r="K144" i="56"/>
  <c r="H145" i="56"/>
  <c r="K148" i="56"/>
  <c r="H149" i="56"/>
  <c r="K152" i="56"/>
  <c r="H153" i="56"/>
  <c r="K156" i="56"/>
  <c r="H157" i="56"/>
  <c r="K160" i="56"/>
  <c r="H161" i="56"/>
  <c r="K164" i="56"/>
  <c r="H165" i="56"/>
  <c r="K168" i="56"/>
  <c r="H169" i="56"/>
  <c r="K172" i="56"/>
  <c r="H173" i="56"/>
  <c r="K176" i="56"/>
  <c r="H177" i="56"/>
  <c r="K180" i="56"/>
  <c r="H181" i="56"/>
  <c r="K184" i="56"/>
  <c r="H185" i="56"/>
  <c r="K188" i="56"/>
  <c r="H189" i="56"/>
  <c r="K192" i="56"/>
  <c r="H193" i="56"/>
  <c r="K196" i="56"/>
  <c r="H197" i="56"/>
  <c r="K200" i="56"/>
  <c r="H201" i="56"/>
  <c r="K204" i="56"/>
  <c r="H5" i="56"/>
  <c r="H7" i="56"/>
  <c r="K9" i="56"/>
  <c r="H10" i="56"/>
  <c r="K12" i="56"/>
  <c r="K14" i="56"/>
  <c r="H15" i="56"/>
  <c r="K18" i="56"/>
  <c r="H19" i="56"/>
  <c r="K22" i="56"/>
  <c r="H23" i="56"/>
  <c r="K26" i="56"/>
  <c r="H27" i="56"/>
  <c r="K30" i="56"/>
  <c r="H31" i="56"/>
  <c r="K34" i="56"/>
  <c r="H35" i="56"/>
  <c r="K38" i="56"/>
  <c r="H39" i="56"/>
  <c r="K42" i="56"/>
  <c r="H43" i="56"/>
  <c r="K46" i="56"/>
  <c r="H47" i="56"/>
  <c r="K50" i="56"/>
  <c r="H51" i="56"/>
  <c r="K54" i="56"/>
  <c r="H55" i="56"/>
  <c r="K58" i="56"/>
  <c r="H59" i="56"/>
  <c r="K62" i="56"/>
  <c r="H63" i="56"/>
  <c r="K66" i="56"/>
  <c r="H67" i="56"/>
  <c r="K70" i="56"/>
  <c r="H71" i="56"/>
  <c r="K74" i="56"/>
  <c r="H75" i="56"/>
  <c r="K78" i="56"/>
  <c r="H79" i="56"/>
  <c r="K82" i="56"/>
  <c r="H83" i="56"/>
  <c r="K86" i="56"/>
  <c r="H87" i="56"/>
  <c r="K90" i="56"/>
  <c r="H91" i="56"/>
  <c r="K94" i="56"/>
  <c r="H95" i="56"/>
  <c r="K98" i="56"/>
  <c r="H99" i="56"/>
  <c r="K102" i="56"/>
  <c r="H103" i="56"/>
  <c r="K106" i="56"/>
  <c r="H107" i="56"/>
  <c r="K110" i="56"/>
  <c r="H111" i="56"/>
  <c r="K114" i="56"/>
  <c r="H115" i="56"/>
  <c r="K118" i="56"/>
  <c r="H119" i="56"/>
  <c r="K122" i="56"/>
  <c r="H123" i="56"/>
  <c r="K126" i="56"/>
  <c r="H127" i="56"/>
  <c r="K130" i="56"/>
  <c r="H131" i="56"/>
  <c r="K134" i="56"/>
  <c r="H135" i="56"/>
  <c r="K138" i="56"/>
  <c r="H139" i="56"/>
  <c r="K142" i="56"/>
  <c r="H143" i="56"/>
  <c r="K146" i="56"/>
  <c r="H147" i="56"/>
  <c r="K150" i="56"/>
  <c r="H151" i="56"/>
  <c r="K154" i="56"/>
  <c r="H155" i="56"/>
  <c r="K158" i="56"/>
  <c r="H159" i="56"/>
  <c r="K162" i="56"/>
  <c r="H163" i="56"/>
  <c r="K166" i="56"/>
  <c r="H167" i="56"/>
  <c r="K170" i="56"/>
  <c r="H171" i="56"/>
  <c r="K174" i="56"/>
  <c r="H175" i="56"/>
  <c r="K178" i="56"/>
  <c r="H179" i="56"/>
  <c r="K182" i="56"/>
  <c r="H183" i="56"/>
  <c r="K186" i="56"/>
  <c r="H187" i="56"/>
  <c r="K190" i="56"/>
  <c r="H191" i="56"/>
  <c r="K194" i="56"/>
  <c r="H195" i="56"/>
  <c r="K198" i="56"/>
  <c r="H199" i="56"/>
  <c r="K202" i="56"/>
  <c r="H203" i="56"/>
  <c r="N205" i="57"/>
  <c r="L30" i="32" s="1"/>
  <c r="Y7" i="57"/>
  <c r="T197" i="57"/>
  <c r="T187" i="57"/>
  <c r="T181" i="57"/>
  <c r="T171" i="57"/>
  <c r="T165" i="57"/>
  <c r="T155" i="57"/>
  <c r="T149" i="57"/>
  <c r="T139" i="57"/>
  <c r="T133" i="57"/>
  <c r="T123" i="57"/>
  <c r="T117" i="57"/>
  <c r="T107" i="57"/>
  <c r="T101" i="57"/>
  <c r="T91" i="57"/>
  <c r="T81" i="57"/>
  <c r="T71" i="57"/>
  <c r="T65" i="57"/>
  <c r="T47" i="57"/>
  <c r="T41" i="57"/>
  <c r="T37" i="57"/>
  <c r="T19" i="57"/>
  <c r="K16" i="57"/>
  <c r="Y13" i="57"/>
  <c r="K12" i="57"/>
  <c r="K11" i="57"/>
  <c r="T8" i="57"/>
  <c r="H6" i="57"/>
  <c r="T198" i="58"/>
  <c r="T192" i="58"/>
  <c r="T182" i="58"/>
  <c r="T176" i="58"/>
  <c r="T166" i="58"/>
  <c r="T160" i="58"/>
  <c r="T150" i="58"/>
  <c r="T144" i="58"/>
  <c r="T134" i="58"/>
  <c r="T128" i="58"/>
  <c r="T118" i="58"/>
  <c r="T112" i="58"/>
  <c r="T102" i="58"/>
  <c r="T96" i="58"/>
  <c r="T86" i="58"/>
  <c r="T82" i="58"/>
  <c r="T76" i="58"/>
  <c r="T72" i="58"/>
  <c r="T62" i="58"/>
  <c r="T56" i="58"/>
  <c r="T46" i="58"/>
  <c r="T40" i="58"/>
  <c r="T30" i="58"/>
  <c r="T24" i="58"/>
  <c r="T20" i="58"/>
  <c r="T14" i="58"/>
  <c r="T9" i="58"/>
  <c r="T199" i="59"/>
  <c r="T193" i="59"/>
  <c r="T183" i="59"/>
  <c r="T173" i="59"/>
  <c r="T169" i="59"/>
  <c r="T159" i="59"/>
  <c r="T147" i="59"/>
  <c r="T141" i="59"/>
  <c r="T135" i="59"/>
  <c r="T125" i="59"/>
  <c r="T119" i="59"/>
  <c r="T105" i="59"/>
  <c r="T101" i="59"/>
  <c r="T95" i="59"/>
  <c r="T85" i="59"/>
  <c r="T81" i="59"/>
  <c r="T77" i="59"/>
  <c r="T71" i="59"/>
  <c r="T61" i="59"/>
  <c r="T55" i="59"/>
  <c r="P43" i="59"/>
  <c r="T43" i="59"/>
  <c r="T164" i="60"/>
  <c r="T160" i="60"/>
  <c r="T156" i="60"/>
  <c r="T152" i="60"/>
  <c r="T148" i="60"/>
  <c r="T144" i="60"/>
  <c r="T140" i="60"/>
  <c r="T136" i="60"/>
  <c r="T132" i="60"/>
  <c r="T128" i="60"/>
  <c r="T124" i="60"/>
  <c r="T120" i="60"/>
  <c r="T116" i="60"/>
  <c r="T112" i="60"/>
  <c r="T108" i="60"/>
  <c r="Y13" i="62"/>
  <c r="K13" i="62"/>
  <c r="K12" i="62"/>
  <c r="H10" i="62"/>
  <c r="H6" i="62"/>
  <c r="H6" i="67"/>
  <c r="H8" i="67"/>
  <c r="K11" i="67"/>
  <c r="K13" i="67"/>
  <c r="K16" i="67"/>
  <c r="H17" i="67"/>
  <c r="K20" i="67"/>
  <c r="H21" i="67"/>
  <c r="K24" i="67"/>
  <c r="H25" i="67"/>
  <c r="K28" i="67"/>
  <c r="H29" i="67"/>
  <c r="K32" i="67"/>
  <c r="H33" i="67"/>
  <c r="K36" i="67"/>
  <c r="H37" i="67"/>
  <c r="K40" i="67"/>
  <c r="H41" i="67"/>
  <c r="K44" i="67"/>
  <c r="H45" i="67"/>
  <c r="K48" i="67"/>
  <c r="H49" i="67"/>
  <c r="K52" i="67"/>
  <c r="H53" i="67"/>
  <c r="K56" i="67"/>
  <c r="H57" i="67"/>
  <c r="K60" i="67"/>
  <c r="H61" i="67"/>
  <c r="K64" i="67"/>
  <c r="H65" i="67"/>
  <c r="K68" i="67"/>
  <c r="H69" i="67"/>
  <c r="K72" i="67"/>
  <c r="H73" i="67"/>
  <c r="K76" i="67"/>
  <c r="H77" i="67"/>
  <c r="K80" i="67"/>
  <c r="H81" i="67"/>
  <c r="K84" i="67"/>
  <c r="H85" i="67"/>
  <c r="K88" i="67"/>
  <c r="H89" i="67"/>
  <c r="K92" i="67"/>
  <c r="H93" i="67"/>
  <c r="K96" i="67"/>
  <c r="H97" i="67"/>
  <c r="K100" i="67"/>
  <c r="H101" i="67"/>
  <c r="K104" i="67"/>
  <c r="H105" i="67"/>
  <c r="K108" i="67"/>
  <c r="H109" i="67"/>
  <c r="K112" i="67"/>
  <c r="H113" i="67"/>
  <c r="K116" i="67"/>
  <c r="H117" i="67"/>
  <c r="K120" i="67"/>
  <c r="H121" i="67"/>
  <c r="K124" i="67"/>
  <c r="H125" i="67"/>
  <c r="K128" i="67"/>
  <c r="H129" i="67"/>
  <c r="K132" i="67"/>
  <c r="H133" i="67"/>
  <c r="K136" i="67"/>
  <c r="H137" i="67"/>
  <c r="K140" i="67"/>
  <c r="H141" i="67"/>
  <c r="K144" i="67"/>
  <c r="H145" i="67"/>
  <c r="K148" i="67"/>
  <c r="H149" i="67"/>
  <c r="K152" i="67"/>
  <c r="H153" i="67"/>
  <c r="K156" i="67"/>
  <c r="H157" i="67"/>
  <c r="K160" i="67"/>
  <c r="H161" i="67"/>
  <c r="K164" i="67"/>
  <c r="H165" i="67"/>
  <c r="K168" i="67"/>
  <c r="H169" i="67"/>
  <c r="K172" i="67"/>
  <c r="H173" i="67"/>
  <c r="K176" i="67"/>
  <c r="H177" i="67"/>
  <c r="K180" i="67"/>
  <c r="H181" i="67"/>
  <c r="K184" i="67"/>
  <c r="H185" i="67"/>
  <c r="K188" i="67"/>
  <c r="H189" i="67"/>
  <c r="K192" i="67"/>
  <c r="H193" i="67"/>
  <c r="K196" i="67"/>
  <c r="H197" i="67"/>
  <c r="K200" i="67"/>
  <c r="H201" i="67"/>
  <c r="K204" i="67"/>
  <c r="H5" i="67"/>
  <c r="H7" i="67"/>
  <c r="K9" i="67"/>
  <c r="H10" i="67"/>
  <c r="K12" i="67"/>
  <c r="K14" i="67"/>
  <c r="H15" i="67"/>
  <c r="K18" i="67"/>
  <c r="H19" i="67"/>
  <c r="K22" i="67"/>
  <c r="H23" i="67"/>
  <c r="K26" i="67"/>
  <c r="H27" i="67"/>
  <c r="K30" i="67"/>
  <c r="H31" i="67"/>
  <c r="K34" i="67"/>
  <c r="H35" i="67"/>
  <c r="K38" i="67"/>
  <c r="H39" i="67"/>
  <c r="K42" i="67"/>
  <c r="H43" i="67"/>
  <c r="K46" i="67"/>
  <c r="H47" i="67"/>
  <c r="K50" i="67"/>
  <c r="H51" i="67"/>
  <c r="K54" i="67"/>
  <c r="H55" i="67"/>
  <c r="K58" i="67"/>
  <c r="H59" i="67"/>
  <c r="K62" i="67"/>
  <c r="H63" i="67"/>
  <c r="K66" i="67"/>
  <c r="H67" i="67"/>
  <c r="K70" i="67"/>
  <c r="H71" i="67"/>
  <c r="K74" i="67"/>
  <c r="H75" i="67"/>
  <c r="K78" i="67"/>
  <c r="H79" i="67"/>
  <c r="K82" i="67"/>
  <c r="H83" i="67"/>
  <c r="K86" i="67"/>
  <c r="H87" i="67"/>
  <c r="K90" i="67"/>
  <c r="H91" i="67"/>
  <c r="K94" i="67"/>
  <c r="H95" i="67"/>
  <c r="K98" i="67"/>
  <c r="H99" i="67"/>
  <c r="K102" i="67"/>
  <c r="H103" i="67"/>
  <c r="K106" i="67"/>
  <c r="H107" i="67"/>
  <c r="K110" i="67"/>
  <c r="H111" i="67"/>
  <c r="K114" i="67"/>
  <c r="H115" i="67"/>
  <c r="K118" i="67"/>
  <c r="H119" i="67"/>
  <c r="K122" i="67"/>
  <c r="H123" i="67"/>
  <c r="K126" i="67"/>
  <c r="H127" i="67"/>
  <c r="K130" i="67"/>
  <c r="H131" i="67"/>
  <c r="K134" i="67"/>
  <c r="H135" i="67"/>
  <c r="K138" i="67"/>
  <c r="H139" i="67"/>
  <c r="K142" i="67"/>
  <c r="H143" i="67"/>
  <c r="K146" i="67"/>
  <c r="H147" i="67"/>
  <c r="K150" i="67"/>
  <c r="H151" i="67"/>
  <c r="K154" i="67"/>
  <c r="H155" i="67"/>
  <c r="K158" i="67"/>
  <c r="H159" i="67"/>
  <c r="K162" i="67"/>
  <c r="H163" i="67"/>
  <c r="K166" i="67"/>
  <c r="H167" i="67"/>
  <c r="K170" i="67"/>
  <c r="H171" i="67"/>
  <c r="K174" i="67"/>
  <c r="H175" i="67"/>
  <c r="K178" i="67"/>
  <c r="H179" i="67"/>
  <c r="K182" i="67"/>
  <c r="H183" i="67"/>
  <c r="K186" i="67"/>
  <c r="H187" i="67"/>
  <c r="K190" i="67"/>
  <c r="H191" i="67"/>
  <c r="K194" i="67"/>
  <c r="H195" i="67"/>
  <c r="K198" i="67"/>
  <c r="H199" i="67"/>
  <c r="K202" i="67"/>
  <c r="H203" i="67"/>
  <c r="Y7" i="68"/>
  <c r="K5" i="68"/>
  <c r="K7" i="68"/>
  <c r="K10" i="68"/>
  <c r="H11" i="68"/>
  <c r="H13" i="68"/>
  <c r="K15" i="68"/>
  <c r="H16" i="68"/>
  <c r="K19" i="68"/>
  <c r="H20" i="68"/>
  <c r="K23" i="68"/>
  <c r="H24" i="68"/>
  <c r="K27" i="68"/>
  <c r="H28" i="68"/>
  <c r="K31" i="68"/>
  <c r="H32" i="68"/>
  <c r="K35" i="68"/>
  <c r="H36" i="68"/>
  <c r="K39" i="68"/>
  <c r="H40" i="68"/>
  <c r="K43" i="68"/>
  <c r="H44" i="68"/>
  <c r="K47" i="68"/>
  <c r="H48" i="68"/>
  <c r="K51" i="68"/>
  <c r="H52" i="68"/>
  <c r="K55" i="68"/>
  <c r="H56" i="68"/>
  <c r="K59" i="68"/>
  <c r="H60" i="68"/>
  <c r="K63" i="68"/>
  <c r="H64" i="68"/>
  <c r="K67" i="68"/>
  <c r="H68" i="68"/>
  <c r="K71" i="68"/>
  <c r="H72" i="68"/>
  <c r="K75" i="68"/>
  <c r="H76" i="68"/>
  <c r="K79" i="68"/>
  <c r="H80" i="68"/>
  <c r="K83" i="68"/>
  <c r="H84" i="68"/>
  <c r="K87" i="68"/>
  <c r="H88" i="68"/>
  <c r="K91" i="68"/>
  <c r="H92" i="68"/>
  <c r="K95" i="68"/>
  <c r="H96" i="68"/>
  <c r="K99" i="68"/>
  <c r="H100" i="68"/>
  <c r="K103" i="68"/>
  <c r="H104" i="68"/>
  <c r="K107" i="68"/>
  <c r="H108" i="68"/>
  <c r="K111" i="68"/>
  <c r="H112" i="68"/>
  <c r="K115" i="68"/>
  <c r="H116" i="68"/>
  <c r="K119" i="68"/>
  <c r="H120" i="68"/>
  <c r="K123" i="68"/>
  <c r="H124" i="68"/>
  <c r="K127" i="68"/>
  <c r="H128" i="68"/>
  <c r="K131" i="68"/>
  <c r="H132" i="68"/>
  <c r="K135" i="68"/>
  <c r="H136" i="68"/>
  <c r="K139" i="68"/>
  <c r="H140" i="68"/>
  <c r="K143" i="68"/>
  <c r="H144" i="68"/>
  <c r="K147" i="68"/>
  <c r="H148" i="68"/>
  <c r="K151" i="68"/>
  <c r="H152" i="68"/>
  <c r="K155" i="68"/>
  <c r="H156" i="68"/>
  <c r="K159" i="68"/>
  <c r="H160" i="68"/>
  <c r="K163" i="68"/>
  <c r="H164" i="68"/>
  <c r="K167" i="68"/>
  <c r="H168" i="68"/>
  <c r="K171" i="68"/>
  <c r="H172" i="68"/>
  <c r="K175" i="68"/>
  <c r="H176" i="68"/>
  <c r="K179" i="68"/>
  <c r="H180" i="68"/>
  <c r="K183" i="68"/>
  <c r="H184" i="68"/>
  <c r="K187" i="68"/>
  <c r="H188" i="68"/>
  <c r="K191" i="68"/>
  <c r="H192" i="68"/>
  <c r="K195" i="68"/>
  <c r="H196" i="68"/>
  <c r="K199" i="68"/>
  <c r="H200" i="68"/>
  <c r="K203" i="68"/>
  <c r="H204" i="68"/>
  <c r="K6" i="68"/>
  <c r="K8" i="68"/>
  <c r="H9" i="68"/>
  <c r="H12" i="68"/>
  <c r="H14" i="68"/>
  <c r="K17" i="68"/>
  <c r="H18" i="68"/>
  <c r="K21" i="68"/>
  <c r="H22" i="68"/>
  <c r="K25" i="68"/>
  <c r="H26" i="68"/>
  <c r="K29" i="68"/>
  <c r="H30" i="68"/>
  <c r="K33" i="68"/>
  <c r="H34" i="68"/>
  <c r="K37" i="68"/>
  <c r="H38" i="68"/>
  <c r="K41" i="68"/>
  <c r="H42" i="68"/>
  <c r="K45" i="68"/>
  <c r="H46" i="68"/>
  <c r="K49" i="68"/>
  <c r="H50" i="68"/>
  <c r="K53" i="68"/>
  <c r="H54" i="68"/>
  <c r="K57" i="68"/>
  <c r="H58" i="68"/>
  <c r="K61" i="68"/>
  <c r="H62" i="68"/>
  <c r="K65" i="68"/>
  <c r="H66" i="68"/>
  <c r="K69" i="68"/>
  <c r="H70" i="68"/>
  <c r="K73" i="68"/>
  <c r="H74" i="68"/>
  <c r="K77" i="68"/>
  <c r="H78" i="68"/>
  <c r="K81" i="68"/>
  <c r="H82" i="68"/>
  <c r="K85" i="68"/>
  <c r="H86" i="68"/>
  <c r="K89" i="68"/>
  <c r="H90" i="68"/>
  <c r="K93" i="68"/>
  <c r="H94" i="68"/>
  <c r="K97" i="68"/>
  <c r="H98" i="68"/>
  <c r="K101" i="68"/>
  <c r="H102" i="68"/>
  <c r="K105" i="68"/>
  <c r="H106" i="68"/>
  <c r="K109" i="68"/>
  <c r="H110" i="68"/>
  <c r="K113" i="68"/>
  <c r="H114" i="68"/>
  <c r="K117" i="68"/>
  <c r="H118" i="68"/>
  <c r="K121" i="68"/>
  <c r="H122" i="68"/>
  <c r="K125" i="68"/>
  <c r="H126" i="68"/>
  <c r="K129" i="68"/>
  <c r="H130" i="68"/>
  <c r="K133" i="68"/>
  <c r="H134" i="68"/>
  <c r="K137" i="68"/>
  <c r="H138" i="68"/>
  <c r="K141" i="68"/>
  <c r="H142" i="68"/>
  <c r="K145" i="68"/>
  <c r="H146" i="68"/>
  <c r="K149" i="68"/>
  <c r="H150" i="68"/>
  <c r="K153" i="68"/>
  <c r="H154" i="68"/>
  <c r="K157" i="68"/>
  <c r="H158" i="68"/>
  <c r="K161" i="68"/>
  <c r="H162" i="68"/>
  <c r="K165" i="68"/>
  <c r="H166" i="68"/>
  <c r="K169" i="68"/>
  <c r="H170" i="68"/>
  <c r="K173" i="68"/>
  <c r="H174" i="68"/>
  <c r="K177" i="68"/>
  <c r="H178" i="68"/>
  <c r="K181" i="68"/>
  <c r="H182" i="68"/>
  <c r="K185" i="68"/>
  <c r="H186" i="68"/>
  <c r="K189" i="68"/>
  <c r="H190" i="68"/>
  <c r="K193" i="68"/>
  <c r="H194" i="68"/>
  <c r="K197" i="68"/>
  <c r="H198" i="68"/>
  <c r="K201" i="68"/>
  <c r="H202" i="68"/>
  <c r="P205" i="71"/>
  <c r="N44" i="32" s="1"/>
  <c r="P120" i="73"/>
  <c r="T120" i="73"/>
  <c r="P118" i="73"/>
  <c r="T118" i="73"/>
  <c r="P112" i="73"/>
  <c r="T112" i="73"/>
  <c r="P110" i="73"/>
  <c r="T110" i="73"/>
  <c r="P104" i="73"/>
  <c r="T104" i="73"/>
  <c r="P102" i="73"/>
  <c r="T102" i="73"/>
  <c r="P96" i="73"/>
  <c r="T96" i="73"/>
  <c r="P94" i="73"/>
  <c r="T94" i="73"/>
  <c r="P88" i="73"/>
  <c r="T88" i="73"/>
  <c r="P86" i="73"/>
  <c r="T86" i="73"/>
  <c r="P84" i="73"/>
  <c r="T84" i="73"/>
  <c r="P82" i="73"/>
  <c r="T82" i="73"/>
  <c r="P76" i="73"/>
  <c r="T76" i="73"/>
  <c r="P74" i="73"/>
  <c r="T74" i="73"/>
  <c r="P68" i="73"/>
  <c r="T68" i="73"/>
  <c r="P66" i="73"/>
  <c r="T66" i="73"/>
  <c r="P60" i="73"/>
  <c r="T60" i="73"/>
  <c r="P58" i="73"/>
  <c r="T58" i="73"/>
  <c r="P52" i="73"/>
  <c r="T52" i="73"/>
  <c r="P50" i="73"/>
  <c r="T50" i="73"/>
  <c r="P44" i="73"/>
  <c r="T44" i="73"/>
  <c r="H5" i="73"/>
  <c r="H7" i="73"/>
  <c r="K9" i="73"/>
  <c r="H10" i="73"/>
  <c r="K12" i="73"/>
  <c r="K14" i="73"/>
  <c r="H15" i="73"/>
  <c r="K18" i="73"/>
  <c r="H19" i="73"/>
  <c r="K22" i="73"/>
  <c r="H23" i="73"/>
  <c r="K26" i="73"/>
  <c r="H27" i="73"/>
  <c r="K30" i="73"/>
  <c r="H31" i="73"/>
  <c r="K34" i="73"/>
  <c r="H35" i="73"/>
  <c r="K38" i="73"/>
  <c r="H39" i="73"/>
  <c r="K42" i="73"/>
  <c r="H43" i="73"/>
  <c r="K46" i="73"/>
  <c r="H47" i="73"/>
  <c r="K50" i="73"/>
  <c r="H51" i="73"/>
  <c r="K54" i="73"/>
  <c r="H55" i="73"/>
  <c r="K58" i="73"/>
  <c r="H59" i="73"/>
  <c r="K62" i="73"/>
  <c r="H63" i="73"/>
  <c r="K66" i="73"/>
  <c r="H67" i="73"/>
  <c r="K70" i="73"/>
  <c r="H71" i="73"/>
  <c r="K74" i="73"/>
  <c r="H75" i="73"/>
  <c r="K78" i="73"/>
  <c r="H79" i="73"/>
  <c r="K82" i="73"/>
  <c r="H83" i="73"/>
  <c r="K86" i="73"/>
  <c r="H87" i="73"/>
  <c r="K90" i="73"/>
  <c r="H91" i="73"/>
  <c r="K94" i="73"/>
  <c r="H95" i="73"/>
  <c r="K98" i="73"/>
  <c r="H99" i="73"/>
  <c r="K102" i="73"/>
  <c r="H103" i="73"/>
  <c r="K106" i="73"/>
  <c r="H107" i="73"/>
  <c r="K110" i="73"/>
  <c r="H111" i="73"/>
  <c r="K114" i="73"/>
  <c r="H115" i="73"/>
  <c r="K118" i="73"/>
  <c r="H119" i="73"/>
  <c r="K122" i="73"/>
  <c r="H123" i="73"/>
  <c r="K126" i="73"/>
  <c r="H127" i="73"/>
  <c r="K130" i="73"/>
  <c r="H131" i="73"/>
  <c r="K134" i="73"/>
  <c r="H135" i="73"/>
  <c r="K138" i="73"/>
  <c r="H139" i="73"/>
  <c r="K142" i="73"/>
  <c r="H143" i="73"/>
  <c r="K146" i="73"/>
  <c r="H147" i="73"/>
  <c r="K150" i="73"/>
  <c r="H151" i="73"/>
  <c r="K154" i="73"/>
  <c r="H155" i="73"/>
  <c r="K158" i="73"/>
  <c r="H159" i="73"/>
  <c r="K162" i="73"/>
  <c r="H163" i="73"/>
  <c r="K166" i="73"/>
  <c r="H167" i="73"/>
  <c r="K170" i="73"/>
  <c r="H171" i="73"/>
  <c r="K174" i="73"/>
  <c r="H175" i="73"/>
  <c r="K178" i="73"/>
  <c r="H179" i="73"/>
  <c r="K182" i="73"/>
  <c r="H183" i="73"/>
  <c r="K186" i="73"/>
  <c r="H187" i="73"/>
  <c r="K190" i="73"/>
  <c r="H191" i="73"/>
  <c r="K194" i="73"/>
  <c r="H195" i="73"/>
  <c r="K198" i="73"/>
  <c r="H199" i="73"/>
  <c r="K202" i="73"/>
  <c r="H203" i="73"/>
  <c r="H6" i="73"/>
  <c r="H8" i="73"/>
  <c r="K11" i="73"/>
  <c r="K13" i="73"/>
  <c r="K16" i="73"/>
  <c r="H17" i="73"/>
  <c r="K20" i="73"/>
  <c r="H21" i="73"/>
  <c r="K24" i="73"/>
  <c r="H25" i="73"/>
  <c r="K28" i="73"/>
  <c r="H29" i="73"/>
  <c r="K32" i="73"/>
  <c r="H33" i="73"/>
  <c r="K36" i="73"/>
  <c r="H37" i="73"/>
  <c r="K40" i="73"/>
  <c r="H41" i="73"/>
  <c r="K44" i="73"/>
  <c r="H45" i="73"/>
  <c r="K48" i="73"/>
  <c r="H49" i="73"/>
  <c r="K52" i="73"/>
  <c r="H53" i="73"/>
  <c r="K56" i="73"/>
  <c r="H57" i="73"/>
  <c r="K60" i="73"/>
  <c r="H61" i="73"/>
  <c r="K64" i="73"/>
  <c r="H65" i="73"/>
  <c r="K68" i="73"/>
  <c r="H69" i="73"/>
  <c r="K72" i="73"/>
  <c r="H73" i="73"/>
  <c r="K76" i="73"/>
  <c r="H77" i="73"/>
  <c r="K80" i="73"/>
  <c r="H81" i="73"/>
  <c r="K84" i="73"/>
  <c r="H85" i="73"/>
  <c r="K88" i="73"/>
  <c r="H89" i="73"/>
  <c r="K92" i="73"/>
  <c r="H93" i="73"/>
  <c r="K96" i="73"/>
  <c r="H97" i="73"/>
  <c r="K100" i="73"/>
  <c r="H101" i="73"/>
  <c r="K104" i="73"/>
  <c r="H105" i="73"/>
  <c r="K108" i="73"/>
  <c r="H109" i="73"/>
  <c r="K112" i="73"/>
  <c r="H113" i="73"/>
  <c r="K116" i="73"/>
  <c r="H117" i="73"/>
  <c r="K120" i="73"/>
  <c r="H121" i="73"/>
  <c r="K124" i="73"/>
  <c r="H125" i="73"/>
  <c r="K128" i="73"/>
  <c r="H129" i="73"/>
  <c r="K132" i="73"/>
  <c r="H133" i="73"/>
  <c r="K136" i="73"/>
  <c r="H137" i="73"/>
  <c r="K140" i="73"/>
  <c r="H141" i="73"/>
  <c r="K144" i="73"/>
  <c r="H145" i="73"/>
  <c r="K148" i="73"/>
  <c r="H149" i="73"/>
  <c r="K152" i="73"/>
  <c r="H153" i="73"/>
  <c r="K156" i="73"/>
  <c r="H157" i="73"/>
  <c r="K160" i="73"/>
  <c r="H161" i="73"/>
  <c r="K164" i="73"/>
  <c r="H165" i="73"/>
  <c r="K168" i="73"/>
  <c r="H169" i="73"/>
  <c r="K172" i="73"/>
  <c r="H173" i="73"/>
  <c r="K176" i="73"/>
  <c r="H177" i="73"/>
  <c r="K180" i="73"/>
  <c r="H181" i="73"/>
  <c r="K184" i="73"/>
  <c r="H185" i="73"/>
  <c r="K188" i="73"/>
  <c r="H189" i="73"/>
  <c r="K192" i="73"/>
  <c r="H193" i="73"/>
  <c r="K196" i="73"/>
  <c r="H197" i="73"/>
  <c r="K200" i="73"/>
  <c r="H201" i="73"/>
  <c r="K204" i="73"/>
  <c r="K8" i="73"/>
  <c r="H13" i="73"/>
  <c r="K17" i="73"/>
  <c r="H18" i="73"/>
  <c r="K23" i="73"/>
  <c r="H28" i="73"/>
  <c r="K33" i="73"/>
  <c r="H34" i="73"/>
  <c r="K39" i="73"/>
  <c r="K43" i="73"/>
  <c r="H44" i="73"/>
  <c r="K49" i="73"/>
  <c r="H50" i="73"/>
  <c r="K55" i="73"/>
  <c r="H60" i="73"/>
  <c r="K65" i="73"/>
  <c r="H66" i="73"/>
  <c r="K71" i="73"/>
  <c r="H76" i="73"/>
  <c r="K81" i="73"/>
  <c r="H82" i="73"/>
  <c r="H86" i="73"/>
  <c r="K91" i="73"/>
  <c r="H96" i="73"/>
  <c r="K101" i="73"/>
  <c r="H102" i="73"/>
  <c r="K107" i="73"/>
  <c r="H112" i="73"/>
  <c r="K117" i="73"/>
  <c r="H118" i="73"/>
  <c r="K123" i="73"/>
  <c r="K127" i="73"/>
  <c r="H128" i="73"/>
  <c r="K133" i="73"/>
  <c r="H138" i="73"/>
  <c r="K143" i="73"/>
  <c r="H144" i="73"/>
  <c r="K149" i="73"/>
  <c r="H154" i="73"/>
  <c r="K159" i="73"/>
  <c r="H160" i="73"/>
  <c r="K165" i="73"/>
  <c r="H170" i="73"/>
  <c r="K175" i="73"/>
  <c r="H176" i="73"/>
  <c r="K181" i="73"/>
  <c r="H186" i="73"/>
  <c r="K191" i="73"/>
  <c r="H192" i="73"/>
  <c r="K197" i="73"/>
  <c r="H202" i="73"/>
  <c r="K5" i="73"/>
  <c r="K10" i="73"/>
  <c r="H11" i="73"/>
  <c r="K15" i="73"/>
  <c r="H20" i="73"/>
  <c r="K25" i="73"/>
  <c r="H26" i="73"/>
  <c r="K31" i="73"/>
  <c r="K37" i="73"/>
  <c r="K41" i="73"/>
  <c r="K47" i="73"/>
  <c r="H52" i="73"/>
  <c r="K57" i="73"/>
  <c r="H58" i="73"/>
  <c r="K63" i="73"/>
  <c r="H68" i="73"/>
  <c r="K73" i="73"/>
  <c r="H74" i="73"/>
  <c r="K79" i="73"/>
  <c r="H84" i="73"/>
  <c r="H88" i="73"/>
  <c r="K93" i="73"/>
  <c r="H94" i="73"/>
  <c r="K99" i="73"/>
  <c r="H104" i="73"/>
  <c r="K109" i="73"/>
  <c r="H110" i="73"/>
  <c r="K115" i="73"/>
  <c r="H120" i="73"/>
  <c r="K125" i="73"/>
  <c r="H130" i="73"/>
  <c r="K135" i="73"/>
  <c r="H136" i="73"/>
  <c r="K141" i="73"/>
  <c r="H146" i="73"/>
  <c r="K151" i="73"/>
  <c r="H152" i="73"/>
  <c r="K157" i="73"/>
  <c r="H162" i="73"/>
  <c r="K167" i="73"/>
  <c r="H168" i="73"/>
  <c r="K173" i="73"/>
  <c r="H178" i="73"/>
  <c r="K183" i="73"/>
  <c r="H184" i="73"/>
  <c r="K189" i="73"/>
  <c r="H194" i="73"/>
  <c r="K199" i="73"/>
  <c r="H200" i="73"/>
  <c r="H204" i="73"/>
  <c r="Y7" i="74"/>
  <c r="P7" i="74"/>
  <c r="T7" i="74"/>
  <c r="P5" i="74"/>
  <c r="T5" i="74"/>
  <c r="P204" i="75"/>
  <c r="T204" i="75"/>
  <c r="P202" i="75"/>
  <c r="T202" i="75"/>
  <c r="P196" i="75"/>
  <c r="T196" i="75"/>
  <c r="P194" i="75"/>
  <c r="T194" i="75"/>
  <c r="P188" i="75"/>
  <c r="T188" i="75"/>
  <c r="P186" i="75"/>
  <c r="T186" i="75"/>
  <c r="P180" i="75"/>
  <c r="T180" i="75"/>
  <c r="P178" i="75"/>
  <c r="T178" i="75"/>
  <c r="P172" i="75"/>
  <c r="T172" i="75"/>
  <c r="P170" i="75"/>
  <c r="T170" i="75"/>
  <c r="P164" i="75"/>
  <c r="T164" i="75"/>
  <c r="P162" i="75"/>
  <c r="T162" i="75"/>
  <c r="P156" i="75"/>
  <c r="T156" i="75"/>
  <c r="P154" i="75"/>
  <c r="T154" i="75"/>
  <c r="P152" i="75"/>
  <c r="T152" i="75"/>
  <c r="P150" i="75"/>
  <c r="T150" i="75"/>
  <c r="P148" i="75"/>
  <c r="T148" i="75"/>
  <c r="P142" i="75"/>
  <c r="T142" i="75"/>
  <c r="P140" i="75"/>
  <c r="T140" i="75"/>
  <c r="P134" i="75"/>
  <c r="T134" i="75"/>
  <c r="P128" i="75"/>
  <c r="T128" i="75"/>
  <c r="P126" i="75"/>
  <c r="T126" i="75"/>
  <c r="P124" i="75"/>
  <c r="T124" i="75"/>
  <c r="P122" i="75"/>
  <c r="T122" i="75"/>
  <c r="P120" i="75"/>
  <c r="T120" i="75"/>
  <c r="P118" i="75"/>
  <c r="T118" i="75"/>
  <c r="P116" i="75"/>
  <c r="T116" i="75"/>
  <c r="P114" i="75"/>
  <c r="T114" i="75"/>
  <c r="P112" i="75"/>
  <c r="T112" i="75"/>
  <c r="P110" i="75"/>
  <c r="T110" i="75"/>
  <c r="P108" i="75"/>
  <c r="T108" i="75"/>
  <c r="P102" i="75"/>
  <c r="T102" i="75"/>
  <c r="P100" i="75"/>
  <c r="T100" i="75"/>
  <c r="P98" i="75"/>
  <c r="T98" i="75"/>
  <c r="P96" i="75"/>
  <c r="T96" i="75"/>
  <c r="P94" i="75"/>
  <c r="T94" i="75"/>
  <c r="P123" i="76"/>
  <c r="T123" i="76"/>
  <c r="P121" i="76"/>
  <c r="T121" i="76"/>
  <c r="P115" i="76"/>
  <c r="T115" i="76"/>
  <c r="P113" i="76"/>
  <c r="T113" i="76"/>
  <c r="P107" i="76"/>
  <c r="T107" i="76"/>
  <c r="P105" i="76"/>
  <c r="T105" i="76"/>
  <c r="P99" i="76"/>
  <c r="T99" i="76"/>
  <c r="P97" i="76"/>
  <c r="T97" i="76"/>
  <c r="P91" i="76"/>
  <c r="T91" i="76"/>
  <c r="P89" i="76"/>
  <c r="T89" i="76"/>
  <c r="P83" i="76"/>
  <c r="T83" i="76"/>
  <c r="P81" i="76"/>
  <c r="T81" i="76"/>
  <c r="P75" i="76"/>
  <c r="T75" i="76"/>
  <c r="P73" i="76"/>
  <c r="T73" i="76"/>
  <c r="P67" i="76"/>
  <c r="T67" i="76"/>
  <c r="P65" i="76"/>
  <c r="T65" i="76"/>
  <c r="P59" i="76"/>
  <c r="T59" i="76"/>
  <c r="P57" i="76"/>
  <c r="T57" i="76"/>
  <c r="P51" i="76"/>
  <c r="T51" i="76"/>
  <c r="P49" i="76"/>
  <c r="T49" i="76"/>
  <c r="P43" i="76"/>
  <c r="T43" i="76"/>
  <c r="P41" i="76"/>
  <c r="T41" i="76"/>
  <c r="P35" i="76"/>
  <c r="T35" i="76"/>
  <c r="P33" i="76"/>
  <c r="T33" i="76"/>
  <c r="P27" i="76"/>
  <c r="T27" i="76"/>
  <c r="P25" i="76"/>
  <c r="T25" i="76"/>
  <c r="P19" i="76"/>
  <c r="T19" i="76"/>
  <c r="P17" i="76"/>
  <c r="T17" i="76"/>
  <c r="P7" i="76"/>
  <c r="T7" i="76"/>
  <c r="P5" i="76"/>
  <c r="T5" i="76"/>
  <c r="P204" i="77"/>
  <c r="T204" i="77"/>
  <c r="P196" i="77"/>
  <c r="T196" i="77"/>
  <c r="P188" i="77"/>
  <c r="T188" i="77"/>
  <c r="P180" i="77"/>
  <c r="T180" i="77"/>
  <c r="P172" i="77"/>
  <c r="T172" i="77"/>
  <c r="P164" i="77"/>
  <c r="T164" i="77"/>
  <c r="P156" i="77"/>
  <c r="T156" i="77"/>
  <c r="P148" i="77"/>
  <c r="T148" i="77"/>
  <c r="P140" i="77"/>
  <c r="T140" i="77"/>
  <c r="P132" i="77"/>
  <c r="T132" i="77"/>
  <c r="P124" i="77"/>
  <c r="T124" i="77"/>
  <c r="P116" i="77"/>
  <c r="T116" i="77"/>
  <c r="P108" i="77"/>
  <c r="T108" i="77"/>
  <c r="P100" i="77"/>
  <c r="T100" i="77"/>
  <c r="P92" i="77"/>
  <c r="T92" i="77"/>
  <c r="P84" i="77"/>
  <c r="T84" i="77"/>
  <c r="P76" i="77"/>
  <c r="T76" i="77"/>
  <c r="P68" i="77"/>
  <c r="T68" i="77"/>
  <c r="P60" i="77"/>
  <c r="T60" i="77"/>
  <c r="P52" i="77"/>
  <c r="T52" i="77"/>
  <c r="P44" i="77"/>
  <c r="T44" i="77"/>
  <c r="P36" i="77"/>
  <c r="T36" i="77"/>
  <c r="P28" i="77"/>
  <c r="T28" i="77"/>
  <c r="P203" i="78"/>
  <c r="T203" i="78"/>
  <c r="P197" i="78"/>
  <c r="T197" i="78"/>
  <c r="P195" i="78"/>
  <c r="T195" i="78"/>
  <c r="P189" i="78"/>
  <c r="T189" i="78"/>
  <c r="P187" i="78"/>
  <c r="T187" i="78"/>
  <c r="P181" i="78"/>
  <c r="T181" i="78"/>
  <c r="P179" i="78"/>
  <c r="T179" i="78"/>
  <c r="P173" i="78"/>
  <c r="T173" i="78"/>
  <c r="P127" i="78"/>
  <c r="T127" i="78"/>
  <c r="P69" i="78"/>
  <c r="T69" i="78"/>
  <c r="P59" i="78"/>
  <c r="T59" i="78"/>
  <c r="P43" i="78"/>
  <c r="T43" i="78"/>
  <c r="P195" i="82"/>
  <c r="T195" i="82"/>
  <c r="P185" i="82"/>
  <c r="T185" i="82"/>
  <c r="P163" i="82"/>
  <c r="T163" i="82"/>
  <c r="P153" i="82"/>
  <c r="T153" i="82"/>
  <c r="P131" i="82"/>
  <c r="T131" i="82"/>
  <c r="P121" i="82"/>
  <c r="T121" i="82"/>
  <c r="P99" i="82"/>
  <c r="T99" i="82"/>
  <c r="P89" i="82"/>
  <c r="T89" i="82"/>
  <c r="P67" i="82"/>
  <c r="T67" i="82"/>
  <c r="P57" i="82"/>
  <c r="T57" i="82"/>
  <c r="T49" i="82"/>
  <c r="P49" i="82"/>
  <c r="P42" i="82"/>
  <c r="T42" i="82"/>
  <c r="T33" i="82"/>
  <c r="P33" i="82"/>
  <c r="P26" i="82"/>
  <c r="T26" i="82"/>
  <c r="T17" i="82"/>
  <c r="P17" i="82"/>
  <c r="T6" i="82"/>
  <c r="P6" i="82"/>
  <c r="N205" i="82"/>
  <c r="L55" i="32" s="1"/>
  <c r="P200" i="84"/>
  <c r="T200" i="84"/>
  <c r="P190" i="84"/>
  <c r="T190" i="84"/>
  <c r="T183" i="84"/>
  <c r="P183" i="84"/>
  <c r="P168" i="84"/>
  <c r="T168" i="84"/>
  <c r="P158" i="84"/>
  <c r="T158" i="84"/>
  <c r="T151" i="84"/>
  <c r="P151" i="84"/>
  <c r="P136" i="84"/>
  <c r="T136" i="84"/>
  <c r="P126" i="84"/>
  <c r="T126" i="84"/>
  <c r="T119" i="84"/>
  <c r="P119" i="84"/>
  <c r="P104" i="84"/>
  <c r="T104" i="84"/>
  <c r="P94" i="84"/>
  <c r="T94" i="84"/>
  <c r="T87" i="84"/>
  <c r="P87" i="84"/>
  <c r="P72" i="84"/>
  <c r="T72" i="84"/>
  <c r="P62" i="84"/>
  <c r="T62" i="84"/>
  <c r="T55" i="84"/>
  <c r="P55" i="84"/>
  <c r="P40" i="84"/>
  <c r="T40" i="84"/>
  <c r="P30" i="84"/>
  <c r="T30" i="84"/>
  <c r="T23" i="84"/>
  <c r="P23" i="84"/>
  <c r="P13" i="84"/>
  <c r="T13" i="84"/>
  <c r="Y13" i="85"/>
  <c r="P199" i="85"/>
  <c r="T199" i="85"/>
  <c r="T186" i="85"/>
  <c r="P186" i="85"/>
  <c r="P173" i="85"/>
  <c r="T173" i="85"/>
  <c r="P167" i="85"/>
  <c r="T167" i="85"/>
  <c r="T154" i="85"/>
  <c r="P154" i="85"/>
  <c r="P141" i="85"/>
  <c r="T141" i="85"/>
  <c r="P135" i="85"/>
  <c r="T135" i="85"/>
  <c r="T122" i="85"/>
  <c r="P122" i="85"/>
  <c r="P109" i="85"/>
  <c r="T109" i="85"/>
  <c r="P103" i="85"/>
  <c r="T103" i="85"/>
  <c r="T90" i="85"/>
  <c r="P90" i="85"/>
  <c r="P77" i="85"/>
  <c r="T77" i="85"/>
  <c r="P71" i="85"/>
  <c r="T71" i="85"/>
  <c r="T58" i="85"/>
  <c r="P58" i="85"/>
  <c r="P202" i="87"/>
  <c r="T202" i="87"/>
  <c r="P194" i="87"/>
  <c r="T194" i="87"/>
  <c r="T10" i="87"/>
  <c r="P10" i="87"/>
  <c r="T6" i="91"/>
  <c r="N205" i="91"/>
  <c r="L64" i="32" s="1"/>
  <c r="P6" i="91"/>
  <c r="P201" i="92"/>
  <c r="T201" i="92"/>
  <c r="P193" i="92"/>
  <c r="T193" i="92"/>
  <c r="P165" i="92"/>
  <c r="T165" i="92"/>
  <c r="P141" i="92"/>
  <c r="T141" i="92"/>
  <c r="P137" i="92"/>
  <c r="T137" i="92"/>
  <c r="P129" i="92"/>
  <c r="T129" i="92"/>
  <c r="P101" i="92"/>
  <c r="T101" i="92"/>
  <c r="T5" i="92"/>
  <c r="P5" i="92"/>
  <c r="N205" i="92"/>
  <c r="L65" i="32" s="1"/>
  <c r="I58" i="32"/>
  <c r="M66" i="32"/>
  <c r="R66" i="32"/>
  <c r="Y13" i="50"/>
  <c r="Y13" i="54"/>
  <c r="Y13" i="58"/>
  <c r="N205" i="60"/>
  <c r="L33" i="32" s="1"/>
  <c r="T93" i="60"/>
  <c r="T83" i="60"/>
  <c r="T73" i="60"/>
  <c r="T69" i="60"/>
  <c r="T65" i="60"/>
  <c r="T59" i="60"/>
  <c r="T53" i="60"/>
  <c r="T43" i="60"/>
  <c r="T39" i="60"/>
  <c r="T33" i="60"/>
  <c r="T29" i="60"/>
  <c r="T23" i="60"/>
  <c r="K13" i="60"/>
  <c r="K12" i="60"/>
  <c r="H10" i="60"/>
  <c r="T8" i="60"/>
  <c r="T198" i="61"/>
  <c r="T188" i="61"/>
  <c r="T182" i="61"/>
  <c r="T178" i="61"/>
  <c r="T172" i="61"/>
  <c r="T162" i="61"/>
  <c r="T144" i="61"/>
  <c r="T138" i="61"/>
  <c r="T132" i="61"/>
  <c r="T122" i="61"/>
  <c r="T116" i="61"/>
  <c r="T106" i="61"/>
  <c r="T100" i="61"/>
  <c r="T90" i="61"/>
  <c r="T80" i="61"/>
  <c r="T74" i="61"/>
  <c r="T68" i="61"/>
  <c r="T46" i="61"/>
  <c r="T40" i="61"/>
  <c r="T30" i="61"/>
  <c r="T20" i="61"/>
  <c r="T14" i="61"/>
  <c r="H203" i="62"/>
  <c r="K202" i="62"/>
  <c r="K198" i="62"/>
  <c r="H193" i="62"/>
  <c r="T191" i="62"/>
  <c r="K188" i="62"/>
  <c r="T185" i="62"/>
  <c r="H183" i="62"/>
  <c r="K182" i="62"/>
  <c r="H177" i="62"/>
  <c r="T175" i="62"/>
  <c r="K172" i="62"/>
  <c r="T169" i="62"/>
  <c r="K166" i="62"/>
  <c r="T163" i="62"/>
  <c r="H161" i="62"/>
  <c r="K160" i="62"/>
  <c r="H155" i="62"/>
  <c r="K154" i="62"/>
  <c r="H149" i="62"/>
  <c r="T147" i="62"/>
  <c r="K144" i="62"/>
  <c r="T141" i="62"/>
  <c r="H139" i="62"/>
  <c r="T137" i="62"/>
  <c r="K134" i="62"/>
  <c r="T131" i="62"/>
  <c r="H129" i="62"/>
  <c r="K128" i="62"/>
  <c r="H123" i="62"/>
  <c r="T121" i="62"/>
  <c r="K118" i="62"/>
  <c r="T115" i="62"/>
  <c r="H113" i="62"/>
  <c r="K112" i="62"/>
  <c r="K108" i="62"/>
  <c r="T105" i="62"/>
  <c r="H103" i="62"/>
  <c r="K102" i="62"/>
  <c r="H97" i="62"/>
  <c r="T95" i="62"/>
  <c r="K92" i="62"/>
  <c r="T89" i="62"/>
  <c r="H87" i="62"/>
  <c r="K86" i="62"/>
  <c r="K82" i="62"/>
  <c r="T79" i="62"/>
  <c r="H77" i="62"/>
  <c r="K76" i="62"/>
  <c r="H71" i="62"/>
  <c r="T69" i="62"/>
  <c r="K66" i="62"/>
  <c r="K62" i="62"/>
  <c r="T59" i="62"/>
  <c r="H57" i="62"/>
  <c r="K56" i="62"/>
  <c r="H51" i="62"/>
  <c r="T49" i="62"/>
  <c r="K46" i="62"/>
  <c r="T43" i="62"/>
  <c r="H41" i="62"/>
  <c r="K40" i="62"/>
  <c r="H35" i="62"/>
  <c r="T33" i="62"/>
  <c r="H31" i="62"/>
  <c r="T29" i="62"/>
  <c r="H27" i="62"/>
  <c r="T25" i="62"/>
  <c r="K22" i="62"/>
  <c r="T19" i="62"/>
  <c r="H17" i="62"/>
  <c r="K16" i="62"/>
  <c r="K11" i="62"/>
  <c r="T5" i="62"/>
  <c r="T204" i="63"/>
  <c r="T194" i="63"/>
  <c r="T188" i="63"/>
  <c r="T174" i="63"/>
  <c r="T168" i="63"/>
  <c r="T158" i="63"/>
  <c r="T152" i="63"/>
  <c r="T146" i="63"/>
  <c r="T136" i="63"/>
  <c r="T130" i="63"/>
  <c r="T120" i="63"/>
  <c r="T110" i="63"/>
  <c r="T104" i="63"/>
  <c r="T94" i="63"/>
  <c r="T84" i="63"/>
  <c r="T80" i="63"/>
  <c r="T74" i="63"/>
  <c r="T46" i="63"/>
  <c r="T40" i="63"/>
  <c r="T34" i="63"/>
  <c r="T20" i="63"/>
  <c r="T14" i="63"/>
  <c r="T199" i="64"/>
  <c r="T183" i="64"/>
  <c r="T173" i="64"/>
  <c r="T163" i="64"/>
  <c r="T157" i="64"/>
  <c r="T147" i="64"/>
  <c r="T141" i="64"/>
  <c r="T131" i="64"/>
  <c r="T125" i="64"/>
  <c r="T115" i="64"/>
  <c r="T109" i="64"/>
  <c r="T103" i="64"/>
  <c r="T93" i="64"/>
  <c r="T83" i="64"/>
  <c r="T73" i="64"/>
  <c r="T69" i="64"/>
  <c r="T65" i="64"/>
  <c r="T49" i="64"/>
  <c r="T35" i="64"/>
  <c r="T29" i="64"/>
  <c r="T23" i="64"/>
  <c r="Y13" i="64"/>
  <c r="K12" i="64"/>
  <c r="H10" i="64"/>
  <c r="T8" i="64"/>
  <c r="T202" i="65"/>
  <c r="T192" i="65"/>
  <c r="T186" i="65"/>
  <c r="T176" i="65"/>
  <c r="T166" i="65"/>
  <c r="T160" i="65"/>
  <c r="T150" i="65"/>
  <c r="T144" i="65"/>
  <c r="T134" i="65"/>
  <c r="T120" i="65"/>
  <c r="T114" i="65"/>
  <c r="T104" i="65"/>
  <c r="T90" i="65"/>
  <c r="T86" i="65"/>
  <c r="T82" i="65"/>
  <c r="T72" i="65"/>
  <c r="T68" i="65"/>
  <c r="T62" i="65"/>
  <c r="T50" i="65"/>
  <c r="T36" i="65"/>
  <c r="T26" i="65"/>
  <c r="T20" i="65"/>
  <c r="T14" i="65"/>
  <c r="T199" i="66"/>
  <c r="T189" i="66"/>
  <c r="T183" i="66"/>
  <c r="T173" i="66"/>
  <c r="T167" i="66"/>
  <c r="T157" i="66"/>
  <c r="T151" i="66"/>
  <c r="T141" i="66"/>
  <c r="T135" i="66"/>
  <c r="T125" i="66"/>
  <c r="T119" i="66"/>
  <c r="T109" i="66"/>
  <c r="T103" i="66"/>
  <c r="T93" i="66"/>
  <c r="T83" i="66"/>
  <c r="T77" i="66"/>
  <c r="T67" i="66"/>
  <c r="T61" i="66"/>
  <c r="T51" i="66"/>
  <c r="T45" i="66"/>
  <c r="T35" i="66"/>
  <c r="T29" i="66"/>
  <c r="T19" i="66"/>
  <c r="K16" i="66"/>
  <c r="Y13" i="66"/>
  <c r="K12" i="66"/>
  <c r="K11" i="66"/>
  <c r="T8" i="66"/>
  <c r="H200" i="67"/>
  <c r="T198" i="67"/>
  <c r="K195" i="67"/>
  <c r="T192" i="67"/>
  <c r="H190" i="67"/>
  <c r="K189" i="67"/>
  <c r="H184" i="67"/>
  <c r="T182" i="67"/>
  <c r="K179" i="67"/>
  <c r="T176" i="67"/>
  <c r="H174" i="67"/>
  <c r="K173" i="67"/>
  <c r="H168" i="67"/>
  <c r="T166" i="67"/>
  <c r="K163" i="67"/>
  <c r="T160" i="67"/>
  <c r="H158" i="67"/>
  <c r="K157" i="67"/>
  <c r="H152" i="67"/>
  <c r="T150" i="67"/>
  <c r="K147" i="67"/>
  <c r="T144" i="67"/>
  <c r="H142" i="67"/>
  <c r="K141" i="67"/>
  <c r="H136" i="67"/>
  <c r="T134" i="67"/>
  <c r="K131" i="67"/>
  <c r="T128" i="67"/>
  <c r="H126" i="67"/>
  <c r="K125" i="67"/>
  <c r="H120" i="67"/>
  <c r="T118" i="67"/>
  <c r="K115" i="67"/>
  <c r="T112" i="67"/>
  <c r="H110" i="67"/>
  <c r="K109" i="67"/>
  <c r="H104" i="67"/>
  <c r="T102" i="67"/>
  <c r="K99" i="67"/>
  <c r="T96" i="67"/>
  <c r="H94" i="67"/>
  <c r="K93" i="67"/>
  <c r="H88" i="67"/>
  <c r="T86" i="67"/>
  <c r="K83" i="67"/>
  <c r="T80" i="67"/>
  <c r="H78" i="67"/>
  <c r="K77" i="67"/>
  <c r="H72" i="67"/>
  <c r="T70" i="67"/>
  <c r="K67" i="67"/>
  <c r="T64" i="67"/>
  <c r="H62" i="67"/>
  <c r="K61" i="67"/>
  <c r="H56" i="67"/>
  <c r="T54" i="67"/>
  <c r="K51" i="67"/>
  <c r="T48" i="67"/>
  <c r="H46" i="67"/>
  <c r="K45" i="67"/>
  <c r="H40" i="67"/>
  <c r="T38" i="67"/>
  <c r="K35" i="67"/>
  <c r="T32" i="67"/>
  <c r="H30" i="67"/>
  <c r="K29" i="67"/>
  <c r="H24" i="67"/>
  <c r="T22" i="67"/>
  <c r="K19" i="67"/>
  <c r="T16" i="67"/>
  <c r="H14" i="67"/>
  <c r="T12" i="67"/>
  <c r="K10" i="67"/>
  <c r="K6" i="67"/>
  <c r="K5" i="67"/>
  <c r="T203" i="68"/>
  <c r="H201" i="68"/>
  <c r="K200" i="68"/>
  <c r="H195" i="68"/>
  <c r="T193" i="68"/>
  <c r="K190" i="68"/>
  <c r="T187" i="68"/>
  <c r="H185" i="68"/>
  <c r="K184" i="68"/>
  <c r="H179" i="68"/>
  <c r="T177" i="68"/>
  <c r="K174" i="68"/>
  <c r="T171" i="68"/>
  <c r="H169" i="68"/>
  <c r="K168" i="68"/>
  <c r="H163" i="68"/>
  <c r="T161" i="68"/>
  <c r="K158" i="68"/>
  <c r="T155" i="68"/>
  <c r="H153" i="68"/>
  <c r="K152" i="68"/>
  <c r="H147" i="68"/>
  <c r="T145" i="68"/>
  <c r="K142" i="68"/>
  <c r="T139" i="68"/>
  <c r="H137" i="68"/>
  <c r="K136" i="68"/>
  <c r="H131" i="68"/>
  <c r="T129" i="68"/>
  <c r="K126" i="68"/>
  <c r="T123" i="68"/>
  <c r="H121" i="68"/>
  <c r="K120" i="68"/>
  <c r="H115" i="68"/>
  <c r="T113" i="68"/>
  <c r="K110" i="68"/>
  <c r="T107" i="68"/>
  <c r="H105" i="68"/>
  <c r="K104" i="68"/>
  <c r="H99" i="68"/>
  <c r="T97" i="68"/>
  <c r="K94" i="68"/>
  <c r="T91" i="68"/>
  <c r="H89" i="68"/>
  <c r="K88" i="68"/>
  <c r="H83" i="68"/>
  <c r="T81" i="68"/>
  <c r="K78" i="68"/>
  <c r="T75" i="68"/>
  <c r="H73" i="68"/>
  <c r="K72" i="68"/>
  <c r="H67" i="68"/>
  <c r="T65" i="68"/>
  <c r="K62" i="68"/>
  <c r="T59" i="68"/>
  <c r="H57" i="68"/>
  <c r="K56" i="68"/>
  <c r="H51" i="68"/>
  <c r="T49" i="68"/>
  <c r="K46" i="68"/>
  <c r="T43" i="68"/>
  <c r="H41" i="68"/>
  <c r="K40" i="68"/>
  <c r="H35" i="68"/>
  <c r="T33" i="68"/>
  <c r="K30" i="68"/>
  <c r="T27" i="68"/>
  <c r="H25" i="68"/>
  <c r="K24" i="68"/>
  <c r="H19" i="68"/>
  <c r="T17" i="68"/>
  <c r="K14" i="68"/>
  <c r="K9" i="68"/>
  <c r="T7" i="68"/>
  <c r="H5" i="68"/>
  <c r="T196" i="69"/>
  <c r="T190" i="69"/>
  <c r="T180" i="69"/>
  <c r="T174" i="69"/>
  <c r="T164" i="69"/>
  <c r="T158" i="69"/>
  <c r="T148" i="69"/>
  <c r="T142" i="69"/>
  <c r="T132" i="69"/>
  <c r="T126" i="69"/>
  <c r="T116" i="69"/>
  <c r="T110" i="69"/>
  <c r="T100" i="69"/>
  <c r="T94" i="69"/>
  <c r="T84" i="69"/>
  <c r="T78" i="69"/>
  <c r="T68" i="69"/>
  <c r="T62" i="69"/>
  <c r="T52" i="69"/>
  <c r="T46" i="69"/>
  <c r="T36" i="69"/>
  <c r="T30" i="69"/>
  <c r="T20" i="69"/>
  <c r="T14" i="69"/>
  <c r="T195" i="70"/>
  <c r="T189" i="70"/>
  <c r="T179" i="70"/>
  <c r="T173" i="70"/>
  <c r="T163" i="70"/>
  <c r="T157" i="70"/>
  <c r="T147" i="70"/>
  <c r="T141" i="70"/>
  <c r="T131" i="70"/>
  <c r="T125" i="70"/>
  <c r="T115" i="70"/>
  <c r="T109" i="70"/>
  <c r="T99" i="70"/>
  <c r="T93" i="70"/>
  <c r="T83" i="70"/>
  <c r="T77" i="70"/>
  <c r="T67" i="70"/>
  <c r="T61" i="70"/>
  <c r="T51" i="70"/>
  <c r="T45" i="70"/>
  <c r="T35" i="70"/>
  <c r="T29" i="70"/>
  <c r="T19" i="70"/>
  <c r="Y13" i="70"/>
  <c r="T8" i="70"/>
  <c r="T198" i="71"/>
  <c r="T192" i="71"/>
  <c r="T182" i="71"/>
  <c r="T176" i="71"/>
  <c r="T166" i="71"/>
  <c r="T160" i="71"/>
  <c r="T150" i="71"/>
  <c r="T144" i="71"/>
  <c r="T134" i="71"/>
  <c r="T128" i="71"/>
  <c r="T118" i="71"/>
  <c r="T112" i="71"/>
  <c r="T102" i="71"/>
  <c r="T96" i="71"/>
  <c r="T86" i="71"/>
  <c r="T80" i="71"/>
  <c r="T70" i="71"/>
  <c r="T64" i="71"/>
  <c r="T54" i="71"/>
  <c r="T48" i="71"/>
  <c r="T38" i="71"/>
  <c r="T32" i="71"/>
  <c r="T22" i="71"/>
  <c r="T16" i="71"/>
  <c r="T11" i="71"/>
  <c r="H6" i="71"/>
  <c r="H8" i="71"/>
  <c r="K11" i="71"/>
  <c r="K13" i="71"/>
  <c r="K16" i="71"/>
  <c r="H17" i="71"/>
  <c r="K20" i="71"/>
  <c r="H21" i="71"/>
  <c r="K24" i="71"/>
  <c r="H25" i="71"/>
  <c r="K28" i="71"/>
  <c r="H29" i="71"/>
  <c r="K32" i="71"/>
  <c r="H33" i="71"/>
  <c r="K36" i="71"/>
  <c r="H37" i="71"/>
  <c r="K40" i="71"/>
  <c r="H41" i="71"/>
  <c r="K44" i="71"/>
  <c r="H45" i="71"/>
  <c r="K48" i="71"/>
  <c r="H49" i="71"/>
  <c r="K52" i="71"/>
  <c r="H53" i="71"/>
  <c r="K56" i="71"/>
  <c r="H57" i="71"/>
  <c r="K60" i="71"/>
  <c r="H61" i="71"/>
  <c r="K64" i="71"/>
  <c r="H65" i="71"/>
  <c r="K68" i="71"/>
  <c r="H69" i="71"/>
  <c r="K72" i="71"/>
  <c r="H73" i="71"/>
  <c r="K76" i="71"/>
  <c r="H77" i="71"/>
  <c r="K80" i="71"/>
  <c r="H81" i="71"/>
  <c r="K84" i="71"/>
  <c r="H85" i="71"/>
  <c r="K88" i="71"/>
  <c r="H89" i="71"/>
  <c r="K92" i="71"/>
  <c r="H93" i="71"/>
  <c r="K96" i="71"/>
  <c r="H97" i="71"/>
  <c r="K100" i="71"/>
  <c r="H101" i="71"/>
  <c r="K104" i="71"/>
  <c r="H105" i="71"/>
  <c r="K108" i="71"/>
  <c r="H109" i="71"/>
  <c r="K112" i="71"/>
  <c r="H113" i="71"/>
  <c r="K116" i="71"/>
  <c r="H117" i="71"/>
  <c r="K120" i="71"/>
  <c r="H121" i="71"/>
  <c r="K124" i="71"/>
  <c r="H125" i="71"/>
  <c r="K128" i="71"/>
  <c r="H129" i="71"/>
  <c r="K132" i="71"/>
  <c r="H133" i="71"/>
  <c r="K136" i="71"/>
  <c r="H137" i="71"/>
  <c r="K140" i="71"/>
  <c r="H141" i="71"/>
  <c r="K144" i="71"/>
  <c r="H145" i="71"/>
  <c r="K148" i="71"/>
  <c r="H149" i="71"/>
  <c r="K152" i="71"/>
  <c r="H153" i="71"/>
  <c r="K156" i="71"/>
  <c r="H157" i="71"/>
  <c r="K160" i="71"/>
  <c r="H161" i="71"/>
  <c r="K164" i="71"/>
  <c r="H165" i="71"/>
  <c r="K168" i="71"/>
  <c r="H169" i="71"/>
  <c r="K172" i="71"/>
  <c r="H173" i="71"/>
  <c r="K176" i="71"/>
  <c r="H177" i="71"/>
  <c r="K180" i="71"/>
  <c r="H181" i="71"/>
  <c r="K184" i="71"/>
  <c r="H185" i="71"/>
  <c r="K188" i="71"/>
  <c r="H189" i="71"/>
  <c r="K192" i="71"/>
  <c r="H193" i="71"/>
  <c r="K196" i="71"/>
  <c r="H197" i="71"/>
  <c r="K200" i="71"/>
  <c r="H201" i="71"/>
  <c r="K204" i="71"/>
  <c r="H5" i="71"/>
  <c r="H7" i="71"/>
  <c r="K9" i="71"/>
  <c r="H10" i="71"/>
  <c r="K12" i="71"/>
  <c r="K14" i="71"/>
  <c r="H15" i="71"/>
  <c r="K18" i="71"/>
  <c r="H19" i="71"/>
  <c r="K22" i="71"/>
  <c r="H23" i="71"/>
  <c r="K26" i="71"/>
  <c r="H27" i="71"/>
  <c r="K30" i="71"/>
  <c r="H31" i="71"/>
  <c r="K34" i="71"/>
  <c r="H35" i="71"/>
  <c r="K38" i="71"/>
  <c r="H39" i="71"/>
  <c r="K42" i="71"/>
  <c r="H43" i="71"/>
  <c r="K46" i="71"/>
  <c r="H47" i="71"/>
  <c r="K50" i="71"/>
  <c r="H51" i="71"/>
  <c r="K54" i="71"/>
  <c r="H55" i="71"/>
  <c r="K58" i="71"/>
  <c r="H59" i="71"/>
  <c r="K62" i="71"/>
  <c r="H63" i="71"/>
  <c r="K66" i="71"/>
  <c r="H67" i="71"/>
  <c r="K70" i="71"/>
  <c r="H71" i="71"/>
  <c r="K74" i="71"/>
  <c r="H75" i="71"/>
  <c r="K78" i="71"/>
  <c r="H79" i="71"/>
  <c r="K82" i="71"/>
  <c r="H83" i="71"/>
  <c r="K86" i="71"/>
  <c r="H87" i="71"/>
  <c r="K90" i="71"/>
  <c r="H91" i="71"/>
  <c r="K94" i="71"/>
  <c r="H95" i="71"/>
  <c r="K98" i="71"/>
  <c r="H99" i="71"/>
  <c r="K102" i="71"/>
  <c r="H103" i="71"/>
  <c r="K106" i="71"/>
  <c r="H107" i="71"/>
  <c r="K110" i="71"/>
  <c r="H111" i="71"/>
  <c r="K114" i="71"/>
  <c r="H115" i="71"/>
  <c r="K118" i="71"/>
  <c r="H119" i="71"/>
  <c r="K122" i="71"/>
  <c r="H123" i="71"/>
  <c r="K126" i="71"/>
  <c r="H127" i="71"/>
  <c r="K130" i="71"/>
  <c r="H131" i="71"/>
  <c r="K134" i="71"/>
  <c r="H135" i="71"/>
  <c r="K138" i="71"/>
  <c r="H139" i="71"/>
  <c r="K142" i="71"/>
  <c r="H143" i="71"/>
  <c r="K146" i="71"/>
  <c r="H147" i="71"/>
  <c r="K150" i="71"/>
  <c r="H151" i="71"/>
  <c r="K154" i="71"/>
  <c r="H155" i="71"/>
  <c r="K158" i="71"/>
  <c r="H159" i="71"/>
  <c r="K162" i="71"/>
  <c r="H163" i="71"/>
  <c r="K166" i="71"/>
  <c r="H167" i="71"/>
  <c r="K170" i="71"/>
  <c r="H171" i="71"/>
  <c r="K174" i="71"/>
  <c r="H175" i="71"/>
  <c r="K178" i="71"/>
  <c r="H179" i="71"/>
  <c r="K182" i="71"/>
  <c r="H183" i="71"/>
  <c r="K186" i="71"/>
  <c r="H187" i="71"/>
  <c r="K190" i="71"/>
  <c r="H191" i="71"/>
  <c r="K194" i="71"/>
  <c r="H195" i="71"/>
  <c r="K198" i="71"/>
  <c r="H199" i="71"/>
  <c r="K202" i="71"/>
  <c r="H203" i="71"/>
  <c r="Y7" i="72"/>
  <c r="K204" i="72"/>
  <c r="H199" i="72"/>
  <c r="T197" i="72"/>
  <c r="K194" i="72"/>
  <c r="T191" i="72"/>
  <c r="H189" i="72"/>
  <c r="K188" i="72"/>
  <c r="H183" i="72"/>
  <c r="T181" i="72"/>
  <c r="K178" i="72"/>
  <c r="T175" i="72"/>
  <c r="H173" i="72"/>
  <c r="K172" i="72"/>
  <c r="H167" i="72"/>
  <c r="T165" i="72"/>
  <c r="K162" i="72"/>
  <c r="T159" i="72"/>
  <c r="H157" i="72"/>
  <c r="K156" i="72"/>
  <c r="H151" i="72"/>
  <c r="T149" i="72"/>
  <c r="K146" i="72"/>
  <c r="T143" i="72"/>
  <c r="H141" i="72"/>
  <c r="K140" i="72"/>
  <c r="H135" i="72"/>
  <c r="T133" i="72"/>
  <c r="K130" i="72"/>
  <c r="T127" i="72"/>
  <c r="H125" i="72"/>
  <c r="K124" i="72"/>
  <c r="H119" i="72"/>
  <c r="T117" i="72"/>
  <c r="K114" i="72"/>
  <c r="K112" i="72"/>
  <c r="K110" i="72"/>
  <c r="K108" i="72"/>
  <c r="H103" i="72"/>
  <c r="K102" i="72"/>
  <c r="K100" i="72"/>
  <c r="H95" i="72"/>
  <c r="H87" i="72"/>
  <c r="H79" i="72"/>
  <c r="H71" i="72"/>
  <c r="K70" i="72"/>
  <c r="K68" i="72"/>
  <c r="H63" i="72"/>
  <c r="K62" i="72"/>
  <c r="K60" i="72"/>
  <c r="H55" i="72"/>
  <c r="K54" i="72"/>
  <c r="K52" i="72"/>
  <c r="H47" i="72"/>
  <c r="K46" i="72"/>
  <c r="K44" i="72"/>
  <c r="H39" i="72"/>
  <c r="K38" i="72"/>
  <c r="K36" i="72"/>
  <c r="H31" i="72"/>
  <c r="H23" i="72"/>
  <c r="K22" i="72"/>
  <c r="K20" i="72"/>
  <c r="H15" i="72"/>
  <c r="K14" i="72"/>
  <c r="H198" i="73"/>
  <c r="H190" i="73"/>
  <c r="H182" i="73"/>
  <c r="H174" i="73"/>
  <c r="H166" i="73"/>
  <c r="H158" i="73"/>
  <c r="H150" i="73"/>
  <c r="H142" i="73"/>
  <c r="H134" i="73"/>
  <c r="H126" i="73"/>
  <c r="H36" i="73"/>
  <c r="K35" i="73"/>
  <c r="H30" i="73"/>
  <c r="K29" i="73"/>
  <c r="K27" i="73"/>
  <c r="H22" i="73"/>
  <c r="K21" i="73"/>
  <c r="K19" i="73"/>
  <c r="H14" i="73"/>
  <c r="H12" i="73"/>
  <c r="K18" i="74"/>
  <c r="K16" i="74"/>
  <c r="P10" i="74"/>
  <c r="T10" i="74"/>
  <c r="P86" i="75"/>
  <c r="T86" i="75"/>
  <c r="P84" i="75"/>
  <c r="T84" i="75"/>
  <c r="P78" i="75"/>
  <c r="T78" i="75"/>
  <c r="P76" i="75"/>
  <c r="T76" i="75"/>
  <c r="P70" i="75"/>
  <c r="T70" i="75"/>
  <c r="P68" i="75"/>
  <c r="T68" i="75"/>
  <c r="P66" i="75"/>
  <c r="T66" i="75"/>
  <c r="P64" i="75"/>
  <c r="T64" i="75"/>
  <c r="P62" i="75"/>
  <c r="T62" i="75"/>
  <c r="P56" i="75"/>
  <c r="T56" i="75"/>
  <c r="P54" i="75"/>
  <c r="T54" i="75"/>
  <c r="P48" i="75"/>
  <c r="T48" i="75"/>
  <c r="P201" i="76"/>
  <c r="T201" i="76"/>
  <c r="P199" i="76"/>
  <c r="T199" i="76"/>
  <c r="P193" i="76"/>
  <c r="T193" i="76"/>
  <c r="P191" i="76"/>
  <c r="T191" i="76"/>
  <c r="P185" i="76"/>
  <c r="T185" i="76"/>
  <c r="P183" i="76"/>
  <c r="T183" i="76"/>
  <c r="P177" i="76"/>
  <c r="T177" i="76"/>
  <c r="P175" i="76"/>
  <c r="T175" i="76"/>
  <c r="P169" i="76"/>
  <c r="T169" i="76"/>
  <c r="P167" i="76"/>
  <c r="T167" i="76"/>
  <c r="P161" i="76"/>
  <c r="T161" i="76"/>
  <c r="P159" i="76"/>
  <c r="T159" i="76"/>
  <c r="P153" i="76"/>
  <c r="T153" i="76"/>
  <c r="P151" i="76"/>
  <c r="T151" i="76"/>
  <c r="P145" i="76"/>
  <c r="T145" i="76"/>
  <c r="P143" i="76"/>
  <c r="T143" i="76"/>
  <c r="P137" i="76"/>
  <c r="T137" i="76"/>
  <c r="P135" i="76"/>
  <c r="T135" i="76"/>
  <c r="P129" i="76"/>
  <c r="T129" i="76"/>
  <c r="P127" i="76"/>
  <c r="T127" i="76"/>
  <c r="P14" i="77"/>
  <c r="T14" i="77"/>
  <c r="P71" i="78"/>
  <c r="T71" i="78"/>
  <c r="P61" i="78"/>
  <c r="T61" i="78"/>
  <c r="P45" i="78"/>
  <c r="T45" i="78"/>
  <c r="P35" i="78"/>
  <c r="T35" i="78"/>
  <c r="K5" i="78"/>
  <c r="K7" i="78"/>
  <c r="K10" i="78"/>
  <c r="H11" i="78"/>
  <c r="H13" i="78"/>
  <c r="K15" i="78"/>
  <c r="H16" i="78"/>
  <c r="K19" i="78"/>
  <c r="H20" i="78"/>
  <c r="K23" i="78"/>
  <c r="H24" i="78"/>
  <c r="K27" i="78"/>
  <c r="H28" i="78"/>
  <c r="K31" i="78"/>
  <c r="H32" i="78"/>
  <c r="K35" i="78"/>
  <c r="H36" i="78"/>
  <c r="K39" i="78"/>
  <c r="H40" i="78"/>
  <c r="K43" i="78"/>
  <c r="H44" i="78"/>
  <c r="K47" i="78"/>
  <c r="H48" i="78"/>
  <c r="K51" i="78"/>
  <c r="H52" i="78"/>
  <c r="K55" i="78"/>
  <c r="H56" i="78"/>
  <c r="K59" i="78"/>
  <c r="H60" i="78"/>
  <c r="K63" i="78"/>
  <c r="H64" i="78"/>
  <c r="K67" i="78"/>
  <c r="H68" i="78"/>
  <c r="K71" i="78"/>
  <c r="H72" i="78"/>
  <c r="K75" i="78"/>
  <c r="H76" i="78"/>
  <c r="K79" i="78"/>
  <c r="H80" i="78"/>
  <c r="K83" i="78"/>
  <c r="H84" i="78"/>
  <c r="K87" i="78"/>
  <c r="H88" i="78"/>
  <c r="K91" i="78"/>
  <c r="H92" i="78"/>
  <c r="K95" i="78"/>
  <c r="H96" i="78"/>
  <c r="K99" i="78"/>
  <c r="H100" i="78"/>
  <c r="K103" i="78"/>
  <c r="H104" i="78"/>
  <c r="K107" i="78"/>
  <c r="H108" i="78"/>
  <c r="K111" i="78"/>
  <c r="H112" i="78"/>
  <c r="K115" i="78"/>
  <c r="H116" i="78"/>
  <c r="K119" i="78"/>
  <c r="H120" i="78"/>
  <c r="K123" i="78"/>
  <c r="H124" i="78"/>
  <c r="K127" i="78"/>
  <c r="H128" i="78"/>
  <c r="K131" i="78"/>
  <c r="H132" i="78"/>
  <c r="K135" i="78"/>
  <c r="H136" i="78"/>
  <c r="K139" i="78"/>
  <c r="H140" i="78"/>
  <c r="K143" i="78"/>
  <c r="H144" i="78"/>
  <c r="K147" i="78"/>
  <c r="H148" i="78"/>
  <c r="K151" i="78"/>
  <c r="H152" i="78"/>
  <c r="K155" i="78"/>
  <c r="H156" i="78"/>
  <c r="K159" i="78"/>
  <c r="H160" i="78"/>
  <c r="K163" i="78"/>
  <c r="H164" i="78"/>
  <c r="K167" i="78"/>
  <c r="H168" i="78"/>
  <c r="K171" i="78"/>
  <c r="K6" i="78"/>
  <c r="K8" i="78"/>
  <c r="H9" i="78"/>
  <c r="H12" i="78"/>
  <c r="H14" i="78"/>
  <c r="K17" i="78"/>
  <c r="H18" i="78"/>
  <c r="K21" i="78"/>
  <c r="H22" i="78"/>
  <c r="K25" i="78"/>
  <c r="H26" i="78"/>
  <c r="K29" i="78"/>
  <c r="H30" i="78"/>
  <c r="K33" i="78"/>
  <c r="H34" i="78"/>
  <c r="K37" i="78"/>
  <c r="H38" i="78"/>
  <c r="K41" i="78"/>
  <c r="H42" i="78"/>
  <c r="K45" i="78"/>
  <c r="H46" i="78"/>
  <c r="K49" i="78"/>
  <c r="H50" i="78"/>
  <c r="K53" i="78"/>
  <c r="H54" i="78"/>
  <c r="K57" i="78"/>
  <c r="H58" i="78"/>
  <c r="K61" i="78"/>
  <c r="H62" i="78"/>
  <c r="K65" i="78"/>
  <c r="H66" i="78"/>
  <c r="K69" i="78"/>
  <c r="H70" i="78"/>
  <c r="K73" i="78"/>
  <c r="H74" i="78"/>
  <c r="K77" i="78"/>
  <c r="H78" i="78"/>
  <c r="K81" i="78"/>
  <c r="H82" i="78"/>
  <c r="K85" i="78"/>
  <c r="H86" i="78"/>
  <c r="K89" i="78"/>
  <c r="H90" i="78"/>
  <c r="K93" i="78"/>
  <c r="H94" i="78"/>
  <c r="K97" i="78"/>
  <c r="H98" i="78"/>
  <c r="K101" i="78"/>
  <c r="H102" i="78"/>
  <c r="K105" i="78"/>
  <c r="H106" i="78"/>
  <c r="K109" i="78"/>
  <c r="H110" i="78"/>
  <c r="K113" i="78"/>
  <c r="H114" i="78"/>
  <c r="K117" i="78"/>
  <c r="H118" i="78"/>
  <c r="K121" i="78"/>
  <c r="H122" i="78"/>
  <c r="K125" i="78"/>
  <c r="H126" i="78"/>
  <c r="K129" i="78"/>
  <c r="H130" i="78"/>
  <c r="K133" i="78"/>
  <c r="H134" i="78"/>
  <c r="K137" i="78"/>
  <c r="H138" i="78"/>
  <c r="K141" i="78"/>
  <c r="H142" i="78"/>
  <c r="K145" i="78"/>
  <c r="H146" i="78"/>
  <c r="K149" i="78"/>
  <c r="H150" i="78"/>
  <c r="K153" i="78"/>
  <c r="H154" i="78"/>
  <c r="K157" i="78"/>
  <c r="H158" i="78"/>
  <c r="K161" i="78"/>
  <c r="H162" i="78"/>
  <c r="K165" i="78"/>
  <c r="H166" i="78"/>
  <c r="K169" i="78"/>
  <c r="H170" i="78"/>
  <c r="H5" i="78"/>
  <c r="K9" i="78"/>
  <c r="H10" i="78"/>
  <c r="K13" i="78"/>
  <c r="K14" i="78"/>
  <c r="H15" i="78"/>
  <c r="K20" i="78"/>
  <c r="K26" i="78"/>
  <c r="H31" i="78"/>
  <c r="H37" i="78"/>
  <c r="K42" i="78"/>
  <c r="H43" i="78"/>
  <c r="K48" i="78"/>
  <c r="K52" i="78"/>
  <c r="H53" i="78"/>
  <c r="K58" i="78"/>
  <c r="H59" i="78"/>
  <c r="K64" i="78"/>
  <c r="H69" i="78"/>
  <c r="H73" i="78"/>
  <c r="K78" i="78"/>
  <c r="H83" i="78"/>
  <c r="K88" i="78"/>
  <c r="H93" i="78"/>
  <c r="H97" i="78"/>
  <c r="H101" i="78"/>
  <c r="K106" i="78"/>
  <c r="H107" i="78"/>
  <c r="K112" i="78"/>
  <c r="H117" i="78"/>
  <c r="K122" i="78"/>
  <c r="H127" i="78"/>
  <c r="H133" i="78"/>
  <c r="K138" i="78"/>
  <c r="H139" i="78"/>
  <c r="K144" i="78"/>
  <c r="H149" i="78"/>
  <c r="K154" i="78"/>
  <c r="H155" i="78"/>
  <c r="H159" i="78"/>
  <c r="K164" i="78"/>
  <c r="H165" i="78"/>
  <c r="K170" i="78"/>
  <c r="K173" i="78"/>
  <c r="H174" i="78"/>
  <c r="K177" i="78"/>
  <c r="H178" i="78"/>
  <c r="K181" i="78"/>
  <c r="H182" i="78"/>
  <c r="K185" i="78"/>
  <c r="H186" i="78"/>
  <c r="K189" i="78"/>
  <c r="H190" i="78"/>
  <c r="K193" i="78"/>
  <c r="H194" i="78"/>
  <c r="K197" i="78"/>
  <c r="H198" i="78"/>
  <c r="K201" i="78"/>
  <c r="H202" i="78"/>
  <c r="H7" i="78"/>
  <c r="H17" i="78"/>
  <c r="K22" i="78"/>
  <c r="H23" i="78"/>
  <c r="K28" i="78"/>
  <c r="H29" i="78"/>
  <c r="K34" i="78"/>
  <c r="H35" i="78"/>
  <c r="K40" i="78"/>
  <c r="H45" i="78"/>
  <c r="K50" i="78"/>
  <c r="H55" i="78"/>
  <c r="H61" i="78"/>
  <c r="K66" i="78"/>
  <c r="H67" i="78"/>
  <c r="H71" i="78"/>
  <c r="K76" i="78"/>
  <c r="K80" i="78"/>
  <c r="H81" i="78"/>
  <c r="H85" i="78"/>
  <c r="K90" i="78"/>
  <c r="H91" i="78"/>
  <c r="H95" i="78"/>
  <c r="H99" i="78"/>
  <c r="K104" i="78"/>
  <c r="H109" i="78"/>
  <c r="K114" i="78"/>
  <c r="H115" i="78"/>
  <c r="K120" i="78"/>
  <c r="K124" i="78"/>
  <c r="H125" i="78"/>
  <c r="K130" i="78"/>
  <c r="H131" i="78"/>
  <c r="K136" i="78"/>
  <c r="H141" i="78"/>
  <c r="K146" i="78"/>
  <c r="H147" i="78"/>
  <c r="K152" i="78"/>
  <c r="H157" i="78"/>
  <c r="K162" i="78"/>
  <c r="H167" i="78"/>
  <c r="H172" i="78"/>
  <c r="K175" i="78"/>
  <c r="H176" i="78"/>
  <c r="K179" i="78"/>
  <c r="H180" i="78"/>
  <c r="K183" i="78"/>
  <c r="H184" i="78"/>
  <c r="K187" i="78"/>
  <c r="H188" i="78"/>
  <c r="K191" i="78"/>
  <c r="H192" i="78"/>
  <c r="K195" i="78"/>
  <c r="H196" i="78"/>
  <c r="K199" i="78"/>
  <c r="H200" i="78"/>
  <c r="K203" i="78"/>
  <c r="H204" i="78"/>
  <c r="K36" i="78"/>
  <c r="K38" i="78"/>
  <c r="H39" i="78"/>
  <c r="K44" i="78"/>
  <c r="K46" i="78"/>
  <c r="H47" i="78"/>
  <c r="K60" i="78"/>
  <c r="K62" i="78"/>
  <c r="H63" i="78"/>
  <c r="K68" i="78"/>
  <c r="K70" i="78"/>
  <c r="K72" i="78"/>
  <c r="K74" i="78"/>
  <c r="H75" i="78"/>
  <c r="H173" i="78"/>
  <c r="K178" i="78"/>
  <c r="H179" i="78"/>
  <c r="K184" i="78"/>
  <c r="H189" i="78"/>
  <c r="K194" i="78"/>
  <c r="H195" i="78"/>
  <c r="K200" i="78"/>
  <c r="K11" i="78"/>
  <c r="H21" i="78"/>
  <c r="H27" i="78"/>
  <c r="H51" i="78"/>
  <c r="H79" i="78"/>
  <c r="H89" i="78"/>
  <c r="H105" i="78"/>
  <c r="H113" i="78"/>
  <c r="H121" i="78"/>
  <c r="K126" i="78"/>
  <c r="K128" i="78"/>
  <c r="H129" i="78"/>
  <c r="H137" i="78"/>
  <c r="H145" i="78"/>
  <c r="H153" i="78"/>
  <c r="H163" i="78"/>
  <c r="H171" i="78"/>
  <c r="K176" i="78"/>
  <c r="H181" i="78"/>
  <c r="K186" i="78"/>
  <c r="H187" i="78"/>
  <c r="K192" i="78"/>
  <c r="H197" i="78"/>
  <c r="K202" i="78"/>
  <c r="H203" i="78"/>
  <c r="P198" i="79"/>
  <c r="T198" i="79"/>
  <c r="P190" i="79"/>
  <c r="T190" i="79"/>
  <c r="P182" i="79"/>
  <c r="T182" i="79"/>
  <c r="P164" i="79"/>
  <c r="T164" i="79"/>
  <c r="P156" i="79"/>
  <c r="T156" i="79"/>
  <c r="P148" i="79"/>
  <c r="T148" i="79"/>
  <c r="P140" i="79"/>
  <c r="T140" i="79"/>
  <c r="P60" i="79"/>
  <c r="T60" i="79"/>
  <c r="P44" i="79"/>
  <c r="T44" i="79"/>
  <c r="P30" i="79"/>
  <c r="T30" i="79"/>
  <c r="P187" i="80"/>
  <c r="T187" i="80"/>
  <c r="P179" i="80"/>
  <c r="T179" i="80"/>
  <c r="P171" i="80"/>
  <c r="T171" i="80"/>
  <c r="P163" i="80"/>
  <c r="T163" i="80"/>
  <c r="P155" i="80"/>
  <c r="T155" i="80"/>
  <c r="P147" i="80"/>
  <c r="T147" i="80"/>
  <c r="P139" i="80"/>
  <c r="T139" i="80"/>
  <c r="P131" i="80"/>
  <c r="T131" i="80"/>
  <c r="P123" i="80"/>
  <c r="T123" i="80"/>
  <c r="P115" i="80"/>
  <c r="T115" i="80"/>
  <c r="P107" i="80"/>
  <c r="T107" i="80"/>
  <c r="P99" i="80"/>
  <c r="T99" i="80"/>
  <c r="P91" i="80"/>
  <c r="T91" i="80"/>
  <c r="P83" i="80"/>
  <c r="T83" i="80"/>
  <c r="P75" i="80"/>
  <c r="T75" i="80"/>
  <c r="P67" i="80"/>
  <c r="T67" i="80"/>
  <c r="P59" i="80"/>
  <c r="T59" i="80"/>
  <c r="P51" i="80"/>
  <c r="T51" i="80"/>
  <c r="P43" i="80"/>
  <c r="T43" i="80"/>
  <c r="P35" i="80"/>
  <c r="T35" i="80"/>
  <c r="P27" i="80"/>
  <c r="T27" i="80"/>
  <c r="P19" i="80"/>
  <c r="T19" i="80"/>
  <c r="P200" i="81"/>
  <c r="T200" i="81"/>
  <c r="P198" i="81"/>
  <c r="T198" i="81"/>
  <c r="P192" i="81"/>
  <c r="T192" i="81"/>
  <c r="P190" i="81"/>
  <c r="T190" i="81"/>
  <c r="P184" i="81"/>
  <c r="T184" i="81"/>
  <c r="P182" i="81"/>
  <c r="T182" i="81"/>
  <c r="P176" i="81"/>
  <c r="T176" i="81"/>
  <c r="P174" i="81"/>
  <c r="T174" i="81"/>
  <c r="P168" i="81"/>
  <c r="T168" i="81"/>
  <c r="P166" i="81"/>
  <c r="T166" i="81"/>
  <c r="P160" i="81"/>
  <c r="T160" i="81"/>
  <c r="P158" i="81"/>
  <c r="T158" i="81"/>
  <c r="P152" i="81"/>
  <c r="T152" i="81"/>
  <c r="P150" i="81"/>
  <c r="T150" i="81"/>
  <c r="P144" i="81"/>
  <c r="T144" i="81"/>
  <c r="P142" i="81"/>
  <c r="T142" i="81"/>
  <c r="P136" i="81"/>
  <c r="T136" i="81"/>
  <c r="P134" i="81"/>
  <c r="T134" i="81"/>
  <c r="P128" i="81"/>
  <c r="T128" i="81"/>
  <c r="P126" i="81"/>
  <c r="T126" i="81"/>
  <c r="P120" i="81"/>
  <c r="T120" i="81"/>
  <c r="P118" i="81"/>
  <c r="T118" i="81"/>
  <c r="P112" i="81"/>
  <c r="T112" i="81"/>
  <c r="P110" i="81"/>
  <c r="T110" i="81"/>
  <c r="P104" i="81"/>
  <c r="T104" i="81"/>
  <c r="P102" i="81"/>
  <c r="T102" i="81"/>
  <c r="P96" i="81"/>
  <c r="T96" i="81"/>
  <c r="P94" i="81"/>
  <c r="T94" i="81"/>
  <c r="P88" i="81"/>
  <c r="T88" i="81"/>
  <c r="P86" i="81"/>
  <c r="T86" i="81"/>
  <c r="P80" i="81"/>
  <c r="T80" i="81"/>
  <c r="P78" i="81"/>
  <c r="T78" i="81"/>
  <c r="P72" i="81"/>
  <c r="T72" i="81"/>
  <c r="P70" i="81"/>
  <c r="T70" i="81"/>
  <c r="P64" i="81"/>
  <c r="T64" i="81"/>
  <c r="P62" i="81"/>
  <c r="T62" i="81"/>
  <c r="P56" i="81"/>
  <c r="T56" i="81"/>
  <c r="P54" i="81"/>
  <c r="T54" i="81"/>
  <c r="P48" i="81"/>
  <c r="T48" i="81"/>
  <c r="P46" i="81"/>
  <c r="T46" i="81"/>
  <c r="P40" i="81"/>
  <c r="T40" i="81"/>
  <c r="P38" i="81"/>
  <c r="T38" i="81"/>
  <c r="P32" i="81"/>
  <c r="T32" i="81"/>
  <c r="P30" i="81"/>
  <c r="T30" i="81"/>
  <c r="P24" i="81"/>
  <c r="T24" i="81"/>
  <c r="P22" i="81"/>
  <c r="T22" i="81"/>
  <c r="P16" i="81"/>
  <c r="T16" i="81"/>
  <c r="P14" i="81"/>
  <c r="T14" i="81"/>
  <c r="P12" i="81"/>
  <c r="T12" i="81"/>
  <c r="H191" i="82"/>
  <c r="P187" i="82"/>
  <c r="T187" i="82"/>
  <c r="P177" i="82"/>
  <c r="T177" i="82"/>
  <c r="H159" i="82"/>
  <c r="P155" i="82"/>
  <c r="T155" i="82"/>
  <c r="P145" i="82"/>
  <c r="T145" i="82"/>
  <c r="H127" i="82"/>
  <c r="P123" i="82"/>
  <c r="T123" i="82"/>
  <c r="P113" i="82"/>
  <c r="T113" i="82"/>
  <c r="H95" i="82"/>
  <c r="P91" i="82"/>
  <c r="T91" i="82"/>
  <c r="P81" i="82"/>
  <c r="T81" i="82"/>
  <c r="P59" i="82"/>
  <c r="T59" i="82"/>
  <c r="P8" i="83"/>
  <c r="T8" i="83"/>
  <c r="T35" i="59"/>
  <c r="T31" i="59"/>
  <c r="T27" i="59"/>
  <c r="T23" i="59"/>
  <c r="T19" i="59"/>
  <c r="T15" i="59"/>
  <c r="T10" i="59"/>
  <c r="T7" i="59"/>
  <c r="T5" i="59"/>
  <c r="T202" i="60"/>
  <c r="T198" i="60"/>
  <c r="T194" i="60"/>
  <c r="T190" i="60"/>
  <c r="T186" i="60"/>
  <c r="T182" i="60"/>
  <c r="T178" i="60"/>
  <c r="T174" i="60"/>
  <c r="T170" i="60"/>
  <c r="T166" i="60"/>
  <c r="N205" i="61"/>
  <c r="L34" i="32" s="1"/>
  <c r="P9" i="61"/>
  <c r="P205" i="61"/>
  <c r="N34" i="32" s="1"/>
  <c r="K6" i="62"/>
  <c r="K8" i="62"/>
  <c r="H9" i="62"/>
  <c r="H12" i="62"/>
  <c r="H14" i="62"/>
  <c r="K17" i="62"/>
  <c r="H18" i="62"/>
  <c r="K21" i="62"/>
  <c r="H22" i="62"/>
  <c r="K25" i="62"/>
  <c r="H26" i="62"/>
  <c r="K29" i="62"/>
  <c r="H30" i="62"/>
  <c r="K33" i="62"/>
  <c r="H34" i="62"/>
  <c r="K37" i="62"/>
  <c r="H38" i="62"/>
  <c r="K41" i="62"/>
  <c r="H42" i="62"/>
  <c r="K45" i="62"/>
  <c r="H46" i="62"/>
  <c r="K49" i="62"/>
  <c r="H50" i="62"/>
  <c r="K53" i="62"/>
  <c r="H54" i="62"/>
  <c r="K57" i="62"/>
  <c r="H58" i="62"/>
  <c r="K61" i="62"/>
  <c r="H62" i="62"/>
  <c r="K65" i="62"/>
  <c r="H66" i="62"/>
  <c r="K69" i="62"/>
  <c r="H70" i="62"/>
  <c r="K73" i="62"/>
  <c r="H74" i="62"/>
  <c r="K77" i="62"/>
  <c r="H78" i="62"/>
  <c r="K81" i="62"/>
  <c r="H82" i="62"/>
  <c r="K85" i="62"/>
  <c r="H86" i="62"/>
  <c r="K89" i="62"/>
  <c r="H90" i="62"/>
  <c r="K93" i="62"/>
  <c r="H94" i="62"/>
  <c r="K97" i="62"/>
  <c r="H98" i="62"/>
  <c r="K101" i="62"/>
  <c r="H102" i="62"/>
  <c r="K105" i="62"/>
  <c r="H106" i="62"/>
  <c r="K109" i="62"/>
  <c r="H110" i="62"/>
  <c r="K113" i="62"/>
  <c r="H114" i="62"/>
  <c r="K117" i="62"/>
  <c r="H118" i="62"/>
  <c r="K121" i="62"/>
  <c r="H122" i="62"/>
  <c r="K125" i="62"/>
  <c r="H126" i="62"/>
  <c r="K129" i="62"/>
  <c r="H130" i="62"/>
  <c r="K133" i="62"/>
  <c r="H134" i="62"/>
  <c r="K137" i="62"/>
  <c r="H138" i="62"/>
  <c r="K141" i="62"/>
  <c r="H142" i="62"/>
  <c r="K145" i="62"/>
  <c r="H146" i="62"/>
  <c r="K149" i="62"/>
  <c r="H150" i="62"/>
  <c r="K153" i="62"/>
  <c r="H154" i="62"/>
  <c r="K157" i="62"/>
  <c r="H158" i="62"/>
  <c r="K161" i="62"/>
  <c r="H162" i="62"/>
  <c r="K165" i="62"/>
  <c r="H166" i="62"/>
  <c r="K169" i="62"/>
  <c r="H170" i="62"/>
  <c r="K173" i="62"/>
  <c r="H174" i="62"/>
  <c r="K177" i="62"/>
  <c r="H178" i="62"/>
  <c r="K181" i="62"/>
  <c r="H182" i="62"/>
  <c r="K185" i="62"/>
  <c r="H186" i="62"/>
  <c r="K189" i="62"/>
  <c r="H190" i="62"/>
  <c r="K193" i="62"/>
  <c r="H194" i="62"/>
  <c r="K197" i="62"/>
  <c r="H198" i="62"/>
  <c r="K201" i="62"/>
  <c r="H202" i="62"/>
  <c r="K5" i="62"/>
  <c r="K7" i="62"/>
  <c r="K10" i="62"/>
  <c r="H11" i="62"/>
  <c r="H13" i="62"/>
  <c r="K15" i="62"/>
  <c r="H16" i="62"/>
  <c r="K19" i="62"/>
  <c r="H20" i="62"/>
  <c r="K23" i="62"/>
  <c r="H24" i="62"/>
  <c r="K27" i="62"/>
  <c r="H28" i="62"/>
  <c r="K31" i="62"/>
  <c r="H32" i="62"/>
  <c r="K35" i="62"/>
  <c r="H36" i="62"/>
  <c r="K39" i="62"/>
  <c r="H40" i="62"/>
  <c r="K43" i="62"/>
  <c r="H44" i="62"/>
  <c r="K47" i="62"/>
  <c r="H48" i="62"/>
  <c r="K51" i="62"/>
  <c r="H52" i="62"/>
  <c r="K55" i="62"/>
  <c r="H56" i="62"/>
  <c r="K59" i="62"/>
  <c r="H60" i="62"/>
  <c r="K63" i="62"/>
  <c r="H64" i="62"/>
  <c r="K67" i="62"/>
  <c r="H68" i="62"/>
  <c r="K71" i="62"/>
  <c r="H72" i="62"/>
  <c r="K75" i="62"/>
  <c r="H76" i="62"/>
  <c r="K79" i="62"/>
  <c r="H80" i="62"/>
  <c r="K83" i="62"/>
  <c r="H84" i="62"/>
  <c r="K87" i="62"/>
  <c r="H88" i="62"/>
  <c r="K91" i="62"/>
  <c r="H92" i="62"/>
  <c r="K95" i="62"/>
  <c r="H96" i="62"/>
  <c r="K99" i="62"/>
  <c r="H100" i="62"/>
  <c r="K103" i="62"/>
  <c r="H104" i="62"/>
  <c r="K107" i="62"/>
  <c r="H108" i="62"/>
  <c r="K111" i="62"/>
  <c r="H112" i="62"/>
  <c r="K115" i="62"/>
  <c r="H116" i="62"/>
  <c r="K119" i="62"/>
  <c r="H120" i="62"/>
  <c r="K123" i="62"/>
  <c r="H124" i="62"/>
  <c r="K127" i="62"/>
  <c r="H128" i="62"/>
  <c r="K131" i="62"/>
  <c r="H132" i="62"/>
  <c r="K135" i="62"/>
  <c r="H136" i="62"/>
  <c r="K139" i="62"/>
  <c r="H140" i="62"/>
  <c r="K143" i="62"/>
  <c r="H144" i="62"/>
  <c r="K147" i="62"/>
  <c r="H148" i="62"/>
  <c r="K151" i="62"/>
  <c r="H152" i="62"/>
  <c r="K155" i="62"/>
  <c r="H156" i="62"/>
  <c r="K159" i="62"/>
  <c r="H160" i="62"/>
  <c r="K163" i="62"/>
  <c r="H164" i="62"/>
  <c r="K167" i="62"/>
  <c r="H168" i="62"/>
  <c r="K171" i="62"/>
  <c r="H172" i="62"/>
  <c r="K175" i="62"/>
  <c r="H176" i="62"/>
  <c r="K179" i="62"/>
  <c r="H180" i="62"/>
  <c r="K183" i="62"/>
  <c r="H184" i="62"/>
  <c r="K187" i="62"/>
  <c r="H188" i="62"/>
  <c r="K191" i="62"/>
  <c r="H192" i="62"/>
  <c r="K195" i="62"/>
  <c r="H196" i="62"/>
  <c r="K199" i="62"/>
  <c r="H200" i="62"/>
  <c r="K203" i="62"/>
  <c r="H204" i="62"/>
  <c r="P9" i="63"/>
  <c r="P205" i="63" s="1"/>
  <c r="N36" i="32" s="1"/>
  <c r="N205" i="63"/>
  <c r="L36" i="32" s="1"/>
  <c r="N205" i="65"/>
  <c r="L38" i="32" s="1"/>
  <c r="P9" i="65"/>
  <c r="P205" i="65"/>
  <c r="N38" i="32" s="1"/>
  <c r="K13" i="68"/>
  <c r="K12" i="68"/>
  <c r="H10" i="68"/>
  <c r="H6" i="68"/>
  <c r="N205" i="69"/>
  <c r="L42" i="32" s="1"/>
  <c r="P9" i="69"/>
  <c r="P205" i="69" s="1"/>
  <c r="N42" i="32" s="1"/>
  <c r="P113" i="72"/>
  <c r="T113" i="72"/>
  <c r="P111" i="72"/>
  <c r="T111" i="72"/>
  <c r="P109" i="72"/>
  <c r="T109" i="72"/>
  <c r="P107" i="72"/>
  <c r="T107" i="72"/>
  <c r="P101" i="72"/>
  <c r="T101" i="72"/>
  <c r="P99" i="72"/>
  <c r="T99" i="72"/>
  <c r="P69" i="72"/>
  <c r="T69" i="72"/>
  <c r="P67" i="72"/>
  <c r="T67" i="72"/>
  <c r="P61" i="72"/>
  <c r="T61" i="72"/>
  <c r="P59" i="72"/>
  <c r="T59" i="72"/>
  <c r="P53" i="72"/>
  <c r="T53" i="72"/>
  <c r="P51" i="72"/>
  <c r="T51" i="72"/>
  <c r="P45" i="72"/>
  <c r="T45" i="72"/>
  <c r="P43" i="72"/>
  <c r="T43" i="72"/>
  <c r="P37" i="72"/>
  <c r="T37" i="72"/>
  <c r="P35" i="72"/>
  <c r="T35" i="72"/>
  <c r="P21" i="72"/>
  <c r="T21" i="72"/>
  <c r="P19" i="72"/>
  <c r="T19" i="72"/>
  <c r="K5" i="72"/>
  <c r="K7" i="72"/>
  <c r="K10" i="72"/>
  <c r="H11" i="72"/>
  <c r="H13" i="72"/>
  <c r="K15" i="72"/>
  <c r="H16" i="72"/>
  <c r="K19" i="72"/>
  <c r="H20" i="72"/>
  <c r="K23" i="72"/>
  <c r="H24" i="72"/>
  <c r="K27" i="72"/>
  <c r="H28" i="72"/>
  <c r="K31" i="72"/>
  <c r="H32" i="72"/>
  <c r="K35" i="72"/>
  <c r="H36" i="72"/>
  <c r="K39" i="72"/>
  <c r="H40" i="72"/>
  <c r="K43" i="72"/>
  <c r="H44" i="72"/>
  <c r="K47" i="72"/>
  <c r="H48" i="72"/>
  <c r="K51" i="72"/>
  <c r="H52" i="72"/>
  <c r="K55" i="72"/>
  <c r="H56" i="72"/>
  <c r="K59" i="72"/>
  <c r="H60" i="72"/>
  <c r="K63" i="72"/>
  <c r="H64" i="72"/>
  <c r="K67" i="72"/>
  <c r="H68" i="72"/>
  <c r="K71" i="72"/>
  <c r="H72" i="72"/>
  <c r="K75" i="72"/>
  <c r="H76" i="72"/>
  <c r="K79" i="72"/>
  <c r="H80" i="72"/>
  <c r="K83" i="72"/>
  <c r="H84" i="72"/>
  <c r="K87" i="72"/>
  <c r="H88" i="72"/>
  <c r="K91" i="72"/>
  <c r="H92" i="72"/>
  <c r="K95" i="72"/>
  <c r="H96" i="72"/>
  <c r="K99" i="72"/>
  <c r="H100" i="72"/>
  <c r="K103" i="72"/>
  <c r="H104" i="72"/>
  <c r="K107" i="72"/>
  <c r="H108" i="72"/>
  <c r="K111" i="72"/>
  <c r="H112" i="72"/>
  <c r="K6" i="72"/>
  <c r="K8" i="72"/>
  <c r="H9" i="72"/>
  <c r="H12" i="72"/>
  <c r="H14" i="72"/>
  <c r="K17" i="72"/>
  <c r="H18" i="72"/>
  <c r="K21" i="72"/>
  <c r="H22" i="72"/>
  <c r="K25" i="72"/>
  <c r="H26" i="72"/>
  <c r="K29" i="72"/>
  <c r="H30" i="72"/>
  <c r="K33" i="72"/>
  <c r="H34" i="72"/>
  <c r="K37" i="72"/>
  <c r="H38" i="72"/>
  <c r="K41" i="72"/>
  <c r="H42" i="72"/>
  <c r="K45" i="72"/>
  <c r="H46" i="72"/>
  <c r="K49" i="72"/>
  <c r="H50" i="72"/>
  <c r="K53" i="72"/>
  <c r="H54" i="72"/>
  <c r="K57" i="72"/>
  <c r="H58" i="72"/>
  <c r="K61" i="72"/>
  <c r="H62" i="72"/>
  <c r="K65" i="72"/>
  <c r="H66" i="72"/>
  <c r="K69" i="72"/>
  <c r="H70" i="72"/>
  <c r="K73" i="72"/>
  <c r="H74" i="72"/>
  <c r="K77" i="72"/>
  <c r="H78" i="72"/>
  <c r="K81" i="72"/>
  <c r="H82" i="72"/>
  <c r="K85" i="72"/>
  <c r="H86" i="72"/>
  <c r="K89" i="72"/>
  <c r="H90" i="72"/>
  <c r="K93" i="72"/>
  <c r="H94" i="72"/>
  <c r="K97" i="72"/>
  <c r="H98" i="72"/>
  <c r="K101" i="72"/>
  <c r="H102" i="72"/>
  <c r="K105" i="72"/>
  <c r="H106" i="72"/>
  <c r="K109" i="72"/>
  <c r="H110" i="72"/>
  <c r="K113" i="72"/>
  <c r="H114" i="72"/>
  <c r="H7" i="72"/>
  <c r="K11" i="72"/>
  <c r="K12" i="72"/>
  <c r="K16" i="72"/>
  <c r="H21" i="72"/>
  <c r="K26" i="72"/>
  <c r="K30" i="72"/>
  <c r="K34" i="72"/>
  <c r="H35" i="72"/>
  <c r="K40" i="72"/>
  <c r="H45" i="72"/>
  <c r="K50" i="72"/>
  <c r="H51" i="72"/>
  <c r="K56" i="72"/>
  <c r="H61" i="72"/>
  <c r="K66" i="72"/>
  <c r="H67" i="72"/>
  <c r="K72" i="72"/>
  <c r="H73" i="72"/>
  <c r="K78" i="72"/>
  <c r="H83" i="72"/>
  <c r="K88" i="72"/>
  <c r="H89" i="72"/>
  <c r="K94" i="72"/>
  <c r="K98" i="72"/>
  <c r="H99" i="72"/>
  <c r="K104" i="72"/>
  <c r="H109" i="72"/>
  <c r="H113" i="72"/>
  <c r="K115" i="72"/>
  <c r="H116" i="72"/>
  <c r="K119" i="72"/>
  <c r="H120" i="72"/>
  <c r="K123" i="72"/>
  <c r="H124" i="72"/>
  <c r="K127" i="72"/>
  <c r="H128" i="72"/>
  <c r="K131" i="72"/>
  <c r="H132" i="72"/>
  <c r="K135" i="72"/>
  <c r="H136" i="72"/>
  <c r="K139" i="72"/>
  <c r="H140" i="72"/>
  <c r="K143" i="72"/>
  <c r="H144" i="72"/>
  <c r="K147" i="72"/>
  <c r="H148" i="72"/>
  <c r="K151" i="72"/>
  <c r="H152" i="72"/>
  <c r="K155" i="72"/>
  <c r="H156" i="72"/>
  <c r="K159" i="72"/>
  <c r="H160" i="72"/>
  <c r="K163" i="72"/>
  <c r="H164" i="72"/>
  <c r="K167" i="72"/>
  <c r="H168" i="72"/>
  <c r="K171" i="72"/>
  <c r="H172" i="72"/>
  <c r="K175" i="72"/>
  <c r="H176" i="72"/>
  <c r="K179" i="72"/>
  <c r="H180" i="72"/>
  <c r="K183" i="72"/>
  <c r="H184" i="72"/>
  <c r="K187" i="72"/>
  <c r="H188" i="72"/>
  <c r="K191" i="72"/>
  <c r="H192" i="72"/>
  <c r="K195" i="72"/>
  <c r="H196" i="72"/>
  <c r="K199" i="72"/>
  <c r="H200" i="72"/>
  <c r="K203" i="72"/>
  <c r="H204" i="72"/>
  <c r="H5" i="72"/>
  <c r="K9" i="72"/>
  <c r="K18" i="72"/>
  <c r="H19" i="72"/>
  <c r="K24" i="72"/>
  <c r="K28" i="72"/>
  <c r="K32" i="72"/>
  <c r="H37" i="72"/>
  <c r="K42" i="72"/>
  <c r="H43" i="72"/>
  <c r="K48" i="72"/>
  <c r="H53" i="72"/>
  <c r="K58" i="72"/>
  <c r="H59" i="72"/>
  <c r="K64" i="72"/>
  <c r="H69" i="72"/>
  <c r="H75" i="72"/>
  <c r="K80" i="72"/>
  <c r="H81" i="72"/>
  <c r="K86" i="72"/>
  <c r="H91" i="72"/>
  <c r="K96" i="72"/>
  <c r="H101" i="72"/>
  <c r="K106" i="72"/>
  <c r="H107" i="72"/>
  <c r="H111" i="72"/>
  <c r="K117" i="72"/>
  <c r="H118" i="72"/>
  <c r="K121" i="72"/>
  <c r="H122" i="72"/>
  <c r="K125" i="72"/>
  <c r="H126" i="72"/>
  <c r="K129" i="72"/>
  <c r="H130" i="72"/>
  <c r="K133" i="72"/>
  <c r="H134" i="72"/>
  <c r="K137" i="72"/>
  <c r="H138" i="72"/>
  <c r="K141" i="72"/>
  <c r="H142" i="72"/>
  <c r="K145" i="72"/>
  <c r="H146" i="72"/>
  <c r="K149" i="72"/>
  <c r="H150" i="72"/>
  <c r="K153" i="72"/>
  <c r="H154" i="72"/>
  <c r="K157" i="72"/>
  <c r="H158" i="72"/>
  <c r="K161" i="72"/>
  <c r="H162" i="72"/>
  <c r="K165" i="72"/>
  <c r="H166" i="72"/>
  <c r="K169" i="72"/>
  <c r="H170" i="72"/>
  <c r="K173" i="72"/>
  <c r="H174" i="72"/>
  <c r="K177" i="72"/>
  <c r="H178" i="72"/>
  <c r="K181" i="72"/>
  <c r="H182" i="72"/>
  <c r="K185" i="72"/>
  <c r="H186" i="72"/>
  <c r="K189" i="72"/>
  <c r="H190" i="72"/>
  <c r="K193" i="72"/>
  <c r="H194" i="72"/>
  <c r="K197" i="72"/>
  <c r="H198" i="72"/>
  <c r="K201" i="72"/>
  <c r="H202" i="72"/>
  <c r="H132" i="73"/>
  <c r="K131" i="73"/>
  <c r="K129" i="73"/>
  <c r="H124" i="73"/>
  <c r="H116" i="73"/>
  <c r="H108" i="73"/>
  <c r="H100" i="73"/>
  <c r="H92" i="73"/>
  <c r="H80" i="73"/>
  <c r="H72" i="73"/>
  <c r="H64" i="73"/>
  <c r="H56" i="73"/>
  <c r="H48" i="73"/>
  <c r="H42" i="73"/>
  <c r="P34" i="73"/>
  <c r="T34" i="73"/>
  <c r="P28" i="73"/>
  <c r="T28" i="73"/>
  <c r="P26" i="73"/>
  <c r="T26" i="73"/>
  <c r="P20" i="73"/>
  <c r="T20" i="73"/>
  <c r="P18" i="73"/>
  <c r="T18" i="73"/>
  <c r="P13" i="73"/>
  <c r="T13" i="73"/>
  <c r="P11" i="73"/>
  <c r="T11" i="73"/>
  <c r="K6" i="73"/>
  <c r="P201" i="74"/>
  <c r="T201" i="74"/>
  <c r="P199" i="74"/>
  <c r="T199" i="74"/>
  <c r="P197" i="74"/>
  <c r="T197" i="74"/>
  <c r="P195" i="74"/>
  <c r="T195" i="74"/>
  <c r="P189" i="74"/>
  <c r="T189" i="74"/>
  <c r="P187" i="74"/>
  <c r="T187" i="74"/>
  <c r="P181" i="74"/>
  <c r="T181" i="74"/>
  <c r="P179" i="74"/>
  <c r="T179" i="74"/>
  <c r="P177" i="74"/>
  <c r="T177" i="74"/>
  <c r="P171" i="74"/>
  <c r="T171" i="74"/>
  <c r="P169" i="74"/>
  <c r="T169" i="74"/>
  <c r="P81" i="74"/>
  <c r="T81" i="74"/>
  <c r="P79" i="74"/>
  <c r="T79" i="74"/>
  <c r="P73" i="74"/>
  <c r="T73" i="74"/>
  <c r="P71" i="74"/>
  <c r="T71" i="74"/>
  <c r="P65" i="74"/>
  <c r="T65" i="74"/>
  <c r="P63" i="74"/>
  <c r="T63" i="74"/>
  <c r="P61" i="74"/>
  <c r="T61" i="74"/>
  <c r="P59" i="74"/>
  <c r="T59" i="74"/>
  <c r="P57" i="74"/>
  <c r="T57" i="74"/>
  <c r="P51" i="74"/>
  <c r="T51" i="74"/>
  <c r="P49" i="74"/>
  <c r="T49" i="74"/>
  <c r="P19" i="74"/>
  <c r="T19" i="74"/>
  <c r="P17" i="74"/>
  <c r="T17" i="74"/>
  <c r="P15" i="74"/>
  <c r="T15" i="74"/>
  <c r="P16" i="75"/>
  <c r="T16" i="75"/>
  <c r="P14" i="75"/>
  <c r="T14" i="75"/>
  <c r="P12" i="75"/>
  <c r="T12" i="75"/>
  <c r="P12" i="77"/>
  <c r="T12" i="77"/>
  <c r="N205" i="77"/>
  <c r="L50" i="32" s="1"/>
  <c r="P9" i="77"/>
  <c r="T9" i="77"/>
  <c r="P73" i="78"/>
  <c r="T73" i="78"/>
  <c r="P37" i="78"/>
  <c r="T37" i="78"/>
  <c r="P201" i="82"/>
  <c r="T201" i="82"/>
  <c r="P179" i="82"/>
  <c r="T179" i="82"/>
  <c r="P169" i="82"/>
  <c r="T169" i="82"/>
  <c r="P147" i="82"/>
  <c r="T147" i="82"/>
  <c r="P137" i="82"/>
  <c r="T137" i="82"/>
  <c r="P115" i="82"/>
  <c r="T115" i="82"/>
  <c r="P105" i="82"/>
  <c r="T105" i="82"/>
  <c r="P83" i="82"/>
  <c r="T83" i="82"/>
  <c r="P73" i="82"/>
  <c r="T73" i="82"/>
  <c r="P40" i="82"/>
  <c r="T40" i="82"/>
  <c r="P24" i="82"/>
  <c r="T24" i="82"/>
  <c r="H6" i="82"/>
  <c r="H8" i="82"/>
  <c r="K11" i="82"/>
  <c r="K13" i="82"/>
  <c r="K16" i="82"/>
  <c r="H17" i="82"/>
  <c r="K20" i="82"/>
  <c r="H21" i="82"/>
  <c r="K24" i="82"/>
  <c r="H25" i="82"/>
  <c r="K28" i="82"/>
  <c r="H29" i="82"/>
  <c r="K32" i="82"/>
  <c r="H33" i="82"/>
  <c r="K36" i="82"/>
  <c r="H37" i="82"/>
  <c r="K40" i="82"/>
  <c r="H41" i="82"/>
  <c r="K44" i="82"/>
  <c r="H45" i="82"/>
  <c r="K48" i="82"/>
  <c r="H49" i="82"/>
  <c r="K52" i="82"/>
  <c r="H53" i="82"/>
  <c r="K6" i="82"/>
  <c r="H7" i="82"/>
  <c r="K14" i="82"/>
  <c r="K15" i="82"/>
  <c r="H16" i="82"/>
  <c r="K17" i="82"/>
  <c r="K18" i="82"/>
  <c r="K19" i="82"/>
  <c r="H20" i="82"/>
  <c r="K21" i="82"/>
  <c r="K22" i="82"/>
  <c r="K23" i="82"/>
  <c r="H24" i="82"/>
  <c r="K25" i="82"/>
  <c r="K26" i="82"/>
  <c r="K27" i="82"/>
  <c r="H28" i="82"/>
  <c r="K29" i="82"/>
  <c r="K30" i="82"/>
  <c r="K31" i="82"/>
  <c r="H32" i="82"/>
  <c r="K33" i="82"/>
  <c r="K34" i="82"/>
  <c r="K35" i="82"/>
  <c r="H36" i="82"/>
  <c r="K37" i="82"/>
  <c r="K38" i="82"/>
  <c r="K39" i="82"/>
  <c r="H40" i="82"/>
  <c r="K41" i="82"/>
  <c r="K42" i="82"/>
  <c r="K43" i="82"/>
  <c r="H44" i="82"/>
  <c r="K45" i="82"/>
  <c r="K46" i="82"/>
  <c r="K47" i="82"/>
  <c r="H48" i="82"/>
  <c r="K49" i="82"/>
  <c r="K50" i="82"/>
  <c r="K51" i="82"/>
  <c r="H52" i="82"/>
  <c r="K53" i="82"/>
  <c r="K54" i="82"/>
  <c r="K55" i="82"/>
  <c r="H56" i="82"/>
  <c r="K59" i="82"/>
  <c r="H60" i="82"/>
  <c r="K63" i="82"/>
  <c r="H64" i="82"/>
  <c r="K67" i="82"/>
  <c r="H68" i="82"/>
  <c r="K71" i="82"/>
  <c r="H72" i="82"/>
  <c r="K75" i="82"/>
  <c r="H76" i="82"/>
  <c r="K79" i="82"/>
  <c r="H80" i="82"/>
  <c r="K83" i="82"/>
  <c r="H84" i="82"/>
  <c r="K87" i="82"/>
  <c r="H88" i="82"/>
  <c r="K91" i="82"/>
  <c r="H92" i="82"/>
  <c r="K95" i="82"/>
  <c r="H96" i="82"/>
  <c r="K99" i="82"/>
  <c r="H100" i="82"/>
  <c r="K103" i="82"/>
  <c r="H104" i="82"/>
  <c r="K107" i="82"/>
  <c r="H108" i="82"/>
  <c r="K111" i="82"/>
  <c r="H112" i="82"/>
  <c r="K115" i="82"/>
  <c r="H116" i="82"/>
  <c r="K119" i="82"/>
  <c r="H120" i="82"/>
  <c r="K123" i="82"/>
  <c r="H124" i="82"/>
  <c r="K127" i="82"/>
  <c r="H128" i="82"/>
  <c r="K131" i="82"/>
  <c r="H132" i="82"/>
  <c r="K135" i="82"/>
  <c r="H136" i="82"/>
  <c r="K139" i="82"/>
  <c r="H140" i="82"/>
  <c r="K143" i="82"/>
  <c r="H144" i="82"/>
  <c r="K147" i="82"/>
  <c r="H148" i="82"/>
  <c r="K151" i="82"/>
  <c r="H152" i="82"/>
  <c r="K155" i="82"/>
  <c r="H156" i="82"/>
  <c r="K159" i="82"/>
  <c r="H160" i="82"/>
  <c r="K163" i="82"/>
  <c r="H164" i="82"/>
  <c r="K167" i="82"/>
  <c r="H168" i="82"/>
  <c r="K171" i="82"/>
  <c r="H172" i="82"/>
  <c r="K175" i="82"/>
  <c r="H176" i="82"/>
  <c r="K179" i="82"/>
  <c r="H180" i="82"/>
  <c r="K183" i="82"/>
  <c r="H184" i="82"/>
  <c r="K187" i="82"/>
  <c r="H188" i="82"/>
  <c r="K191" i="82"/>
  <c r="H192" i="82"/>
  <c r="K195" i="82"/>
  <c r="H196" i="82"/>
  <c r="K199" i="82"/>
  <c r="H200" i="82"/>
  <c r="K203" i="82"/>
  <c r="H204" i="82"/>
  <c r="H5" i="82"/>
  <c r="K8" i="82"/>
  <c r="K9" i="82"/>
  <c r="K10" i="82"/>
  <c r="H11" i="82"/>
  <c r="H12" i="82"/>
  <c r="K57" i="82"/>
  <c r="H58" i="82"/>
  <c r="K61" i="82"/>
  <c r="H62" i="82"/>
  <c r="K65" i="82"/>
  <c r="H66" i="82"/>
  <c r="K69" i="82"/>
  <c r="H70" i="82"/>
  <c r="K73" i="82"/>
  <c r="H74" i="82"/>
  <c r="K77" i="82"/>
  <c r="H78" i="82"/>
  <c r="K81" i="82"/>
  <c r="H82" i="82"/>
  <c r="K85" i="82"/>
  <c r="H86" i="82"/>
  <c r="K89" i="82"/>
  <c r="H90" i="82"/>
  <c r="K93" i="82"/>
  <c r="H94" i="82"/>
  <c r="K97" i="82"/>
  <c r="H98" i="82"/>
  <c r="K101" i="82"/>
  <c r="H102" i="82"/>
  <c r="K105" i="82"/>
  <c r="H106" i="82"/>
  <c r="K109" i="82"/>
  <c r="H110" i="82"/>
  <c r="K113" i="82"/>
  <c r="H114" i="82"/>
  <c r="K117" i="82"/>
  <c r="H118" i="82"/>
  <c r="K121" i="82"/>
  <c r="H122" i="82"/>
  <c r="K125" i="82"/>
  <c r="H126" i="82"/>
  <c r="K129" i="82"/>
  <c r="H130" i="82"/>
  <c r="K133" i="82"/>
  <c r="H134" i="82"/>
  <c r="K137" i="82"/>
  <c r="H138" i="82"/>
  <c r="K141" i="82"/>
  <c r="H142" i="82"/>
  <c r="K145" i="82"/>
  <c r="H146" i="82"/>
  <c r="K149" i="82"/>
  <c r="H150" i="82"/>
  <c r="K153" i="82"/>
  <c r="H154" i="82"/>
  <c r="K157" i="82"/>
  <c r="H158" i="82"/>
  <c r="K161" i="82"/>
  <c r="H162" i="82"/>
  <c r="K165" i="82"/>
  <c r="H166" i="82"/>
  <c r="K169" i="82"/>
  <c r="H170" i="82"/>
  <c r="K173" i="82"/>
  <c r="H174" i="82"/>
  <c r="K177" i="82"/>
  <c r="H178" i="82"/>
  <c r="K181" i="82"/>
  <c r="H182" i="82"/>
  <c r="K185" i="82"/>
  <c r="H186" i="82"/>
  <c r="K189" i="82"/>
  <c r="H190" i="82"/>
  <c r="K193" i="82"/>
  <c r="H194" i="82"/>
  <c r="K197" i="82"/>
  <c r="H198" i="82"/>
  <c r="K201" i="82"/>
  <c r="H202" i="82"/>
  <c r="H19" i="82"/>
  <c r="H26" i="82"/>
  <c r="H35" i="82"/>
  <c r="H42" i="82"/>
  <c r="H51" i="82"/>
  <c r="K56" i="82"/>
  <c r="H57" i="82"/>
  <c r="K62" i="82"/>
  <c r="H67" i="82"/>
  <c r="K72" i="82"/>
  <c r="H73" i="82"/>
  <c r="K78" i="82"/>
  <c r="H83" i="82"/>
  <c r="K88" i="82"/>
  <c r="H89" i="82"/>
  <c r="K94" i="82"/>
  <c r="H99" i="82"/>
  <c r="K104" i="82"/>
  <c r="H105" i="82"/>
  <c r="K110" i="82"/>
  <c r="H115" i="82"/>
  <c r="K120" i="82"/>
  <c r="H121" i="82"/>
  <c r="K126" i="82"/>
  <c r="H131" i="82"/>
  <c r="K136" i="82"/>
  <c r="H137" i="82"/>
  <c r="K142" i="82"/>
  <c r="H147" i="82"/>
  <c r="K152" i="82"/>
  <c r="H153" i="82"/>
  <c r="K158" i="82"/>
  <c r="H163" i="82"/>
  <c r="K168" i="82"/>
  <c r="H169" i="82"/>
  <c r="K174" i="82"/>
  <c r="H179" i="82"/>
  <c r="K184" i="82"/>
  <c r="H185" i="82"/>
  <c r="K190" i="82"/>
  <c r="H195" i="82"/>
  <c r="K200" i="82"/>
  <c r="H201" i="82"/>
  <c r="K5" i="82"/>
  <c r="H13" i="82"/>
  <c r="H18" i="82"/>
  <c r="H27" i="82"/>
  <c r="H34" i="82"/>
  <c r="H43" i="82"/>
  <c r="H50" i="82"/>
  <c r="H59" i="82"/>
  <c r="K64" i="82"/>
  <c r="H65" i="82"/>
  <c r="K70" i="82"/>
  <c r="H75" i="82"/>
  <c r="K80" i="82"/>
  <c r="H81" i="82"/>
  <c r="K86" i="82"/>
  <c r="H91" i="82"/>
  <c r="K96" i="82"/>
  <c r="H97" i="82"/>
  <c r="K102" i="82"/>
  <c r="H107" i="82"/>
  <c r="K112" i="82"/>
  <c r="H113" i="82"/>
  <c r="K118" i="82"/>
  <c r="H123" i="82"/>
  <c r="K128" i="82"/>
  <c r="H129" i="82"/>
  <c r="K134" i="82"/>
  <c r="H139" i="82"/>
  <c r="K144" i="82"/>
  <c r="H145" i="82"/>
  <c r="K150" i="82"/>
  <c r="H155" i="82"/>
  <c r="K160" i="82"/>
  <c r="H161" i="82"/>
  <c r="K166" i="82"/>
  <c r="H171" i="82"/>
  <c r="K176" i="82"/>
  <c r="H177" i="82"/>
  <c r="K182" i="82"/>
  <c r="H187" i="82"/>
  <c r="K192" i="82"/>
  <c r="H193" i="82"/>
  <c r="K198" i="82"/>
  <c r="H203" i="82"/>
  <c r="H9" i="82"/>
  <c r="H14" i="82"/>
  <c r="H31" i="82"/>
  <c r="H46" i="82"/>
  <c r="K58" i="82"/>
  <c r="K60" i="82"/>
  <c r="H61" i="82"/>
  <c r="K66" i="82"/>
  <c r="K68" i="82"/>
  <c r="H69" i="82"/>
  <c r="K74" i="82"/>
  <c r="K76" i="82"/>
  <c r="H77" i="82"/>
  <c r="K82" i="82"/>
  <c r="K84" i="82"/>
  <c r="H85" i="82"/>
  <c r="K90" i="82"/>
  <c r="K92" i="82"/>
  <c r="H93" i="82"/>
  <c r="K98" i="82"/>
  <c r="K100" i="82"/>
  <c r="H101" i="82"/>
  <c r="K106" i="82"/>
  <c r="K108" i="82"/>
  <c r="H109" i="82"/>
  <c r="K114" i="82"/>
  <c r="K116" i="82"/>
  <c r="H117" i="82"/>
  <c r="K122" i="82"/>
  <c r="K124" i="82"/>
  <c r="H125" i="82"/>
  <c r="K130" i="82"/>
  <c r="K132" i="82"/>
  <c r="H133" i="82"/>
  <c r="K138" i="82"/>
  <c r="K140" i="82"/>
  <c r="H141" i="82"/>
  <c r="K146" i="82"/>
  <c r="K148" i="82"/>
  <c r="H149" i="82"/>
  <c r="K154" i="82"/>
  <c r="K156" i="82"/>
  <c r="H157" i="82"/>
  <c r="K162" i="82"/>
  <c r="K164" i="82"/>
  <c r="H165" i="82"/>
  <c r="K170" i="82"/>
  <c r="K172" i="82"/>
  <c r="H173" i="82"/>
  <c r="K178" i="82"/>
  <c r="K180" i="82"/>
  <c r="H181" i="82"/>
  <c r="K186" i="82"/>
  <c r="K188" i="82"/>
  <c r="H189" i="82"/>
  <c r="K194" i="82"/>
  <c r="K196" i="82"/>
  <c r="H197" i="82"/>
  <c r="K202" i="82"/>
  <c r="K204" i="82"/>
  <c r="K7" i="82"/>
  <c r="H10" i="82"/>
  <c r="H15" i="82"/>
  <c r="H30" i="82"/>
  <c r="H47" i="82"/>
  <c r="K5" i="83"/>
  <c r="K7" i="83"/>
  <c r="K10" i="83"/>
  <c r="H11" i="83"/>
  <c r="H13" i="83"/>
  <c r="K15" i="83"/>
  <c r="H16" i="83"/>
  <c r="K19" i="83"/>
  <c r="H20" i="83"/>
  <c r="K23" i="83"/>
  <c r="H24" i="83"/>
  <c r="K27" i="83"/>
  <c r="H28" i="83"/>
  <c r="K31" i="83"/>
  <c r="H32" i="83"/>
  <c r="K35" i="83"/>
  <c r="H36" i="83"/>
  <c r="K39" i="83"/>
  <c r="H40" i="83"/>
  <c r="K43" i="83"/>
  <c r="H44" i="83"/>
  <c r="K47" i="83"/>
  <c r="H48" i="83"/>
  <c r="K51" i="83"/>
  <c r="H52" i="83"/>
  <c r="K55" i="83"/>
  <c r="H56" i="83"/>
  <c r="K59" i="83"/>
  <c r="H60" i="83"/>
  <c r="K63" i="83"/>
  <c r="H64" i="83"/>
  <c r="K67" i="83"/>
  <c r="H68" i="83"/>
  <c r="K71" i="83"/>
  <c r="H72" i="83"/>
  <c r="K75" i="83"/>
  <c r="H76" i="83"/>
  <c r="K79" i="83"/>
  <c r="H80" i="83"/>
  <c r="K83" i="83"/>
  <c r="H84" i="83"/>
  <c r="K87" i="83"/>
  <c r="H88" i="83"/>
  <c r="K91" i="83"/>
  <c r="H92" i="83"/>
  <c r="K95" i="83"/>
  <c r="H96" i="83"/>
  <c r="K99" i="83"/>
  <c r="H100" i="83"/>
  <c r="K103" i="83"/>
  <c r="H104" i="83"/>
  <c r="K107" i="83"/>
  <c r="H108" i="83"/>
  <c r="K111" i="83"/>
  <c r="H112" i="83"/>
  <c r="K115" i="83"/>
  <c r="H116" i="83"/>
  <c r="K119" i="83"/>
  <c r="H120" i="83"/>
  <c r="K123" i="83"/>
  <c r="H124" i="83"/>
  <c r="K127" i="83"/>
  <c r="H128" i="83"/>
  <c r="K131" i="83"/>
  <c r="H132" i="83"/>
  <c r="K135" i="83"/>
  <c r="H136" i="83"/>
  <c r="K139" i="83"/>
  <c r="H140" i="83"/>
  <c r="K143" i="83"/>
  <c r="H144" i="83"/>
  <c r="K147" i="83"/>
  <c r="H148" i="83"/>
  <c r="K151" i="83"/>
  <c r="H152" i="83"/>
  <c r="K155" i="83"/>
  <c r="H156" i="83"/>
  <c r="K159" i="83"/>
  <c r="H160" i="83"/>
  <c r="K163" i="83"/>
  <c r="H164" i="83"/>
  <c r="K167" i="83"/>
  <c r="H168" i="83"/>
  <c r="K171" i="83"/>
  <c r="H172" i="83"/>
  <c r="K175" i="83"/>
  <c r="H176" i="83"/>
  <c r="K179" i="83"/>
  <c r="H180" i="83"/>
  <c r="K183" i="83"/>
  <c r="H184" i="83"/>
  <c r="K187" i="83"/>
  <c r="H188" i="83"/>
  <c r="K191" i="83"/>
  <c r="H192" i="83"/>
  <c r="K195" i="83"/>
  <c r="H196" i="83"/>
  <c r="K199" i="83"/>
  <c r="H200" i="83"/>
  <c r="K203" i="83"/>
  <c r="H204" i="83"/>
  <c r="K8" i="83"/>
  <c r="K9" i="83"/>
  <c r="H10" i="83"/>
  <c r="K11" i="83"/>
  <c r="H12" i="83"/>
  <c r="H5" i="83"/>
  <c r="H6" i="83"/>
  <c r="K13" i="83"/>
  <c r="H14" i="83"/>
  <c r="H17" i="83"/>
  <c r="H18" i="83"/>
  <c r="H21" i="83"/>
  <c r="H22" i="83"/>
  <c r="H25" i="83"/>
  <c r="H26" i="83"/>
  <c r="H29" i="83"/>
  <c r="H30" i="83"/>
  <c r="H33" i="83"/>
  <c r="H34" i="83"/>
  <c r="H37" i="83"/>
  <c r="H38" i="83"/>
  <c r="H41" i="83"/>
  <c r="H42" i="83"/>
  <c r="H45" i="83"/>
  <c r="H46" i="83"/>
  <c r="H49" i="83"/>
  <c r="H50" i="83"/>
  <c r="H53" i="83"/>
  <c r="H54" i="83"/>
  <c r="H57" i="83"/>
  <c r="H58" i="83"/>
  <c r="H61" i="83"/>
  <c r="H62" i="83"/>
  <c r="H65" i="83"/>
  <c r="H66" i="83"/>
  <c r="H69" i="83"/>
  <c r="H70" i="83"/>
  <c r="H73" i="83"/>
  <c r="H74" i="83"/>
  <c r="H77" i="83"/>
  <c r="H78" i="83"/>
  <c r="H81" i="83"/>
  <c r="H82" i="83"/>
  <c r="H85" i="83"/>
  <c r="H86" i="83"/>
  <c r="H89" i="83"/>
  <c r="H90" i="83"/>
  <c r="H93" i="83"/>
  <c r="H94" i="83"/>
  <c r="H97" i="83"/>
  <c r="H98" i="83"/>
  <c r="H101" i="83"/>
  <c r="H102" i="83"/>
  <c r="H105" i="83"/>
  <c r="H106" i="83"/>
  <c r="H109" i="83"/>
  <c r="H110" i="83"/>
  <c r="H113" i="83"/>
  <c r="H114" i="83"/>
  <c r="H117" i="83"/>
  <c r="H118" i="83"/>
  <c r="H121" i="83"/>
  <c r="H122" i="83"/>
  <c r="H125" i="83"/>
  <c r="H126" i="83"/>
  <c r="H129" i="83"/>
  <c r="H130" i="83"/>
  <c r="H133" i="83"/>
  <c r="H134" i="83"/>
  <c r="H137" i="83"/>
  <c r="H138" i="83"/>
  <c r="H141" i="83"/>
  <c r="H142" i="83"/>
  <c r="H145" i="83"/>
  <c r="H146" i="83"/>
  <c r="H149" i="83"/>
  <c r="H150" i="83"/>
  <c r="H153" i="83"/>
  <c r="H154" i="83"/>
  <c r="H157" i="83"/>
  <c r="H158" i="83"/>
  <c r="H161" i="83"/>
  <c r="H162" i="83"/>
  <c r="H165" i="83"/>
  <c r="H166" i="83"/>
  <c r="H169" i="83"/>
  <c r="H170" i="83"/>
  <c r="H173" i="83"/>
  <c r="H174" i="83"/>
  <c r="H177" i="83"/>
  <c r="H178" i="83"/>
  <c r="H181" i="83"/>
  <c r="H182" i="83"/>
  <c r="H185" i="83"/>
  <c r="H186" i="83"/>
  <c r="H189" i="83"/>
  <c r="H190" i="83"/>
  <c r="H193" i="83"/>
  <c r="H194" i="83"/>
  <c r="H197" i="83"/>
  <c r="H198" i="83"/>
  <c r="H201" i="83"/>
  <c r="H202" i="83"/>
  <c r="H8" i="83"/>
  <c r="K16" i="83"/>
  <c r="K21" i="83"/>
  <c r="K26" i="83"/>
  <c r="H27" i="83"/>
  <c r="K32" i="83"/>
  <c r="K37" i="83"/>
  <c r="K42" i="83"/>
  <c r="H43" i="83"/>
  <c r="K48" i="83"/>
  <c r="K53" i="83"/>
  <c r="K58" i="83"/>
  <c r="H59" i="83"/>
  <c r="K64" i="83"/>
  <c r="K69" i="83"/>
  <c r="K74" i="83"/>
  <c r="H75" i="83"/>
  <c r="K80" i="83"/>
  <c r="K85" i="83"/>
  <c r="K90" i="83"/>
  <c r="H91" i="83"/>
  <c r="K96" i="83"/>
  <c r="K101" i="83"/>
  <c r="K106" i="83"/>
  <c r="H107" i="83"/>
  <c r="K112" i="83"/>
  <c r="K117" i="83"/>
  <c r="K122" i="83"/>
  <c r="H123" i="83"/>
  <c r="K128" i="83"/>
  <c r="K133" i="83"/>
  <c r="K138" i="83"/>
  <c r="H139" i="83"/>
  <c r="K144" i="83"/>
  <c r="K149" i="83"/>
  <c r="K154" i="83"/>
  <c r="H155" i="83"/>
  <c r="K160" i="83"/>
  <c r="K165" i="83"/>
  <c r="K170" i="83"/>
  <c r="H171" i="83"/>
  <c r="K176" i="83"/>
  <c r="K181" i="83"/>
  <c r="K186" i="83"/>
  <c r="H187" i="83"/>
  <c r="K192" i="83"/>
  <c r="K197" i="83"/>
  <c r="K202" i="83"/>
  <c r="H203" i="83"/>
  <c r="K6" i="83"/>
  <c r="H9" i="83"/>
  <c r="K12" i="83"/>
  <c r="K18" i="83"/>
  <c r="H19" i="83"/>
  <c r="K24" i="83"/>
  <c r="K29" i="83"/>
  <c r="K34" i="83"/>
  <c r="H35" i="83"/>
  <c r="K40" i="83"/>
  <c r="K45" i="83"/>
  <c r="K50" i="83"/>
  <c r="H51" i="83"/>
  <c r="K56" i="83"/>
  <c r="K61" i="83"/>
  <c r="K66" i="83"/>
  <c r="H67" i="83"/>
  <c r="K72" i="83"/>
  <c r="K77" i="83"/>
  <c r="K82" i="83"/>
  <c r="H83" i="83"/>
  <c r="K88" i="83"/>
  <c r="K93" i="83"/>
  <c r="K98" i="83"/>
  <c r="H99" i="83"/>
  <c r="K104" i="83"/>
  <c r="K109" i="83"/>
  <c r="K114" i="83"/>
  <c r="H115" i="83"/>
  <c r="K120" i="83"/>
  <c r="K125" i="83"/>
  <c r="K130" i="83"/>
  <c r="H131" i="83"/>
  <c r="K136" i="83"/>
  <c r="K141" i="83"/>
  <c r="K146" i="83"/>
  <c r="H147" i="83"/>
  <c r="K152" i="83"/>
  <c r="K157" i="83"/>
  <c r="K162" i="83"/>
  <c r="H163" i="83"/>
  <c r="K168" i="83"/>
  <c r="K173" i="83"/>
  <c r="K178" i="83"/>
  <c r="H179" i="83"/>
  <c r="K184" i="83"/>
  <c r="K189" i="83"/>
  <c r="K194" i="83"/>
  <c r="H195" i="83"/>
  <c r="K200" i="83"/>
  <c r="H7" i="83"/>
  <c r="K14" i="83"/>
  <c r="H15" i="83"/>
  <c r="K30" i="83"/>
  <c r="H31" i="83"/>
  <c r="K46" i="83"/>
  <c r="H47" i="83"/>
  <c r="K62" i="83"/>
  <c r="H63" i="83"/>
  <c r="K78" i="83"/>
  <c r="H79" i="83"/>
  <c r="K94" i="83"/>
  <c r="H95" i="83"/>
  <c r="K110" i="83"/>
  <c r="H111" i="83"/>
  <c r="K126" i="83"/>
  <c r="H127" i="83"/>
  <c r="K142" i="83"/>
  <c r="H143" i="83"/>
  <c r="K158" i="83"/>
  <c r="H159" i="83"/>
  <c r="K174" i="83"/>
  <c r="H175" i="83"/>
  <c r="K190" i="83"/>
  <c r="H191" i="83"/>
  <c r="K22" i="83"/>
  <c r="H23" i="83"/>
  <c r="K38" i="83"/>
  <c r="H39" i="83"/>
  <c r="K54" i="83"/>
  <c r="H55" i="83"/>
  <c r="K70" i="83"/>
  <c r="H71" i="83"/>
  <c r="K86" i="83"/>
  <c r="H87" i="83"/>
  <c r="K102" i="83"/>
  <c r="H103" i="83"/>
  <c r="K118" i="83"/>
  <c r="H119" i="83"/>
  <c r="K134" i="83"/>
  <c r="H135" i="83"/>
  <c r="K150" i="83"/>
  <c r="H151" i="83"/>
  <c r="K166" i="83"/>
  <c r="H167" i="83"/>
  <c r="K182" i="83"/>
  <c r="H183" i="83"/>
  <c r="K198" i="83"/>
  <c r="H199" i="83"/>
  <c r="T199" i="84"/>
  <c r="P199" i="84"/>
  <c r="P184" i="84"/>
  <c r="T184" i="84"/>
  <c r="P174" i="84"/>
  <c r="T174" i="84"/>
  <c r="T167" i="84"/>
  <c r="P167" i="84"/>
  <c r="P152" i="84"/>
  <c r="T152" i="84"/>
  <c r="P142" i="84"/>
  <c r="T142" i="84"/>
  <c r="T135" i="84"/>
  <c r="P135" i="84"/>
  <c r="P120" i="84"/>
  <c r="T120" i="84"/>
  <c r="P110" i="84"/>
  <c r="T110" i="84"/>
  <c r="T103" i="84"/>
  <c r="P103" i="84"/>
  <c r="P88" i="84"/>
  <c r="T88" i="84"/>
  <c r="P78" i="84"/>
  <c r="T78" i="84"/>
  <c r="T71" i="84"/>
  <c r="P71" i="84"/>
  <c r="P56" i="84"/>
  <c r="T56" i="84"/>
  <c r="P46" i="84"/>
  <c r="T46" i="84"/>
  <c r="T39" i="84"/>
  <c r="P39" i="84"/>
  <c r="P24" i="84"/>
  <c r="T24" i="84"/>
  <c r="P14" i="84"/>
  <c r="T14" i="84"/>
  <c r="Y7" i="84"/>
  <c r="T202" i="85"/>
  <c r="P202" i="85"/>
  <c r="P189" i="85"/>
  <c r="T189" i="85"/>
  <c r="P183" i="85"/>
  <c r="T183" i="85"/>
  <c r="T170" i="85"/>
  <c r="P170" i="85"/>
  <c r="P157" i="85"/>
  <c r="T157" i="85"/>
  <c r="P151" i="85"/>
  <c r="T151" i="85"/>
  <c r="T138" i="85"/>
  <c r="P138" i="85"/>
  <c r="P125" i="85"/>
  <c r="T125" i="85"/>
  <c r="P119" i="85"/>
  <c r="T119" i="85"/>
  <c r="T106" i="85"/>
  <c r="P106" i="85"/>
  <c r="P93" i="85"/>
  <c r="T93" i="85"/>
  <c r="P87" i="85"/>
  <c r="T87" i="85"/>
  <c r="T74" i="85"/>
  <c r="P74" i="85"/>
  <c r="P61" i="85"/>
  <c r="T61" i="85"/>
  <c r="P55" i="85"/>
  <c r="T55" i="85"/>
  <c r="P8" i="86"/>
  <c r="N205" i="86"/>
  <c r="L59" i="32" s="1"/>
  <c r="T8" i="86"/>
  <c r="P186" i="87"/>
  <c r="T186" i="87"/>
  <c r="P178" i="87"/>
  <c r="T178" i="87"/>
  <c r="P170" i="87"/>
  <c r="T170" i="87"/>
  <c r="P162" i="87"/>
  <c r="T162" i="87"/>
  <c r="P154" i="87"/>
  <c r="T154" i="87"/>
  <c r="P146" i="87"/>
  <c r="T146" i="87"/>
  <c r="P138" i="87"/>
  <c r="T138" i="87"/>
  <c r="P130" i="87"/>
  <c r="T130" i="87"/>
  <c r="P122" i="87"/>
  <c r="T122" i="87"/>
  <c r="P114" i="87"/>
  <c r="T114" i="87"/>
  <c r="P106" i="87"/>
  <c r="T106" i="87"/>
  <c r="P11" i="87"/>
  <c r="T11" i="87"/>
  <c r="H6" i="91"/>
  <c r="H8" i="91"/>
  <c r="K11" i="91"/>
  <c r="K13" i="91"/>
  <c r="K16" i="91"/>
  <c r="H17" i="91"/>
  <c r="K20" i="91"/>
  <c r="H21" i="91"/>
  <c r="K24" i="91"/>
  <c r="H25" i="91"/>
  <c r="K28" i="91"/>
  <c r="H29" i="91"/>
  <c r="K32" i="91"/>
  <c r="H33" i="91"/>
  <c r="K36" i="91"/>
  <c r="H37" i="91"/>
  <c r="K40" i="91"/>
  <c r="H41" i="91"/>
  <c r="K44" i="91"/>
  <c r="H45" i="91"/>
  <c r="K48" i="91"/>
  <c r="H49" i="91"/>
  <c r="K52" i="91"/>
  <c r="H53" i="91"/>
  <c r="K56" i="91"/>
  <c r="H57" i="91"/>
  <c r="K60" i="91"/>
  <c r="H61" i="91"/>
  <c r="K64" i="91"/>
  <c r="H65" i="91"/>
  <c r="K68" i="91"/>
  <c r="H69" i="91"/>
  <c r="K72" i="91"/>
  <c r="H73" i="91"/>
  <c r="K76" i="91"/>
  <c r="H77" i="91"/>
  <c r="K80" i="91"/>
  <c r="H81" i="91"/>
  <c r="K84" i="91"/>
  <c r="H85" i="91"/>
  <c r="K88" i="91"/>
  <c r="H89" i="91"/>
  <c r="K92" i="91"/>
  <c r="H93" i="91"/>
  <c r="K96" i="91"/>
  <c r="H97" i="91"/>
  <c r="K100" i="91"/>
  <c r="H101" i="91"/>
  <c r="K104" i="91"/>
  <c r="H105" i="91"/>
  <c r="K108" i="91"/>
  <c r="H109" i="91"/>
  <c r="K5" i="91"/>
  <c r="K12" i="91"/>
  <c r="H13" i="91"/>
  <c r="H14" i="91"/>
  <c r="H15" i="91"/>
  <c r="H18" i="91"/>
  <c r="H19" i="91"/>
  <c r="H22" i="91"/>
  <c r="H23" i="91"/>
  <c r="H26" i="91"/>
  <c r="H27" i="91"/>
  <c r="H30" i="91"/>
  <c r="H31" i="91"/>
  <c r="H34" i="91"/>
  <c r="H35" i="91"/>
  <c r="H38" i="91"/>
  <c r="H39" i="91"/>
  <c r="H42" i="91"/>
  <c r="H43" i="91"/>
  <c r="H46" i="91"/>
  <c r="H47" i="91"/>
  <c r="H50" i="91"/>
  <c r="H51" i="91"/>
  <c r="H54" i="91"/>
  <c r="H55" i="91"/>
  <c r="H58" i="91"/>
  <c r="H59" i="91"/>
  <c r="H62" i="91"/>
  <c r="H63" i="91"/>
  <c r="H66" i="91"/>
  <c r="H67" i="91"/>
  <c r="H70" i="91"/>
  <c r="H71" i="91"/>
  <c r="H74" i="91"/>
  <c r="H75" i="91"/>
  <c r="H78" i="91"/>
  <c r="H79" i="91"/>
  <c r="H82" i="91"/>
  <c r="H83" i="91"/>
  <c r="H86" i="91"/>
  <c r="H87" i="91"/>
  <c r="H90" i="91"/>
  <c r="H91" i="91"/>
  <c r="H94" i="91"/>
  <c r="H95" i="91"/>
  <c r="H98" i="91"/>
  <c r="H99" i="91"/>
  <c r="H102" i="91"/>
  <c r="H103" i="91"/>
  <c r="H106" i="91"/>
  <c r="H107" i="91"/>
  <c r="H110" i="91"/>
  <c r="H111" i="91"/>
  <c r="K114" i="91"/>
  <c r="H115" i="91"/>
  <c r="K118" i="91"/>
  <c r="H119" i="91"/>
  <c r="K122" i="91"/>
  <c r="H123" i="91"/>
  <c r="K126" i="91"/>
  <c r="H127" i="91"/>
  <c r="K130" i="91"/>
  <c r="H131" i="91"/>
  <c r="K134" i="91"/>
  <c r="H135" i="91"/>
  <c r="K138" i="91"/>
  <c r="H139" i="91"/>
  <c r="K142" i="91"/>
  <c r="H143" i="91"/>
  <c r="K146" i="91"/>
  <c r="H147" i="91"/>
  <c r="K150" i="91"/>
  <c r="H151" i="91"/>
  <c r="K154" i="91"/>
  <c r="H155" i="91"/>
  <c r="K158" i="91"/>
  <c r="H159" i="91"/>
  <c r="K162" i="91"/>
  <c r="H163" i="91"/>
  <c r="K166" i="91"/>
  <c r="H167" i="91"/>
  <c r="K170" i="91"/>
  <c r="H171" i="91"/>
  <c r="K174" i="91"/>
  <c r="H175" i="91"/>
  <c r="K178" i="91"/>
  <c r="H179" i="91"/>
  <c r="K182" i="91"/>
  <c r="H183" i="91"/>
  <c r="K186" i="91"/>
  <c r="H187" i="91"/>
  <c r="K190" i="91"/>
  <c r="H191" i="91"/>
  <c r="K194" i="91"/>
  <c r="H195" i="91"/>
  <c r="K198" i="91"/>
  <c r="H199" i="91"/>
  <c r="K202" i="91"/>
  <c r="H203" i="91"/>
  <c r="K17" i="91"/>
  <c r="K22" i="91"/>
  <c r="K27" i="91"/>
  <c r="H28" i="91"/>
  <c r="K33" i="91"/>
  <c r="K38" i="91"/>
  <c r="K43" i="91"/>
  <c r="H44" i="91"/>
  <c r="K49" i="91"/>
  <c r="K54" i="91"/>
  <c r="K59" i="91"/>
  <c r="H60" i="91"/>
  <c r="K65" i="91"/>
  <c r="K70" i="91"/>
  <c r="K75" i="91"/>
  <c r="H76" i="91"/>
  <c r="K81" i="91"/>
  <c r="K86" i="91"/>
  <c r="K91" i="91"/>
  <c r="H92" i="91"/>
  <c r="K97" i="91"/>
  <c r="K102" i="91"/>
  <c r="K107" i="91"/>
  <c r="H108" i="91"/>
  <c r="H112" i="91"/>
  <c r="H113" i="91"/>
  <c r="H116" i="91"/>
  <c r="H117" i="91"/>
  <c r="H120" i="91"/>
  <c r="H121" i="91"/>
  <c r="H124" i="91"/>
  <c r="H125" i="91"/>
  <c r="H128" i="91"/>
  <c r="H129" i="91"/>
  <c r="H132" i="91"/>
  <c r="H133" i="91"/>
  <c r="H136" i="91"/>
  <c r="H137" i="91"/>
  <c r="H140" i="91"/>
  <c r="H141" i="91"/>
  <c r="H144" i="91"/>
  <c r="H145" i="91"/>
  <c r="H148" i="91"/>
  <c r="H149" i="91"/>
  <c r="H152" i="91"/>
  <c r="H153" i="91"/>
  <c r="H156" i="91"/>
  <c r="H157" i="91"/>
  <c r="H160" i="91"/>
  <c r="H161" i="91"/>
  <c r="H164" i="91"/>
  <c r="H165" i="91"/>
  <c r="H168" i="91"/>
  <c r="H169" i="91"/>
  <c r="H172" i="91"/>
  <c r="H173" i="91"/>
  <c r="H176" i="91"/>
  <c r="H177" i="91"/>
  <c r="H180" i="91"/>
  <c r="H181" i="91"/>
  <c r="H184" i="91"/>
  <c r="H185" i="91"/>
  <c r="H188" i="91"/>
  <c r="H189" i="91"/>
  <c r="H192" i="91"/>
  <c r="H193" i="91"/>
  <c r="H196" i="91"/>
  <c r="H197" i="91"/>
  <c r="H200" i="91"/>
  <c r="H201" i="91"/>
  <c r="H204" i="91"/>
  <c r="H7" i="91"/>
  <c r="K14" i="91"/>
  <c r="K21" i="91"/>
  <c r="K25" i="91"/>
  <c r="K34" i="91"/>
  <c r="K47" i="91"/>
  <c r="H48" i="91"/>
  <c r="K51" i="91"/>
  <c r="H52" i="91"/>
  <c r="K58" i="91"/>
  <c r="K61" i="91"/>
  <c r="K71" i="91"/>
  <c r="H72" i="91"/>
  <c r="K78" i="91"/>
  <c r="K85" i="91"/>
  <c r="K89" i="91"/>
  <c r="K98" i="91"/>
  <c r="K111" i="91"/>
  <c r="K116" i="91"/>
  <c r="K121" i="91"/>
  <c r="H122" i="91"/>
  <c r="K127" i="91"/>
  <c r="K132" i="91"/>
  <c r="K137" i="91"/>
  <c r="H138" i="91"/>
  <c r="K143" i="91"/>
  <c r="K148" i="91"/>
  <c r="K153" i="91"/>
  <c r="H154" i="91"/>
  <c r="K159" i="91"/>
  <c r="K164" i="91"/>
  <c r="K169" i="91"/>
  <c r="H170" i="91"/>
  <c r="K175" i="91"/>
  <c r="K180" i="91"/>
  <c r="K185" i="91"/>
  <c r="H186" i="91"/>
  <c r="K191" i="91"/>
  <c r="K196" i="91"/>
  <c r="K201" i="91"/>
  <c r="H202" i="91"/>
  <c r="H5" i="91"/>
  <c r="K6" i="91"/>
  <c r="K8" i="91"/>
  <c r="K9" i="91"/>
  <c r="K10" i="91"/>
  <c r="H11" i="91"/>
  <c r="H12" i="91"/>
  <c r="K15" i="91"/>
  <c r="H16" i="91"/>
  <c r="K19" i="91"/>
  <c r="H20" i="91"/>
  <c r="K26" i="91"/>
  <c r="K29" i="91"/>
  <c r="K39" i="91"/>
  <c r="H40" i="91"/>
  <c r="K46" i="91"/>
  <c r="K53" i="91"/>
  <c r="K57" i="91"/>
  <c r="K66" i="91"/>
  <c r="K79" i="91"/>
  <c r="H80" i="91"/>
  <c r="K83" i="91"/>
  <c r="H84" i="91"/>
  <c r="K90" i="91"/>
  <c r="K93" i="91"/>
  <c r="K103" i="91"/>
  <c r="H104" i="91"/>
  <c r="K110" i="91"/>
  <c r="K113" i="91"/>
  <c r="H114" i="91"/>
  <c r="K119" i="91"/>
  <c r="K124" i="91"/>
  <c r="K129" i="91"/>
  <c r="H130" i="91"/>
  <c r="K135" i="91"/>
  <c r="K140" i="91"/>
  <c r="K145" i="91"/>
  <c r="H146" i="91"/>
  <c r="K151" i="91"/>
  <c r="K156" i="91"/>
  <c r="K161" i="91"/>
  <c r="H162" i="91"/>
  <c r="K167" i="91"/>
  <c r="K172" i="91"/>
  <c r="K177" i="91"/>
  <c r="H178" i="91"/>
  <c r="K183" i="91"/>
  <c r="K188" i="91"/>
  <c r="K7" i="91"/>
  <c r="K18" i="91"/>
  <c r="K37" i="91"/>
  <c r="K42" i="91"/>
  <c r="K50" i="91"/>
  <c r="K69" i="91"/>
  <c r="K74" i="91"/>
  <c r="K82" i="91"/>
  <c r="K101" i="91"/>
  <c r="K106" i="91"/>
  <c r="K112" i="91"/>
  <c r="K139" i="91"/>
  <c r="K141" i="91"/>
  <c r="H142" i="91"/>
  <c r="K144" i="91"/>
  <c r="K171" i="91"/>
  <c r="K173" i="91"/>
  <c r="H174" i="91"/>
  <c r="K176" i="91"/>
  <c r="K195" i="91"/>
  <c r="K199" i="91"/>
  <c r="H10" i="91"/>
  <c r="K35" i="91"/>
  <c r="H36" i="91"/>
  <c r="K41" i="91"/>
  <c r="K67" i="91"/>
  <c r="H68" i="91"/>
  <c r="K73" i="91"/>
  <c r="K99" i="91"/>
  <c r="H100" i="91"/>
  <c r="K105" i="91"/>
  <c r="K123" i="91"/>
  <c r="K125" i="91"/>
  <c r="H126" i="91"/>
  <c r="K128" i="91"/>
  <c r="K155" i="91"/>
  <c r="K157" i="91"/>
  <c r="H158" i="91"/>
  <c r="K160" i="91"/>
  <c r="K187" i="91"/>
  <c r="K189" i="91"/>
  <c r="H190" i="91"/>
  <c r="K193" i="91"/>
  <c r="H194" i="91"/>
  <c r="K200" i="91"/>
  <c r="K203" i="91"/>
  <c r="K31" i="91"/>
  <c r="H32" i="91"/>
  <c r="K55" i="91"/>
  <c r="H56" i="91"/>
  <c r="K62" i="91"/>
  <c r="K95" i="91"/>
  <c r="H96" i="91"/>
  <c r="K131" i="91"/>
  <c r="K133" i="91"/>
  <c r="H134" i="91"/>
  <c r="K136" i="91"/>
  <c r="K163" i="91"/>
  <c r="K165" i="91"/>
  <c r="H166" i="91"/>
  <c r="K168" i="91"/>
  <c r="H9" i="91"/>
  <c r="K23" i="91"/>
  <c r="H24" i="91"/>
  <c r="K30" i="91"/>
  <c r="K63" i="91"/>
  <c r="H64" i="91"/>
  <c r="K87" i="91"/>
  <c r="H88" i="91"/>
  <c r="K94" i="91"/>
  <c r="K115" i="91"/>
  <c r="K117" i="91"/>
  <c r="H118" i="91"/>
  <c r="K120" i="91"/>
  <c r="K147" i="91"/>
  <c r="K149" i="91"/>
  <c r="H150" i="91"/>
  <c r="K152" i="91"/>
  <c r="K179" i="91"/>
  <c r="K181" i="91"/>
  <c r="H182" i="91"/>
  <c r="K184" i="91"/>
  <c r="K197" i="91"/>
  <c r="H198" i="91"/>
  <c r="K204" i="91"/>
  <c r="K77" i="91"/>
  <c r="K45" i="91"/>
  <c r="K109" i="91"/>
  <c r="K192" i="91"/>
  <c r="Y7" i="92"/>
  <c r="T199" i="92"/>
  <c r="P199" i="92"/>
  <c r="T188" i="92"/>
  <c r="P188" i="92"/>
  <c r="T184" i="92"/>
  <c r="P184" i="92"/>
  <c r="T159" i="92"/>
  <c r="P159" i="92"/>
  <c r="T135" i="92"/>
  <c r="P135" i="92"/>
  <c r="T124" i="92"/>
  <c r="P124" i="92"/>
  <c r="T120" i="92"/>
  <c r="P120" i="92"/>
  <c r="T95" i="92"/>
  <c r="P95" i="92"/>
  <c r="T27" i="92"/>
  <c r="P27" i="92"/>
  <c r="P11" i="92"/>
  <c r="T11" i="92"/>
  <c r="I45" i="32"/>
  <c r="Q66" i="32"/>
  <c r="E188" i="7" s="1"/>
  <c r="I66" i="32"/>
  <c r="J66" i="32"/>
  <c r="Y13" i="52"/>
  <c r="Y13" i="56"/>
  <c r="Y7" i="60"/>
  <c r="T97" i="60"/>
  <c r="P96" i="60"/>
  <c r="P205" i="60" s="1"/>
  <c r="N33" i="32" s="1"/>
  <c r="T91" i="60"/>
  <c r="T85" i="60"/>
  <c r="T71" i="60"/>
  <c r="T67" i="60"/>
  <c r="T57" i="60"/>
  <c r="T51" i="60"/>
  <c r="T41" i="60"/>
  <c r="T31" i="60"/>
  <c r="T21" i="60"/>
  <c r="T15" i="60"/>
  <c r="T10" i="60"/>
  <c r="T6" i="60"/>
  <c r="K5" i="60"/>
  <c r="K7" i="60"/>
  <c r="K10" i="60"/>
  <c r="H11" i="60"/>
  <c r="H13" i="60"/>
  <c r="K15" i="60"/>
  <c r="H16" i="60"/>
  <c r="K19" i="60"/>
  <c r="H20" i="60"/>
  <c r="K23" i="60"/>
  <c r="H24" i="60"/>
  <c r="K27" i="60"/>
  <c r="H28" i="60"/>
  <c r="K31" i="60"/>
  <c r="H32" i="60"/>
  <c r="K35" i="60"/>
  <c r="H36" i="60"/>
  <c r="K39" i="60"/>
  <c r="H40" i="60"/>
  <c r="K43" i="60"/>
  <c r="H44" i="60"/>
  <c r="K47" i="60"/>
  <c r="H48" i="60"/>
  <c r="K51" i="60"/>
  <c r="H52" i="60"/>
  <c r="K55" i="60"/>
  <c r="H56" i="60"/>
  <c r="K59" i="60"/>
  <c r="H60" i="60"/>
  <c r="K63" i="60"/>
  <c r="H64" i="60"/>
  <c r="K67" i="60"/>
  <c r="H68" i="60"/>
  <c r="K71" i="60"/>
  <c r="H72" i="60"/>
  <c r="K75" i="60"/>
  <c r="H76" i="60"/>
  <c r="K79" i="60"/>
  <c r="H80" i="60"/>
  <c r="K83" i="60"/>
  <c r="H84" i="60"/>
  <c r="K87" i="60"/>
  <c r="H88" i="60"/>
  <c r="K91" i="60"/>
  <c r="H92" i="60"/>
  <c r="K95" i="60"/>
  <c r="H96" i="60"/>
  <c r="K6" i="60"/>
  <c r="K8" i="60"/>
  <c r="H9" i="60"/>
  <c r="H12" i="60"/>
  <c r="H14" i="60"/>
  <c r="K17" i="60"/>
  <c r="H18" i="60"/>
  <c r="K21" i="60"/>
  <c r="H22" i="60"/>
  <c r="K25" i="60"/>
  <c r="H26" i="60"/>
  <c r="K29" i="60"/>
  <c r="H30" i="60"/>
  <c r="K33" i="60"/>
  <c r="H34" i="60"/>
  <c r="K37" i="60"/>
  <c r="H38" i="60"/>
  <c r="K41" i="60"/>
  <c r="H42" i="60"/>
  <c r="K45" i="60"/>
  <c r="H46" i="60"/>
  <c r="K49" i="60"/>
  <c r="H50" i="60"/>
  <c r="K53" i="60"/>
  <c r="H54" i="60"/>
  <c r="K57" i="60"/>
  <c r="H58" i="60"/>
  <c r="K61" i="60"/>
  <c r="H62" i="60"/>
  <c r="K65" i="60"/>
  <c r="H66" i="60"/>
  <c r="K69" i="60"/>
  <c r="H70" i="60"/>
  <c r="K73" i="60"/>
  <c r="H74" i="60"/>
  <c r="K77" i="60"/>
  <c r="H78" i="60"/>
  <c r="K81" i="60"/>
  <c r="H82" i="60"/>
  <c r="K85" i="60"/>
  <c r="H86" i="60"/>
  <c r="K89" i="60"/>
  <c r="H90" i="60"/>
  <c r="K93" i="60"/>
  <c r="H94" i="60"/>
  <c r="T200" i="61"/>
  <c r="T190" i="61"/>
  <c r="T180" i="61"/>
  <c r="T170" i="61"/>
  <c r="T164" i="61"/>
  <c r="T146" i="61"/>
  <c r="T140" i="61"/>
  <c r="T130" i="61"/>
  <c r="T124" i="61"/>
  <c r="T114" i="61"/>
  <c r="T108" i="61"/>
  <c r="T98" i="61"/>
  <c r="T92" i="61"/>
  <c r="T82" i="61"/>
  <c r="T76" i="61"/>
  <c r="T66" i="61"/>
  <c r="T48" i="61"/>
  <c r="T38" i="61"/>
  <c r="T32" i="61"/>
  <c r="T28" i="61"/>
  <c r="T22" i="61"/>
  <c r="T12" i="61"/>
  <c r="H5" i="61"/>
  <c r="H7" i="61"/>
  <c r="K9" i="61"/>
  <c r="H10" i="61"/>
  <c r="K12" i="61"/>
  <c r="K14" i="61"/>
  <c r="H15" i="61"/>
  <c r="K18" i="61"/>
  <c r="H19" i="61"/>
  <c r="K22" i="61"/>
  <c r="H23" i="61"/>
  <c r="K26" i="61"/>
  <c r="H27" i="61"/>
  <c r="K30" i="61"/>
  <c r="H31" i="61"/>
  <c r="K34" i="61"/>
  <c r="H35" i="61"/>
  <c r="K38" i="61"/>
  <c r="H39" i="61"/>
  <c r="K42" i="61"/>
  <c r="H43" i="61"/>
  <c r="K46" i="61"/>
  <c r="H47" i="61"/>
  <c r="K50" i="61"/>
  <c r="H51" i="61"/>
  <c r="K54" i="61"/>
  <c r="H55" i="61"/>
  <c r="K58" i="61"/>
  <c r="H59" i="61"/>
  <c r="K62" i="61"/>
  <c r="H63" i="61"/>
  <c r="K66" i="61"/>
  <c r="H67" i="61"/>
  <c r="K70" i="61"/>
  <c r="H71" i="61"/>
  <c r="K74" i="61"/>
  <c r="H75" i="61"/>
  <c r="K78" i="61"/>
  <c r="H79" i="61"/>
  <c r="K82" i="61"/>
  <c r="H83" i="61"/>
  <c r="K86" i="61"/>
  <c r="H87" i="61"/>
  <c r="K90" i="61"/>
  <c r="H91" i="61"/>
  <c r="K94" i="61"/>
  <c r="H95" i="61"/>
  <c r="K98" i="61"/>
  <c r="H99" i="61"/>
  <c r="K102" i="61"/>
  <c r="H103" i="61"/>
  <c r="K106" i="61"/>
  <c r="H107" i="61"/>
  <c r="K110" i="61"/>
  <c r="H111" i="61"/>
  <c r="K114" i="61"/>
  <c r="H115" i="61"/>
  <c r="K118" i="61"/>
  <c r="H119" i="61"/>
  <c r="K122" i="61"/>
  <c r="H123" i="61"/>
  <c r="K126" i="61"/>
  <c r="H127" i="61"/>
  <c r="K130" i="61"/>
  <c r="H131" i="61"/>
  <c r="K134" i="61"/>
  <c r="H135" i="61"/>
  <c r="K138" i="61"/>
  <c r="H139" i="61"/>
  <c r="K142" i="61"/>
  <c r="H143" i="61"/>
  <c r="K146" i="61"/>
  <c r="H147" i="61"/>
  <c r="K150" i="61"/>
  <c r="H151" i="61"/>
  <c r="K154" i="61"/>
  <c r="H155" i="61"/>
  <c r="K158" i="61"/>
  <c r="H159" i="61"/>
  <c r="K162" i="61"/>
  <c r="H163" i="61"/>
  <c r="K166" i="61"/>
  <c r="H167" i="61"/>
  <c r="K170" i="61"/>
  <c r="H171" i="61"/>
  <c r="K174" i="61"/>
  <c r="H175" i="61"/>
  <c r="K178" i="61"/>
  <c r="H179" i="61"/>
  <c r="K182" i="61"/>
  <c r="H183" i="61"/>
  <c r="K186" i="61"/>
  <c r="H187" i="61"/>
  <c r="K190" i="61"/>
  <c r="H191" i="61"/>
  <c r="K194" i="61"/>
  <c r="H195" i="61"/>
  <c r="K198" i="61"/>
  <c r="H199" i="61"/>
  <c r="K202" i="61"/>
  <c r="H203" i="61"/>
  <c r="H6" i="61"/>
  <c r="H8" i="61"/>
  <c r="K11" i="61"/>
  <c r="K13" i="61"/>
  <c r="K16" i="61"/>
  <c r="H17" i="61"/>
  <c r="K20" i="61"/>
  <c r="H21" i="61"/>
  <c r="K24" i="61"/>
  <c r="H25" i="61"/>
  <c r="K28" i="61"/>
  <c r="H29" i="61"/>
  <c r="K32" i="61"/>
  <c r="H33" i="61"/>
  <c r="K36" i="61"/>
  <c r="H37" i="61"/>
  <c r="K40" i="61"/>
  <c r="H41" i="61"/>
  <c r="K44" i="61"/>
  <c r="H45" i="61"/>
  <c r="K48" i="61"/>
  <c r="H49" i="61"/>
  <c r="K52" i="61"/>
  <c r="H53" i="61"/>
  <c r="K56" i="61"/>
  <c r="H57" i="61"/>
  <c r="K60" i="61"/>
  <c r="H61" i="61"/>
  <c r="K64" i="61"/>
  <c r="H65" i="61"/>
  <c r="K68" i="61"/>
  <c r="H69" i="61"/>
  <c r="K72" i="61"/>
  <c r="H73" i="61"/>
  <c r="K76" i="61"/>
  <c r="H77" i="61"/>
  <c r="K80" i="61"/>
  <c r="H81" i="61"/>
  <c r="K84" i="61"/>
  <c r="H85" i="61"/>
  <c r="K88" i="61"/>
  <c r="H89" i="61"/>
  <c r="K92" i="61"/>
  <c r="H93" i="61"/>
  <c r="K96" i="61"/>
  <c r="H97" i="61"/>
  <c r="K100" i="61"/>
  <c r="H101" i="61"/>
  <c r="K104" i="61"/>
  <c r="H105" i="61"/>
  <c r="K108" i="61"/>
  <c r="H109" i="61"/>
  <c r="K112" i="61"/>
  <c r="H113" i="61"/>
  <c r="K116" i="61"/>
  <c r="H117" i="61"/>
  <c r="K120" i="61"/>
  <c r="H121" i="61"/>
  <c r="K124" i="61"/>
  <c r="H125" i="61"/>
  <c r="K128" i="61"/>
  <c r="H129" i="61"/>
  <c r="K132" i="61"/>
  <c r="H133" i="61"/>
  <c r="K136" i="61"/>
  <c r="H137" i="61"/>
  <c r="K140" i="61"/>
  <c r="H141" i="61"/>
  <c r="K144" i="61"/>
  <c r="H145" i="61"/>
  <c r="K148" i="61"/>
  <c r="H149" i="61"/>
  <c r="K152" i="61"/>
  <c r="H153" i="61"/>
  <c r="K156" i="61"/>
  <c r="H157" i="61"/>
  <c r="K160" i="61"/>
  <c r="H161" i="61"/>
  <c r="K164" i="61"/>
  <c r="H165" i="61"/>
  <c r="K168" i="61"/>
  <c r="H169" i="61"/>
  <c r="K172" i="61"/>
  <c r="H173" i="61"/>
  <c r="K176" i="61"/>
  <c r="H177" i="61"/>
  <c r="K180" i="61"/>
  <c r="H181" i="61"/>
  <c r="K184" i="61"/>
  <c r="H185" i="61"/>
  <c r="K188" i="61"/>
  <c r="H189" i="61"/>
  <c r="K192" i="61"/>
  <c r="H193" i="61"/>
  <c r="K196" i="61"/>
  <c r="H197" i="61"/>
  <c r="K200" i="61"/>
  <c r="H201" i="61"/>
  <c r="K204" i="61"/>
  <c r="N205" i="62"/>
  <c r="L35" i="32" s="1"/>
  <c r="Y7" i="62"/>
  <c r="T203" i="62"/>
  <c r="K200" i="62"/>
  <c r="K196" i="62"/>
  <c r="T193" i="62"/>
  <c r="H191" i="62"/>
  <c r="K190" i="62"/>
  <c r="H185" i="62"/>
  <c r="T183" i="62"/>
  <c r="K180" i="62"/>
  <c r="T177" i="62"/>
  <c r="H175" i="62"/>
  <c r="K174" i="62"/>
  <c r="H169" i="62"/>
  <c r="K168" i="62"/>
  <c r="H163" i="62"/>
  <c r="T161" i="62"/>
  <c r="K158" i="62"/>
  <c r="T155" i="62"/>
  <c r="K152" i="62"/>
  <c r="T149" i="62"/>
  <c r="H147" i="62"/>
  <c r="K146" i="62"/>
  <c r="H141" i="62"/>
  <c r="T139" i="62"/>
  <c r="H137" i="62"/>
  <c r="K136" i="62"/>
  <c r="H131" i="62"/>
  <c r="T129" i="62"/>
  <c r="K126" i="62"/>
  <c r="T123" i="62"/>
  <c r="H121" i="62"/>
  <c r="K120" i="62"/>
  <c r="H115" i="62"/>
  <c r="T113" i="62"/>
  <c r="K110" i="62"/>
  <c r="H105" i="62"/>
  <c r="T103" i="62"/>
  <c r="K100" i="62"/>
  <c r="T97" i="62"/>
  <c r="H95" i="62"/>
  <c r="K94" i="62"/>
  <c r="H89" i="62"/>
  <c r="T87" i="62"/>
  <c r="K84" i="62"/>
  <c r="H79" i="62"/>
  <c r="T77" i="62"/>
  <c r="K74" i="62"/>
  <c r="T71" i="62"/>
  <c r="H69" i="62"/>
  <c r="K68" i="62"/>
  <c r="K64" i="62"/>
  <c r="H59" i="62"/>
  <c r="T57" i="62"/>
  <c r="K54" i="62"/>
  <c r="T51" i="62"/>
  <c r="H49" i="62"/>
  <c r="K48" i="62"/>
  <c r="H43" i="62"/>
  <c r="T41" i="62"/>
  <c r="K38" i="62"/>
  <c r="T35" i="62"/>
  <c r="H33" i="62"/>
  <c r="T31" i="62"/>
  <c r="H29" i="62"/>
  <c r="T27" i="62"/>
  <c r="H25" i="62"/>
  <c r="K24" i="62"/>
  <c r="H19" i="62"/>
  <c r="T17" i="62"/>
  <c r="K14" i="62"/>
  <c r="K9" i="62"/>
  <c r="T7" i="62"/>
  <c r="H5" i="62"/>
  <c r="T202" i="63"/>
  <c r="T196" i="63"/>
  <c r="T190" i="63"/>
  <c r="T176" i="63"/>
  <c r="T166" i="63"/>
  <c r="T160" i="63"/>
  <c r="T154" i="63"/>
  <c r="T144" i="63"/>
  <c r="T138" i="63"/>
  <c r="T128" i="63"/>
  <c r="T122" i="63"/>
  <c r="T112" i="63"/>
  <c r="T102" i="63"/>
  <c r="T96" i="63"/>
  <c r="T86" i="63"/>
  <c r="T82" i="63"/>
  <c r="T72" i="63"/>
  <c r="T66" i="63"/>
  <c r="T48" i="63"/>
  <c r="T36" i="63"/>
  <c r="T22" i="63"/>
  <c r="T12" i="63"/>
  <c r="T205" i="63" s="1"/>
  <c r="S36" i="32" s="1"/>
  <c r="H6" i="63"/>
  <c r="H8" i="63"/>
  <c r="K11" i="63"/>
  <c r="K13" i="63"/>
  <c r="K16" i="63"/>
  <c r="H17" i="63"/>
  <c r="K20" i="63"/>
  <c r="H21" i="63"/>
  <c r="K24" i="63"/>
  <c r="H25" i="63"/>
  <c r="K28" i="63"/>
  <c r="H29" i="63"/>
  <c r="K32" i="63"/>
  <c r="H33" i="63"/>
  <c r="K36" i="63"/>
  <c r="H37" i="63"/>
  <c r="K40" i="63"/>
  <c r="H41" i="63"/>
  <c r="K44" i="63"/>
  <c r="H45" i="63"/>
  <c r="K48" i="63"/>
  <c r="H49" i="63"/>
  <c r="K52" i="63"/>
  <c r="H53" i="63"/>
  <c r="K56" i="63"/>
  <c r="H57" i="63"/>
  <c r="K60" i="63"/>
  <c r="H61" i="63"/>
  <c r="K64" i="63"/>
  <c r="H65" i="63"/>
  <c r="K68" i="63"/>
  <c r="H69" i="63"/>
  <c r="K72" i="63"/>
  <c r="H73" i="63"/>
  <c r="K76" i="63"/>
  <c r="H77" i="63"/>
  <c r="K80" i="63"/>
  <c r="H81" i="63"/>
  <c r="K84" i="63"/>
  <c r="H85" i="63"/>
  <c r="K88" i="63"/>
  <c r="H89" i="63"/>
  <c r="K92" i="63"/>
  <c r="H93" i="63"/>
  <c r="K96" i="63"/>
  <c r="H97" i="63"/>
  <c r="K100" i="63"/>
  <c r="H101" i="63"/>
  <c r="K104" i="63"/>
  <c r="H105" i="63"/>
  <c r="K108" i="63"/>
  <c r="H109" i="63"/>
  <c r="K112" i="63"/>
  <c r="H113" i="63"/>
  <c r="K116" i="63"/>
  <c r="H117" i="63"/>
  <c r="K120" i="63"/>
  <c r="H121" i="63"/>
  <c r="K124" i="63"/>
  <c r="H125" i="63"/>
  <c r="K128" i="63"/>
  <c r="H129" i="63"/>
  <c r="K132" i="63"/>
  <c r="H133" i="63"/>
  <c r="K136" i="63"/>
  <c r="H137" i="63"/>
  <c r="K140" i="63"/>
  <c r="H141" i="63"/>
  <c r="K144" i="63"/>
  <c r="H145" i="63"/>
  <c r="K148" i="63"/>
  <c r="H149" i="63"/>
  <c r="K152" i="63"/>
  <c r="H153" i="63"/>
  <c r="K156" i="63"/>
  <c r="H157" i="63"/>
  <c r="K160" i="63"/>
  <c r="H161" i="63"/>
  <c r="K164" i="63"/>
  <c r="H165" i="63"/>
  <c r="K168" i="63"/>
  <c r="H169" i="63"/>
  <c r="K172" i="63"/>
  <c r="H173" i="63"/>
  <c r="K176" i="63"/>
  <c r="H177" i="63"/>
  <c r="K180" i="63"/>
  <c r="H181" i="63"/>
  <c r="K184" i="63"/>
  <c r="H185" i="63"/>
  <c r="K188" i="63"/>
  <c r="H189" i="63"/>
  <c r="K192" i="63"/>
  <c r="H193" i="63"/>
  <c r="K196" i="63"/>
  <c r="H197" i="63"/>
  <c r="K200" i="63"/>
  <c r="H201" i="63"/>
  <c r="K204" i="63"/>
  <c r="H5" i="63"/>
  <c r="H7" i="63"/>
  <c r="K9" i="63"/>
  <c r="H10" i="63"/>
  <c r="K12" i="63"/>
  <c r="K14" i="63"/>
  <c r="H15" i="63"/>
  <c r="K18" i="63"/>
  <c r="H19" i="63"/>
  <c r="K22" i="63"/>
  <c r="H23" i="63"/>
  <c r="K26" i="63"/>
  <c r="H27" i="63"/>
  <c r="K30" i="63"/>
  <c r="H31" i="63"/>
  <c r="K34" i="63"/>
  <c r="H35" i="63"/>
  <c r="K38" i="63"/>
  <c r="H39" i="63"/>
  <c r="K42" i="63"/>
  <c r="H43" i="63"/>
  <c r="K46" i="63"/>
  <c r="H47" i="63"/>
  <c r="K50" i="63"/>
  <c r="H51" i="63"/>
  <c r="K54" i="63"/>
  <c r="H55" i="63"/>
  <c r="K58" i="63"/>
  <c r="H59" i="63"/>
  <c r="K62" i="63"/>
  <c r="H63" i="63"/>
  <c r="K66" i="63"/>
  <c r="H67" i="63"/>
  <c r="K70" i="63"/>
  <c r="H71" i="63"/>
  <c r="K74" i="63"/>
  <c r="H75" i="63"/>
  <c r="K78" i="63"/>
  <c r="H79" i="63"/>
  <c r="K82" i="63"/>
  <c r="H83" i="63"/>
  <c r="K86" i="63"/>
  <c r="H87" i="63"/>
  <c r="K90" i="63"/>
  <c r="H91" i="63"/>
  <c r="K94" i="63"/>
  <c r="H95" i="63"/>
  <c r="K98" i="63"/>
  <c r="H99" i="63"/>
  <c r="K102" i="63"/>
  <c r="H103" i="63"/>
  <c r="K106" i="63"/>
  <c r="H107" i="63"/>
  <c r="K110" i="63"/>
  <c r="H111" i="63"/>
  <c r="K114" i="63"/>
  <c r="H115" i="63"/>
  <c r="K118" i="63"/>
  <c r="H119" i="63"/>
  <c r="K122" i="63"/>
  <c r="H123" i="63"/>
  <c r="K126" i="63"/>
  <c r="H127" i="63"/>
  <c r="K130" i="63"/>
  <c r="H131" i="63"/>
  <c r="K134" i="63"/>
  <c r="H135" i="63"/>
  <c r="K138" i="63"/>
  <c r="H139" i="63"/>
  <c r="K142" i="63"/>
  <c r="H143" i="63"/>
  <c r="K146" i="63"/>
  <c r="H147" i="63"/>
  <c r="K150" i="63"/>
  <c r="H151" i="63"/>
  <c r="K154" i="63"/>
  <c r="H155" i="63"/>
  <c r="K158" i="63"/>
  <c r="H159" i="63"/>
  <c r="K162" i="63"/>
  <c r="H163" i="63"/>
  <c r="K166" i="63"/>
  <c r="H167" i="63"/>
  <c r="K170" i="63"/>
  <c r="H171" i="63"/>
  <c r="K174" i="63"/>
  <c r="H175" i="63"/>
  <c r="K178" i="63"/>
  <c r="H179" i="63"/>
  <c r="K182" i="63"/>
  <c r="H183" i="63"/>
  <c r="K186" i="63"/>
  <c r="H187" i="63"/>
  <c r="K190" i="63"/>
  <c r="H191" i="63"/>
  <c r="K194" i="63"/>
  <c r="H195" i="63"/>
  <c r="K198" i="63"/>
  <c r="H199" i="63"/>
  <c r="K202" i="63"/>
  <c r="H203" i="63"/>
  <c r="N205" i="64"/>
  <c r="L37" i="32" s="1"/>
  <c r="Y7" i="64"/>
  <c r="T197" i="64"/>
  <c r="T191" i="64"/>
  <c r="T185" i="64"/>
  <c r="T181" i="64"/>
  <c r="T175" i="64"/>
  <c r="T165" i="64"/>
  <c r="T155" i="64"/>
  <c r="T149" i="64"/>
  <c r="T139" i="64"/>
  <c r="T133" i="64"/>
  <c r="T123" i="64"/>
  <c r="T117" i="64"/>
  <c r="T111" i="64"/>
  <c r="T101" i="64"/>
  <c r="T95" i="64"/>
  <c r="T85" i="64"/>
  <c r="T81" i="64"/>
  <c r="T75" i="64"/>
  <c r="T71" i="64"/>
  <c r="T67" i="64"/>
  <c r="T63" i="64"/>
  <c r="T57" i="64"/>
  <c r="T47" i="64"/>
  <c r="T37" i="64"/>
  <c r="T31" i="64"/>
  <c r="T21" i="64"/>
  <c r="T15" i="64"/>
  <c r="T10" i="64"/>
  <c r="T6" i="64"/>
  <c r="K5" i="64"/>
  <c r="K7" i="64"/>
  <c r="K10" i="64"/>
  <c r="H11" i="64"/>
  <c r="H13" i="64"/>
  <c r="K15" i="64"/>
  <c r="H16" i="64"/>
  <c r="K19" i="64"/>
  <c r="H20" i="64"/>
  <c r="K23" i="64"/>
  <c r="H24" i="64"/>
  <c r="K27" i="64"/>
  <c r="H28" i="64"/>
  <c r="K31" i="64"/>
  <c r="H32" i="64"/>
  <c r="K35" i="64"/>
  <c r="H36" i="64"/>
  <c r="K39" i="64"/>
  <c r="H40" i="64"/>
  <c r="K43" i="64"/>
  <c r="H44" i="64"/>
  <c r="K47" i="64"/>
  <c r="H48" i="64"/>
  <c r="K51" i="64"/>
  <c r="H52" i="64"/>
  <c r="K55" i="64"/>
  <c r="H56" i="64"/>
  <c r="K59" i="64"/>
  <c r="H60" i="64"/>
  <c r="K63" i="64"/>
  <c r="H64" i="64"/>
  <c r="K67" i="64"/>
  <c r="H68" i="64"/>
  <c r="K71" i="64"/>
  <c r="H72" i="64"/>
  <c r="K75" i="64"/>
  <c r="H76" i="64"/>
  <c r="K79" i="64"/>
  <c r="H80" i="64"/>
  <c r="K83" i="64"/>
  <c r="H84" i="64"/>
  <c r="K87" i="64"/>
  <c r="H88" i="64"/>
  <c r="K91" i="64"/>
  <c r="H92" i="64"/>
  <c r="K95" i="64"/>
  <c r="H96" i="64"/>
  <c r="K99" i="64"/>
  <c r="H100" i="64"/>
  <c r="K103" i="64"/>
  <c r="H104" i="64"/>
  <c r="K107" i="64"/>
  <c r="H108" i="64"/>
  <c r="K111" i="64"/>
  <c r="H112" i="64"/>
  <c r="K115" i="64"/>
  <c r="H116" i="64"/>
  <c r="K119" i="64"/>
  <c r="H120" i="64"/>
  <c r="K123" i="64"/>
  <c r="H124" i="64"/>
  <c r="K127" i="64"/>
  <c r="H128" i="64"/>
  <c r="K131" i="64"/>
  <c r="H132" i="64"/>
  <c r="K135" i="64"/>
  <c r="H136" i="64"/>
  <c r="K139" i="64"/>
  <c r="H140" i="64"/>
  <c r="K143" i="64"/>
  <c r="H144" i="64"/>
  <c r="K147" i="64"/>
  <c r="H148" i="64"/>
  <c r="K151" i="64"/>
  <c r="H152" i="64"/>
  <c r="K155" i="64"/>
  <c r="H156" i="64"/>
  <c r="K159" i="64"/>
  <c r="H160" i="64"/>
  <c r="K163" i="64"/>
  <c r="H164" i="64"/>
  <c r="K167" i="64"/>
  <c r="H168" i="64"/>
  <c r="K171" i="64"/>
  <c r="H172" i="64"/>
  <c r="K175" i="64"/>
  <c r="H176" i="64"/>
  <c r="K179" i="64"/>
  <c r="H180" i="64"/>
  <c r="K183" i="64"/>
  <c r="H184" i="64"/>
  <c r="K187" i="64"/>
  <c r="H188" i="64"/>
  <c r="K191" i="64"/>
  <c r="H192" i="64"/>
  <c r="K195" i="64"/>
  <c r="H196" i="64"/>
  <c r="K199" i="64"/>
  <c r="H200" i="64"/>
  <c r="K203" i="64"/>
  <c r="H204" i="64"/>
  <c r="K6" i="64"/>
  <c r="K8" i="64"/>
  <c r="H9" i="64"/>
  <c r="H12" i="64"/>
  <c r="H14" i="64"/>
  <c r="K17" i="64"/>
  <c r="H18" i="64"/>
  <c r="K21" i="64"/>
  <c r="H22" i="64"/>
  <c r="K25" i="64"/>
  <c r="H26" i="64"/>
  <c r="K29" i="64"/>
  <c r="H30" i="64"/>
  <c r="K33" i="64"/>
  <c r="H34" i="64"/>
  <c r="K37" i="64"/>
  <c r="H38" i="64"/>
  <c r="K41" i="64"/>
  <c r="H42" i="64"/>
  <c r="K45" i="64"/>
  <c r="H46" i="64"/>
  <c r="K49" i="64"/>
  <c r="H50" i="64"/>
  <c r="K53" i="64"/>
  <c r="H54" i="64"/>
  <c r="K57" i="64"/>
  <c r="H58" i="64"/>
  <c r="K61" i="64"/>
  <c r="H62" i="64"/>
  <c r="K65" i="64"/>
  <c r="H66" i="64"/>
  <c r="K69" i="64"/>
  <c r="H70" i="64"/>
  <c r="K73" i="64"/>
  <c r="H74" i="64"/>
  <c r="K77" i="64"/>
  <c r="H78" i="64"/>
  <c r="K81" i="64"/>
  <c r="H82" i="64"/>
  <c r="K85" i="64"/>
  <c r="H86" i="64"/>
  <c r="K89" i="64"/>
  <c r="H90" i="64"/>
  <c r="K93" i="64"/>
  <c r="H94" i="64"/>
  <c r="K97" i="64"/>
  <c r="H98" i="64"/>
  <c r="K101" i="64"/>
  <c r="H102" i="64"/>
  <c r="K105" i="64"/>
  <c r="H106" i="64"/>
  <c r="K109" i="64"/>
  <c r="H110" i="64"/>
  <c r="K113" i="64"/>
  <c r="H114" i="64"/>
  <c r="K117" i="64"/>
  <c r="H118" i="64"/>
  <c r="K121" i="64"/>
  <c r="H122" i="64"/>
  <c r="K125" i="64"/>
  <c r="H126" i="64"/>
  <c r="K129" i="64"/>
  <c r="H130" i="64"/>
  <c r="K133" i="64"/>
  <c r="H134" i="64"/>
  <c r="K137" i="64"/>
  <c r="H138" i="64"/>
  <c r="K141" i="64"/>
  <c r="H142" i="64"/>
  <c r="K145" i="64"/>
  <c r="H146" i="64"/>
  <c r="K149" i="64"/>
  <c r="H150" i="64"/>
  <c r="K153" i="64"/>
  <c r="H154" i="64"/>
  <c r="K157" i="64"/>
  <c r="H158" i="64"/>
  <c r="K161" i="64"/>
  <c r="H162" i="64"/>
  <c r="K165" i="64"/>
  <c r="H166" i="64"/>
  <c r="K169" i="64"/>
  <c r="H170" i="64"/>
  <c r="K173" i="64"/>
  <c r="H174" i="64"/>
  <c r="K177" i="64"/>
  <c r="H178" i="64"/>
  <c r="K181" i="64"/>
  <c r="H182" i="64"/>
  <c r="K185" i="64"/>
  <c r="H186" i="64"/>
  <c r="K189" i="64"/>
  <c r="H190" i="64"/>
  <c r="K193" i="64"/>
  <c r="H194" i="64"/>
  <c r="K197" i="64"/>
  <c r="H198" i="64"/>
  <c r="K201" i="64"/>
  <c r="H202" i="64"/>
  <c r="T200" i="65"/>
  <c r="T194" i="65"/>
  <c r="T184" i="65"/>
  <c r="T174" i="65"/>
  <c r="T168" i="65"/>
  <c r="T158" i="65"/>
  <c r="T152" i="65"/>
  <c r="T142" i="65"/>
  <c r="T136" i="65"/>
  <c r="T132" i="65"/>
  <c r="T122" i="65"/>
  <c r="T112" i="65"/>
  <c r="T106" i="65"/>
  <c r="T102" i="65"/>
  <c r="T88" i="65"/>
  <c r="T84" i="65"/>
  <c r="T80" i="65"/>
  <c r="T70" i="65"/>
  <c r="T60" i="65"/>
  <c r="T54" i="65"/>
  <c r="T34" i="65"/>
  <c r="T28" i="65"/>
  <c r="T22" i="65"/>
  <c r="T12" i="65"/>
  <c r="H5" i="65"/>
  <c r="H7" i="65"/>
  <c r="K9" i="65"/>
  <c r="H10" i="65"/>
  <c r="K12" i="65"/>
  <c r="K14" i="65"/>
  <c r="H15" i="65"/>
  <c r="K18" i="65"/>
  <c r="H19" i="65"/>
  <c r="K22" i="65"/>
  <c r="H23" i="65"/>
  <c r="K26" i="65"/>
  <c r="H27" i="65"/>
  <c r="K30" i="65"/>
  <c r="H31" i="65"/>
  <c r="K34" i="65"/>
  <c r="H35" i="65"/>
  <c r="K38" i="65"/>
  <c r="H39" i="65"/>
  <c r="K42" i="65"/>
  <c r="H43" i="65"/>
  <c r="K46" i="65"/>
  <c r="H47" i="65"/>
  <c r="K50" i="65"/>
  <c r="H51" i="65"/>
  <c r="K54" i="65"/>
  <c r="H55" i="65"/>
  <c r="K58" i="65"/>
  <c r="H59" i="65"/>
  <c r="K62" i="65"/>
  <c r="H63" i="65"/>
  <c r="K66" i="65"/>
  <c r="H67" i="65"/>
  <c r="K70" i="65"/>
  <c r="H71" i="65"/>
  <c r="K74" i="65"/>
  <c r="H75" i="65"/>
  <c r="K78" i="65"/>
  <c r="H79" i="65"/>
  <c r="K82" i="65"/>
  <c r="H83" i="65"/>
  <c r="K86" i="65"/>
  <c r="H87" i="65"/>
  <c r="K90" i="65"/>
  <c r="H91" i="65"/>
  <c r="K94" i="65"/>
  <c r="H95" i="65"/>
  <c r="K98" i="65"/>
  <c r="H99" i="65"/>
  <c r="K102" i="65"/>
  <c r="H103" i="65"/>
  <c r="K106" i="65"/>
  <c r="H107" i="65"/>
  <c r="K110" i="65"/>
  <c r="H111" i="65"/>
  <c r="K114" i="65"/>
  <c r="H115" i="65"/>
  <c r="K118" i="65"/>
  <c r="H119" i="65"/>
  <c r="K122" i="65"/>
  <c r="H123" i="65"/>
  <c r="K126" i="65"/>
  <c r="H127" i="65"/>
  <c r="K130" i="65"/>
  <c r="H131" i="65"/>
  <c r="K134" i="65"/>
  <c r="H135" i="65"/>
  <c r="K138" i="65"/>
  <c r="H139" i="65"/>
  <c r="K142" i="65"/>
  <c r="H143" i="65"/>
  <c r="K146" i="65"/>
  <c r="H147" i="65"/>
  <c r="K150" i="65"/>
  <c r="H151" i="65"/>
  <c r="K154" i="65"/>
  <c r="H155" i="65"/>
  <c r="K158" i="65"/>
  <c r="H159" i="65"/>
  <c r="K162" i="65"/>
  <c r="H163" i="65"/>
  <c r="K166" i="65"/>
  <c r="H167" i="65"/>
  <c r="K170" i="65"/>
  <c r="H171" i="65"/>
  <c r="K174" i="65"/>
  <c r="H175" i="65"/>
  <c r="K178" i="65"/>
  <c r="H179" i="65"/>
  <c r="K182" i="65"/>
  <c r="H183" i="65"/>
  <c r="K186" i="65"/>
  <c r="H187" i="65"/>
  <c r="K190" i="65"/>
  <c r="H191" i="65"/>
  <c r="K194" i="65"/>
  <c r="H195" i="65"/>
  <c r="K198" i="65"/>
  <c r="H199" i="65"/>
  <c r="K202" i="65"/>
  <c r="H203" i="65"/>
  <c r="H6" i="65"/>
  <c r="H8" i="65"/>
  <c r="K11" i="65"/>
  <c r="K13" i="65"/>
  <c r="K16" i="65"/>
  <c r="H17" i="65"/>
  <c r="K20" i="65"/>
  <c r="H21" i="65"/>
  <c r="K24" i="65"/>
  <c r="H25" i="65"/>
  <c r="K28" i="65"/>
  <c r="H29" i="65"/>
  <c r="K32" i="65"/>
  <c r="H33" i="65"/>
  <c r="K36" i="65"/>
  <c r="H37" i="65"/>
  <c r="K40" i="65"/>
  <c r="H41" i="65"/>
  <c r="K44" i="65"/>
  <c r="H45" i="65"/>
  <c r="K48" i="65"/>
  <c r="H49" i="65"/>
  <c r="K52" i="65"/>
  <c r="H53" i="65"/>
  <c r="K56" i="65"/>
  <c r="H57" i="65"/>
  <c r="K60" i="65"/>
  <c r="H61" i="65"/>
  <c r="K64" i="65"/>
  <c r="H65" i="65"/>
  <c r="K68" i="65"/>
  <c r="H69" i="65"/>
  <c r="K72" i="65"/>
  <c r="H73" i="65"/>
  <c r="K76" i="65"/>
  <c r="H77" i="65"/>
  <c r="K80" i="65"/>
  <c r="H81" i="65"/>
  <c r="K84" i="65"/>
  <c r="H85" i="65"/>
  <c r="K88" i="65"/>
  <c r="H89" i="65"/>
  <c r="K92" i="65"/>
  <c r="H93" i="65"/>
  <c r="K96" i="65"/>
  <c r="H97" i="65"/>
  <c r="K100" i="65"/>
  <c r="H101" i="65"/>
  <c r="K104" i="65"/>
  <c r="H105" i="65"/>
  <c r="K108" i="65"/>
  <c r="H109" i="65"/>
  <c r="K112" i="65"/>
  <c r="H113" i="65"/>
  <c r="K116" i="65"/>
  <c r="H117" i="65"/>
  <c r="K120" i="65"/>
  <c r="H121" i="65"/>
  <c r="K124" i="65"/>
  <c r="H125" i="65"/>
  <c r="K128" i="65"/>
  <c r="H129" i="65"/>
  <c r="K132" i="65"/>
  <c r="H133" i="65"/>
  <c r="K136" i="65"/>
  <c r="H137" i="65"/>
  <c r="K140" i="65"/>
  <c r="H141" i="65"/>
  <c r="K144" i="65"/>
  <c r="H145" i="65"/>
  <c r="K148" i="65"/>
  <c r="H149" i="65"/>
  <c r="K152" i="65"/>
  <c r="H153" i="65"/>
  <c r="K156" i="65"/>
  <c r="H157" i="65"/>
  <c r="K160" i="65"/>
  <c r="H161" i="65"/>
  <c r="K164" i="65"/>
  <c r="H165" i="65"/>
  <c r="K168" i="65"/>
  <c r="H169" i="65"/>
  <c r="K172" i="65"/>
  <c r="H173" i="65"/>
  <c r="K176" i="65"/>
  <c r="H177" i="65"/>
  <c r="K180" i="65"/>
  <c r="H181" i="65"/>
  <c r="K184" i="65"/>
  <c r="H185" i="65"/>
  <c r="K188" i="65"/>
  <c r="H189" i="65"/>
  <c r="K192" i="65"/>
  <c r="H193" i="65"/>
  <c r="K196" i="65"/>
  <c r="H197" i="65"/>
  <c r="K200" i="65"/>
  <c r="H201" i="65"/>
  <c r="K204" i="65"/>
  <c r="N205" i="66"/>
  <c r="L39" i="32" s="1"/>
  <c r="Y7" i="66"/>
  <c r="T197" i="66"/>
  <c r="T191" i="66"/>
  <c r="T181" i="66"/>
  <c r="T175" i="66"/>
  <c r="T165" i="66"/>
  <c r="T159" i="66"/>
  <c r="T149" i="66"/>
  <c r="T143" i="66"/>
  <c r="T133" i="66"/>
  <c r="T127" i="66"/>
  <c r="T117" i="66"/>
  <c r="T111" i="66"/>
  <c r="T101" i="66"/>
  <c r="T95" i="66"/>
  <c r="T91" i="66"/>
  <c r="T85" i="66"/>
  <c r="T75" i="66"/>
  <c r="T69" i="66"/>
  <c r="T59" i="66"/>
  <c r="T53" i="66"/>
  <c r="T43" i="66"/>
  <c r="T37" i="66"/>
  <c r="T27" i="66"/>
  <c r="T21" i="66"/>
  <c r="T6" i="66"/>
  <c r="K6" i="66"/>
  <c r="K8" i="66"/>
  <c r="H9" i="66"/>
  <c r="H12" i="66"/>
  <c r="H14" i="66"/>
  <c r="K17" i="66"/>
  <c r="H18" i="66"/>
  <c r="K21" i="66"/>
  <c r="H22" i="66"/>
  <c r="K25" i="66"/>
  <c r="H26" i="66"/>
  <c r="K29" i="66"/>
  <c r="H30" i="66"/>
  <c r="K33" i="66"/>
  <c r="H34" i="66"/>
  <c r="K37" i="66"/>
  <c r="H38" i="66"/>
  <c r="K41" i="66"/>
  <c r="H42" i="66"/>
  <c r="K45" i="66"/>
  <c r="H46" i="66"/>
  <c r="K49" i="66"/>
  <c r="H50" i="66"/>
  <c r="K53" i="66"/>
  <c r="H54" i="66"/>
  <c r="K57" i="66"/>
  <c r="H58" i="66"/>
  <c r="K61" i="66"/>
  <c r="H62" i="66"/>
  <c r="K65" i="66"/>
  <c r="H66" i="66"/>
  <c r="K69" i="66"/>
  <c r="H70" i="66"/>
  <c r="K73" i="66"/>
  <c r="H74" i="66"/>
  <c r="K77" i="66"/>
  <c r="H78" i="66"/>
  <c r="K81" i="66"/>
  <c r="H82" i="66"/>
  <c r="K85" i="66"/>
  <c r="H86" i="66"/>
  <c r="K89" i="66"/>
  <c r="H90" i="66"/>
  <c r="K93" i="66"/>
  <c r="H94" i="66"/>
  <c r="K97" i="66"/>
  <c r="H98" i="66"/>
  <c r="K101" i="66"/>
  <c r="H102" i="66"/>
  <c r="K105" i="66"/>
  <c r="H106" i="66"/>
  <c r="K109" i="66"/>
  <c r="H110" i="66"/>
  <c r="K113" i="66"/>
  <c r="H114" i="66"/>
  <c r="K117" i="66"/>
  <c r="H118" i="66"/>
  <c r="K121" i="66"/>
  <c r="H122" i="66"/>
  <c r="K125" i="66"/>
  <c r="H126" i="66"/>
  <c r="K129" i="66"/>
  <c r="H130" i="66"/>
  <c r="K133" i="66"/>
  <c r="H134" i="66"/>
  <c r="K137" i="66"/>
  <c r="H138" i="66"/>
  <c r="K141" i="66"/>
  <c r="H142" i="66"/>
  <c r="K145" i="66"/>
  <c r="H146" i="66"/>
  <c r="K149" i="66"/>
  <c r="H150" i="66"/>
  <c r="K153" i="66"/>
  <c r="H154" i="66"/>
  <c r="K157" i="66"/>
  <c r="H158" i="66"/>
  <c r="K161" i="66"/>
  <c r="H162" i="66"/>
  <c r="K165" i="66"/>
  <c r="H166" i="66"/>
  <c r="K169" i="66"/>
  <c r="H170" i="66"/>
  <c r="K173" i="66"/>
  <c r="H174" i="66"/>
  <c r="K177" i="66"/>
  <c r="H178" i="66"/>
  <c r="K181" i="66"/>
  <c r="H182" i="66"/>
  <c r="K185" i="66"/>
  <c r="H186" i="66"/>
  <c r="K189" i="66"/>
  <c r="H190" i="66"/>
  <c r="K193" i="66"/>
  <c r="H194" i="66"/>
  <c r="K197" i="66"/>
  <c r="H198" i="66"/>
  <c r="K201" i="66"/>
  <c r="H202" i="66"/>
  <c r="K5" i="66"/>
  <c r="K7" i="66"/>
  <c r="K10" i="66"/>
  <c r="H11" i="66"/>
  <c r="H13" i="66"/>
  <c r="K15" i="66"/>
  <c r="H16" i="66"/>
  <c r="K19" i="66"/>
  <c r="H20" i="66"/>
  <c r="K23" i="66"/>
  <c r="H24" i="66"/>
  <c r="K27" i="66"/>
  <c r="H28" i="66"/>
  <c r="K31" i="66"/>
  <c r="H32" i="66"/>
  <c r="K35" i="66"/>
  <c r="H36" i="66"/>
  <c r="K39" i="66"/>
  <c r="H40" i="66"/>
  <c r="K43" i="66"/>
  <c r="H44" i="66"/>
  <c r="K47" i="66"/>
  <c r="H48" i="66"/>
  <c r="K51" i="66"/>
  <c r="H52" i="66"/>
  <c r="K55" i="66"/>
  <c r="H56" i="66"/>
  <c r="K59" i="66"/>
  <c r="H60" i="66"/>
  <c r="K63" i="66"/>
  <c r="H64" i="66"/>
  <c r="K67" i="66"/>
  <c r="H68" i="66"/>
  <c r="K71" i="66"/>
  <c r="H72" i="66"/>
  <c r="K75" i="66"/>
  <c r="H76" i="66"/>
  <c r="K79" i="66"/>
  <c r="H80" i="66"/>
  <c r="K83" i="66"/>
  <c r="H84" i="66"/>
  <c r="K87" i="66"/>
  <c r="H88" i="66"/>
  <c r="K91" i="66"/>
  <c r="H92" i="66"/>
  <c r="K95" i="66"/>
  <c r="H96" i="66"/>
  <c r="K99" i="66"/>
  <c r="H100" i="66"/>
  <c r="K103" i="66"/>
  <c r="H104" i="66"/>
  <c r="K107" i="66"/>
  <c r="H108" i="66"/>
  <c r="K111" i="66"/>
  <c r="H112" i="66"/>
  <c r="K115" i="66"/>
  <c r="H116" i="66"/>
  <c r="K119" i="66"/>
  <c r="H120" i="66"/>
  <c r="K123" i="66"/>
  <c r="H124" i="66"/>
  <c r="K127" i="66"/>
  <c r="H128" i="66"/>
  <c r="K131" i="66"/>
  <c r="H132" i="66"/>
  <c r="K135" i="66"/>
  <c r="H136" i="66"/>
  <c r="K139" i="66"/>
  <c r="H140" i="66"/>
  <c r="K143" i="66"/>
  <c r="H144" i="66"/>
  <c r="K147" i="66"/>
  <c r="H148" i="66"/>
  <c r="K151" i="66"/>
  <c r="H152" i="66"/>
  <c r="K155" i="66"/>
  <c r="H156" i="66"/>
  <c r="K159" i="66"/>
  <c r="H160" i="66"/>
  <c r="K163" i="66"/>
  <c r="H164" i="66"/>
  <c r="K167" i="66"/>
  <c r="H168" i="66"/>
  <c r="K171" i="66"/>
  <c r="H172" i="66"/>
  <c r="K175" i="66"/>
  <c r="H176" i="66"/>
  <c r="K179" i="66"/>
  <c r="H180" i="66"/>
  <c r="K183" i="66"/>
  <c r="H184" i="66"/>
  <c r="K187" i="66"/>
  <c r="H188" i="66"/>
  <c r="K191" i="66"/>
  <c r="H192" i="66"/>
  <c r="K195" i="66"/>
  <c r="H196" i="66"/>
  <c r="K199" i="66"/>
  <c r="H200" i="66"/>
  <c r="K203" i="66"/>
  <c r="H204" i="66"/>
  <c r="K203" i="67"/>
  <c r="T200" i="67"/>
  <c r="H198" i="67"/>
  <c r="K197" i="67"/>
  <c r="H192" i="67"/>
  <c r="T190" i="67"/>
  <c r="K187" i="67"/>
  <c r="T184" i="67"/>
  <c r="H182" i="67"/>
  <c r="K181" i="67"/>
  <c r="H176" i="67"/>
  <c r="T174" i="67"/>
  <c r="K171" i="67"/>
  <c r="T168" i="67"/>
  <c r="H166" i="67"/>
  <c r="K165" i="67"/>
  <c r="H160" i="67"/>
  <c r="T158" i="67"/>
  <c r="K155" i="67"/>
  <c r="T152" i="67"/>
  <c r="H150" i="67"/>
  <c r="K149" i="67"/>
  <c r="H144" i="67"/>
  <c r="T142" i="67"/>
  <c r="K139" i="67"/>
  <c r="T136" i="67"/>
  <c r="H134" i="67"/>
  <c r="K133" i="67"/>
  <c r="H128" i="67"/>
  <c r="T126" i="67"/>
  <c r="K123" i="67"/>
  <c r="T120" i="67"/>
  <c r="H118" i="67"/>
  <c r="K117" i="67"/>
  <c r="H112" i="67"/>
  <c r="T110" i="67"/>
  <c r="K107" i="67"/>
  <c r="T104" i="67"/>
  <c r="H102" i="67"/>
  <c r="K101" i="67"/>
  <c r="H96" i="67"/>
  <c r="T94" i="67"/>
  <c r="K91" i="67"/>
  <c r="T88" i="67"/>
  <c r="H86" i="67"/>
  <c r="K85" i="67"/>
  <c r="H80" i="67"/>
  <c r="T78" i="67"/>
  <c r="K75" i="67"/>
  <c r="T72" i="67"/>
  <c r="H70" i="67"/>
  <c r="K69" i="67"/>
  <c r="H64" i="67"/>
  <c r="T62" i="67"/>
  <c r="K59" i="67"/>
  <c r="T56" i="67"/>
  <c r="H54" i="67"/>
  <c r="K53" i="67"/>
  <c r="H48" i="67"/>
  <c r="T46" i="67"/>
  <c r="K43" i="67"/>
  <c r="T40" i="67"/>
  <c r="H38" i="67"/>
  <c r="K37" i="67"/>
  <c r="H32" i="67"/>
  <c r="T30" i="67"/>
  <c r="K27" i="67"/>
  <c r="T24" i="67"/>
  <c r="H22" i="67"/>
  <c r="K21" i="67"/>
  <c r="H16" i="67"/>
  <c r="T14" i="67"/>
  <c r="H12" i="67"/>
  <c r="P9" i="67"/>
  <c r="P205" i="67" s="1"/>
  <c r="N40" i="32" s="1"/>
  <c r="N205" i="67"/>
  <c r="L40" i="32" s="1"/>
  <c r="H203" i="68"/>
  <c r="T201" i="68"/>
  <c r="K198" i="68"/>
  <c r="T195" i="68"/>
  <c r="H193" i="68"/>
  <c r="K192" i="68"/>
  <c r="H187" i="68"/>
  <c r="T185" i="68"/>
  <c r="K182" i="68"/>
  <c r="T179" i="68"/>
  <c r="H177" i="68"/>
  <c r="K176" i="68"/>
  <c r="H171" i="68"/>
  <c r="T169" i="68"/>
  <c r="K166" i="68"/>
  <c r="T163" i="68"/>
  <c r="H161" i="68"/>
  <c r="K160" i="68"/>
  <c r="H155" i="68"/>
  <c r="T153" i="68"/>
  <c r="K150" i="68"/>
  <c r="T147" i="68"/>
  <c r="H145" i="68"/>
  <c r="K144" i="68"/>
  <c r="H139" i="68"/>
  <c r="T137" i="68"/>
  <c r="K134" i="68"/>
  <c r="T131" i="68"/>
  <c r="H129" i="68"/>
  <c r="K128" i="68"/>
  <c r="H123" i="68"/>
  <c r="T121" i="68"/>
  <c r="K118" i="68"/>
  <c r="T115" i="68"/>
  <c r="H113" i="68"/>
  <c r="K112" i="68"/>
  <c r="H107" i="68"/>
  <c r="T105" i="68"/>
  <c r="K102" i="68"/>
  <c r="T99" i="68"/>
  <c r="H97" i="68"/>
  <c r="K96" i="68"/>
  <c r="H91" i="68"/>
  <c r="T89" i="68"/>
  <c r="K86" i="68"/>
  <c r="T83" i="68"/>
  <c r="H81" i="68"/>
  <c r="K80" i="68"/>
  <c r="H75" i="68"/>
  <c r="T73" i="68"/>
  <c r="K70" i="68"/>
  <c r="T67" i="68"/>
  <c r="H65" i="68"/>
  <c r="K64" i="68"/>
  <c r="H59" i="68"/>
  <c r="T57" i="68"/>
  <c r="K54" i="68"/>
  <c r="T51" i="68"/>
  <c r="H49" i="68"/>
  <c r="K48" i="68"/>
  <c r="H43" i="68"/>
  <c r="T41" i="68"/>
  <c r="K38" i="68"/>
  <c r="T35" i="68"/>
  <c r="H33" i="68"/>
  <c r="K32" i="68"/>
  <c r="H27" i="68"/>
  <c r="T25" i="68"/>
  <c r="K22" i="68"/>
  <c r="T19" i="68"/>
  <c r="H17" i="68"/>
  <c r="K16" i="68"/>
  <c r="K11" i="68"/>
  <c r="H7" i="68"/>
  <c r="T5" i="68"/>
  <c r="T204" i="69"/>
  <c r="T198" i="69"/>
  <c r="T188" i="69"/>
  <c r="T182" i="69"/>
  <c r="T172" i="69"/>
  <c r="T166" i="69"/>
  <c r="T156" i="69"/>
  <c r="T150" i="69"/>
  <c r="T140" i="69"/>
  <c r="T134" i="69"/>
  <c r="T124" i="69"/>
  <c r="T118" i="69"/>
  <c r="T108" i="69"/>
  <c r="T102" i="69"/>
  <c r="T92" i="69"/>
  <c r="T86" i="69"/>
  <c r="T76" i="69"/>
  <c r="T70" i="69"/>
  <c r="T60" i="69"/>
  <c r="T54" i="69"/>
  <c r="T44" i="69"/>
  <c r="T38" i="69"/>
  <c r="T28" i="69"/>
  <c r="T22" i="69"/>
  <c r="T12" i="69"/>
  <c r="H5" i="69"/>
  <c r="H7" i="69"/>
  <c r="K9" i="69"/>
  <c r="H10" i="69"/>
  <c r="K12" i="69"/>
  <c r="K14" i="69"/>
  <c r="H15" i="69"/>
  <c r="K18" i="69"/>
  <c r="H19" i="69"/>
  <c r="K22" i="69"/>
  <c r="H23" i="69"/>
  <c r="K26" i="69"/>
  <c r="H27" i="69"/>
  <c r="K30" i="69"/>
  <c r="H31" i="69"/>
  <c r="K34" i="69"/>
  <c r="H35" i="69"/>
  <c r="K38" i="69"/>
  <c r="H39" i="69"/>
  <c r="K42" i="69"/>
  <c r="H43" i="69"/>
  <c r="K46" i="69"/>
  <c r="H47" i="69"/>
  <c r="K50" i="69"/>
  <c r="H51" i="69"/>
  <c r="K54" i="69"/>
  <c r="H55" i="69"/>
  <c r="K58" i="69"/>
  <c r="H59" i="69"/>
  <c r="K62" i="69"/>
  <c r="H63" i="69"/>
  <c r="K66" i="69"/>
  <c r="H67" i="69"/>
  <c r="K70" i="69"/>
  <c r="H71" i="69"/>
  <c r="K74" i="69"/>
  <c r="H75" i="69"/>
  <c r="K78" i="69"/>
  <c r="H79" i="69"/>
  <c r="K82" i="69"/>
  <c r="H83" i="69"/>
  <c r="K86" i="69"/>
  <c r="H87" i="69"/>
  <c r="K90" i="69"/>
  <c r="H91" i="69"/>
  <c r="K94" i="69"/>
  <c r="H95" i="69"/>
  <c r="K98" i="69"/>
  <c r="H99" i="69"/>
  <c r="K102" i="69"/>
  <c r="H103" i="69"/>
  <c r="K106" i="69"/>
  <c r="H107" i="69"/>
  <c r="K110" i="69"/>
  <c r="H111" i="69"/>
  <c r="K114" i="69"/>
  <c r="H115" i="69"/>
  <c r="K118" i="69"/>
  <c r="H119" i="69"/>
  <c r="K122" i="69"/>
  <c r="H123" i="69"/>
  <c r="K126" i="69"/>
  <c r="H127" i="69"/>
  <c r="K130" i="69"/>
  <c r="H131" i="69"/>
  <c r="K134" i="69"/>
  <c r="H135" i="69"/>
  <c r="K138" i="69"/>
  <c r="H139" i="69"/>
  <c r="K142" i="69"/>
  <c r="H143" i="69"/>
  <c r="K146" i="69"/>
  <c r="H147" i="69"/>
  <c r="K150" i="69"/>
  <c r="H151" i="69"/>
  <c r="K154" i="69"/>
  <c r="H155" i="69"/>
  <c r="K158" i="69"/>
  <c r="H159" i="69"/>
  <c r="K162" i="69"/>
  <c r="H163" i="69"/>
  <c r="K166" i="69"/>
  <c r="H167" i="69"/>
  <c r="K170" i="69"/>
  <c r="H171" i="69"/>
  <c r="K174" i="69"/>
  <c r="H175" i="69"/>
  <c r="K178" i="69"/>
  <c r="H179" i="69"/>
  <c r="K182" i="69"/>
  <c r="H183" i="69"/>
  <c r="K186" i="69"/>
  <c r="H187" i="69"/>
  <c r="K190" i="69"/>
  <c r="H191" i="69"/>
  <c r="K194" i="69"/>
  <c r="H195" i="69"/>
  <c r="K198" i="69"/>
  <c r="H199" i="69"/>
  <c r="K202" i="69"/>
  <c r="H203" i="69"/>
  <c r="H6" i="69"/>
  <c r="H8" i="69"/>
  <c r="K11" i="69"/>
  <c r="K13" i="69"/>
  <c r="K16" i="69"/>
  <c r="H17" i="69"/>
  <c r="K20" i="69"/>
  <c r="H21" i="69"/>
  <c r="K24" i="69"/>
  <c r="H25" i="69"/>
  <c r="K28" i="69"/>
  <c r="H29" i="69"/>
  <c r="K32" i="69"/>
  <c r="H33" i="69"/>
  <c r="K36" i="69"/>
  <c r="H37" i="69"/>
  <c r="K40" i="69"/>
  <c r="H41" i="69"/>
  <c r="K44" i="69"/>
  <c r="H45" i="69"/>
  <c r="K48" i="69"/>
  <c r="H49" i="69"/>
  <c r="K52" i="69"/>
  <c r="H53" i="69"/>
  <c r="K56" i="69"/>
  <c r="H57" i="69"/>
  <c r="K60" i="69"/>
  <c r="H61" i="69"/>
  <c r="K64" i="69"/>
  <c r="H65" i="69"/>
  <c r="K68" i="69"/>
  <c r="H69" i="69"/>
  <c r="K72" i="69"/>
  <c r="H73" i="69"/>
  <c r="K76" i="69"/>
  <c r="H77" i="69"/>
  <c r="K80" i="69"/>
  <c r="H81" i="69"/>
  <c r="K84" i="69"/>
  <c r="H85" i="69"/>
  <c r="K88" i="69"/>
  <c r="H89" i="69"/>
  <c r="K92" i="69"/>
  <c r="H93" i="69"/>
  <c r="K96" i="69"/>
  <c r="H97" i="69"/>
  <c r="K100" i="69"/>
  <c r="H101" i="69"/>
  <c r="K104" i="69"/>
  <c r="H105" i="69"/>
  <c r="K108" i="69"/>
  <c r="H109" i="69"/>
  <c r="K112" i="69"/>
  <c r="H113" i="69"/>
  <c r="K116" i="69"/>
  <c r="H117" i="69"/>
  <c r="K120" i="69"/>
  <c r="H121" i="69"/>
  <c r="K124" i="69"/>
  <c r="H125" i="69"/>
  <c r="K128" i="69"/>
  <c r="H129" i="69"/>
  <c r="K132" i="69"/>
  <c r="H133" i="69"/>
  <c r="K136" i="69"/>
  <c r="H137" i="69"/>
  <c r="K140" i="69"/>
  <c r="H141" i="69"/>
  <c r="K144" i="69"/>
  <c r="H145" i="69"/>
  <c r="K148" i="69"/>
  <c r="H149" i="69"/>
  <c r="K152" i="69"/>
  <c r="H153" i="69"/>
  <c r="K156" i="69"/>
  <c r="H157" i="69"/>
  <c r="K160" i="69"/>
  <c r="H161" i="69"/>
  <c r="K164" i="69"/>
  <c r="H165" i="69"/>
  <c r="K168" i="69"/>
  <c r="H169" i="69"/>
  <c r="K172" i="69"/>
  <c r="H173" i="69"/>
  <c r="K176" i="69"/>
  <c r="H177" i="69"/>
  <c r="K180" i="69"/>
  <c r="H181" i="69"/>
  <c r="K184" i="69"/>
  <c r="H185" i="69"/>
  <c r="K188" i="69"/>
  <c r="H189" i="69"/>
  <c r="K192" i="69"/>
  <c r="H193" i="69"/>
  <c r="K196" i="69"/>
  <c r="H197" i="69"/>
  <c r="K200" i="69"/>
  <c r="H201" i="69"/>
  <c r="K204" i="69"/>
  <c r="N205" i="70"/>
  <c r="L43" i="32" s="1"/>
  <c r="Y7" i="70"/>
  <c r="T203" i="70"/>
  <c r="T197" i="70"/>
  <c r="T187" i="70"/>
  <c r="T181" i="70"/>
  <c r="T171" i="70"/>
  <c r="T165" i="70"/>
  <c r="T155" i="70"/>
  <c r="T149" i="70"/>
  <c r="T139" i="70"/>
  <c r="T133" i="70"/>
  <c r="T123" i="70"/>
  <c r="T117" i="70"/>
  <c r="T107" i="70"/>
  <c r="T101" i="70"/>
  <c r="T91" i="70"/>
  <c r="T85" i="70"/>
  <c r="T75" i="70"/>
  <c r="T69" i="70"/>
  <c r="T59" i="70"/>
  <c r="T53" i="70"/>
  <c r="T43" i="70"/>
  <c r="T37" i="70"/>
  <c r="T27" i="70"/>
  <c r="T21" i="70"/>
  <c r="T6" i="70"/>
  <c r="K6" i="70"/>
  <c r="K8" i="70"/>
  <c r="H9" i="70"/>
  <c r="H12" i="70"/>
  <c r="H14" i="70"/>
  <c r="K17" i="70"/>
  <c r="H18" i="70"/>
  <c r="K21" i="70"/>
  <c r="H22" i="70"/>
  <c r="K25" i="70"/>
  <c r="H26" i="70"/>
  <c r="K29" i="70"/>
  <c r="H30" i="70"/>
  <c r="K33" i="70"/>
  <c r="H34" i="70"/>
  <c r="K37" i="70"/>
  <c r="H38" i="70"/>
  <c r="K41" i="70"/>
  <c r="H42" i="70"/>
  <c r="K45" i="70"/>
  <c r="H46" i="70"/>
  <c r="K49" i="70"/>
  <c r="H50" i="70"/>
  <c r="K53" i="70"/>
  <c r="H54" i="70"/>
  <c r="K57" i="70"/>
  <c r="H58" i="70"/>
  <c r="K61" i="70"/>
  <c r="H62" i="70"/>
  <c r="K65" i="70"/>
  <c r="H66" i="70"/>
  <c r="K69" i="70"/>
  <c r="H70" i="70"/>
  <c r="K73" i="70"/>
  <c r="H74" i="70"/>
  <c r="K77" i="70"/>
  <c r="H78" i="70"/>
  <c r="K81" i="70"/>
  <c r="H82" i="70"/>
  <c r="K85" i="70"/>
  <c r="H86" i="70"/>
  <c r="K89" i="70"/>
  <c r="H90" i="70"/>
  <c r="K93" i="70"/>
  <c r="H94" i="70"/>
  <c r="K97" i="70"/>
  <c r="H98" i="70"/>
  <c r="K101" i="70"/>
  <c r="H102" i="70"/>
  <c r="K105" i="70"/>
  <c r="H106" i="70"/>
  <c r="K109" i="70"/>
  <c r="H110" i="70"/>
  <c r="K113" i="70"/>
  <c r="H114" i="70"/>
  <c r="K117" i="70"/>
  <c r="H118" i="70"/>
  <c r="K121" i="70"/>
  <c r="H122" i="70"/>
  <c r="K125" i="70"/>
  <c r="H126" i="70"/>
  <c r="K129" i="70"/>
  <c r="H130" i="70"/>
  <c r="K133" i="70"/>
  <c r="H134" i="70"/>
  <c r="K137" i="70"/>
  <c r="H138" i="70"/>
  <c r="K141" i="70"/>
  <c r="H142" i="70"/>
  <c r="K145" i="70"/>
  <c r="H146" i="70"/>
  <c r="K149" i="70"/>
  <c r="H150" i="70"/>
  <c r="K153" i="70"/>
  <c r="H154" i="70"/>
  <c r="K157" i="70"/>
  <c r="H158" i="70"/>
  <c r="K161" i="70"/>
  <c r="H162" i="70"/>
  <c r="K165" i="70"/>
  <c r="H166" i="70"/>
  <c r="K169" i="70"/>
  <c r="H170" i="70"/>
  <c r="K173" i="70"/>
  <c r="H174" i="70"/>
  <c r="K177" i="70"/>
  <c r="H178" i="70"/>
  <c r="K181" i="70"/>
  <c r="H182" i="70"/>
  <c r="K185" i="70"/>
  <c r="H186" i="70"/>
  <c r="K189" i="70"/>
  <c r="H190" i="70"/>
  <c r="K193" i="70"/>
  <c r="H194" i="70"/>
  <c r="K197" i="70"/>
  <c r="H198" i="70"/>
  <c r="K201" i="70"/>
  <c r="H202" i="70"/>
  <c r="K5" i="70"/>
  <c r="K7" i="70"/>
  <c r="K10" i="70"/>
  <c r="H11" i="70"/>
  <c r="H13" i="70"/>
  <c r="K15" i="70"/>
  <c r="H16" i="70"/>
  <c r="K19" i="70"/>
  <c r="H20" i="70"/>
  <c r="K23" i="70"/>
  <c r="H24" i="70"/>
  <c r="K27" i="70"/>
  <c r="H28" i="70"/>
  <c r="K31" i="70"/>
  <c r="H32" i="70"/>
  <c r="K35" i="70"/>
  <c r="H36" i="70"/>
  <c r="K39" i="70"/>
  <c r="H40" i="70"/>
  <c r="K43" i="70"/>
  <c r="H44" i="70"/>
  <c r="K47" i="70"/>
  <c r="H48" i="70"/>
  <c r="K51" i="70"/>
  <c r="H52" i="70"/>
  <c r="K55" i="70"/>
  <c r="H56" i="70"/>
  <c r="K59" i="70"/>
  <c r="H60" i="70"/>
  <c r="K63" i="70"/>
  <c r="H64" i="70"/>
  <c r="K67" i="70"/>
  <c r="H68" i="70"/>
  <c r="K71" i="70"/>
  <c r="H72" i="70"/>
  <c r="K75" i="70"/>
  <c r="H76" i="70"/>
  <c r="K79" i="70"/>
  <c r="H80" i="70"/>
  <c r="K83" i="70"/>
  <c r="H84" i="70"/>
  <c r="K87" i="70"/>
  <c r="H88" i="70"/>
  <c r="K91" i="70"/>
  <c r="H92" i="70"/>
  <c r="K95" i="70"/>
  <c r="H96" i="70"/>
  <c r="K99" i="70"/>
  <c r="H100" i="70"/>
  <c r="K103" i="70"/>
  <c r="H104" i="70"/>
  <c r="K107" i="70"/>
  <c r="H108" i="70"/>
  <c r="K111" i="70"/>
  <c r="H112" i="70"/>
  <c r="K115" i="70"/>
  <c r="H116" i="70"/>
  <c r="K119" i="70"/>
  <c r="H120" i="70"/>
  <c r="K123" i="70"/>
  <c r="H124" i="70"/>
  <c r="K127" i="70"/>
  <c r="H128" i="70"/>
  <c r="K131" i="70"/>
  <c r="H132" i="70"/>
  <c r="K135" i="70"/>
  <c r="H136" i="70"/>
  <c r="K139" i="70"/>
  <c r="H140" i="70"/>
  <c r="K143" i="70"/>
  <c r="H144" i="70"/>
  <c r="K147" i="70"/>
  <c r="H148" i="70"/>
  <c r="K151" i="70"/>
  <c r="H152" i="70"/>
  <c r="K155" i="70"/>
  <c r="H156" i="70"/>
  <c r="K159" i="70"/>
  <c r="H160" i="70"/>
  <c r="K163" i="70"/>
  <c r="H164" i="70"/>
  <c r="K167" i="70"/>
  <c r="H168" i="70"/>
  <c r="K171" i="70"/>
  <c r="H172" i="70"/>
  <c r="K175" i="70"/>
  <c r="H176" i="70"/>
  <c r="K179" i="70"/>
  <c r="H180" i="70"/>
  <c r="K183" i="70"/>
  <c r="H184" i="70"/>
  <c r="K187" i="70"/>
  <c r="H188" i="70"/>
  <c r="K191" i="70"/>
  <c r="H192" i="70"/>
  <c r="K195" i="70"/>
  <c r="H196" i="70"/>
  <c r="K199" i="70"/>
  <c r="H200" i="70"/>
  <c r="K203" i="70"/>
  <c r="H204" i="70"/>
  <c r="T200" i="71"/>
  <c r="T190" i="71"/>
  <c r="T184" i="71"/>
  <c r="T174" i="71"/>
  <c r="T168" i="71"/>
  <c r="T158" i="71"/>
  <c r="T152" i="71"/>
  <c r="T142" i="71"/>
  <c r="T136" i="71"/>
  <c r="T126" i="71"/>
  <c r="T120" i="71"/>
  <c r="T110" i="71"/>
  <c r="T104" i="71"/>
  <c r="T94" i="71"/>
  <c r="T88" i="71"/>
  <c r="T78" i="71"/>
  <c r="T72" i="71"/>
  <c r="T62" i="71"/>
  <c r="T56" i="71"/>
  <c r="T46" i="71"/>
  <c r="T40" i="71"/>
  <c r="T30" i="71"/>
  <c r="T24" i="71"/>
  <c r="T14" i="71"/>
  <c r="T13" i="71"/>
  <c r="T9" i="71"/>
  <c r="K202" i="72"/>
  <c r="T199" i="72"/>
  <c r="H197" i="72"/>
  <c r="K196" i="72"/>
  <c r="H191" i="72"/>
  <c r="T189" i="72"/>
  <c r="K186" i="72"/>
  <c r="T183" i="72"/>
  <c r="H181" i="72"/>
  <c r="K180" i="72"/>
  <c r="H175" i="72"/>
  <c r="T173" i="72"/>
  <c r="K170" i="72"/>
  <c r="T167" i="72"/>
  <c r="H165" i="72"/>
  <c r="K164" i="72"/>
  <c r="H159" i="72"/>
  <c r="T157" i="72"/>
  <c r="K154" i="72"/>
  <c r="T151" i="72"/>
  <c r="H149" i="72"/>
  <c r="K148" i="72"/>
  <c r="H143" i="72"/>
  <c r="T141" i="72"/>
  <c r="K138" i="72"/>
  <c r="T135" i="72"/>
  <c r="H133" i="72"/>
  <c r="K132" i="72"/>
  <c r="H127" i="72"/>
  <c r="T125" i="72"/>
  <c r="K122" i="72"/>
  <c r="T119" i="72"/>
  <c r="H117" i="72"/>
  <c r="K116" i="72"/>
  <c r="P91" i="72"/>
  <c r="T91" i="72"/>
  <c r="P89" i="72"/>
  <c r="T89" i="72"/>
  <c r="P83" i="72"/>
  <c r="T83" i="72"/>
  <c r="P81" i="72"/>
  <c r="T81" i="72"/>
  <c r="P75" i="72"/>
  <c r="T75" i="72"/>
  <c r="P73" i="72"/>
  <c r="T73" i="72"/>
  <c r="H27" i="72"/>
  <c r="P7" i="72"/>
  <c r="T7" i="72"/>
  <c r="P5" i="72"/>
  <c r="T5" i="72"/>
  <c r="P204" i="73"/>
  <c r="T204" i="73"/>
  <c r="P202" i="73"/>
  <c r="T202" i="73"/>
  <c r="P200" i="73"/>
  <c r="T200" i="73"/>
  <c r="P194" i="73"/>
  <c r="T194" i="73"/>
  <c r="P192" i="73"/>
  <c r="T192" i="73"/>
  <c r="P186" i="73"/>
  <c r="T186" i="73"/>
  <c r="P184" i="73"/>
  <c r="T184" i="73"/>
  <c r="P178" i="73"/>
  <c r="T178" i="73"/>
  <c r="P176" i="73"/>
  <c r="T176" i="73"/>
  <c r="P170" i="73"/>
  <c r="T170" i="73"/>
  <c r="P168" i="73"/>
  <c r="T168" i="73"/>
  <c r="P162" i="73"/>
  <c r="T162" i="73"/>
  <c r="P160" i="73"/>
  <c r="T160" i="73"/>
  <c r="P154" i="73"/>
  <c r="T154" i="73"/>
  <c r="P152" i="73"/>
  <c r="T152" i="73"/>
  <c r="P146" i="73"/>
  <c r="T146" i="73"/>
  <c r="P144" i="73"/>
  <c r="T144" i="73"/>
  <c r="P138" i="73"/>
  <c r="T138" i="73"/>
  <c r="P136" i="73"/>
  <c r="T136" i="73"/>
  <c r="P130" i="73"/>
  <c r="T130" i="73"/>
  <c r="P128" i="73"/>
  <c r="T128" i="73"/>
  <c r="H122" i="73"/>
  <c r="K121" i="73"/>
  <c r="K119" i="73"/>
  <c r="H114" i="73"/>
  <c r="K113" i="73"/>
  <c r="K111" i="73"/>
  <c r="H106" i="73"/>
  <c r="K105" i="73"/>
  <c r="K103" i="73"/>
  <c r="H98" i="73"/>
  <c r="K97" i="73"/>
  <c r="K95" i="73"/>
  <c r="H90" i="73"/>
  <c r="K89" i="73"/>
  <c r="K87" i="73"/>
  <c r="K85" i="73"/>
  <c r="K83" i="73"/>
  <c r="H78" i="73"/>
  <c r="K77" i="73"/>
  <c r="K75" i="73"/>
  <c r="H70" i="73"/>
  <c r="K69" i="73"/>
  <c r="K67" i="73"/>
  <c r="H62" i="73"/>
  <c r="K61" i="73"/>
  <c r="K59" i="73"/>
  <c r="H54" i="73"/>
  <c r="K53" i="73"/>
  <c r="K51" i="73"/>
  <c r="H46" i="73"/>
  <c r="K45" i="73"/>
  <c r="H40" i="73"/>
  <c r="K7" i="73"/>
  <c r="P161" i="74"/>
  <c r="T161" i="74"/>
  <c r="P159" i="74"/>
  <c r="T159" i="74"/>
  <c r="P153" i="74"/>
  <c r="T153" i="74"/>
  <c r="P151" i="74"/>
  <c r="T151" i="74"/>
  <c r="P149" i="74"/>
  <c r="T149" i="74"/>
  <c r="P143" i="74"/>
  <c r="T143" i="74"/>
  <c r="P141" i="74"/>
  <c r="T141" i="74"/>
  <c r="P135" i="74"/>
  <c r="T135" i="74"/>
  <c r="P133" i="74"/>
  <c r="T133" i="74"/>
  <c r="P127" i="74"/>
  <c r="T127" i="74"/>
  <c r="P125" i="74"/>
  <c r="T125" i="74"/>
  <c r="P119" i="74"/>
  <c r="T119" i="74"/>
  <c r="P117" i="74"/>
  <c r="T117" i="74"/>
  <c r="P111" i="74"/>
  <c r="T111" i="74"/>
  <c r="P109" i="74"/>
  <c r="T109" i="74"/>
  <c r="P103" i="74"/>
  <c r="T103" i="74"/>
  <c r="P101" i="74"/>
  <c r="T101" i="74"/>
  <c r="P95" i="74"/>
  <c r="T95" i="74"/>
  <c r="P93" i="74"/>
  <c r="T93" i="74"/>
  <c r="P87" i="74"/>
  <c r="T87" i="74"/>
  <c r="P85" i="74"/>
  <c r="T85" i="74"/>
  <c r="P41" i="74"/>
  <c r="T41" i="74"/>
  <c r="P39" i="74"/>
  <c r="T39" i="74"/>
  <c r="P33" i="74"/>
  <c r="T33" i="74"/>
  <c r="P31" i="74"/>
  <c r="T31" i="74"/>
  <c r="P25" i="74"/>
  <c r="T25" i="74"/>
  <c r="P23" i="74"/>
  <c r="T23" i="74"/>
  <c r="K6" i="74"/>
  <c r="K8" i="74"/>
  <c r="H9" i="74"/>
  <c r="H12" i="74"/>
  <c r="H14" i="74"/>
  <c r="K17" i="74"/>
  <c r="H18" i="74"/>
  <c r="K21" i="74"/>
  <c r="H22" i="74"/>
  <c r="K25" i="74"/>
  <c r="H26" i="74"/>
  <c r="K29" i="74"/>
  <c r="H30" i="74"/>
  <c r="K33" i="74"/>
  <c r="H34" i="74"/>
  <c r="K37" i="74"/>
  <c r="H38" i="74"/>
  <c r="K41" i="74"/>
  <c r="H42" i="74"/>
  <c r="K45" i="74"/>
  <c r="H46" i="74"/>
  <c r="K49" i="74"/>
  <c r="H50" i="74"/>
  <c r="K53" i="74"/>
  <c r="H54" i="74"/>
  <c r="K57" i="74"/>
  <c r="H58" i="74"/>
  <c r="K61" i="74"/>
  <c r="H62" i="74"/>
  <c r="K65" i="74"/>
  <c r="H66" i="74"/>
  <c r="K69" i="74"/>
  <c r="H70" i="74"/>
  <c r="K73" i="74"/>
  <c r="H74" i="74"/>
  <c r="K77" i="74"/>
  <c r="H78" i="74"/>
  <c r="K81" i="74"/>
  <c r="H82" i="74"/>
  <c r="K85" i="74"/>
  <c r="H86" i="74"/>
  <c r="K89" i="74"/>
  <c r="H90" i="74"/>
  <c r="K93" i="74"/>
  <c r="H94" i="74"/>
  <c r="K97" i="74"/>
  <c r="H98" i="74"/>
  <c r="K101" i="74"/>
  <c r="H102" i="74"/>
  <c r="K105" i="74"/>
  <c r="H106" i="74"/>
  <c r="K109" i="74"/>
  <c r="H110" i="74"/>
  <c r="K113" i="74"/>
  <c r="H114" i="74"/>
  <c r="K117" i="74"/>
  <c r="H118" i="74"/>
  <c r="K121" i="74"/>
  <c r="H122" i="74"/>
  <c r="K125" i="74"/>
  <c r="H126" i="74"/>
  <c r="K129" i="74"/>
  <c r="H130" i="74"/>
  <c r="K133" i="74"/>
  <c r="H134" i="74"/>
  <c r="K137" i="74"/>
  <c r="H138" i="74"/>
  <c r="K141" i="74"/>
  <c r="H142" i="74"/>
  <c r="K145" i="74"/>
  <c r="H146" i="74"/>
  <c r="K149" i="74"/>
  <c r="H150" i="74"/>
  <c r="K153" i="74"/>
  <c r="H154" i="74"/>
  <c r="K157" i="74"/>
  <c r="H158" i="74"/>
  <c r="K161" i="74"/>
  <c r="H162" i="74"/>
  <c r="K165" i="74"/>
  <c r="H166" i="74"/>
  <c r="K169" i="74"/>
  <c r="H170" i="74"/>
  <c r="K173" i="74"/>
  <c r="H174" i="74"/>
  <c r="K177" i="74"/>
  <c r="H178" i="74"/>
  <c r="K181" i="74"/>
  <c r="H182" i="74"/>
  <c r="K185" i="74"/>
  <c r="H186" i="74"/>
  <c r="K189" i="74"/>
  <c r="H190" i="74"/>
  <c r="K193" i="74"/>
  <c r="H194" i="74"/>
  <c r="K197" i="74"/>
  <c r="H198" i="74"/>
  <c r="K201" i="74"/>
  <c r="H202" i="74"/>
  <c r="K5" i="74"/>
  <c r="K7" i="74"/>
  <c r="K10" i="74"/>
  <c r="H11" i="74"/>
  <c r="H13" i="74"/>
  <c r="K15" i="74"/>
  <c r="H16" i="74"/>
  <c r="K19" i="74"/>
  <c r="H20" i="74"/>
  <c r="K23" i="74"/>
  <c r="H24" i="74"/>
  <c r="K27" i="74"/>
  <c r="H28" i="74"/>
  <c r="K31" i="74"/>
  <c r="H32" i="74"/>
  <c r="K35" i="74"/>
  <c r="H36" i="74"/>
  <c r="K39" i="74"/>
  <c r="H40" i="74"/>
  <c r="K43" i="74"/>
  <c r="H44" i="74"/>
  <c r="K47" i="74"/>
  <c r="H48" i="74"/>
  <c r="K51" i="74"/>
  <c r="H52" i="74"/>
  <c r="K55" i="74"/>
  <c r="H56" i="74"/>
  <c r="K59" i="74"/>
  <c r="H60" i="74"/>
  <c r="K63" i="74"/>
  <c r="H64" i="74"/>
  <c r="K67" i="74"/>
  <c r="H68" i="74"/>
  <c r="K71" i="74"/>
  <c r="H72" i="74"/>
  <c r="K75" i="74"/>
  <c r="H76" i="74"/>
  <c r="K79" i="74"/>
  <c r="H80" i="74"/>
  <c r="K83" i="74"/>
  <c r="H84" i="74"/>
  <c r="K87" i="74"/>
  <c r="H88" i="74"/>
  <c r="K91" i="74"/>
  <c r="H92" i="74"/>
  <c r="K95" i="74"/>
  <c r="H96" i="74"/>
  <c r="K99" i="74"/>
  <c r="H100" i="74"/>
  <c r="K103" i="74"/>
  <c r="H104" i="74"/>
  <c r="K107" i="74"/>
  <c r="H108" i="74"/>
  <c r="K111" i="74"/>
  <c r="H112" i="74"/>
  <c r="K115" i="74"/>
  <c r="H116" i="74"/>
  <c r="K119" i="74"/>
  <c r="H120" i="74"/>
  <c r="K123" i="74"/>
  <c r="H124" i="74"/>
  <c r="K127" i="74"/>
  <c r="H128" i="74"/>
  <c r="K131" i="74"/>
  <c r="H132" i="74"/>
  <c r="K135" i="74"/>
  <c r="H136" i="74"/>
  <c r="K139" i="74"/>
  <c r="H140" i="74"/>
  <c r="K143" i="74"/>
  <c r="H144" i="74"/>
  <c r="K147" i="74"/>
  <c r="H148" i="74"/>
  <c r="K151" i="74"/>
  <c r="H152" i="74"/>
  <c r="K155" i="74"/>
  <c r="H156" i="74"/>
  <c r="K159" i="74"/>
  <c r="H160" i="74"/>
  <c r="K163" i="74"/>
  <c r="H164" i="74"/>
  <c r="K167" i="74"/>
  <c r="H168" i="74"/>
  <c r="K171" i="74"/>
  <c r="H172" i="74"/>
  <c r="K175" i="74"/>
  <c r="H176" i="74"/>
  <c r="K179" i="74"/>
  <c r="H180" i="74"/>
  <c r="K183" i="74"/>
  <c r="H184" i="74"/>
  <c r="K187" i="74"/>
  <c r="H188" i="74"/>
  <c r="K191" i="74"/>
  <c r="H192" i="74"/>
  <c r="K195" i="74"/>
  <c r="H196" i="74"/>
  <c r="K199" i="74"/>
  <c r="H200" i="74"/>
  <c r="K203" i="74"/>
  <c r="H204" i="74"/>
  <c r="H7" i="74"/>
  <c r="H17" i="74"/>
  <c r="K22" i="74"/>
  <c r="H23" i="74"/>
  <c r="K28" i="74"/>
  <c r="H33" i="74"/>
  <c r="K38" i="74"/>
  <c r="H39" i="74"/>
  <c r="K44" i="74"/>
  <c r="K48" i="74"/>
  <c r="H49" i="74"/>
  <c r="K54" i="74"/>
  <c r="H59" i="74"/>
  <c r="H63" i="74"/>
  <c r="K68" i="74"/>
  <c r="H73" i="74"/>
  <c r="K78" i="74"/>
  <c r="H79" i="74"/>
  <c r="K84" i="74"/>
  <c r="H85" i="74"/>
  <c r="K90" i="74"/>
  <c r="H95" i="74"/>
  <c r="K100" i="74"/>
  <c r="H101" i="74"/>
  <c r="K106" i="74"/>
  <c r="H111" i="74"/>
  <c r="K116" i="74"/>
  <c r="H117" i="74"/>
  <c r="K122" i="74"/>
  <c r="H127" i="74"/>
  <c r="K132" i="74"/>
  <c r="H133" i="74"/>
  <c r="K138" i="74"/>
  <c r="H143" i="74"/>
  <c r="K148" i="74"/>
  <c r="H149" i="74"/>
  <c r="H153" i="74"/>
  <c r="K158" i="74"/>
  <c r="H159" i="74"/>
  <c r="K164" i="74"/>
  <c r="K168" i="74"/>
  <c r="H169" i="74"/>
  <c r="K174" i="74"/>
  <c r="H179" i="74"/>
  <c r="K184" i="74"/>
  <c r="H189" i="74"/>
  <c r="K194" i="74"/>
  <c r="H195" i="74"/>
  <c r="H199" i="74"/>
  <c r="K204" i="74"/>
  <c r="H5" i="74"/>
  <c r="K9" i="74"/>
  <c r="H10" i="74"/>
  <c r="K13" i="74"/>
  <c r="K14" i="74"/>
  <c r="H15" i="74"/>
  <c r="H19" i="74"/>
  <c r="H25" i="74"/>
  <c r="K30" i="74"/>
  <c r="H31" i="74"/>
  <c r="K36" i="74"/>
  <c r="H41" i="74"/>
  <c r="K46" i="74"/>
  <c r="H51" i="74"/>
  <c r="K56" i="74"/>
  <c r="H57" i="74"/>
  <c r="H61" i="74"/>
  <c r="H65" i="74"/>
  <c r="K70" i="74"/>
  <c r="H71" i="74"/>
  <c r="K76" i="74"/>
  <c r="H81" i="74"/>
  <c r="H87" i="74"/>
  <c r="K92" i="74"/>
  <c r="H93" i="74"/>
  <c r="K98" i="74"/>
  <c r="H103" i="74"/>
  <c r="K108" i="74"/>
  <c r="H109" i="74"/>
  <c r="K114" i="74"/>
  <c r="H119" i="74"/>
  <c r="K124" i="74"/>
  <c r="H125" i="74"/>
  <c r="K130" i="74"/>
  <c r="H135" i="74"/>
  <c r="K140" i="74"/>
  <c r="H141" i="74"/>
  <c r="K146" i="74"/>
  <c r="H151" i="74"/>
  <c r="K156" i="74"/>
  <c r="H161" i="74"/>
  <c r="K166" i="74"/>
  <c r="H171" i="74"/>
  <c r="K176" i="74"/>
  <c r="H177" i="74"/>
  <c r="H181" i="74"/>
  <c r="K186" i="74"/>
  <c r="H187" i="74"/>
  <c r="K192" i="74"/>
  <c r="H197" i="74"/>
  <c r="H201" i="74"/>
  <c r="P22" i="75"/>
  <c r="T22" i="75"/>
  <c r="P20" i="75"/>
  <c r="T20" i="75"/>
  <c r="H6" i="75"/>
  <c r="H8" i="75"/>
  <c r="K11" i="75"/>
  <c r="K13" i="75"/>
  <c r="K16" i="75"/>
  <c r="H17" i="75"/>
  <c r="K20" i="75"/>
  <c r="H21" i="75"/>
  <c r="K24" i="75"/>
  <c r="H25" i="75"/>
  <c r="K28" i="75"/>
  <c r="H29" i="75"/>
  <c r="K32" i="75"/>
  <c r="H33" i="75"/>
  <c r="K36" i="75"/>
  <c r="H37" i="75"/>
  <c r="K40" i="75"/>
  <c r="H41" i="75"/>
  <c r="K44" i="75"/>
  <c r="H45" i="75"/>
  <c r="K48" i="75"/>
  <c r="H49" i="75"/>
  <c r="K52" i="75"/>
  <c r="H53" i="75"/>
  <c r="K56" i="75"/>
  <c r="H57" i="75"/>
  <c r="K60" i="75"/>
  <c r="H61" i="75"/>
  <c r="K64" i="75"/>
  <c r="H65" i="75"/>
  <c r="K68" i="75"/>
  <c r="H69" i="75"/>
  <c r="K72" i="75"/>
  <c r="H73" i="75"/>
  <c r="K76" i="75"/>
  <c r="H77" i="75"/>
  <c r="K80" i="75"/>
  <c r="H81" i="75"/>
  <c r="K84" i="75"/>
  <c r="H85" i="75"/>
  <c r="K88" i="75"/>
  <c r="H89" i="75"/>
  <c r="K92" i="75"/>
  <c r="H93" i="75"/>
  <c r="K96" i="75"/>
  <c r="H97" i="75"/>
  <c r="K100" i="75"/>
  <c r="H101" i="75"/>
  <c r="K104" i="75"/>
  <c r="H105" i="75"/>
  <c r="K108" i="75"/>
  <c r="H109" i="75"/>
  <c r="K112" i="75"/>
  <c r="H113" i="75"/>
  <c r="K116" i="75"/>
  <c r="H117" i="75"/>
  <c r="K120" i="75"/>
  <c r="H121" i="75"/>
  <c r="K124" i="75"/>
  <c r="H125" i="75"/>
  <c r="K128" i="75"/>
  <c r="H129" i="75"/>
  <c r="K132" i="75"/>
  <c r="H133" i="75"/>
  <c r="K136" i="75"/>
  <c r="H137" i="75"/>
  <c r="K140" i="75"/>
  <c r="H141" i="75"/>
  <c r="K144" i="75"/>
  <c r="H145" i="75"/>
  <c r="K148" i="75"/>
  <c r="H149" i="75"/>
  <c r="K152" i="75"/>
  <c r="H153" i="75"/>
  <c r="K156" i="75"/>
  <c r="H157" i="75"/>
  <c r="K160" i="75"/>
  <c r="H161" i="75"/>
  <c r="K164" i="75"/>
  <c r="H165" i="75"/>
  <c r="K168" i="75"/>
  <c r="H169" i="75"/>
  <c r="K172" i="75"/>
  <c r="H173" i="75"/>
  <c r="K176" i="75"/>
  <c r="H177" i="75"/>
  <c r="K180" i="75"/>
  <c r="H181" i="75"/>
  <c r="K184" i="75"/>
  <c r="H185" i="75"/>
  <c r="K188" i="75"/>
  <c r="H189" i="75"/>
  <c r="K192" i="75"/>
  <c r="H193" i="75"/>
  <c r="K196" i="75"/>
  <c r="H197" i="75"/>
  <c r="K200" i="75"/>
  <c r="H201" i="75"/>
  <c r="K204" i="75"/>
  <c r="H5" i="75"/>
  <c r="H7" i="75"/>
  <c r="K9" i="75"/>
  <c r="H10" i="75"/>
  <c r="K12" i="75"/>
  <c r="K14" i="75"/>
  <c r="H15" i="75"/>
  <c r="K18" i="75"/>
  <c r="H19" i="75"/>
  <c r="K22" i="75"/>
  <c r="H23" i="75"/>
  <c r="K26" i="75"/>
  <c r="H27" i="75"/>
  <c r="K30" i="75"/>
  <c r="H31" i="75"/>
  <c r="K34" i="75"/>
  <c r="H35" i="75"/>
  <c r="K38" i="75"/>
  <c r="H39" i="75"/>
  <c r="K42" i="75"/>
  <c r="H43" i="75"/>
  <c r="K46" i="75"/>
  <c r="H47" i="75"/>
  <c r="K50" i="75"/>
  <c r="H51" i="75"/>
  <c r="K54" i="75"/>
  <c r="H55" i="75"/>
  <c r="K58" i="75"/>
  <c r="H59" i="75"/>
  <c r="K62" i="75"/>
  <c r="H63" i="75"/>
  <c r="K66" i="75"/>
  <c r="H67" i="75"/>
  <c r="K70" i="75"/>
  <c r="H71" i="75"/>
  <c r="K74" i="75"/>
  <c r="H75" i="75"/>
  <c r="K78" i="75"/>
  <c r="H79" i="75"/>
  <c r="K82" i="75"/>
  <c r="H83" i="75"/>
  <c r="K86" i="75"/>
  <c r="H87" i="75"/>
  <c r="K90" i="75"/>
  <c r="H91" i="75"/>
  <c r="K94" i="75"/>
  <c r="H95" i="75"/>
  <c r="K98" i="75"/>
  <c r="H99" i="75"/>
  <c r="K102" i="75"/>
  <c r="H103" i="75"/>
  <c r="K106" i="75"/>
  <c r="H107" i="75"/>
  <c r="K110" i="75"/>
  <c r="H111" i="75"/>
  <c r="K114" i="75"/>
  <c r="H115" i="75"/>
  <c r="K118" i="75"/>
  <c r="H119" i="75"/>
  <c r="K122" i="75"/>
  <c r="H123" i="75"/>
  <c r="K126" i="75"/>
  <c r="H127" i="75"/>
  <c r="K130" i="75"/>
  <c r="H131" i="75"/>
  <c r="K134" i="75"/>
  <c r="H135" i="75"/>
  <c r="K138" i="75"/>
  <c r="H139" i="75"/>
  <c r="K142" i="75"/>
  <c r="H143" i="75"/>
  <c r="K146" i="75"/>
  <c r="H147" i="75"/>
  <c r="K150" i="75"/>
  <c r="H151" i="75"/>
  <c r="K154" i="75"/>
  <c r="H155" i="75"/>
  <c r="K158" i="75"/>
  <c r="H159" i="75"/>
  <c r="K162" i="75"/>
  <c r="H163" i="75"/>
  <c r="K166" i="75"/>
  <c r="H167" i="75"/>
  <c r="K170" i="75"/>
  <c r="H171" i="75"/>
  <c r="K174" i="75"/>
  <c r="H175" i="75"/>
  <c r="K178" i="75"/>
  <c r="H179" i="75"/>
  <c r="K182" i="75"/>
  <c r="H183" i="75"/>
  <c r="K186" i="75"/>
  <c r="H187" i="75"/>
  <c r="K190" i="75"/>
  <c r="H191" i="75"/>
  <c r="K194" i="75"/>
  <c r="H195" i="75"/>
  <c r="K198" i="75"/>
  <c r="H199" i="75"/>
  <c r="K202" i="75"/>
  <c r="H203" i="75"/>
  <c r="H12" i="75"/>
  <c r="H16" i="75"/>
  <c r="H22" i="75"/>
  <c r="K27" i="75"/>
  <c r="K31" i="75"/>
  <c r="K35" i="75"/>
  <c r="K39" i="75"/>
  <c r="K43" i="75"/>
  <c r="K47" i="75"/>
  <c r="H48" i="75"/>
  <c r="K53" i="75"/>
  <c r="H54" i="75"/>
  <c r="K59" i="75"/>
  <c r="H64" i="75"/>
  <c r="H68" i="75"/>
  <c r="K73" i="75"/>
  <c r="H78" i="75"/>
  <c r="K83" i="75"/>
  <c r="H84" i="75"/>
  <c r="K89" i="75"/>
  <c r="K93" i="75"/>
  <c r="H94" i="75"/>
  <c r="H98" i="75"/>
  <c r="H102" i="75"/>
  <c r="K107" i="75"/>
  <c r="H108" i="75"/>
  <c r="H112" i="75"/>
  <c r="H116" i="75"/>
  <c r="H120" i="75"/>
  <c r="H124" i="75"/>
  <c r="H128" i="75"/>
  <c r="K133" i="75"/>
  <c r="H134" i="75"/>
  <c r="K139" i="75"/>
  <c r="H140" i="75"/>
  <c r="K145" i="75"/>
  <c r="H150" i="75"/>
  <c r="H154" i="75"/>
  <c r="K159" i="75"/>
  <c r="H164" i="75"/>
  <c r="K169" i="75"/>
  <c r="H170" i="75"/>
  <c r="K175" i="75"/>
  <c r="H180" i="75"/>
  <c r="K185" i="75"/>
  <c r="H186" i="75"/>
  <c r="K191" i="75"/>
  <c r="H196" i="75"/>
  <c r="K201" i="75"/>
  <c r="H202" i="75"/>
  <c r="K5" i="75"/>
  <c r="K6" i="75"/>
  <c r="K10" i="75"/>
  <c r="H14" i="75"/>
  <c r="K19" i="75"/>
  <c r="H20" i="75"/>
  <c r="K25" i="75"/>
  <c r="K29" i="75"/>
  <c r="K33" i="75"/>
  <c r="K37" i="75"/>
  <c r="K41" i="75"/>
  <c r="K45" i="75"/>
  <c r="K51" i="75"/>
  <c r="H56" i="75"/>
  <c r="K61" i="75"/>
  <c r="H62" i="75"/>
  <c r="H66" i="75"/>
  <c r="H70" i="75"/>
  <c r="K75" i="75"/>
  <c r="H76" i="75"/>
  <c r="K81" i="75"/>
  <c r="H86" i="75"/>
  <c r="K91" i="75"/>
  <c r="H96" i="75"/>
  <c r="H100" i="75"/>
  <c r="K105" i="75"/>
  <c r="H110" i="75"/>
  <c r="H114" i="75"/>
  <c r="H118" i="75"/>
  <c r="H122" i="75"/>
  <c r="H126" i="75"/>
  <c r="K131" i="75"/>
  <c r="K137" i="75"/>
  <c r="H142" i="75"/>
  <c r="K147" i="75"/>
  <c r="H148" i="75"/>
  <c r="H152" i="75"/>
  <c r="H156" i="75"/>
  <c r="K161" i="75"/>
  <c r="H162" i="75"/>
  <c r="K167" i="75"/>
  <c r="H172" i="75"/>
  <c r="K177" i="75"/>
  <c r="H178" i="75"/>
  <c r="K183" i="75"/>
  <c r="H188" i="75"/>
  <c r="K193" i="75"/>
  <c r="H194" i="75"/>
  <c r="K199" i="75"/>
  <c r="H204" i="75"/>
  <c r="N205" i="76"/>
  <c r="L49" i="32" s="1"/>
  <c r="Y7" i="76"/>
  <c r="K5" i="76"/>
  <c r="K7" i="76"/>
  <c r="K10" i="76"/>
  <c r="H11" i="76"/>
  <c r="H13" i="76"/>
  <c r="K15" i="76"/>
  <c r="H16" i="76"/>
  <c r="K19" i="76"/>
  <c r="H20" i="76"/>
  <c r="K23" i="76"/>
  <c r="H24" i="76"/>
  <c r="K27" i="76"/>
  <c r="H28" i="76"/>
  <c r="K31" i="76"/>
  <c r="H32" i="76"/>
  <c r="K35" i="76"/>
  <c r="H36" i="76"/>
  <c r="K39" i="76"/>
  <c r="H40" i="76"/>
  <c r="K43" i="76"/>
  <c r="H44" i="76"/>
  <c r="K47" i="76"/>
  <c r="H48" i="76"/>
  <c r="K51" i="76"/>
  <c r="H52" i="76"/>
  <c r="K55" i="76"/>
  <c r="H56" i="76"/>
  <c r="K59" i="76"/>
  <c r="H60" i="76"/>
  <c r="K63" i="76"/>
  <c r="H64" i="76"/>
  <c r="K67" i="76"/>
  <c r="H68" i="76"/>
  <c r="K71" i="76"/>
  <c r="H72" i="76"/>
  <c r="K75" i="76"/>
  <c r="H76" i="76"/>
  <c r="K79" i="76"/>
  <c r="H80" i="76"/>
  <c r="K83" i="76"/>
  <c r="H84" i="76"/>
  <c r="K87" i="76"/>
  <c r="H88" i="76"/>
  <c r="K91" i="76"/>
  <c r="H92" i="76"/>
  <c r="K95" i="76"/>
  <c r="H96" i="76"/>
  <c r="K99" i="76"/>
  <c r="H100" i="76"/>
  <c r="K103" i="76"/>
  <c r="H104" i="76"/>
  <c r="K107" i="76"/>
  <c r="H108" i="76"/>
  <c r="K111" i="76"/>
  <c r="H112" i="76"/>
  <c r="K115" i="76"/>
  <c r="H116" i="76"/>
  <c r="K119" i="76"/>
  <c r="H120" i="76"/>
  <c r="K123" i="76"/>
  <c r="H124" i="76"/>
  <c r="K127" i="76"/>
  <c r="H128" i="76"/>
  <c r="K131" i="76"/>
  <c r="H132" i="76"/>
  <c r="K135" i="76"/>
  <c r="H136" i="76"/>
  <c r="K139" i="76"/>
  <c r="H140" i="76"/>
  <c r="K143" i="76"/>
  <c r="H144" i="76"/>
  <c r="K147" i="76"/>
  <c r="H148" i="76"/>
  <c r="K151" i="76"/>
  <c r="H152" i="76"/>
  <c r="K155" i="76"/>
  <c r="H156" i="76"/>
  <c r="K159" i="76"/>
  <c r="H160" i="76"/>
  <c r="K163" i="76"/>
  <c r="H164" i="76"/>
  <c r="K167" i="76"/>
  <c r="H168" i="76"/>
  <c r="K171" i="76"/>
  <c r="H172" i="76"/>
  <c r="K175" i="76"/>
  <c r="H176" i="76"/>
  <c r="K179" i="76"/>
  <c r="H180" i="76"/>
  <c r="K183" i="76"/>
  <c r="H184" i="76"/>
  <c r="K187" i="76"/>
  <c r="H188" i="76"/>
  <c r="K191" i="76"/>
  <c r="H192" i="76"/>
  <c r="K195" i="76"/>
  <c r="H196" i="76"/>
  <c r="K199" i="76"/>
  <c r="H200" i="76"/>
  <c r="K203" i="76"/>
  <c r="H204" i="76"/>
  <c r="K6" i="76"/>
  <c r="K8" i="76"/>
  <c r="H9" i="76"/>
  <c r="H12" i="76"/>
  <c r="H14" i="76"/>
  <c r="K17" i="76"/>
  <c r="H18" i="76"/>
  <c r="K21" i="76"/>
  <c r="H22" i="76"/>
  <c r="K25" i="76"/>
  <c r="H26" i="76"/>
  <c r="K29" i="76"/>
  <c r="H30" i="76"/>
  <c r="K33" i="76"/>
  <c r="H34" i="76"/>
  <c r="K37" i="76"/>
  <c r="H38" i="76"/>
  <c r="K41" i="76"/>
  <c r="H42" i="76"/>
  <c r="K45" i="76"/>
  <c r="H46" i="76"/>
  <c r="K49" i="76"/>
  <c r="H50" i="76"/>
  <c r="K53" i="76"/>
  <c r="H54" i="76"/>
  <c r="K57" i="76"/>
  <c r="H58" i="76"/>
  <c r="K61" i="76"/>
  <c r="H62" i="76"/>
  <c r="K65" i="76"/>
  <c r="H66" i="76"/>
  <c r="K69" i="76"/>
  <c r="H70" i="76"/>
  <c r="K73" i="76"/>
  <c r="H74" i="76"/>
  <c r="K77" i="76"/>
  <c r="H78" i="76"/>
  <c r="K81" i="76"/>
  <c r="H82" i="76"/>
  <c r="K85" i="76"/>
  <c r="H86" i="76"/>
  <c r="K89" i="76"/>
  <c r="H90" i="76"/>
  <c r="K93" i="76"/>
  <c r="H94" i="76"/>
  <c r="K97" i="76"/>
  <c r="H98" i="76"/>
  <c r="K101" i="76"/>
  <c r="H102" i="76"/>
  <c r="K105" i="76"/>
  <c r="H106" i="76"/>
  <c r="K109" i="76"/>
  <c r="H110" i="76"/>
  <c r="K113" i="76"/>
  <c r="H114" i="76"/>
  <c r="K117" i="76"/>
  <c r="H118" i="76"/>
  <c r="K121" i="76"/>
  <c r="H122" i="76"/>
  <c r="K125" i="76"/>
  <c r="H126" i="76"/>
  <c r="K129" i="76"/>
  <c r="H130" i="76"/>
  <c r="K133" i="76"/>
  <c r="H134" i="76"/>
  <c r="K137" i="76"/>
  <c r="H138" i="76"/>
  <c r="K141" i="76"/>
  <c r="H142" i="76"/>
  <c r="K145" i="76"/>
  <c r="H146" i="76"/>
  <c r="K149" i="76"/>
  <c r="H150" i="76"/>
  <c r="K153" i="76"/>
  <c r="H154" i="76"/>
  <c r="K157" i="76"/>
  <c r="H158" i="76"/>
  <c r="K161" i="76"/>
  <c r="H162" i="76"/>
  <c r="K165" i="76"/>
  <c r="H166" i="76"/>
  <c r="K169" i="76"/>
  <c r="H170" i="76"/>
  <c r="K173" i="76"/>
  <c r="H174" i="76"/>
  <c r="K177" i="76"/>
  <c r="H178" i="76"/>
  <c r="K181" i="76"/>
  <c r="H182" i="76"/>
  <c r="K185" i="76"/>
  <c r="H186" i="76"/>
  <c r="K189" i="76"/>
  <c r="H190" i="76"/>
  <c r="K193" i="76"/>
  <c r="H194" i="76"/>
  <c r="K197" i="76"/>
  <c r="H198" i="76"/>
  <c r="K201" i="76"/>
  <c r="H202" i="76"/>
  <c r="H7" i="76"/>
  <c r="K11" i="76"/>
  <c r="K16" i="76"/>
  <c r="H17" i="76"/>
  <c r="K22" i="76"/>
  <c r="H27" i="76"/>
  <c r="K32" i="76"/>
  <c r="H33" i="76"/>
  <c r="K38" i="76"/>
  <c r="H43" i="76"/>
  <c r="K48" i="76"/>
  <c r="H49" i="76"/>
  <c r="K54" i="76"/>
  <c r="H59" i="76"/>
  <c r="K64" i="76"/>
  <c r="H65" i="76"/>
  <c r="K70" i="76"/>
  <c r="H75" i="76"/>
  <c r="K80" i="76"/>
  <c r="H81" i="76"/>
  <c r="K86" i="76"/>
  <c r="H91" i="76"/>
  <c r="K96" i="76"/>
  <c r="H97" i="76"/>
  <c r="K102" i="76"/>
  <c r="H107" i="76"/>
  <c r="K112" i="76"/>
  <c r="H113" i="76"/>
  <c r="K118" i="76"/>
  <c r="H123" i="76"/>
  <c r="H129" i="76"/>
  <c r="K134" i="76"/>
  <c r="H135" i="76"/>
  <c r="K140" i="76"/>
  <c r="H145" i="76"/>
  <c r="K150" i="76"/>
  <c r="H151" i="76"/>
  <c r="K156" i="76"/>
  <c r="H161" i="76"/>
  <c r="K166" i="76"/>
  <c r="H167" i="76"/>
  <c r="K172" i="76"/>
  <c r="H177" i="76"/>
  <c r="K182" i="76"/>
  <c r="H183" i="76"/>
  <c r="K188" i="76"/>
  <c r="H193" i="76"/>
  <c r="K198" i="76"/>
  <c r="H199" i="76"/>
  <c r="K204" i="76"/>
  <c r="H5" i="76"/>
  <c r="K9" i="76"/>
  <c r="K14" i="76"/>
  <c r="H19" i="76"/>
  <c r="K24" i="76"/>
  <c r="H25" i="76"/>
  <c r="K30" i="76"/>
  <c r="H35" i="76"/>
  <c r="K40" i="76"/>
  <c r="H41" i="76"/>
  <c r="K46" i="76"/>
  <c r="H51" i="76"/>
  <c r="K56" i="76"/>
  <c r="H57" i="76"/>
  <c r="K62" i="76"/>
  <c r="H67" i="76"/>
  <c r="K72" i="76"/>
  <c r="H73" i="76"/>
  <c r="K78" i="76"/>
  <c r="H83" i="76"/>
  <c r="K88" i="76"/>
  <c r="H89" i="76"/>
  <c r="K94" i="76"/>
  <c r="H99" i="76"/>
  <c r="K104" i="76"/>
  <c r="H105" i="76"/>
  <c r="K110" i="76"/>
  <c r="H115" i="76"/>
  <c r="K120" i="76"/>
  <c r="H121" i="76"/>
  <c r="K126" i="76"/>
  <c r="H127" i="76"/>
  <c r="K132" i="76"/>
  <c r="H137" i="76"/>
  <c r="K142" i="76"/>
  <c r="H143" i="76"/>
  <c r="K148" i="76"/>
  <c r="H153" i="76"/>
  <c r="K158" i="76"/>
  <c r="H159" i="76"/>
  <c r="K164" i="76"/>
  <c r="H169" i="76"/>
  <c r="K174" i="76"/>
  <c r="H175" i="76"/>
  <c r="K180" i="76"/>
  <c r="H185" i="76"/>
  <c r="K190" i="76"/>
  <c r="H191" i="76"/>
  <c r="K196" i="76"/>
  <c r="H201" i="76"/>
  <c r="P198" i="77"/>
  <c r="T198" i="77"/>
  <c r="P190" i="77"/>
  <c r="T190" i="77"/>
  <c r="P182" i="77"/>
  <c r="T182" i="77"/>
  <c r="P174" i="77"/>
  <c r="T174" i="77"/>
  <c r="P166" i="77"/>
  <c r="T166" i="77"/>
  <c r="P158" i="77"/>
  <c r="T158" i="77"/>
  <c r="P150" i="77"/>
  <c r="T150" i="77"/>
  <c r="P142" i="77"/>
  <c r="T142" i="77"/>
  <c r="P134" i="77"/>
  <c r="T134" i="77"/>
  <c r="P126" i="77"/>
  <c r="T126" i="77"/>
  <c r="P118" i="77"/>
  <c r="T118" i="77"/>
  <c r="P110" i="77"/>
  <c r="T110" i="77"/>
  <c r="P102" i="77"/>
  <c r="T102" i="77"/>
  <c r="P94" i="77"/>
  <c r="T94" i="77"/>
  <c r="P86" i="77"/>
  <c r="T86" i="77"/>
  <c r="P78" i="77"/>
  <c r="T78" i="77"/>
  <c r="P70" i="77"/>
  <c r="T70" i="77"/>
  <c r="P62" i="77"/>
  <c r="T62" i="77"/>
  <c r="P54" i="77"/>
  <c r="T54" i="77"/>
  <c r="P46" i="77"/>
  <c r="T46" i="77"/>
  <c r="P38" i="77"/>
  <c r="T38" i="77"/>
  <c r="P30" i="77"/>
  <c r="T30" i="77"/>
  <c r="P22" i="77"/>
  <c r="T22" i="77"/>
  <c r="P20" i="77"/>
  <c r="T20" i="77"/>
  <c r="Y13" i="78"/>
  <c r="P125" i="78"/>
  <c r="T125" i="78"/>
  <c r="P67" i="78"/>
  <c r="T67" i="78"/>
  <c r="H33" i="78"/>
  <c r="K32" i="78"/>
  <c r="K30" i="78"/>
  <c r="P10" i="78"/>
  <c r="T10" i="78"/>
  <c r="N205" i="78"/>
  <c r="L51" i="32" s="1"/>
  <c r="P178" i="79"/>
  <c r="T178" i="79"/>
  <c r="P170" i="79"/>
  <c r="T170" i="79"/>
  <c r="P134" i="79"/>
  <c r="T134" i="79"/>
  <c r="P126" i="79"/>
  <c r="T126" i="79"/>
  <c r="P118" i="79"/>
  <c r="T118" i="79"/>
  <c r="P110" i="79"/>
  <c r="T110" i="79"/>
  <c r="P102" i="79"/>
  <c r="T102" i="79"/>
  <c r="P94" i="79"/>
  <c r="T94" i="79"/>
  <c r="P86" i="79"/>
  <c r="T86" i="79"/>
  <c r="P72" i="79"/>
  <c r="T72" i="79"/>
  <c r="P64" i="79"/>
  <c r="T64" i="79"/>
  <c r="P56" i="79"/>
  <c r="T56" i="79"/>
  <c r="P48" i="79"/>
  <c r="T48" i="79"/>
  <c r="P40" i="79"/>
  <c r="T40" i="79"/>
  <c r="P24" i="79"/>
  <c r="T24" i="79"/>
  <c r="P12" i="79"/>
  <c r="T12" i="79"/>
  <c r="P197" i="80"/>
  <c r="T197" i="80"/>
  <c r="P6" i="80"/>
  <c r="T6" i="80"/>
  <c r="N205" i="80"/>
  <c r="L53" i="32" s="1"/>
  <c r="P203" i="82"/>
  <c r="T203" i="82"/>
  <c r="P193" i="82"/>
  <c r="T193" i="82"/>
  <c r="H175" i="82"/>
  <c r="P171" i="82"/>
  <c r="T171" i="82"/>
  <c r="P161" i="82"/>
  <c r="T161" i="82"/>
  <c r="H143" i="82"/>
  <c r="P139" i="82"/>
  <c r="T139" i="82"/>
  <c r="P129" i="82"/>
  <c r="T129" i="82"/>
  <c r="H111" i="82"/>
  <c r="P107" i="82"/>
  <c r="T107" i="82"/>
  <c r="P97" i="82"/>
  <c r="T97" i="82"/>
  <c r="H79" i="82"/>
  <c r="P75" i="82"/>
  <c r="T75" i="82"/>
  <c r="P65" i="82"/>
  <c r="T65" i="82"/>
  <c r="Y13" i="61"/>
  <c r="Y13" i="65"/>
  <c r="Y13" i="69"/>
  <c r="N205" i="71"/>
  <c r="L44" i="32" s="1"/>
  <c r="H22" i="77"/>
  <c r="K17" i="77"/>
  <c r="P7" i="78"/>
  <c r="T7" i="78"/>
  <c r="P5" i="78"/>
  <c r="T5" i="78"/>
  <c r="P204" i="79"/>
  <c r="T204" i="79"/>
  <c r="P196" i="79"/>
  <c r="T196" i="79"/>
  <c r="P188" i="79"/>
  <c r="T188" i="79"/>
  <c r="P180" i="79"/>
  <c r="T180" i="79"/>
  <c r="P136" i="79"/>
  <c r="T136" i="79"/>
  <c r="P128" i="79"/>
  <c r="T128" i="79"/>
  <c r="P120" i="79"/>
  <c r="T120" i="79"/>
  <c r="P112" i="79"/>
  <c r="T112" i="79"/>
  <c r="P104" i="79"/>
  <c r="T104" i="79"/>
  <c r="P96" i="79"/>
  <c r="T96" i="79"/>
  <c r="P88" i="79"/>
  <c r="T88" i="79"/>
  <c r="P80" i="79"/>
  <c r="T80" i="79"/>
  <c r="P58" i="79"/>
  <c r="T58" i="79"/>
  <c r="P50" i="79"/>
  <c r="T50" i="79"/>
  <c r="P42" i="79"/>
  <c r="T42" i="79"/>
  <c r="P26" i="79"/>
  <c r="T26" i="79"/>
  <c r="P14" i="79"/>
  <c r="T14" i="79"/>
  <c r="P203" i="80"/>
  <c r="T203" i="80"/>
  <c r="P195" i="80"/>
  <c r="T195" i="80"/>
  <c r="P181" i="80"/>
  <c r="T181" i="80"/>
  <c r="P173" i="80"/>
  <c r="T173" i="80"/>
  <c r="P165" i="80"/>
  <c r="T165" i="80"/>
  <c r="P157" i="80"/>
  <c r="T157" i="80"/>
  <c r="P149" i="80"/>
  <c r="T149" i="80"/>
  <c r="P141" i="80"/>
  <c r="T141" i="80"/>
  <c r="P133" i="80"/>
  <c r="T133" i="80"/>
  <c r="P125" i="80"/>
  <c r="T125" i="80"/>
  <c r="P117" i="80"/>
  <c r="T117" i="80"/>
  <c r="P109" i="80"/>
  <c r="T109" i="80"/>
  <c r="P101" i="80"/>
  <c r="T101" i="80"/>
  <c r="P93" i="80"/>
  <c r="T93" i="80"/>
  <c r="P85" i="80"/>
  <c r="T85" i="80"/>
  <c r="P77" i="80"/>
  <c r="T77" i="80"/>
  <c r="P69" i="80"/>
  <c r="T69" i="80"/>
  <c r="P61" i="80"/>
  <c r="T61" i="80"/>
  <c r="P53" i="80"/>
  <c r="T53" i="80"/>
  <c r="P45" i="80"/>
  <c r="T45" i="80"/>
  <c r="P37" i="80"/>
  <c r="T37" i="80"/>
  <c r="P29" i="80"/>
  <c r="T29" i="80"/>
  <c r="P21" i="80"/>
  <c r="T21" i="80"/>
  <c r="P48" i="82"/>
  <c r="T48" i="82"/>
  <c r="P34" i="82"/>
  <c r="T34" i="82"/>
  <c r="T25" i="82"/>
  <c r="P25" i="82"/>
  <c r="P16" i="82"/>
  <c r="T16" i="82"/>
  <c r="P11" i="82"/>
  <c r="T11" i="82"/>
  <c r="T13" i="83"/>
  <c r="P13" i="83"/>
  <c r="P192" i="84"/>
  <c r="T192" i="84"/>
  <c r="P182" i="84"/>
  <c r="T182" i="84"/>
  <c r="T175" i="84"/>
  <c r="P175" i="84"/>
  <c r="P160" i="84"/>
  <c r="T160" i="84"/>
  <c r="P150" i="84"/>
  <c r="T150" i="84"/>
  <c r="T143" i="84"/>
  <c r="P143" i="84"/>
  <c r="P128" i="84"/>
  <c r="T128" i="84"/>
  <c r="P118" i="84"/>
  <c r="T118" i="84"/>
  <c r="T111" i="84"/>
  <c r="P111" i="84"/>
  <c r="P96" i="84"/>
  <c r="T96" i="84"/>
  <c r="P86" i="84"/>
  <c r="T86" i="84"/>
  <c r="T79" i="84"/>
  <c r="P79" i="84"/>
  <c r="P64" i="84"/>
  <c r="T64" i="84"/>
  <c r="P54" i="84"/>
  <c r="T54" i="84"/>
  <c r="T47" i="84"/>
  <c r="P47" i="84"/>
  <c r="P32" i="84"/>
  <c r="T32" i="84"/>
  <c r="P22" i="84"/>
  <c r="T22" i="84"/>
  <c r="T15" i="84"/>
  <c r="P15" i="84"/>
  <c r="T5" i="84"/>
  <c r="N205" i="84"/>
  <c r="L57" i="32" s="1"/>
  <c r="P5" i="84"/>
  <c r="P197" i="85"/>
  <c r="T197" i="85"/>
  <c r="P191" i="85"/>
  <c r="T191" i="85"/>
  <c r="T178" i="85"/>
  <c r="P178" i="85"/>
  <c r="P165" i="85"/>
  <c r="T165" i="85"/>
  <c r="P159" i="85"/>
  <c r="T159" i="85"/>
  <c r="T146" i="85"/>
  <c r="P146" i="85"/>
  <c r="P133" i="85"/>
  <c r="T133" i="85"/>
  <c r="P127" i="85"/>
  <c r="T127" i="85"/>
  <c r="T114" i="85"/>
  <c r="P114" i="85"/>
  <c r="P101" i="85"/>
  <c r="T101" i="85"/>
  <c r="P95" i="85"/>
  <c r="T95" i="85"/>
  <c r="T82" i="85"/>
  <c r="P82" i="85"/>
  <c r="P69" i="85"/>
  <c r="T69" i="85"/>
  <c r="P63" i="85"/>
  <c r="T63" i="85"/>
  <c r="Y13" i="86"/>
  <c r="P183" i="86"/>
  <c r="T183" i="86"/>
  <c r="P129" i="86"/>
  <c r="T129" i="86"/>
  <c r="P103" i="86"/>
  <c r="T103" i="86"/>
  <c r="P73" i="86"/>
  <c r="T73" i="86"/>
  <c r="P67" i="86"/>
  <c r="T67" i="86"/>
  <c r="P47" i="86"/>
  <c r="T47" i="86"/>
  <c r="P33" i="86"/>
  <c r="T33" i="86"/>
  <c r="Y13" i="63"/>
  <c r="Y13" i="67"/>
  <c r="N205" i="73"/>
  <c r="L46" i="32" s="1"/>
  <c r="P9" i="73"/>
  <c r="P205" i="73" s="1"/>
  <c r="N46" i="32" s="1"/>
  <c r="P9" i="75"/>
  <c r="P205" i="75" s="1"/>
  <c r="N48" i="32" s="1"/>
  <c r="N205" i="75"/>
  <c r="L48" i="32" s="1"/>
  <c r="H5" i="77"/>
  <c r="H7" i="77"/>
  <c r="K9" i="77"/>
  <c r="H10" i="77"/>
  <c r="K12" i="77"/>
  <c r="K14" i="77"/>
  <c r="H15" i="77"/>
  <c r="K18" i="77"/>
  <c r="H19" i="77"/>
  <c r="K22" i="77"/>
  <c r="H23" i="77"/>
  <c r="K26" i="77"/>
  <c r="H27" i="77"/>
  <c r="K30" i="77"/>
  <c r="H31" i="77"/>
  <c r="K34" i="77"/>
  <c r="H35" i="77"/>
  <c r="K38" i="77"/>
  <c r="H39" i="77"/>
  <c r="K42" i="77"/>
  <c r="H43" i="77"/>
  <c r="K46" i="77"/>
  <c r="H47" i="77"/>
  <c r="K50" i="77"/>
  <c r="H51" i="77"/>
  <c r="K54" i="77"/>
  <c r="H55" i="77"/>
  <c r="K58" i="77"/>
  <c r="H59" i="77"/>
  <c r="K62" i="77"/>
  <c r="H63" i="77"/>
  <c r="K66" i="77"/>
  <c r="H67" i="77"/>
  <c r="K70" i="77"/>
  <c r="H71" i="77"/>
  <c r="K74" i="77"/>
  <c r="H75" i="77"/>
  <c r="K78" i="77"/>
  <c r="H79" i="77"/>
  <c r="K82" i="77"/>
  <c r="H83" i="77"/>
  <c r="K86" i="77"/>
  <c r="H87" i="77"/>
  <c r="K90" i="77"/>
  <c r="H91" i="77"/>
  <c r="K94" i="77"/>
  <c r="H95" i="77"/>
  <c r="K98" i="77"/>
  <c r="H99" i="77"/>
  <c r="K102" i="77"/>
  <c r="H103" i="77"/>
  <c r="K106" i="77"/>
  <c r="H107" i="77"/>
  <c r="K110" i="77"/>
  <c r="H111" i="77"/>
  <c r="K114" i="77"/>
  <c r="H115" i="77"/>
  <c r="K118" i="77"/>
  <c r="H119" i="77"/>
  <c r="K122" i="77"/>
  <c r="H123" i="77"/>
  <c r="K126" i="77"/>
  <c r="H127" i="77"/>
  <c r="K130" i="77"/>
  <c r="H131" i="77"/>
  <c r="K134" i="77"/>
  <c r="H135" i="77"/>
  <c r="K138" i="77"/>
  <c r="H139" i="77"/>
  <c r="K142" i="77"/>
  <c r="H143" i="77"/>
  <c r="K146" i="77"/>
  <c r="H147" i="77"/>
  <c r="K150" i="77"/>
  <c r="H151" i="77"/>
  <c r="K154" i="77"/>
  <c r="H155" i="77"/>
  <c r="K158" i="77"/>
  <c r="H159" i="77"/>
  <c r="K162" i="77"/>
  <c r="H163" i="77"/>
  <c r="K166" i="77"/>
  <c r="H167" i="77"/>
  <c r="K170" i="77"/>
  <c r="H171" i="77"/>
  <c r="K174" i="77"/>
  <c r="H175" i="77"/>
  <c r="K178" i="77"/>
  <c r="H179" i="77"/>
  <c r="K182" i="77"/>
  <c r="H183" i="77"/>
  <c r="K186" i="77"/>
  <c r="H187" i="77"/>
  <c r="K190" i="77"/>
  <c r="H191" i="77"/>
  <c r="K194" i="77"/>
  <c r="H195" i="77"/>
  <c r="K198" i="77"/>
  <c r="H199" i="77"/>
  <c r="K202" i="77"/>
  <c r="H203" i="77"/>
  <c r="H6" i="77"/>
  <c r="H8" i="77"/>
  <c r="K11" i="77"/>
  <c r="K13" i="77"/>
  <c r="K16" i="77"/>
  <c r="H17" i="77"/>
  <c r="K20" i="77"/>
  <c r="H21" i="77"/>
  <c r="K24" i="77"/>
  <c r="H25" i="77"/>
  <c r="K28" i="77"/>
  <c r="H29" i="77"/>
  <c r="K32" i="77"/>
  <c r="H33" i="77"/>
  <c r="K36" i="77"/>
  <c r="H37" i="77"/>
  <c r="K40" i="77"/>
  <c r="H41" i="77"/>
  <c r="K44" i="77"/>
  <c r="H45" i="77"/>
  <c r="K48" i="77"/>
  <c r="H49" i="77"/>
  <c r="K52" i="77"/>
  <c r="H53" i="77"/>
  <c r="K56" i="77"/>
  <c r="H57" i="77"/>
  <c r="K60" i="77"/>
  <c r="H61" i="77"/>
  <c r="K64" i="77"/>
  <c r="H65" i="77"/>
  <c r="K68" i="77"/>
  <c r="H69" i="77"/>
  <c r="K72" i="77"/>
  <c r="H73" i="77"/>
  <c r="K76" i="77"/>
  <c r="H77" i="77"/>
  <c r="K80" i="77"/>
  <c r="H81" i="77"/>
  <c r="K84" i="77"/>
  <c r="H85" i="77"/>
  <c r="K88" i="77"/>
  <c r="H89" i="77"/>
  <c r="K92" i="77"/>
  <c r="H93" i="77"/>
  <c r="K96" i="77"/>
  <c r="H97" i="77"/>
  <c r="K100" i="77"/>
  <c r="H101" i="77"/>
  <c r="K104" i="77"/>
  <c r="H105" i="77"/>
  <c r="K108" i="77"/>
  <c r="H109" i="77"/>
  <c r="K112" i="77"/>
  <c r="H113" i="77"/>
  <c r="K116" i="77"/>
  <c r="H117" i="77"/>
  <c r="K120" i="77"/>
  <c r="H121" i="77"/>
  <c r="K124" i="77"/>
  <c r="H125" i="77"/>
  <c r="K128" i="77"/>
  <c r="H129" i="77"/>
  <c r="K132" i="77"/>
  <c r="H133" i="77"/>
  <c r="K136" i="77"/>
  <c r="H137" i="77"/>
  <c r="K140" i="77"/>
  <c r="H141" i="77"/>
  <c r="K144" i="77"/>
  <c r="H145" i="77"/>
  <c r="K148" i="77"/>
  <c r="H149" i="77"/>
  <c r="K152" i="77"/>
  <c r="H153" i="77"/>
  <c r="K156" i="77"/>
  <c r="H157" i="77"/>
  <c r="K160" i="77"/>
  <c r="H161" i="77"/>
  <c r="K164" i="77"/>
  <c r="H165" i="77"/>
  <c r="K168" i="77"/>
  <c r="H169" i="77"/>
  <c r="K172" i="77"/>
  <c r="H173" i="77"/>
  <c r="K176" i="77"/>
  <c r="H177" i="77"/>
  <c r="K180" i="77"/>
  <c r="H181" i="77"/>
  <c r="K184" i="77"/>
  <c r="H185" i="77"/>
  <c r="K188" i="77"/>
  <c r="H189" i="77"/>
  <c r="K192" i="77"/>
  <c r="H193" i="77"/>
  <c r="K196" i="77"/>
  <c r="H197" i="77"/>
  <c r="K200" i="77"/>
  <c r="H201" i="77"/>
  <c r="K204" i="77"/>
  <c r="Y7" i="78"/>
  <c r="P167" i="78"/>
  <c r="T167" i="78"/>
  <c r="P165" i="78"/>
  <c r="T165" i="78"/>
  <c r="P159" i="78"/>
  <c r="T159" i="78"/>
  <c r="P157" i="78"/>
  <c r="T157" i="78"/>
  <c r="P155" i="78"/>
  <c r="T155" i="78"/>
  <c r="P149" i="78"/>
  <c r="T149" i="78"/>
  <c r="P147" i="78"/>
  <c r="T147" i="78"/>
  <c r="P141" i="78"/>
  <c r="T141" i="78"/>
  <c r="P139" i="78"/>
  <c r="T139" i="78"/>
  <c r="P133" i="78"/>
  <c r="T133" i="78"/>
  <c r="P131" i="78"/>
  <c r="T131" i="78"/>
  <c r="P117" i="78"/>
  <c r="T117" i="78"/>
  <c r="P115" i="78"/>
  <c r="T115" i="78"/>
  <c r="P109" i="78"/>
  <c r="T109" i="78"/>
  <c r="P107" i="78"/>
  <c r="T107" i="78"/>
  <c r="P101" i="78"/>
  <c r="T101" i="78"/>
  <c r="P99" i="78"/>
  <c r="T99" i="78"/>
  <c r="P97" i="78"/>
  <c r="T97" i="78"/>
  <c r="P95" i="78"/>
  <c r="T95" i="78"/>
  <c r="P93" i="78"/>
  <c r="T93" i="78"/>
  <c r="P91" i="78"/>
  <c r="T91" i="78"/>
  <c r="P85" i="78"/>
  <c r="T85" i="78"/>
  <c r="P83" i="78"/>
  <c r="T83" i="78"/>
  <c r="P81" i="78"/>
  <c r="T81" i="78"/>
  <c r="P55" i="78"/>
  <c r="T55" i="78"/>
  <c r="P53" i="78"/>
  <c r="T53" i="78"/>
  <c r="P31" i="78"/>
  <c r="T31" i="78"/>
  <c r="P29" i="78"/>
  <c r="T29" i="78"/>
  <c r="P23" i="78"/>
  <c r="T23" i="78"/>
  <c r="P17" i="78"/>
  <c r="T17" i="78"/>
  <c r="P15" i="78"/>
  <c r="T15" i="78"/>
  <c r="P176" i="79"/>
  <c r="T176" i="79"/>
  <c r="P166" i="79"/>
  <c r="T166" i="79"/>
  <c r="P158" i="79"/>
  <c r="T158" i="79"/>
  <c r="P150" i="79"/>
  <c r="T150" i="79"/>
  <c r="P142" i="79"/>
  <c r="T142" i="79"/>
  <c r="P70" i="79"/>
  <c r="T70" i="79"/>
  <c r="P62" i="79"/>
  <c r="T62" i="79"/>
  <c r="P46" i="79"/>
  <c r="T46" i="79"/>
  <c r="P32" i="79"/>
  <c r="T32" i="79"/>
  <c r="N205" i="79"/>
  <c r="L52" i="32" s="1"/>
  <c r="P9" i="79"/>
  <c r="T9" i="79"/>
  <c r="P8" i="80"/>
  <c r="T8" i="80"/>
  <c r="H6" i="81"/>
  <c r="H8" i="81"/>
  <c r="K11" i="81"/>
  <c r="K13" i="81"/>
  <c r="K16" i="81"/>
  <c r="H17" i="81"/>
  <c r="K20" i="81"/>
  <c r="H21" i="81"/>
  <c r="K24" i="81"/>
  <c r="H25" i="81"/>
  <c r="K28" i="81"/>
  <c r="H29" i="81"/>
  <c r="K32" i="81"/>
  <c r="H33" i="81"/>
  <c r="K36" i="81"/>
  <c r="H37" i="81"/>
  <c r="K40" i="81"/>
  <c r="H41" i="81"/>
  <c r="K44" i="81"/>
  <c r="H45" i="81"/>
  <c r="K48" i="81"/>
  <c r="H49" i="81"/>
  <c r="K52" i="81"/>
  <c r="H53" i="81"/>
  <c r="K56" i="81"/>
  <c r="H57" i="81"/>
  <c r="K60" i="81"/>
  <c r="H61" i="81"/>
  <c r="K64" i="81"/>
  <c r="H65" i="81"/>
  <c r="K68" i="81"/>
  <c r="H69" i="81"/>
  <c r="K72" i="81"/>
  <c r="H73" i="81"/>
  <c r="K76" i="81"/>
  <c r="H77" i="81"/>
  <c r="K80" i="81"/>
  <c r="H81" i="81"/>
  <c r="K84" i="81"/>
  <c r="H85" i="81"/>
  <c r="K88" i="81"/>
  <c r="H89" i="81"/>
  <c r="K92" i="81"/>
  <c r="H93" i="81"/>
  <c r="K96" i="81"/>
  <c r="H97" i="81"/>
  <c r="K100" i="81"/>
  <c r="H101" i="81"/>
  <c r="K104" i="81"/>
  <c r="H105" i="81"/>
  <c r="K108" i="81"/>
  <c r="H109" i="81"/>
  <c r="K112" i="81"/>
  <c r="H113" i="81"/>
  <c r="K116" i="81"/>
  <c r="H117" i="81"/>
  <c r="K120" i="81"/>
  <c r="H121" i="81"/>
  <c r="K124" i="81"/>
  <c r="H125" i="81"/>
  <c r="K128" i="81"/>
  <c r="H129" i="81"/>
  <c r="K132" i="81"/>
  <c r="H133" i="81"/>
  <c r="K136" i="81"/>
  <c r="H137" i="81"/>
  <c r="K140" i="81"/>
  <c r="H141" i="81"/>
  <c r="K144" i="81"/>
  <c r="H145" i="81"/>
  <c r="K148" i="81"/>
  <c r="H149" i="81"/>
  <c r="K152" i="81"/>
  <c r="H153" i="81"/>
  <c r="K156" i="81"/>
  <c r="H157" i="81"/>
  <c r="K160" i="81"/>
  <c r="H161" i="81"/>
  <c r="K164" i="81"/>
  <c r="H165" i="81"/>
  <c r="K168" i="81"/>
  <c r="H169" i="81"/>
  <c r="K172" i="81"/>
  <c r="H173" i="81"/>
  <c r="K176" i="81"/>
  <c r="H177" i="81"/>
  <c r="K180" i="81"/>
  <c r="H181" i="81"/>
  <c r="K184" i="81"/>
  <c r="H185" i="81"/>
  <c r="K188" i="81"/>
  <c r="H189" i="81"/>
  <c r="K192" i="81"/>
  <c r="H193" i="81"/>
  <c r="K196" i="81"/>
  <c r="H197" i="81"/>
  <c r="K200" i="81"/>
  <c r="H201" i="81"/>
  <c r="K204" i="81"/>
  <c r="H5" i="81"/>
  <c r="H7" i="81"/>
  <c r="K9" i="81"/>
  <c r="H10" i="81"/>
  <c r="K12" i="81"/>
  <c r="K14" i="81"/>
  <c r="H15" i="81"/>
  <c r="K18" i="81"/>
  <c r="H19" i="81"/>
  <c r="K22" i="81"/>
  <c r="H23" i="81"/>
  <c r="K26" i="81"/>
  <c r="H27" i="81"/>
  <c r="K30" i="81"/>
  <c r="H31" i="81"/>
  <c r="K34" i="81"/>
  <c r="H35" i="81"/>
  <c r="K38" i="81"/>
  <c r="H39" i="81"/>
  <c r="K42" i="81"/>
  <c r="H43" i="81"/>
  <c r="K46" i="81"/>
  <c r="H47" i="81"/>
  <c r="K50" i="81"/>
  <c r="H51" i="81"/>
  <c r="K54" i="81"/>
  <c r="H55" i="81"/>
  <c r="K58" i="81"/>
  <c r="H59" i="81"/>
  <c r="K62" i="81"/>
  <c r="H63" i="81"/>
  <c r="K66" i="81"/>
  <c r="H67" i="81"/>
  <c r="K70" i="81"/>
  <c r="H71" i="81"/>
  <c r="K74" i="81"/>
  <c r="H75" i="81"/>
  <c r="K78" i="81"/>
  <c r="H79" i="81"/>
  <c r="K82" i="81"/>
  <c r="H83" i="81"/>
  <c r="K86" i="81"/>
  <c r="H87" i="81"/>
  <c r="K90" i="81"/>
  <c r="H91" i="81"/>
  <c r="K94" i="81"/>
  <c r="H95" i="81"/>
  <c r="K98" i="81"/>
  <c r="H99" i="81"/>
  <c r="K102" i="81"/>
  <c r="H103" i="81"/>
  <c r="K106" i="81"/>
  <c r="H107" i="81"/>
  <c r="K110" i="81"/>
  <c r="H111" i="81"/>
  <c r="K114" i="81"/>
  <c r="H115" i="81"/>
  <c r="K118" i="81"/>
  <c r="H119" i="81"/>
  <c r="K122" i="81"/>
  <c r="H123" i="81"/>
  <c r="K126" i="81"/>
  <c r="H127" i="81"/>
  <c r="K130" i="81"/>
  <c r="H131" i="81"/>
  <c r="K134" i="81"/>
  <c r="H135" i="81"/>
  <c r="K138" i="81"/>
  <c r="H139" i="81"/>
  <c r="K142" i="81"/>
  <c r="H143" i="81"/>
  <c r="K146" i="81"/>
  <c r="H147" i="81"/>
  <c r="K150" i="81"/>
  <c r="H151" i="81"/>
  <c r="K154" i="81"/>
  <c r="H155" i="81"/>
  <c r="K158" i="81"/>
  <c r="H159" i="81"/>
  <c r="K162" i="81"/>
  <c r="H163" i="81"/>
  <c r="K166" i="81"/>
  <c r="H167" i="81"/>
  <c r="K170" i="81"/>
  <c r="H171" i="81"/>
  <c r="K174" i="81"/>
  <c r="H175" i="81"/>
  <c r="K178" i="81"/>
  <c r="H179" i="81"/>
  <c r="K182" i="81"/>
  <c r="H183" i="81"/>
  <c r="K186" i="81"/>
  <c r="H187" i="81"/>
  <c r="K190" i="81"/>
  <c r="H191" i="81"/>
  <c r="K194" i="81"/>
  <c r="H195" i="81"/>
  <c r="K198" i="81"/>
  <c r="H199" i="81"/>
  <c r="K202" i="81"/>
  <c r="H203" i="81"/>
  <c r="K5" i="81"/>
  <c r="K6" i="81"/>
  <c r="K10" i="81"/>
  <c r="H14" i="81"/>
  <c r="K19" i="81"/>
  <c r="H24" i="81"/>
  <c r="K29" i="81"/>
  <c r="H30" i="81"/>
  <c r="K35" i="81"/>
  <c r="H40" i="81"/>
  <c r="K45" i="81"/>
  <c r="H46" i="81"/>
  <c r="K51" i="81"/>
  <c r="H56" i="81"/>
  <c r="K61" i="81"/>
  <c r="H62" i="81"/>
  <c r="K67" i="81"/>
  <c r="H72" i="81"/>
  <c r="K77" i="81"/>
  <c r="H78" i="81"/>
  <c r="K83" i="81"/>
  <c r="H88" i="81"/>
  <c r="K93" i="81"/>
  <c r="H94" i="81"/>
  <c r="K99" i="81"/>
  <c r="H104" i="81"/>
  <c r="K109" i="81"/>
  <c r="H110" i="81"/>
  <c r="K115" i="81"/>
  <c r="H120" i="81"/>
  <c r="K125" i="81"/>
  <c r="H126" i="81"/>
  <c r="K131" i="81"/>
  <c r="H136" i="81"/>
  <c r="K141" i="81"/>
  <c r="H142" i="81"/>
  <c r="K147" i="81"/>
  <c r="H152" i="81"/>
  <c r="K157" i="81"/>
  <c r="H158" i="81"/>
  <c r="K163" i="81"/>
  <c r="H168" i="81"/>
  <c r="K173" i="81"/>
  <c r="H174" i="81"/>
  <c r="K179" i="81"/>
  <c r="H184" i="81"/>
  <c r="K189" i="81"/>
  <c r="H190" i="81"/>
  <c r="K195" i="81"/>
  <c r="H200" i="81"/>
  <c r="H12" i="81"/>
  <c r="H16" i="81"/>
  <c r="K21" i="81"/>
  <c r="H22" i="81"/>
  <c r="K27" i="81"/>
  <c r="H32" i="81"/>
  <c r="K37" i="81"/>
  <c r="H38" i="81"/>
  <c r="K43" i="81"/>
  <c r="H48" i="81"/>
  <c r="K53" i="81"/>
  <c r="H54" i="81"/>
  <c r="K59" i="81"/>
  <c r="H64" i="81"/>
  <c r="K69" i="81"/>
  <c r="H70" i="81"/>
  <c r="K75" i="81"/>
  <c r="H80" i="81"/>
  <c r="K85" i="81"/>
  <c r="H86" i="81"/>
  <c r="K91" i="81"/>
  <c r="H96" i="81"/>
  <c r="K101" i="81"/>
  <c r="H102" i="81"/>
  <c r="K107" i="81"/>
  <c r="H112" i="81"/>
  <c r="K117" i="81"/>
  <c r="H118" i="81"/>
  <c r="K123" i="81"/>
  <c r="H128" i="81"/>
  <c r="K133" i="81"/>
  <c r="H134" i="81"/>
  <c r="K139" i="81"/>
  <c r="H144" i="81"/>
  <c r="K149" i="81"/>
  <c r="H150" i="81"/>
  <c r="K155" i="81"/>
  <c r="H160" i="81"/>
  <c r="K165" i="81"/>
  <c r="H166" i="81"/>
  <c r="K171" i="81"/>
  <c r="H176" i="81"/>
  <c r="K181" i="81"/>
  <c r="H182" i="81"/>
  <c r="K187" i="81"/>
  <c r="H192" i="81"/>
  <c r="K197" i="81"/>
  <c r="H198" i="81"/>
  <c r="K203" i="81"/>
  <c r="P50" i="82"/>
  <c r="T50" i="82"/>
  <c r="T41" i="82"/>
  <c r="P41" i="82"/>
  <c r="P32" i="82"/>
  <c r="T32" i="82"/>
  <c r="P18" i="82"/>
  <c r="T18" i="82"/>
  <c r="P198" i="84"/>
  <c r="T198" i="84"/>
  <c r="T191" i="84"/>
  <c r="P191" i="84"/>
  <c r="P176" i="84"/>
  <c r="T176" i="84"/>
  <c r="P166" i="84"/>
  <c r="T166" i="84"/>
  <c r="T159" i="84"/>
  <c r="P159" i="84"/>
  <c r="P144" i="84"/>
  <c r="T144" i="84"/>
  <c r="P134" i="84"/>
  <c r="T134" i="84"/>
  <c r="T127" i="84"/>
  <c r="P127" i="84"/>
  <c r="P112" i="84"/>
  <c r="T112" i="84"/>
  <c r="P102" i="84"/>
  <c r="T102" i="84"/>
  <c r="T95" i="84"/>
  <c r="P95" i="84"/>
  <c r="P80" i="84"/>
  <c r="T80" i="84"/>
  <c r="P70" i="84"/>
  <c r="T70" i="84"/>
  <c r="T63" i="84"/>
  <c r="P63" i="84"/>
  <c r="P48" i="84"/>
  <c r="T48" i="84"/>
  <c r="P38" i="84"/>
  <c r="T38" i="84"/>
  <c r="T31" i="84"/>
  <c r="P31" i="84"/>
  <c r="P16" i="84"/>
  <c r="T16" i="84"/>
  <c r="T194" i="85"/>
  <c r="P194" i="85"/>
  <c r="P181" i="85"/>
  <c r="T181" i="85"/>
  <c r="P175" i="85"/>
  <c r="T175" i="85"/>
  <c r="T162" i="85"/>
  <c r="P162" i="85"/>
  <c r="P149" i="85"/>
  <c r="T149" i="85"/>
  <c r="P143" i="85"/>
  <c r="T143" i="85"/>
  <c r="T130" i="85"/>
  <c r="P130" i="85"/>
  <c r="P117" i="85"/>
  <c r="T117" i="85"/>
  <c r="P111" i="85"/>
  <c r="T111" i="85"/>
  <c r="T98" i="85"/>
  <c r="P98" i="85"/>
  <c r="P85" i="85"/>
  <c r="T85" i="85"/>
  <c r="P79" i="85"/>
  <c r="T79" i="85"/>
  <c r="T66" i="85"/>
  <c r="P66" i="85"/>
  <c r="P53" i="85"/>
  <c r="T53" i="85"/>
  <c r="P13" i="85"/>
  <c r="T13" i="85"/>
  <c r="N205" i="85"/>
  <c r="L58" i="32" s="1"/>
  <c r="P177" i="86"/>
  <c r="T177" i="86"/>
  <c r="P167" i="86"/>
  <c r="T167" i="86"/>
  <c r="P161" i="86"/>
  <c r="T161" i="86"/>
  <c r="P135" i="86"/>
  <c r="T135" i="86"/>
  <c r="P97" i="86"/>
  <c r="T97" i="86"/>
  <c r="P41" i="86"/>
  <c r="T41" i="86"/>
  <c r="P27" i="86"/>
  <c r="T27" i="86"/>
  <c r="Y13" i="73"/>
  <c r="Y13" i="77"/>
  <c r="H5" i="79"/>
  <c r="H7" i="79"/>
  <c r="K9" i="79"/>
  <c r="H10" i="79"/>
  <c r="K12" i="79"/>
  <c r="K14" i="79"/>
  <c r="H15" i="79"/>
  <c r="K18" i="79"/>
  <c r="H19" i="79"/>
  <c r="K22" i="79"/>
  <c r="H23" i="79"/>
  <c r="K26" i="79"/>
  <c r="H27" i="79"/>
  <c r="K30" i="79"/>
  <c r="H31" i="79"/>
  <c r="K34" i="79"/>
  <c r="H35" i="79"/>
  <c r="K38" i="79"/>
  <c r="H39" i="79"/>
  <c r="K42" i="79"/>
  <c r="H43" i="79"/>
  <c r="K46" i="79"/>
  <c r="H47" i="79"/>
  <c r="K50" i="79"/>
  <c r="H51" i="79"/>
  <c r="K54" i="79"/>
  <c r="H55" i="79"/>
  <c r="K58" i="79"/>
  <c r="H59" i="79"/>
  <c r="K62" i="79"/>
  <c r="H63" i="79"/>
  <c r="K66" i="79"/>
  <c r="H67" i="79"/>
  <c r="K70" i="79"/>
  <c r="H71" i="79"/>
  <c r="K74" i="79"/>
  <c r="H75" i="79"/>
  <c r="K78" i="79"/>
  <c r="H79" i="79"/>
  <c r="K82" i="79"/>
  <c r="H83" i="79"/>
  <c r="K86" i="79"/>
  <c r="H87" i="79"/>
  <c r="K90" i="79"/>
  <c r="H91" i="79"/>
  <c r="K94" i="79"/>
  <c r="H95" i="79"/>
  <c r="K98" i="79"/>
  <c r="H99" i="79"/>
  <c r="K102" i="79"/>
  <c r="H103" i="79"/>
  <c r="K106" i="79"/>
  <c r="H107" i="79"/>
  <c r="K110" i="79"/>
  <c r="H111" i="79"/>
  <c r="K114" i="79"/>
  <c r="H115" i="79"/>
  <c r="K118" i="79"/>
  <c r="H119" i="79"/>
  <c r="K122" i="79"/>
  <c r="H123" i="79"/>
  <c r="K126" i="79"/>
  <c r="H127" i="79"/>
  <c r="K130" i="79"/>
  <c r="H131" i="79"/>
  <c r="K134" i="79"/>
  <c r="H135" i="79"/>
  <c r="K138" i="79"/>
  <c r="H139" i="79"/>
  <c r="K142" i="79"/>
  <c r="H143" i="79"/>
  <c r="K146" i="79"/>
  <c r="H147" i="79"/>
  <c r="K150" i="79"/>
  <c r="H151" i="79"/>
  <c r="K154" i="79"/>
  <c r="H155" i="79"/>
  <c r="K158" i="79"/>
  <c r="H159" i="79"/>
  <c r="K162" i="79"/>
  <c r="H163" i="79"/>
  <c r="K166" i="79"/>
  <c r="H167" i="79"/>
  <c r="K170" i="79"/>
  <c r="H171" i="79"/>
  <c r="K174" i="79"/>
  <c r="H175" i="79"/>
  <c r="K178" i="79"/>
  <c r="H179" i="79"/>
  <c r="K182" i="79"/>
  <c r="H183" i="79"/>
  <c r="K186" i="79"/>
  <c r="H187" i="79"/>
  <c r="K190" i="79"/>
  <c r="H191" i="79"/>
  <c r="K194" i="79"/>
  <c r="H195" i="79"/>
  <c r="K198" i="79"/>
  <c r="H199" i="79"/>
  <c r="K202" i="79"/>
  <c r="H203" i="79"/>
  <c r="H6" i="79"/>
  <c r="H8" i="79"/>
  <c r="K11" i="79"/>
  <c r="K13" i="79"/>
  <c r="K16" i="79"/>
  <c r="H17" i="79"/>
  <c r="K20" i="79"/>
  <c r="H21" i="79"/>
  <c r="K24" i="79"/>
  <c r="H25" i="79"/>
  <c r="K28" i="79"/>
  <c r="H29" i="79"/>
  <c r="K32" i="79"/>
  <c r="H33" i="79"/>
  <c r="K36" i="79"/>
  <c r="H37" i="79"/>
  <c r="K40" i="79"/>
  <c r="H41" i="79"/>
  <c r="K44" i="79"/>
  <c r="H45" i="79"/>
  <c r="K48" i="79"/>
  <c r="H49" i="79"/>
  <c r="K52" i="79"/>
  <c r="H53" i="79"/>
  <c r="K56" i="79"/>
  <c r="H57" i="79"/>
  <c r="K60" i="79"/>
  <c r="H61" i="79"/>
  <c r="K64" i="79"/>
  <c r="H65" i="79"/>
  <c r="K68" i="79"/>
  <c r="H69" i="79"/>
  <c r="K72" i="79"/>
  <c r="H73" i="79"/>
  <c r="K76" i="79"/>
  <c r="H77" i="79"/>
  <c r="K80" i="79"/>
  <c r="H81" i="79"/>
  <c r="K84" i="79"/>
  <c r="H85" i="79"/>
  <c r="K88" i="79"/>
  <c r="H89" i="79"/>
  <c r="K92" i="79"/>
  <c r="H93" i="79"/>
  <c r="K96" i="79"/>
  <c r="H97" i="79"/>
  <c r="K100" i="79"/>
  <c r="H101" i="79"/>
  <c r="K104" i="79"/>
  <c r="H105" i="79"/>
  <c r="K108" i="79"/>
  <c r="H109" i="79"/>
  <c r="K112" i="79"/>
  <c r="H113" i="79"/>
  <c r="K116" i="79"/>
  <c r="H117" i="79"/>
  <c r="K120" i="79"/>
  <c r="H121" i="79"/>
  <c r="K124" i="79"/>
  <c r="H125" i="79"/>
  <c r="K128" i="79"/>
  <c r="H129" i="79"/>
  <c r="K132" i="79"/>
  <c r="H133" i="79"/>
  <c r="K136" i="79"/>
  <c r="H137" i="79"/>
  <c r="K140" i="79"/>
  <c r="H141" i="79"/>
  <c r="K144" i="79"/>
  <c r="H145" i="79"/>
  <c r="K148" i="79"/>
  <c r="H149" i="79"/>
  <c r="K152" i="79"/>
  <c r="H153" i="79"/>
  <c r="K156" i="79"/>
  <c r="H157" i="79"/>
  <c r="K160" i="79"/>
  <c r="H161" i="79"/>
  <c r="K164" i="79"/>
  <c r="H165" i="79"/>
  <c r="K168" i="79"/>
  <c r="H169" i="79"/>
  <c r="K172" i="79"/>
  <c r="H173" i="79"/>
  <c r="K176" i="79"/>
  <c r="H177" i="79"/>
  <c r="K180" i="79"/>
  <c r="H181" i="79"/>
  <c r="K184" i="79"/>
  <c r="H185" i="79"/>
  <c r="K188" i="79"/>
  <c r="H189" i="79"/>
  <c r="K192" i="79"/>
  <c r="H193" i="79"/>
  <c r="K196" i="79"/>
  <c r="H197" i="79"/>
  <c r="K200" i="79"/>
  <c r="H201" i="79"/>
  <c r="K204" i="79"/>
  <c r="Y7" i="80"/>
  <c r="K6" i="80"/>
  <c r="K8" i="80"/>
  <c r="H9" i="80"/>
  <c r="H12" i="80"/>
  <c r="H14" i="80"/>
  <c r="K17" i="80"/>
  <c r="H18" i="80"/>
  <c r="K21" i="80"/>
  <c r="H22" i="80"/>
  <c r="K25" i="80"/>
  <c r="H26" i="80"/>
  <c r="K29" i="80"/>
  <c r="H30" i="80"/>
  <c r="K33" i="80"/>
  <c r="H34" i="80"/>
  <c r="K37" i="80"/>
  <c r="H38" i="80"/>
  <c r="K41" i="80"/>
  <c r="H42" i="80"/>
  <c r="K45" i="80"/>
  <c r="H46" i="80"/>
  <c r="K49" i="80"/>
  <c r="H50" i="80"/>
  <c r="K53" i="80"/>
  <c r="H54" i="80"/>
  <c r="K57" i="80"/>
  <c r="H58" i="80"/>
  <c r="K61" i="80"/>
  <c r="H62" i="80"/>
  <c r="K65" i="80"/>
  <c r="H66" i="80"/>
  <c r="K69" i="80"/>
  <c r="H70" i="80"/>
  <c r="K73" i="80"/>
  <c r="H74" i="80"/>
  <c r="K77" i="80"/>
  <c r="H78" i="80"/>
  <c r="K81" i="80"/>
  <c r="H82" i="80"/>
  <c r="K85" i="80"/>
  <c r="H86" i="80"/>
  <c r="K89" i="80"/>
  <c r="H90" i="80"/>
  <c r="K93" i="80"/>
  <c r="H94" i="80"/>
  <c r="K97" i="80"/>
  <c r="H98" i="80"/>
  <c r="K101" i="80"/>
  <c r="H102" i="80"/>
  <c r="K105" i="80"/>
  <c r="H106" i="80"/>
  <c r="K109" i="80"/>
  <c r="H110" i="80"/>
  <c r="K113" i="80"/>
  <c r="H114" i="80"/>
  <c r="K117" i="80"/>
  <c r="H118" i="80"/>
  <c r="K121" i="80"/>
  <c r="H122" i="80"/>
  <c r="K125" i="80"/>
  <c r="H126" i="80"/>
  <c r="K129" i="80"/>
  <c r="H130" i="80"/>
  <c r="K133" i="80"/>
  <c r="H134" i="80"/>
  <c r="K137" i="80"/>
  <c r="H138" i="80"/>
  <c r="K141" i="80"/>
  <c r="H142" i="80"/>
  <c r="K145" i="80"/>
  <c r="H146" i="80"/>
  <c r="K149" i="80"/>
  <c r="H150" i="80"/>
  <c r="K153" i="80"/>
  <c r="H154" i="80"/>
  <c r="K157" i="80"/>
  <c r="H158" i="80"/>
  <c r="K161" i="80"/>
  <c r="H162" i="80"/>
  <c r="K165" i="80"/>
  <c r="H166" i="80"/>
  <c r="K169" i="80"/>
  <c r="H170" i="80"/>
  <c r="K173" i="80"/>
  <c r="H174" i="80"/>
  <c r="K177" i="80"/>
  <c r="H178" i="80"/>
  <c r="K181" i="80"/>
  <c r="H182" i="80"/>
  <c r="K185" i="80"/>
  <c r="H186" i="80"/>
  <c r="K189" i="80"/>
  <c r="H190" i="80"/>
  <c r="K193" i="80"/>
  <c r="H194" i="80"/>
  <c r="K197" i="80"/>
  <c r="H198" i="80"/>
  <c r="K201" i="80"/>
  <c r="H202" i="80"/>
  <c r="K5" i="80"/>
  <c r="K7" i="80"/>
  <c r="K10" i="80"/>
  <c r="H11" i="80"/>
  <c r="H13" i="80"/>
  <c r="K15" i="80"/>
  <c r="H16" i="80"/>
  <c r="K19" i="80"/>
  <c r="H20" i="80"/>
  <c r="K23" i="80"/>
  <c r="H24" i="80"/>
  <c r="K27" i="80"/>
  <c r="H28" i="80"/>
  <c r="K31" i="80"/>
  <c r="H32" i="80"/>
  <c r="K35" i="80"/>
  <c r="H36" i="80"/>
  <c r="K39" i="80"/>
  <c r="H40" i="80"/>
  <c r="K43" i="80"/>
  <c r="H44" i="80"/>
  <c r="K47" i="80"/>
  <c r="H48" i="80"/>
  <c r="K51" i="80"/>
  <c r="H52" i="80"/>
  <c r="K55" i="80"/>
  <c r="H56" i="80"/>
  <c r="K59" i="80"/>
  <c r="H60" i="80"/>
  <c r="K63" i="80"/>
  <c r="H64" i="80"/>
  <c r="K67" i="80"/>
  <c r="H68" i="80"/>
  <c r="K71" i="80"/>
  <c r="H72" i="80"/>
  <c r="K75" i="80"/>
  <c r="H76" i="80"/>
  <c r="K79" i="80"/>
  <c r="H80" i="80"/>
  <c r="K83" i="80"/>
  <c r="H84" i="80"/>
  <c r="K87" i="80"/>
  <c r="H88" i="80"/>
  <c r="K91" i="80"/>
  <c r="H92" i="80"/>
  <c r="K95" i="80"/>
  <c r="H96" i="80"/>
  <c r="K99" i="80"/>
  <c r="H100" i="80"/>
  <c r="K103" i="80"/>
  <c r="H104" i="80"/>
  <c r="K107" i="80"/>
  <c r="H108" i="80"/>
  <c r="K111" i="80"/>
  <c r="H112" i="80"/>
  <c r="K115" i="80"/>
  <c r="H116" i="80"/>
  <c r="K119" i="80"/>
  <c r="H120" i="80"/>
  <c r="K123" i="80"/>
  <c r="H124" i="80"/>
  <c r="K127" i="80"/>
  <c r="H128" i="80"/>
  <c r="K131" i="80"/>
  <c r="H132" i="80"/>
  <c r="K135" i="80"/>
  <c r="H136" i="80"/>
  <c r="K139" i="80"/>
  <c r="H140" i="80"/>
  <c r="K143" i="80"/>
  <c r="H144" i="80"/>
  <c r="K147" i="80"/>
  <c r="H148" i="80"/>
  <c r="K151" i="80"/>
  <c r="H152" i="80"/>
  <c r="K155" i="80"/>
  <c r="H156" i="80"/>
  <c r="K159" i="80"/>
  <c r="H160" i="80"/>
  <c r="K163" i="80"/>
  <c r="H164" i="80"/>
  <c r="K167" i="80"/>
  <c r="H168" i="80"/>
  <c r="K171" i="80"/>
  <c r="H172" i="80"/>
  <c r="K175" i="80"/>
  <c r="H176" i="80"/>
  <c r="K179" i="80"/>
  <c r="H180" i="80"/>
  <c r="K183" i="80"/>
  <c r="H184" i="80"/>
  <c r="K187" i="80"/>
  <c r="H188" i="80"/>
  <c r="K191" i="80"/>
  <c r="H192" i="80"/>
  <c r="K195" i="80"/>
  <c r="H196" i="80"/>
  <c r="K199" i="80"/>
  <c r="H200" i="80"/>
  <c r="K203" i="80"/>
  <c r="H204" i="80"/>
  <c r="P9" i="81"/>
  <c r="P205" i="81" s="1"/>
  <c r="N54" i="32" s="1"/>
  <c r="N205" i="81"/>
  <c r="L54" i="32" s="1"/>
  <c r="Y13" i="82"/>
  <c r="T53" i="82"/>
  <c r="P53" i="82"/>
  <c r="P46" i="82"/>
  <c r="T46" i="82"/>
  <c r="T37" i="82"/>
  <c r="P37" i="82"/>
  <c r="P30" i="82"/>
  <c r="T30" i="82"/>
  <c r="T21" i="82"/>
  <c r="P21" i="82"/>
  <c r="P14" i="82"/>
  <c r="T14" i="82"/>
  <c r="T8" i="82"/>
  <c r="P8" i="82"/>
  <c r="T203" i="84"/>
  <c r="P203" i="84"/>
  <c r="P196" i="84"/>
  <c r="T196" i="84"/>
  <c r="T187" i="84"/>
  <c r="P187" i="84"/>
  <c r="P180" i="84"/>
  <c r="T180" i="84"/>
  <c r="T171" i="84"/>
  <c r="P171" i="84"/>
  <c r="P164" i="84"/>
  <c r="T164" i="84"/>
  <c r="T155" i="84"/>
  <c r="P155" i="84"/>
  <c r="P148" i="84"/>
  <c r="T148" i="84"/>
  <c r="T139" i="84"/>
  <c r="P139" i="84"/>
  <c r="P132" i="84"/>
  <c r="T132" i="84"/>
  <c r="T123" i="84"/>
  <c r="P123" i="84"/>
  <c r="P116" i="84"/>
  <c r="T116" i="84"/>
  <c r="T107" i="84"/>
  <c r="P107" i="84"/>
  <c r="P100" i="84"/>
  <c r="T100" i="84"/>
  <c r="T91" i="84"/>
  <c r="P91" i="84"/>
  <c r="P84" i="84"/>
  <c r="T84" i="84"/>
  <c r="T75" i="84"/>
  <c r="P75" i="84"/>
  <c r="P68" i="84"/>
  <c r="T68" i="84"/>
  <c r="T59" i="84"/>
  <c r="P59" i="84"/>
  <c r="P52" i="84"/>
  <c r="T52" i="84"/>
  <c r="T43" i="84"/>
  <c r="P43" i="84"/>
  <c r="P36" i="84"/>
  <c r="T36" i="84"/>
  <c r="T27" i="84"/>
  <c r="P27" i="84"/>
  <c r="P20" i="84"/>
  <c r="T20" i="84"/>
  <c r="H5" i="84"/>
  <c r="H7" i="84"/>
  <c r="K9" i="84"/>
  <c r="H10" i="84"/>
  <c r="K12" i="84"/>
  <c r="K14" i="84"/>
  <c r="H15" i="84"/>
  <c r="K18" i="84"/>
  <c r="H19" i="84"/>
  <c r="K22" i="84"/>
  <c r="H23" i="84"/>
  <c r="K26" i="84"/>
  <c r="H27" i="84"/>
  <c r="K30" i="84"/>
  <c r="H31" i="84"/>
  <c r="K34" i="84"/>
  <c r="H35" i="84"/>
  <c r="K38" i="84"/>
  <c r="H39" i="84"/>
  <c r="K42" i="84"/>
  <c r="H43" i="84"/>
  <c r="K46" i="84"/>
  <c r="H47" i="84"/>
  <c r="K50" i="84"/>
  <c r="H51" i="84"/>
  <c r="K54" i="84"/>
  <c r="H55" i="84"/>
  <c r="K58" i="84"/>
  <c r="H59" i="84"/>
  <c r="K62" i="84"/>
  <c r="H63" i="84"/>
  <c r="K66" i="84"/>
  <c r="H67" i="84"/>
  <c r="K70" i="84"/>
  <c r="H71" i="84"/>
  <c r="K74" i="84"/>
  <c r="H75" i="84"/>
  <c r="K78" i="84"/>
  <c r="H79" i="84"/>
  <c r="K82" i="84"/>
  <c r="H83" i="84"/>
  <c r="K86" i="84"/>
  <c r="H87" i="84"/>
  <c r="K90" i="84"/>
  <c r="H91" i="84"/>
  <c r="K94" i="84"/>
  <c r="H95" i="84"/>
  <c r="K98" i="84"/>
  <c r="H99" i="84"/>
  <c r="K102" i="84"/>
  <c r="H103" i="84"/>
  <c r="K106" i="84"/>
  <c r="H107" i="84"/>
  <c r="K110" i="84"/>
  <c r="H111" i="84"/>
  <c r="K114" i="84"/>
  <c r="H115" i="84"/>
  <c r="K118" i="84"/>
  <c r="H119" i="84"/>
  <c r="K122" i="84"/>
  <c r="H123" i="84"/>
  <c r="K126" i="84"/>
  <c r="H127" i="84"/>
  <c r="K130" i="84"/>
  <c r="H131" i="84"/>
  <c r="K134" i="84"/>
  <c r="H135" i="84"/>
  <c r="K138" i="84"/>
  <c r="H139" i="84"/>
  <c r="K142" i="84"/>
  <c r="H143" i="84"/>
  <c r="K146" i="84"/>
  <c r="H147" i="84"/>
  <c r="K150" i="84"/>
  <c r="H151" i="84"/>
  <c r="K154" i="84"/>
  <c r="H155" i="84"/>
  <c r="K158" i="84"/>
  <c r="H159" i="84"/>
  <c r="K162" i="84"/>
  <c r="H163" i="84"/>
  <c r="K166" i="84"/>
  <c r="H167" i="84"/>
  <c r="K170" i="84"/>
  <c r="H171" i="84"/>
  <c r="K174" i="84"/>
  <c r="H175" i="84"/>
  <c r="K178" i="84"/>
  <c r="H179" i="84"/>
  <c r="K182" i="84"/>
  <c r="H183" i="84"/>
  <c r="K186" i="84"/>
  <c r="H187" i="84"/>
  <c r="K190" i="84"/>
  <c r="H191" i="84"/>
  <c r="K194" i="84"/>
  <c r="H195" i="84"/>
  <c r="K198" i="84"/>
  <c r="H199" i="84"/>
  <c r="K202" i="84"/>
  <c r="H203" i="84"/>
  <c r="K5" i="84"/>
  <c r="H6" i="84"/>
  <c r="K13" i="84"/>
  <c r="H14" i="84"/>
  <c r="K15" i="84"/>
  <c r="K16" i="84"/>
  <c r="K17" i="84"/>
  <c r="H18" i="84"/>
  <c r="K19" i="84"/>
  <c r="K20" i="84"/>
  <c r="K21" i="84"/>
  <c r="H22" i="84"/>
  <c r="K23" i="84"/>
  <c r="K24" i="84"/>
  <c r="K25" i="84"/>
  <c r="H26" i="84"/>
  <c r="K27" i="84"/>
  <c r="K28" i="84"/>
  <c r="K29" i="84"/>
  <c r="H30" i="84"/>
  <c r="K31" i="84"/>
  <c r="K32" i="84"/>
  <c r="K33" i="84"/>
  <c r="H34" i="84"/>
  <c r="K35" i="84"/>
  <c r="K36" i="84"/>
  <c r="K37" i="84"/>
  <c r="H38" i="84"/>
  <c r="K39" i="84"/>
  <c r="K40" i="84"/>
  <c r="K41" i="84"/>
  <c r="H42" i="84"/>
  <c r="K43" i="84"/>
  <c r="K44" i="84"/>
  <c r="K45" i="84"/>
  <c r="H46" i="84"/>
  <c r="K47" i="84"/>
  <c r="K48" i="84"/>
  <c r="K49" i="84"/>
  <c r="H50" i="84"/>
  <c r="K51" i="84"/>
  <c r="K52" i="84"/>
  <c r="K53" i="84"/>
  <c r="H54" i="84"/>
  <c r="K55" i="84"/>
  <c r="K56" i="84"/>
  <c r="K57" i="84"/>
  <c r="H58" i="84"/>
  <c r="K59" i="84"/>
  <c r="K60" i="84"/>
  <c r="K61" i="84"/>
  <c r="H62" i="84"/>
  <c r="K63" i="84"/>
  <c r="K64" i="84"/>
  <c r="K65" i="84"/>
  <c r="H66" i="84"/>
  <c r="K67" i="84"/>
  <c r="K68" i="84"/>
  <c r="K69" i="84"/>
  <c r="H70" i="84"/>
  <c r="K71" i="84"/>
  <c r="K72" i="84"/>
  <c r="K73" i="84"/>
  <c r="H74" i="84"/>
  <c r="K75" i="84"/>
  <c r="K76" i="84"/>
  <c r="K77" i="84"/>
  <c r="H78" i="84"/>
  <c r="K79" i="84"/>
  <c r="K80" i="84"/>
  <c r="K81" i="84"/>
  <c r="H82" i="84"/>
  <c r="K83" i="84"/>
  <c r="K84" i="84"/>
  <c r="K85" i="84"/>
  <c r="H86" i="84"/>
  <c r="K87" i="84"/>
  <c r="K88" i="84"/>
  <c r="K89" i="84"/>
  <c r="H90" i="84"/>
  <c r="K91" i="84"/>
  <c r="K92" i="84"/>
  <c r="K93" i="84"/>
  <c r="H94" i="84"/>
  <c r="K95" i="84"/>
  <c r="K96" i="84"/>
  <c r="K97" i="84"/>
  <c r="H98" i="84"/>
  <c r="K99" i="84"/>
  <c r="K100" i="84"/>
  <c r="K101" i="84"/>
  <c r="H102" i="84"/>
  <c r="K103" i="84"/>
  <c r="K104" i="84"/>
  <c r="K105" i="84"/>
  <c r="H106" i="84"/>
  <c r="K107" i="84"/>
  <c r="K108" i="84"/>
  <c r="K109" i="84"/>
  <c r="H110" i="84"/>
  <c r="K111" i="84"/>
  <c r="K112" i="84"/>
  <c r="K113" i="84"/>
  <c r="H114" i="84"/>
  <c r="K115" i="84"/>
  <c r="K116" i="84"/>
  <c r="K117" i="84"/>
  <c r="H118" i="84"/>
  <c r="K119" i="84"/>
  <c r="K120" i="84"/>
  <c r="K121" i="84"/>
  <c r="H122" i="84"/>
  <c r="K123" i="84"/>
  <c r="K124" i="84"/>
  <c r="K125" i="84"/>
  <c r="H126" i="84"/>
  <c r="K127" i="84"/>
  <c r="K128" i="84"/>
  <c r="K129" i="84"/>
  <c r="H130" i="84"/>
  <c r="K131" i="84"/>
  <c r="K132" i="84"/>
  <c r="K133" i="84"/>
  <c r="H134" i="84"/>
  <c r="K135" i="84"/>
  <c r="K136" i="84"/>
  <c r="K137" i="84"/>
  <c r="H138" i="84"/>
  <c r="K139" i="84"/>
  <c r="K140" i="84"/>
  <c r="K141" i="84"/>
  <c r="H142" i="84"/>
  <c r="K143" i="84"/>
  <c r="K144" i="84"/>
  <c r="K145" i="84"/>
  <c r="H146" i="84"/>
  <c r="K147" i="84"/>
  <c r="K148" i="84"/>
  <c r="K149" i="84"/>
  <c r="H150" i="84"/>
  <c r="K151" i="84"/>
  <c r="K152" i="84"/>
  <c r="K153" i="84"/>
  <c r="H154" i="84"/>
  <c r="K155" i="84"/>
  <c r="K156" i="84"/>
  <c r="K157" i="84"/>
  <c r="H158" i="84"/>
  <c r="K159" i="84"/>
  <c r="K160" i="84"/>
  <c r="K161" i="84"/>
  <c r="H162" i="84"/>
  <c r="K163" i="84"/>
  <c r="K164" i="84"/>
  <c r="K165" i="84"/>
  <c r="H166" i="84"/>
  <c r="K167" i="84"/>
  <c r="K168" i="84"/>
  <c r="K169" i="84"/>
  <c r="H170" i="84"/>
  <c r="K171" i="84"/>
  <c r="K172" i="84"/>
  <c r="K173" i="84"/>
  <c r="H174" i="84"/>
  <c r="K175" i="84"/>
  <c r="K176" i="84"/>
  <c r="K177" i="84"/>
  <c r="H178" i="84"/>
  <c r="K179" i="84"/>
  <c r="K180" i="84"/>
  <c r="K181" i="84"/>
  <c r="H182" i="84"/>
  <c r="K183" i="84"/>
  <c r="K184" i="84"/>
  <c r="K185" i="84"/>
  <c r="H186" i="84"/>
  <c r="K187" i="84"/>
  <c r="K188" i="84"/>
  <c r="K189" i="84"/>
  <c r="H190" i="84"/>
  <c r="K191" i="84"/>
  <c r="K192" i="84"/>
  <c r="K193" i="84"/>
  <c r="H194" i="84"/>
  <c r="K195" i="84"/>
  <c r="K196" i="84"/>
  <c r="K197" i="84"/>
  <c r="H198" i="84"/>
  <c r="K199" i="84"/>
  <c r="K200" i="84"/>
  <c r="K201" i="84"/>
  <c r="H202" i="84"/>
  <c r="K203" i="84"/>
  <c r="K204" i="84"/>
  <c r="K7" i="84"/>
  <c r="H8" i="84"/>
  <c r="H11" i="84"/>
  <c r="P195" i="85"/>
  <c r="T195" i="85"/>
  <c r="T190" i="85"/>
  <c r="P190" i="85"/>
  <c r="P179" i="85"/>
  <c r="T179" i="85"/>
  <c r="T174" i="85"/>
  <c r="P174" i="85"/>
  <c r="P163" i="85"/>
  <c r="T163" i="85"/>
  <c r="T158" i="85"/>
  <c r="P158" i="85"/>
  <c r="P147" i="85"/>
  <c r="T147" i="85"/>
  <c r="T142" i="85"/>
  <c r="P142" i="85"/>
  <c r="P131" i="85"/>
  <c r="T131" i="85"/>
  <c r="T126" i="85"/>
  <c r="P126" i="85"/>
  <c r="P115" i="85"/>
  <c r="T115" i="85"/>
  <c r="T110" i="85"/>
  <c r="P110" i="85"/>
  <c r="P99" i="85"/>
  <c r="T99" i="85"/>
  <c r="T94" i="85"/>
  <c r="P94" i="85"/>
  <c r="P83" i="85"/>
  <c r="T83" i="85"/>
  <c r="T78" i="85"/>
  <c r="P78" i="85"/>
  <c r="P67" i="85"/>
  <c r="T67" i="85"/>
  <c r="T62" i="85"/>
  <c r="P62" i="85"/>
  <c r="P14" i="85"/>
  <c r="T14" i="85"/>
  <c r="P193" i="86"/>
  <c r="T193" i="86"/>
  <c r="P151" i="86"/>
  <c r="T151" i="86"/>
  <c r="P113" i="86"/>
  <c r="T113" i="86"/>
  <c r="P83" i="86"/>
  <c r="T83" i="86"/>
  <c r="P65" i="86"/>
  <c r="T65" i="86"/>
  <c r="P59" i="86"/>
  <c r="T59" i="86"/>
  <c r="P17" i="86"/>
  <c r="T17" i="86"/>
  <c r="P10" i="86"/>
  <c r="T10" i="86"/>
  <c r="P8" i="88"/>
  <c r="T8" i="88"/>
  <c r="Y13" i="89"/>
  <c r="P122" i="89"/>
  <c r="T122" i="89"/>
  <c r="P114" i="89"/>
  <c r="T114" i="89"/>
  <c r="P106" i="89"/>
  <c r="T106" i="89"/>
  <c r="P98" i="89"/>
  <c r="T98" i="89"/>
  <c r="P90" i="89"/>
  <c r="T90" i="89"/>
  <c r="P82" i="89"/>
  <c r="T82" i="89"/>
  <c r="P74" i="89"/>
  <c r="T74" i="89"/>
  <c r="P66" i="89"/>
  <c r="T66" i="89"/>
  <c r="P58" i="89"/>
  <c r="T58" i="89"/>
  <c r="P50" i="89"/>
  <c r="T50" i="89"/>
  <c r="P42" i="89"/>
  <c r="T42" i="89"/>
  <c r="P34" i="89"/>
  <c r="T34" i="89"/>
  <c r="P26" i="89"/>
  <c r="T26" i="89"/>
  <c r="P16" i="89"/>
  <c r="T16" i="89"/>
  <c r="P9" i="89"/>
  <c r="T9" i="89"/>
  <c r="P195" i="90"/>
  <c r="T195" i="90"/>
  <c r="P163" i="90"/>
  <c r="T163" i="90"/>
  <c r="P131" i="90"/>
  <c r="T131" i="90"/>
  <c r="T112" i="90"/>
  <c r="P112" i="90"/>
  <c r="P99" i="90"/>
  <c r="T99" i="90"/>
  <c r="P93" i="90"/>
  <c r="T93" i="90"/>
  <c r="P196" i="91"/>
  <c r="T196" i="91"/>
  <c r="P172" i="91"/>
  <c r="T172" i="91"/>
  <c r="T159" i="91"/>
  <c r="P159" i="91"/>
  <c r="P140" i="91"/>
  <c r="T140" i="91"/>
  <c r="T127" i="91"/>
  <c r="P127" i="91"/>
  <c r="Y13" i="75"/>
  <c r="P54" i="82"/>
  <c r="T54" i="82"/>
  <c r="T45" i="82"/>
  <c r="P45" i="82"/>
  <c r="P38" i="82"/>
  <c r="T38" i="82"/>
  <c r="T29" i="82"/>
  <c r="P29" i="82"/>
  <c r="P22" i="82"/>
  <c r="T22" i="82"/>
  <c r="P9" i="82"/>
  <c r="T9" i="82"/>
  <c r="T11" i="83"/>
  <c r="P11" i="83"/>
  <c r="P204" i="84"/>
  <c r="T204" i="84"/>
  <c r="T195" i="84"/>
  <c r="P195" i="84"/>
  <c r="P188" i="84"/>
  <c r="T188" i="84"/>
  <c r="T179" i="84"/>
  <c r="P179" i="84"/>
  <c r="P172" i="84"/>
  <c r="T172" i="84"/>
  <c r="T163" i="84"/>
  <c r="P163" i="84"/>
  <c r="P156" i="84"/>
  <c r="T156" i="84"/>
  <c r="T147" i="84"/>
  <c r="P147" i="84"/>
  <c r="P140" i="84"/>
  <c r="T140" i="84"/>
  <c r="T131" i="84"/>
  <c r="P131" i="84"/>
  <c r="P124" i="84"/>
  <c r="T124" i="84"/>
  <c r="T115" i="84"/>
  <c r="P115" i="84"/>
  <c r="P108" i="84"/>
  <c r="T108" i="84"/>
  <c r="T99" i="84"/>
  <c r="P99" i="84"/>
  <c r="P92" i="84"/>
  <c r="T92" i="84"/>
  <c r="T83" i="84"/>
  <c r="P83" i="84"/>
  <c r="P76" i="84"/>
  <c r="T76" i="84"/>
  <c r="T67" i="84"/>
  <c r="P67" i="84"/>
  <c r="P60" i="84"/>
  <c r="T60" i="84"/>
  <c r="T51" i="84"/>
  <c r="P51" i="84"/>
  <c r="P44" i="84"/>
  <c r="T44" i="84"/>
  <c r="T35" i="84"/>
  <c r="P35" i="84"/>
  <c r="P28" i="84"/>
  <c r="T28" i="84"/>
  <c r="T19" i="84"/>
  <c r="P19" i="84"/>
  <c r="T7" i="84"/>
  <c r="P7" i="84"/>
  <c r="P203" i="85"/>
  <c r="T203" i="85"/>
  <c r="T198" i="85"/>
  <c r="P198" i="85"/>
  <c r="P187" i="85"/>
  <c r="T187" i="85"/>
  <c r="T182" i="85"/>
  <c r="P182" i="85"/>
  <c r="P171" i="85"/>
  <c r="T171" i="85"/>
  <c r="T166" i="85"/>
  <c r="P166" i="85"/>
  <c r="P155" i="85"/>
  <c r="T155" i="85"/>
  <c r="T150" i="85"/>
  <c r="P150" i="85"/>
  <c r="P139" i="85"/>
  <c r="T139" i="85"/>
  <c r="T134" i="85"/>
  <c r="P134" i="85"/>
  <c r="P123" i="85"/>
  <c r="T123" i="85"/>
  <c r="T118" i="85"/>
  <c r="P118" i="85"/>
  <c r="P107" i="85"/>
  <c r="T107" i="85"/>
  <c r="T102" i="85"/>
  <c r="P102" i="85"/>
  <c r="P91" i="85"/>
  <c r="T91" i="85"/>
  <c r="T86" i="85"/>
  <c r="P86" i="85"/>
  <c r="P75" i="85"/>
  <c r="T75" i="85"/>
  <c r="T70" i="85"/>
  <c r="P70" i="85"/>
  <c r="P59" i="85"/>
  <c r="T59" i="85"/>
  <c r="T54" i="85"/>
  <c r="P54" i="85"/>
  <c r="P24" i="85"/>
  <c r="T24" i="85"/>
  <c r="P11" i="85"/>
  <c r="T11" i="85"/>
  <c r="P199" i="86"/>
  <c r="T199" i="86"/>
  <c r="P173" i="86"/>
  <c r="T173" i="86"/>
  <c r="P145" i="86"/>
  <c r="T145" i="86"/>
  <c r="P119" i="86"/>
  <c r="T119" i="86"/>
  <c r="P77" i="86"/>
  <c r="T77" i="86"/>
  <c r="P39" i="86"/>
  <c r="T39" i="86"/>
  <c r="P126" i="89"/>
  <c r="T126" i="89"/>
  <c r="P118" i="89"/>
  <c r="T118" i="89"/>
  <c r="P110" i="89"/>
  <c r="T110" i="89"/>
  <c r="P102" i="89"/>
  <c r="T102" i="89"/>
  <c r="P94" i="89"/>
  <c r="T94" i="89"/>
  <c r="P86" i="89"/>
  <c r="T86" i="89"/>
  <c r="P78" i="89"/>
  <c r="T78" i="89"/>
  <c r="P70" i="89"/>
  <c r="T70" i="89"/>
  <c r="P62" i="89"/>
  <c r="T62" i="89"/>
  <c r="P54" i="89"/>
  <c r="T54" i="89"/>
  <c r="P46" i="89"/>
  <c r="T46" i="89"/>
  <c r="P38" i="89"/>
  <c r="T38" i="89"/>
  <c r="P30" i="89"/>
  <c r="T30" i="89"/>
  <c r="T25" i="89"/>
  <c r="P25" i="89"/>
  <c r="T8" i="89"/>
  <c r="P8" i="89"/>
  <c r="N205" i="89"/>
  <c r="L62" i="32" s="1"/>
  <c r="P179" i="90"/>
  <c r="T179" i="90"/>
  <c r="P147" i="90"/>
  <c r="T147" i="90"/>
  <c r="P115" i="90"/>
  <c r="T115" i="90"/>
  <c r="P109" i="90"/>
  <c r="T109" i="90"/>
  <c r="T96" i="90"/>
  <c r="P96" i="90"/>
  <c r="T199" i="91"/>
  <c r="P199" i="91"/>
  <c r="T194" i="91"/>
  <c r="P194" i="91"/>
  <c r="T190" i="91"/>
  <c r="P190" i="91"/>
  <c r="P188" i="91"/>
  <c r="T188" i="91"/>
  <c r="T175" i="91"/>
  <c r="P175" i="91"/>
  <c r="P156" i="91"/>
  <c r="T156" i="91"/>
  <c r="T143" i="91"/>
  <c r="P143" i="91"/>
  <c r="P124" i="91"/>
  <c r="T124" i="91"/>
  <c r="T111" i="91"/>
  <c r="P111" i="91"/>
  <c r="Y13" i="79"/>
  <c r="Y7" i="83"/>
  <c r="P46" i="85"/>
  <c r="T46" i="85"/>
  <c r="P38" i="85"/>
  <c r="T38" i="85"/>
  <c r="P28" i="85"/>
  <c r="T28" i="85"/>
  <c r="P18" i="85"/>
  <c r="T18" i="85"/>
  <c r="K17" i="85"/>
  <c r="H14" i="85"/>
  <c r="K8" i="85"/>
  <c r="P165" i="86"/>
  <c r="T165" i="86"/>
  <c r="P139" i="86"/>
  <c r="T139" i="86"/>
  <c r="P107" i="86"/>
  <c r="T107" i="86"/>
  <c r="P71" i="86"/>
  <c r="T71" i="86"/>
  <c r="P53" i="86"/>
  <c r="T53" i="86"/>
  <c r="P21" i="86"/>
  <c r="T21" i="86"/>
  <c r="P200" i="87"/>
  <c r="T200" i="87"/>
  <c r="P180" i="87"/>
  <c r="T180" i="87"/>
  <c r="P172" i="87"/>
  <c r="T172" i="87"/>
  <c r="P164" i="87"/>
  <c r="T164" i="87"/>
  <c r="P156" i="87"/>
  <c r="T156" i="87"/>
  <c r="P148" i="87"/>
  <c r="T148" i="87"/>
  <c r="P140" i="87"/>
  <c r="T140" i="87"/>
  <c r="P132" i="87"/>
  <c r="T132" i="87"/>
  <c r="P124" i="87"/>
  <c r="T124" i="87"/>
  <c r="P116" i="87"/>
  <c r="T116" i="87"/>
  <c r="P108" i="87"/>
  <c r="T108" i="87"/>
  <c r="P10" i="88"/>
  <c r="T10" i="88"/>
  <c r="P7" i="88"/>
  <c r="T7" i="88"/>
  <c r="N205" i="88"/>
  <c r="L61" i="32" s="1"/>
  <c r="Y13" i="81"/>
  <c r="P42" i="85"/>
  <c r="T42" i="85"/>
  <c r="P34" i="85"/>
  <c r="T34" i="85"/>
  <c r="H6" i="85"/>
  <c r="H8" i="85"/>
  <c r="K11" i="85"/>
  <c r="K13" i="85"/>
  <c r="K16" i="85"/>
  <c r="H17" i="85"/>
  <c r="K20" i="85"/>
  <c r="H21" i="85"/>
  <c r="K24" i="85"/>
  <c r="H25" i="85"/>
  <c r="K28" i="85"/>
  <c r="H29" i="85"/>
  <c r="K32" i="85"/>
  <c r="H33" i="85"/>
  <c r="K36" i="85"/>
  <c r="H37" i="85"/>
  <c r="K40" i="85"/>
  <c r="H41" i="85"/>
  <c r="K44" i="85"/>
  <c r="H45" i="85"/>
  <c r="K48" i="85"/>
  <c r="H49" i="85"/>
  <c r="H5" i="85"/>
  <c r="H7" i="85"/>
  <c r="K9" i="85"/>
  <c r="H10" i="85"/>
  <c r="K12" i="85"/>
  <c r="K14" i="85"/>
  <c r="H15" i="85"/>
  <c r="K18" i="85"/>
  <c r="H19" i="85"/>
  <c r="K22" i="85"/>
  <c r="H23" i="85"/>
  <c r="K26" i="85"/>
  <c r="H27" i="85"/>
  <c r="K30" i="85"/>
  <c r="H31" i="85"/>
  <c r="K34" i="85"/>
  <c r="H35" i="85"/>
  <c r="K38" i="85"/>
  <c r="H39" i="85"/>
  <c r="K42" i="85"/>
  <c r="H43" i="85"/>
  <c r="K46" i="85"/>
  <c r="H47" i="85"/>
  <c r="K50" i="85"/>
  <c r="H51" i="85"/>
  <c r="K5" i="85"/>
  <c r="K10" i="85"/>
  <c r="H11" i="85"/>
  <c r="K15" i="85"/>
  <c r="H16" i="85"/>
  <c r="H20" i="85"/>
  <c r="K25" i="85"/>
  <c r="H26" i="85"/>
  <c r="K31" i="85"/>
  <c r="H36" i="85"/>
  <c r="H40" i="85"/>
  <c r="H44" i="85"/>
  <c r="K49" i="85"/>
  <c r="K53" i="85"/>
  <c r="H54" i="85"/>
  <c r="K57" i="85"/>
  <c r="H58" i="85"/>
  <c r="K61" i="85"/>
  <c r="H62" i="85"/>
  <c r="K65" i="85"/>
  <c r="H66" i="85"/>
  <c r="K69" i="85"/>
  <c r="H70" i="85"/>
  <c r="K73" i="85"/>
  <c r="H74" i="85"/>
  <c r="K77" i="85"/>
  <c r="H78" i="85"/>
  <c r="K81" i="85"/>
  <c r="H82" i="85"/>
  <c r="K85" i="85"/>
  <c r="H86" i="85"/>
  <c r="K89" i="85"/>
  <c r="H90" i="85"/>
  <c r="K93" i="85"/>
  <c r="H94" i="85"/>
  <c r="K97" i="85"/>
  <c r="H98" i="85"/>
  <c r="K101" i="85"/>
  <c r="H102" i="85"/>
  <c r="K105" i="85"/>
  <c r="H106" i="85"/>
  <c r="K109" i="85"/>
  <c r="H110" i="85"/>
  <c r="K113" i="85"/>
  <c r="H114" i="85"/>
  <c r="K117" i="85"/>
  <c r="H118" i="85"/>
  <c r="K121" i="85"/>
  <c r="H122" i="85"/>
  <c r="K125" i="85"/>
  <c r="H126" i="85"/>
  <c r="K129" i="85"/>
  <c r="H130" i="85"/>
  <c r="K133" i="85"/>
  <c r="H134" i="85"/>
  <c r="K137" i="85"/>
  <c r="H138" i="85"/>
  <c r="K141" i="85"/>
  <c r="H142" i="85"/>
  <c r="K145" i="85"/>
  <c r="H146" i="85"/>
  <c r="K149" i="85"/>
  <c r="H150" i="85"/>
  <c r="K153" i="85"/>
  <c r="H154" i="85"/>
  <c r="K157" i="85"/>
  <c r="H158" i="85"/>
  <c r="K161" i="85"/>
  <c r="H162" i="85"/>
  <c r="K165" i="85"/>
  <c r="H166" i="85"/>
  <c r="K169" i="85"/>
  <c r="H170" i="85"/>
  <c r="K173" i="85"/>
  <c r="H174" i="85"/>
  <c r="K177" i="85"/>
  <c r="H178" i="85"/>
  <c r="K181" i="85"/>
  <c r="H182" i="85"/>
  <c r="K185" i="85"/>
  <c r="H186" i="85"/>
  <c r="K189" i="85"/>
  <c r="H190" i="85"/>
  <c r="K193" i="85"/>
  <c r="H194" i="85"/>
  <c r="K197" i="85"/>
  <c r="H198" i="85"/>
  <c r="K201" i="85"/>
  <c r="H202" i="85"/>
  <c r="Y7" i="86"/>
  <c r="P187" i="86"/>
  <c r="T187" i="86"/>
  <c r="P155" i="86"/>
  <c r="T155" i="86"/>
  <c r="P123" i="86"/>
  <c r="T123" i="86"/>
  <c r="P87" i="86"/>
  <c r="T87" i="86"/>
  <c r="P63" i="86"/>
  <c r="T63" i="86"/>
  <c r="P37" i="86"/>
  <c r="T37" i="86"/>
  <c r="P6" i="86"/>
  <c r="T6" i="86"/>
  <c r="P190" i="87"/>
  <c r="T190" i="87"/>
  <c r="P12" i="87"/>
  <c r="T12" i="87"/>
  <c r="N205" i="87"/>
  <c r="L60" i="32" s="1"/>
  <c r="P9" i="87"/>
  <c r="P205" i="87" s="1"/>
  <c r="N60" i="32" s="1"/>
  <c r="T9" i="87"/>
  <c r="T205" i="87" s="1"/>
  <c r="S60" i="32" s="1"/>
  <c r="Y7" i="88"/>
  <c r="T9" i="88"/>
  <c r="P9" i="88"/>
  <c r="T49" i="91"/>
  <c r="P49" i="91"/>
  <c r="K5" i="86"/>
  <c r="K7" i="86"/>
  <c r="K10" i="86"/>
  <c r="H11" i="86"/>
  <c r="H13" i="86"/>
  <c r="K15" i="86"/>
  <c r="H16" i="86"/>
  <c r="K19" i="86"/>
  <c r="H20" i="86"/>
  <c r="K23" i="86"/>
  <c r="H24" i="86"/>
  <c r="K27" i="86"/>
  <c r="H28" i="86"/>
  <c r="K31" i="86"/>
  <c r="H32" i="86"/>
  <c r="K35" i="86"/>
  <c r="H36" i="86"/>
  <c r="K39" i="86"/>
  <c r="H40" i="86"/>
  <c r="K43" i="86"/>
  <c r="H44" i="86"/>
  <c r="K47" i="86"/>
  <c r="H48" i="86"/>
  <c r="K51" i="86"/>
  <c r="H52" i="86"/>
  <c r="K55" i="86"/>
  <c r="H56" i="86"/>
  <c r="K59" i="86"/>
  <c r="H60" i="86"/>
  <c r="K63" i="86"/>
  <c r="H64" i="86"/>
  <c r="K67" i="86"/>
  <c r="H68" i="86"/>
  <c r="K71" i="86"/>
  <c r="H72" i="86"/>
  <c r="K75" i="86"/>
  <c r="H76" i="86"/>
  <c r="K79" i="86"/>
  <c r="H80" i="86"/>
  <c r="K83" i="86"/>
  <c r="H84" i="86"/>
  <c r="K87" i="86"/>
  <c r="H88" i="86"/>
  <c r="K91" i="86"/>
  <c r="H92" i="86"/>
  <c r="K95" i="86"/>
  <c r="H96" i="86"/>
  <c r="K99" i="86"/>
  <c r="H100" i="86"/>
  <c r="K103" i="86"/>
  <c r="H104" i="86"/>
  <c r="K107" i="86"/>
  <c r="H108" i="86"/>
  <c r="K111" i="86"/>
  <c r="H112" i="86"/>
  <c r="K115" i="86"/>
  <c r="H116" i="86"/>
  <c r="K119" i="86"/>
  <c r="H120" i="86"/>
  <c r="K123" i="86"/>
  <c r="H124" i="86"/>
  <c r="K127" i="86"/>
  <c r="H128" i="86"/>
  <c r="K131" i="86"/>
  <c r="H132" i="86"/>
  <c r="K135" i="86"/>
  <c r="H136" i="86"/>
  <c r="K139" i="86"/>
  <c r="H140" i="86"/>
  <c r="K143" i="86"/>
  <c r="H144" i="86"/>
  <c r="K147" i="86"/>
  <c r="H148" i="86"/>
  <c r="K151" i="86"/>
  <c r="H152" i="86"/>
  <c r="K155" i="86"/>
  <c r="H156" i="86"/>
  <c r="K159" i="86"/>
  <c r="H160" i="86"/>
  <c r="K163" i="86"/>
  <c r="H164" i="86"/>
  <c r="K167" i="86"/>
  <c r="H168" i="86"/>
  <c r="K171" i="86"/>
  <c r="H172" i="86"/>
  <c r="K175" i="86"/>
  <c r="H176" i="86"/>
  <c r="K179" i="86"/>
  <c r="H180" i="86"/>
  <c r="K183" i="86"/>
  <c r="H184" i="86"/>
  <c r="K187" i="86"/>
  <c r="H188" i="86"/>
  <c r="K191" i="86"/>
  <c r="H192" i="86"/>
  <c r="K195" i="86"/>
  <c r="H196" i="86"/>
  <c r="K199" i="86"/>
  <c r="H200" i="86"/>
  <c r="K203" i="86"/>
  <c r="H204" i="86"/>
  <c r="K6" i="86"/>
  <c r="K8" i="86"/>
  <c r="H9" i="86"/>
  <c r="H12" i="86"/>
  <c r="H14" i="86"/>
  <c r="K17" i="86"/>
  <c r="H18" i="86"/>
  <c r="K21" i="86"/>
  <c r="H22" i="86"/>
  <c r="K25" i="86"/>
  <c r="H26" i="86"/>
  <c r="K29" i="86"/>
  <c r="H30" i="86"/>
  <c r="K33" i="86"/>
  <c r="H34" i="86"/>
  <c r="K37" i="86"/>
  <c r="H38" i="86"/>
  <c r="K41" i="86"/>
  <c r="H42" i="86"/>
  <c r="K45" i="86"/>
  <c r="H46" i="86"/>
  <c r="K49" i="86"/>
  <c r="H50" i="86"/>
  <c r="K53" i="86"/>
  <c r="H54" i="86"/>
  <c r="K57" i="86"/>
  <c r="H58" i="86"/>
  <c r="K61" i="86"/>
  <c r="H62" i="86"/>
  <c r="K65" i="86"/>
  <c r="H66" i="86"/>
  <c r="K69" i="86"/>
  <c r="H70" i="86"/>
  <c r="K73" i="86"/>
  <c r="H74" i="86"/>
  <c r="K77" i="86"/>
  <c r="H78" i="86"/>
  <c r="K81" i="86"/>
  <c r="H82" i="86"/>
  <c r="K85" i="86"/>
  <c r="H86" i="86"/>
  <c r="K89" i="86"/>
  <c r="H90" i="86"/>
  <c r="K93" i="86"/>
  <c r="H94" i="86"/>
  <c r="K97" i="86"/>
  <c r="H98" i="86"/>
  <c r="K101" i="86"/>
  <c r="H102" i="86"/>
  <c r="K105" i="86"/>
  <c r="H106" i="86"/>
  <c r="K109" i="86"/>
  <c r="H110" i="86"/>
  <c r="K113" i="86"/>
  <c r="H114" i="86"/>
  <c r="K117" i="86"/>
  <c r="H118" i="86"/>
  <c r="K121" i="86"/>
  <c r="H122" i="86"/>
  <c r="K125" i="86"/>
  <c r="H126" i="86"/>
  <c r="K129" i="86"/>
  <c r="H130" i="86"/>
  <c r="K133" i="86"/>
  <c r="H134" i="86"/>
  <c r="K137" i="86"/>
  <c r="H138" i="86"/>
  <c r="K141" i="86"/>
  <c r="H142" i="86"/>
  <c r="K145" i="86"/>
  <c r="H146" i="86"/>
  <c r="K149" i="86"/>
  <c r="H150" i="86"/>
  <c r="K153" i="86"/>
  <c r="H154" i="86"/>
  <c r="K157" i="86"/>
  <c r="H158" i="86"/>
  <c r="K161" i="86"/>
  <c r="H162" i="86"/>
  <c r="K165" i="86"/>
  <c r="H166" i="86"/>
  <c r="K169" i="86"/>
  <c r="H170" i="86"/>
  <c r="K173" i="86"/>
  <c r="H174" i="86"/>
  <c r="K177" i="86"/>
  <c r="H178" i="86"/>
  <c r="K181" i="86"/>
  <c r="H182" i="86"/>
  <c r="K185" i="86"/>
  <c r="H186" i="86"/>
  <c r="K189" i="86"/>
  <c r="H190" i="86"/>
  <c r="K193" i="86"/>
  <c r="H194" i="86"/>
  <c r="K197" i="86"/>
  <c r="H198" i="86"/>
  <c r="K201" i="86"/>
  <c r="H202" i="86"/>
  <c r="P205" i="88"/>
  <c r="N61" i="32" s="1"/>
  <c r="K6" i="88"/>
  <c r="K8" i="88"/>
  <c r="H9" i="88"/>
  <c r="H12" i="88"/>
  <c r="H14" i="88"/>
  <c r="K17" i="88"/>
  <c r="H18" i="88"/>
  <c r="K21" i="88"/>
  <c r="H22" i="88"/>
  <c r="K25" i="88"/>
  <c r="H26" i="88"/>
  <c r="K29" i="88"/>
  <c r="H30" i="88"/>
  <c r="K33" i="88"/>
  <c r="H34" i="88"/>
  <c r="K37" i="88"/>
  <c r="H38" i="88"/>
  <c r="K41" i="88"/>
  <c r="H42" i="88"/>
  <c r="K45" i="88"/>
  <c r="H46" i="88"/>
  <c r="K49" i="88"/>
  <c r="H50" i="88"/>
  <c r="K53" i="88"/>
  <c r="H54" i="88"/>
  <c r="K57" i="88"/>
  <c r="H58" i="88"/>
  <c r="K61" i="88"/>
  <c r="H62" i="88"/>
  <c r="K65" i="88"/>
  <c r="H66" i="88"/>
  <c r="K69" i="88"/>
  <c r="H70" i="88"/>
  <c r="K73" i="88"/>
  <c r="H74" i="88"/>
  <c r="K77" i="88"/>
  <c r="H78" i="88"/>
  <c r="K81" i="88"/>
  <c r="H82" i="88"/>
  <c r="K85" i="88"/>
  <c r="H86" i="88"/>
  <c r="K89" i="88"/>
  <c r="H90" i="88"/>
  <c r="K93" i="88"/>
  <c r="H94" i="88"/>
  <c r="K97" i="88"/>
  <c r="H98" i="88"/>
  <c r="K101" i="88"/>
  <c r="H102" i="88"/>
  <c r="K105" i="88"/>
  <c r="H106" i="88"/>
  <c r="K109" i="88"/>
  <c r="H110" i="88"/>
  <c r="K113" i="88"/>
  <c r="H114" i="88"/>
  <c r="K117" i="88"/>
  <c r="H118" i="88"/>
  <c r="K121" i="88"/>
  <c r="H122" i="88"/>
  <c r="K125" i="88"/>
  <c r="H126" i="88"/>
  <c r="K129" i="88"/>
  <c r="H130" i="88"/>
  <c r="K133" i="88"/>
  <c r="H134" i="88"/>
  <c r="K137" i="88"/>
  <c r="H138" i="88"/>
  <c r="K141" i="88"/>
  <c r="H142" i="88"/>
  <c r="K145" i="88"/>
  <c r="H146" i="88"/>
  <c r="K149" i="88"/>
  <c r="H150" i="88"/>
  <c r="K153" i="88"/>
  <c r="H154" i="88"/>
  <c r="K157" i="88"/>
  <c r="H158" i="88"/>
  <c r="K161" i="88"/>
  <c r="H162" i="88"/>
  <c r="K165" i="88"/>
  <c r="H166" i="88"/>
  <c r="K169" i="88"/>
  <c r="H170" i="88"/>
  <c r="K173" i="88"/>
  <c r="H174" i="88"/>
  <c r="K177" i="88"/>
  <c r="H178" i="88"/>
  <c r="K181" i="88"/>
  <c r="H182" i="88"/>
  <c r="K185" i="88"/>
  <c r="H186" i="88"/>
  <c r="K189" i="88"/>
  <c r="H190" i="88"/>
  <c r="K193" i="88"/>
  <c r="H194" i="88"/>
  <c r="K197" i="88"/>
  <c r="H198" i="88"/>
  <c r="K201" i="88"/>
  <c r="H202" i="88"/>
  <c r="H5" i="88"/>
  <c r="K13" i="88"/>
  <c r="H15" i="88"/>
  <c r="H16" i="88"/>
  <c r="H19" i="88"/>
  <c r="H20" i="88"/>
  <c r="H23" i="88"/>
  <c r="H24" i="88"/>
  <c r="H27" i="88"/>
  <c r="H28" i="88"/>
  <c r="H31" i="88"/>
  <c r="H32" i="88"/>
  <c r="H35" i="88"/>
  <c r="H36" i="88"/>
  <c r="H39" i="88"/>
  <c r="H40" i="88"/>
  <c r="H43" i="88"/>
  <c r="H44" i="88"/>
  <c r="H47" i="88"/>
  <c r="H48" i="88"/>
  <c r="H51" i="88"/>
  <c r="H52" i="88"/>
  <c r="H55" i="88"/>
  <c r="H56" i="88"/>
  <c r="H59" i="88"/>
  <c r="H60" i="88"/>
  <c r="H63" i="88"/>
  <c r="H64" i="88"/>
  <c r="H67" i="88"/>
  <c r="H68" i="88"/>
  <c r="H71" i="88"/>
  <c r="H72" i="88"/>
  <c r="H75" i="88"/>
  <c r="H76" i="88"/>
  <c r="H79" i="88"/>
  <c r="H80" i="88"/>
  <c r="H83" i="88"/>
  <c r="H84" i="88"/>
  <c r="H87" i="88"/>
  <c r="H88" i="88"/>
  <c r="H91" i="88"/>
  <c r="H92" i="88"/>
  <c r="H95" i="88"/>
  <c r="H96" i="88"/>
  <c r="H99" i="88"/>
  <c r="H100" i="88"/>
  <c r="H103" i="88"/>
  <c r="H104" i="88"/>
  <c r="H107" i="88"/>
  <c r="H108" i="88"/>
  <c r="H111" i="88"/>
  <c r="H112" i="88"/>
  <c r="H115" i="88"/>
  <c r="H116" i="88"/>
  <c r="H119" i="88"/>
  <c r="H120" i="88"/>
  <c r="H123" i="88"/>
  <c r="H124" i="88"/>
  <c r="H127" i="88"/>
  <c r="H128" i="88"/>
  <c r="H131" i="88"/>
  <c r="H132" i="88"/>
  <c r="H135" i="88"/>
  <c r="H136" i="88"/>
  <c r="H139" i="88"/>
  <c r="H140" i="88"/>
  <c r="H143" i="88"/>
  <c r="H144" i="88"/>
  <c r="H147" i="88"/>
  <c r="H148" i="88"/>
  <c r="H151" i="88"/>
  <c r="H152" i="88"/>
  <c r="H155" i="88"/>
  <c r="H156" i="88"/>
  <c r="H159" i="88"/>
  <c r="H160" i="88"/>
  <c r="H163" i="88"/>
  <c r="H164" i="88"/>
  <c r="H167" i="88"/>
  <c r="H168" i="88"/>
  <c r="H171" i="88"/>
  <c r="H172" i="88"/>
  <c r="H175" i="88"/>
  <c r="H176" i="88"/>
  <c r="H179" i="88"/>
  <c r="H180" i="88"/>
  <c r="H183" i="88"/>
  <c r="H184" i="88"/>
  <c r="H187" i="88"/>
  <c r="H188" i="88"/>
  <c r="H191" i="88"/>
  <c r="H192" i="88"/>
  <c r="H195" i="88"/>
  <c r="H196" i="88"/>
  <c r="H199" i="88"/>
  <c r="H200" i="88"/>
  <c r="H203" i="88"/>
  <c r="H204" i="88"/>
  <c r="K7" i="88"/>
  <c r="H8" i="88"/>
  <c r="K9" i="88"/>
  <c r="K10" i="88"/>
  <c r="K11" i="88"/>
  <c r="P24" i="89"/>
  <c r="T24" i="89"/>
  <c r="T17" i="89"/>
  <c r="P17" i="89"/>
  <c r="P203" i="90"/>
  <c r="T203" i="90"/>
  <c r="P171" i="90"/>
  <c r="T171" i="90"/>
  <c r="P139" i="90"/>
  <c r="T139" i="90"/>
  <c r="P107" i="90"/>
  <c r="T107" i="90"/>
  <c r="P101" i="90"/>
  <c r="T101" i="90"/>
  <c r="P6" i="90"/>
  <c r="T6" i="90"/>
  <c r="N205" i="90"/>
  <c r="L63" i="32" s="1"/>
  <c r="T81" i="91"/>
  <c r="P81" i="91"/>
  <c r="P18" i="89"/>
  <c r="T18" i="89"/>
  <c r="P187" i="90"/>
  <c r="T187" i="90"/>
  <c r="P155" i="90"/>
  <c r="T155" i="90"/>
  <c r="P123" i="90"/>
  <c r="T123" i="90"/>
  <c r="P117" i="90"/>
  <c r="T117" i="90"/>
  <c r="T104" i="90"/>
  <c r="P104" i="90"/>
  <c r="P91" i="90"/>
  <c r="T91" i="90"/>
  <c r="T17" i="91"/>
  <c r="P17" i="91"/>
  <c r="Y7" i="87"/>
  <c r="H5" i="87"/>
  <c r="H7" i="87"/>
  <c r="K9" i="87"/>
  <c r="H10" i="87"/>
  <c r="K12" i="87"/>
  <c r="K14" i="87"/>
  <c r="H15" i="87"/>
  <c r="K18" i="87"/>
  <c r="H19" i="87"/>
  <c r="K22" i="87"/>
  <c r="H23" i="87"/>
  <c r="K26" i="87"/>
  <c r="H27" i="87"/>
  <c r="K30" i="87"/>
  <c r="H31" i="87"/>
  <c r="K34" i="87"/>
  <c r="H35" i="87"/>
  <c r="K38" i="87"/>
  <c r="H39" i="87"/>
  <c r="K42" i="87"/>
  <c r="H43" i="87"/>
  <c r="K46" i="87"/>
  <c r="H47" i="87"/>
  <c r="K50" i="87"/>
  <c r="H51" i="87"/>
  <c r="K54" i="87"/>
  <c r="H55" i="87"/>
  <c r="K58" i="87"/>
  <c r="H59" i="87"/>
  <c r="K62" i="87"/>
  <c r="H63" i="87"/>
  <c r="K66" i="87"/>
  <c r="H67" i="87"/>
  <c r="K70" i="87"/>
  <c r="H71" i="87"/>
  <c r="K74" i="87"/>
  <c r="H75" i="87"/>
  <c r="K78" i="87"/>
  <c r="H79" i="87"/>
  <c r="K82" i="87"/>
  <c r="H83" i="87"/>
  <c r="K86" i="87"/>
  <c r="H87" i="87"/>
  <c r="K90" i="87"/>
  <c r="H91" i="87"/>
  <c r="K94" i="87"/>
  <c r="H95" i="87"/>
  <c r="K98" i="87"/>
  <c r="H99" i="87"/>
  <c r="K102" i="87"/>
  <c r="H103" i="87"/>
  <c r="T21" i="89"/>
  <c r="P21" i="89"/>
  <c r="P14" i="89"/>
  <c r="T14" i="89"/>
  <c r="T6" i="89"/>
  <c r="P6" i="89"/>
  <c r="H6" i="89"/>
  <c r="H8" i="89"/>
  <c r="K11" i="89"/>
  <c r="K13" i="89"/>
  <c r="K16" i="89"/>
  <c r="H17" i="89"/>
  <c r="K20" i="89"/>
  <c r="H21" i="89"/>
  <c r="K24" i="89"/>
  <c r="H25" i="89"/>
  <c r="K28" i="89"/>
  <c r="H29" i="89"/>
  <c r="K32" i="89"/>
  <c r="H33" i="89"/>
  <c r="K36" i="89"/>
  <c r="H37" i="89"/>
  <c r="K40" i="89"/>
  <c r="H41" i="89"/>
  <c r="K44" i="89"/>
  <c r="H45" i="89"/>
  <c r="K48" i="89"/>
  <c r="H49" i="89"/>
  <c r="K52" i="89"/>
  <c r="H53" i="89"/>
  <c r="K56" i="89"/>
  <c r="H57" i="89"/>
  <c r="K60" i="89"/>
  <c r="H61" i="89"/>
  <c r="K64" i="89"/>
  <c r="H65" i="89"/>
  <c r="K68" i="89"/>
  <c r="H69" i="89"/>
  <c r="K72" i="89"/>
  <c r="H73" i="89"/>
  <c r="K76" i="89"/>
  <c r="H77" i="89"/>
  <c r="K80" i="89"/>
  <c r="H81" i="89"/>
  <c r="K84" i="89"/>
  <c r="H85" i="89"/>
  <c r="K88" i="89"/>
  <c r="H89" i="89"/>
  <c r="K92" i="89"/>
  <c r="H93" i="89"/>
  <c r="K96" i="89"/>
  <c r="H97" i="89"/>
  <c r="K100" i="89"/>
  <c r="H101" i="89"/>
  <c r="K104" i="89"/>
  <c r="H105" i="89"/>
  <c r="K108" i="89"/>
  <c r="H109" i="89"/>
  <c r="K112" i="89"/>
  <c r="H113" i="89"/>
  <c r="K116" i="89"/>
  <c r="H117" i="89"/>
  <c r="K120" i="89"/>
  <c r="H121" i="89"/>
  <c r="K124" i="89"/>
  <c r="H125" i="89"/>
  <c r="K128" i="89"/>
  <c r="H129" i="89"/>
  <c r="K132" i="89"/>
  <c r="H133" i="89"/>
  <c r="K136" i="89"/>
  <c r="H137" i="89"/>
  <c r="K140" i="89"/>
  <c r="H141" i="89"/>
  <c r="K144" i="89"/>
  <c r="H145" i="89"/>
  <c r="K148" i="89"/>
  <c r="H149" i="89"/>
  <c r="K152" i="89"/>
  <c r="H153" i="89"/>
  <c r="K156" i="89"/>
  <c r="H157" i="89"/>
  <c r="K160" i="89"/>
  <c r="H161" i="89"/>
  <c r="K164" i="89"/>
  <c r="H165" i="89"/>
  <c r="K168" i="89"/>
  <c r="H169" i="89"/>
  <c r="K172" i="89"/>
  <c r="H173" i="89"/>
  <c r="K176" i="89"/>
  <c r="H177" i="89"/>
  <c r="K180" i="89"/>
  <c r="H181" i="89"/>
  <c r="K184" i="89"/>
  <c r="H185" i="89"/>
  <c r="K188" i="89"/>
  <c r="H189" i="89"/>
  <c r="K192" i="89"/>
  <c r="H193" i="89"/>
  <c r="K196" i="89"/>
  <c r="H197" i="89"/>
  <c r="K200" i="89"/>
  <c r="H201" i="89"/>
  <c r="K204" i="89"/>
  <c r="H5" i="89"/>
  <c r="K8" i="89"/>
  <c r="K9" i="89"/>
  <c r="K10" i="89"/>
  <c r="H11" i="89"/>
  <c r="H12" i="89"/>
  <c r="K6" i="89"/>
  <c r="H7" i="89"/>
  <c r="K14" i="89"/>
  <c r="K15" i="89"/>
  <c r="H16" i="89"/>
  <c r="K17" i="89"/>
  <c r="K18" i="89"/>
  <c r="K19" i="89"/>
  <c r="H20" i="89"/>
  <c r="K21" i="89"/>
  <c r="K22" i="89"/>
  <c r="K23" i="89"/>
  <c r="H24" i="89"/>
  <c r="K25" i="89"/>
  <c r="K26" i="89"/>
  <c r="K27" i="89"/>
  <c r="H28" i="89"/>
  <c r="K29" i="89"/>
  <c r="K30" i="89"/>
  <c r="K31" i="89"/>
  <c r="H32" i="89"/>
  <c r="K33" i="89"/>
  <c r="K34" i="89"/>
  <c r="K35" i="89"/>
  <c r="H36" i="89"/>
  <c r="K37" i="89"/>
  <c r="K38" i="89"/>
  <c r="K39" i="89"/>
  <c r="H40" i="89"/>
  <c r="K41" i="89"/>
  <c r="K42" i="89"/>
  <c r="K43" i="89"/>
  <c r="H44" i="89"/>
  <c r="K45" i="89"/>
  <c r="K46" i="89"/>
  <c r="K47" i="89"/>
  <c r="H48" i="89"/>
  <c r="K49" i="89"/>
  <c r="K50" i="89"/>
  <c r="K51" i="89"/>
  <c r="H52" i="89"/>
  <c r="K53" i="89"/>
  <c r="K54" i="89"/>
  <c r="K55" i="89"/>
  <c r="H56" i="89"/>
  <c r="K57" i="89"/>
  <c r="K58" i="89"/>
  <c r="K59" i="89"/>
  <c r="H60" i="89"/>
  <c r="K61" i="89"/>
  <c r="K62" i="89"/>
  <c r="K63" i="89"/>
  <c r="H64" i="89"/>
  <c r="K65" i="89"/>
  <c r="K66" i="89"/>
  <c r="K67" i="89"/>
  <c r="H68" i="89"/>
  <c r="K69" i="89"/>
  <c r="K70" i="89"/>
  <c r="K71" i="89"/>
  <c r="H72" i="89"/>
  <c r="K73" i="89"/>
  <c r="K74" i="89"/>
  <c r="K75" i="89"/>
  <c r="H76" i="89"/>
  <c r="K77" i="89"/>
  <c r="K78" i="89"/>
  <c r="K79" i="89"/>
  <c r="H80" i="89"/>
  <c r="K81" i="89"/>
  <c r="K82" i="89"/>
  <c r="K83" i="89"/>
  <c r="H84" i="89"/>
  <c r="K85" i="89"/>
  <c r="K86" i="89"/>
  <c r="K87" i="89"/>
  <c r="H88" i="89"/>
  <c r="K89" i="89"/>
  <c r="K90" i="89"/>
  <c r="K91" i="89"/>
  <c r="H92" i="89"/>
  <c r="K93" i="89"/>
  <c r="K94" i="89"/>
  <c r="K95" i="89"/>
  <c r="H96" i="89"/>
  <c r="K97" i="89"/>
  <c r="K98" i="89"/>
  <c r="K99" i="89"/>
  <c r="H100" i="89"/>
  <c r="K101" i="89"/>
  <c r="K102" i="89"/>
  <c r="K103" i="89"/>
  <c r="H104" i="89"/>
  <c r="K105" i="89"/>
  <c r="K106" i="89"/>
  <c r="K107" i="89"/>
  <c r="H108" i="89"/>
  <c r="K109" i="89"/>
  <c r="K110" i="89"/>
  <c r="K111" i="89"/>
  <c r="H112" i="89"/>
  <c r="K113" i="89"/>
  <c r="K114" i="89"/>
  <c r="K115" i="89"/>
  <c r="H116" i="89"/>
  <c r="K117" i="89"/>
  <c r="K118" i="89"/>
  <c r="K119" i="89"/>
  <c r="H120" i="89"/>
  <c r="K121" i="89"/>
  <c r="K122" i="89"/>
  <c r="K123" i="89"/>
  <c r="H124" i="89"/>
  <c r="K125" i="89"/>
  <c r="K126" i="89"/>
  <c r="K127" i="89"/>
  <c r="P113" i="90"/>
  <c r="T113" i="90"/>
  <c r="T108" i="90"/>
  <c r="P108" i="90"/>
  <c r="P97" i="90"/>
  <c r="T97" i="90"/>
  <c r="T92" i="90"/>
  <c r="P92" i="90"/>
  <c r="T10" i="90"/>
  <c r="P10" i="90"/>
  <c r="P200" i="91"/>
  <c r="T200" i="91"/>
  <c r="T170" i="91"/>
  <c r="P170" i="91"/>
  <c r="T138" i="91"/>
  <c r="P138" i="91"/>
  <c r="P90" i="91"/>
  <c r="T90" i="91"/>
  <c r="T53" i="91"/>
  <c r="P53" i="91"/>
  <c r="P26" i="91"/>
  <c r="T26" i="91"/>
  <c r="H13" i="87"/>
  <c r="H12" i="87"/>
  <c r="K11" i="87"/>
  <c r="K10" i="87"/>
  <c r="H9" i="87"/>
  <c r="K8" i="87"/>
  <c r="P22" i="89"/>
  <c r="T22" i="89"/>
  <c r="T116" i="90"/>
  <c r="P116" i="90"/>
  <c r="P105" i="90"/>
  <c r="T105" i="90"/>
  <c r="T100" i="90"/>
  <c r="P100" i="90"/>
  <c r="T11" i="90"/>
  <c r="P11" i="90"/>
  <c r="T195" i="91"/>
  <c r="P195" i="91"/>
  <c r="T191" i="91"/>
  <c r="P191" i="91"/>
  <c r="T186" i="91"/>
  <c r="P186" i="91"/>
  <c r="T154" i="91"/>
  <c r="P154" i="91"/>
  <c r="T122" i="91"/>
  <c r="P122" i="91"/>
  <c r="T85" i="91"/>
  <c r="P85" i="91"/>
  <c r="P58" i="91"/>
  <c r="T58" i="91"/>
  <c r="T21" i="91"/>
  <c r="P21" i="91"/>
  <c r="P204" i="91"/>
  <c r="T204" i="91"/>
  <c r="T183" i="91"/>
  <c r="P183" i="91"/>
  <c r="P180" i="91"/>
  <c r="T180" i="91"/>
  <c r="T178" i="91"/>
  <c r="P178" i="91"/>
  <c r="T151" i="91"/>
  <c r="P151" i="91"/>
  <c r="P148" i="91"/>
  <c r="T148" i="91"/>
  <c r="T146" i="91"/>
  <c r="P146" i="91"/>
  <c r="T119" i="91"/>
  <c r="P119" i="91"/>
  <c r="P116" i="91"/>
  <c r="T116" i="91"/>
  <c r="T114" i="91"/>
  <c r="P114" i="91"/>
  <c r="P110" i="91"/>
  <c r="T110" i="91"/>
  <c r="T108" i="91"/>
  <c r="P108" i="91"/>
  <c r="T84" i="91"/>
  <c r="P84" i="91"/>
  <c r="T80" i="91"/>
  <c r="P80" i="91"/>
  <c r="P78" i="91"/>
  <c r="T78" i="91"/>
  <c r="T76" i="91"/>
  <c r="P76" i="91"/>
  <c r="T52" i="91"/>
  <c r="P52" i="91"/>
  <c r="T48" i="91"/>
  <c r="P48" i="91"/>
  <c r="P46" i="91"/>
  <c r="T46" i="91"/>
  <c r="T44" i="91"/>
  <c r="P44" i="91"/>
  <c r="T20" i="91"/>
  <c r="P20" i="91"/>
  <c r="T16" i="91"/>
  <c r="P16" i="91"/>
  <c r="P14" i="91"/>
  <c r="T14" i="91"/>
  <c r="T183" i="92"/>
  <c r="P183" i="92"/>
  <c r="T172" i="92"/>
  <c r="P172" i="92"/>
  <c r="T168" i="92"/>
  <c r="P168" i="92"/>
  <c r="T119" i="92"/>
  <c r="P119" i="92"/>
  <c r="T108" i="92"/>
  <c r="P108" i="92"/>
  <c r="T104" i="92"/>
  <c r="P104" i="92"/>
  <c r="Y7" i="90"/>
  <c r="Y13" i="90"/>
  <c r="P8" i="90"/>
  <c r="T8" i="90"/>
  <c r="T167" i="91"/>
  <c r="P167" i="91"/>
  <c r="P164" i="91"/>
  <c r="T164" i="91"/>
  <c r="T162" i="91"/>
  <c r="P162" i="91"/>
  <c r="T135" i="91"/>
  <c r="P135" i="91"/>
  <c r="P132" i="91"/>
  <c r="T132" i="91"/>
  <c r="T130" i="91"/>
  <c r="P130" i="91"/>
  <c r="T89" i="91"/>
  <c r="P89" i="91"/>
  <c r="P86" i="91"/>
  <c r="T86" i="91"/>
  <c r="T57" i="91"/>
  <c r="P57" i="91"/>
  <c r="P54" i="91"/>
  <c r="T54" i="91"/>
  <c r="T25" i="91"/>
  <c r="P25" i="91"/>
  <c r="P22" i="91"/>
  <c r="T22" i="91"/>
  <c r="P189" i="92"/>
  <c r="T189" i="92"/>
  <c r="P177" i="92"/>
  <c r="T177" i="92"/>
  <c r="T164" i="92"/>
  <c r="P164" i="92"/>
  <c r="T160" i="92"/>
  <c r="P160" i="92"/>
  <c r="P125" i="92"/>
  <c r="T125" i="92"/>
  <c r="P113" i="92"/>
  <c r="T113" i="92"/>
  <c r="T100" i="92"/>
  <c r="P100" i="92"/>
  <c r="T96" i="92"/>
  <c r="P96" i="92"/>
  <c r="T105" i="91"/>
  <c r="P105" i="91"/>
  <c r="P94" i="91"/>
  <c r="T94" i="91"/>
  <c r="T68" i="91"/>
  <c r="P68" i="91"/>
  <c r="T41" i="91"/>
  <c r="P41" i="91"/>
  <c r="P30" i="91"/>
  <c r="T30" i="91"/>
  <c r="Y13" i="92"/>
  <c r="P173" i="92"/>
  <c r="T173" i="92"/>
  <c r="P169" i="92"/>
  <c r="T169" i="92"/>
  <c r="P161" i="92"/>
  <c r="T161" i="92"/>
  <c r="T152" i="92"/>
  <c r="P152" i="92"/>
  <c r="T140" i="92"/>
  <c r="P140" i="92"/>
  <c r="T136" i="92"/>
  <c r="P136" i="92"/>
  <c r="T128" i="92"/>
  <c r="P128" i="92"/>
  <c r="T103" i="92"/>
  <c r="P103" i="92"/>
  <c r="T100" i="91"/>
  <c r="P100" i="91"/>
  <c r="T73" i="91"/>
  <c r="P73" i="91"/>
  <c r="P62" i="91"/>
  <c r="T62" i="91"/>
  <c r="T36" i="91"/>
  <c r="P36" i="91"/>
  <c r="T204" i="92"/>
  <c r="P204" i="92"/>
  <c r="T200" i="92"/>
  <c r="P200" i="92"/>
  <c r="T192" i="92"/>
  <c r="P192" i="92"/>
  <c r="T167" i="92"/>
  <c r="P167" i="92"/>
  <c r="P145" i="92"/>
  <c r="T145" i="92"/>
  <c r="P109" i="92"/>
  <c r="T109" i="92"/>
  <c r="P105" i="92"/>
  <c r="T105" i="92"/>
  <c r="P97" i="92"/>
  <c r="T97" i="92"/>
  <c r="T88" i="92"/>
  <c r="P88" i="92"/>
  <c r="P84" i="92"/>
  <c r="T84" i="92"/>
  <c r="P80" i="92"/>
  <c r="T80" i="92"/>
  <c r="P76" i="92"/>
  <c r="T76" i="92"/>
  <c r="P72" i="92"/>
  <c r="T72" i="92"/>
  <c r="P68" i="92"/>
  <c r="T68" i="92"/>
  <c r="P64" i="92"/>
  <c r="T64" i="92"/>
  <c r="P60" i="92"/>
  <c r="T60" i="92"/>
  <c r="P56" i="92"/>
  <c r="T56" i="92"/>
  <c r="P52" i="92"/>
  <c r="T52" i="92"/>
  <c r="P48" i="92"/>
  <c r="T48" i="92"/>
  <c r="P44" i="92"/>
  <c r="T44" i="92"/>
  <c r="P40" i="92"/>
  <c r="T40" i="92"/>
  <c r="P36" i="92"/>
  <c r="T36" i="92"/>
  <c r="P32" i="92"/>
  <c r="T32" i="92"/>
  <c r="K5" i="90"/>
  <c r="K7" i="90"/>
  <c r="K10" i="90"/>
  <c r="H11" i="90"/>
  <c r="H13" i="90"/>
  <c r="K15" i="90"/>
  <c r="H16" i="90"/>
  <c r="K19" i="90"/>
  <c r="H20" i="90"/>
  <c r="K23" i="90"/>
  <c r="H24" i="90"/>
  <c r="K27" i="90"/>
  <c r="H28" i="90"/>
  <c r="K31" i="90"/>
  <c r="H32" i="90"/>
  <c r="K35" i="90"/>
  <c r="H36" i="90"/>
  <c r="K39" i="90"/>
  <c r="H40" i="90"/>
  <c r="K43" i="90"/>
  <c r="H44" i="90"/>
  <c r="K47" i="90"/>
  <c r="H48" i="90"/>
  <c r="K51" i="90"/>
  <c r="H52" i="90"/>
  <c r="K55" i="90"/>
  <c r="H56" i="90"/>
  <c r="K59" i="90"/>
  <c r="H60" i="90"/>
  <c r="K63" i="90"/>
  <c r="H64" i="90"/>
  <c r="K67" i="90"/>
  <c r="H68" i="90"/>
  <c r="K71" i="90"/>
  <c r="H72" i="90"/>
  <c r="K75" i="90"/>
  <c r="H76" i="90"/>
  <c r="K79" i="90"/>
  <c r="H80" i="90"/>
  <c r="K83" i="90"/>
  <c r="H84" i="90"/>
  <c r="K87" i="90"/>
  <c r="H88" i="90"/>
  <c r="K91" i="90"/>
  <c r="H92" i="90"/>
  <c r="K95" i="90"/>
  <c r="H96" i="90"/>
  <c r="K99" i="90"/>
  <c r="H100" i="90"/>
  <c r="K103" i="90"/>
  <c r="H104" i="90"/>
  <c r="K107" i="90"/>
  <c r="H108" i="90"/>
  <c r="K111" i="90"/>
  <c r="H112" i="90"/>
  <c r="K115" i="90"/>
  <c r="H116" i="90"/>
  <c r="K119" i="90"/>
  <c r="P185" i="92"/>
  <c r="T185" i="92"/>
  <c r="T176" i="92"/>
  <c r="P176" i="92"/>
  <c r="P153" i="92"/>
  <c r="T153" i="92"/>
  <c r="T144" i="92"/>
  <c r="P144" i="92"/>
  <c r="P121" i="92"/>
  <c r="T121" i="92"/>
  <c r="T112" i="92"/>
  <c r="P112" i="92"/>
  <c r="P89" i="92"/>
  <c r="T89" i="92"/>
  <c r="P24" i="92"/>
  <c r="T24" i="92"/>
  <c r="P20" i="92"/>
  <c r="T20" i="92"/>
  <c r="P16" i="92"/>
  <c r="T16" i="92"/>
  <c r="Y13" i="91"/>
  <c r="P13" i="92"/>
  <c r="T13" i="92"/>
  <c r="P28" i="92"/>
  <c r="T28" i="92"/>
  <c r="H5" i="92"/>
  <c r="H7" i="92"/>
  <c r="K9" i="92"/>
  <c r="H10" i="92"/>
  <c r="K12" i="92"/>
  <c r="K14" i="92"/>
  <c r="H15" i="92"/>
  <c r="K18" i="92"/>
  <c r="H19" i="92"/>
  <c r="K22" i="92"/>
  <c r="H23" i="92"/>
  <c r="K26" i="92"/>
  <c r="H27" i="92"/>
  <c r="K30" i="92"/>
  <c r="H31" i="92"/>
  <c r="K34" i="92"/>
  <c r="H35" i="92"/>
  <c r="K38" i="92"/>
  <c r="H39" i="92"/>
  <c r="K42" i="92"/>
  <c r="H43" i="92"/>
  <c r="K46" i="92"/>
  <c r="H47" i="92"/>
  <c r="K50" i="92"/>
  <c r="H51" i="92"/>
  <c r="K54" i="92"/>
  <c r="H55" i="92"/>
  <c r="K58" i="92"/>
  <c r="H59" i="92"/>
  <c r="K62" i="92"/>
  <c r="H63" i="92"/>
  <c r="K66" i="92"/>
  <c r="H67" i="92"/>
  <c r="K70" i="92"/>
  <c r="H71" i="92"/>
  <c r="K74" i="92"/>
  <c r="H75" i="92"/>
  <c r="K78" i="92"/>
  <c r="H79" i="92"/>
  <c r="K82" i="92"/>
  <c r="H83" i="92"/>
  <c r="K86" i="92"/>
  <c r="H87" i="92"/>
  <c r="K5" i="92"/>
  <c r="K7" i="92"/>
  <c r="K10" i="92"/>
  <c r="H11" i="92"/>
  <c r="H13" i="92"/>
  <c r="K15" i="92"/>
  <c r="H16" i="92"/>
  <c r="K19" i="92"/>
  <c r="H20" i="92"/>
  <c r="K23" i="92"/>
  <c r="H24" i="92"/>
  <c r="K27" i="92"/>
  <c r="H28" i="92"/>
  <c r="K31" i="92"/>
  <c r="H32" i="92"/>
  <c r="K35" i="92"/>
  <c r="H36" i="92"/>
  <c r="K39" i="92"/>
  <c r="H40" i="92"/>
  <c r="K43" i="92"/>
  <c r="H44" i="92"/>
  <c r="K47" i="92"/>
  <c r="H48" i="92"/>
  <c r="K51" i="92"/>
  <c r="H52" i="92"/>
  <c r="K55" i="92"/>
  <c r="H56" i="92"/>
  <c r="K59" i="92"/>
  <c r="H60" i="92"/>
  <c r="K63" i="92"/>
  <c r="H64" i="92"/>
  <c r="K67" i="92"/>
  <c r="H68" i="92"/>
  <c r="K71" i="92"/>
  <c r="H72" i="92"/>
  <c r="K75" i="92"/>
  <c r="H76" i="92"/>
  <c r="K79" i="92"/>
  <c r="H80" i="92"/>
  <c r="K83" i="92"/>
  <c r="H84" i="92"/>
  <c r="K87" i="92"/>
  <c r="H88" i="92"/>
  <c r="P205" i="33"/>
  <c r="N6" i="32" s="1"/>
  <c r="P205" i="34"/>
  <c r="P205" i="35"/>
  <c r="N8" i="32" s="1"/>
  <c r="H6" i="36"/>
  <c r="H8" i="36"/>
  <c r="K11" i="36"/>
  <c r="K13" i="36"/>
  <c r="K16" i="36"/>
  <c r="H17" i="36"/>
  <c r="K20" i="36"/>
  <c r="H21" i="36"/>
  <c r="K24" i="36"/>
  <c r="H25" i="36"/>
  <c r="K28" i="36"/>
  <c r="H29" i="36"/>
  <c r="K32" i="36"/>
  <c r="H33" i="36"/>
  <c r="K36" i="36"/>
  <c r="H37" i="36"/>
  <c r="K40" i="36"/>
  <c r="H41" i="36"/>
  <c r="K44" i="36"/>
  <c r="H45" i="36"/>
  <c r="K48" i="36"/>
  <c r="H49" i="36"/>
  <c r="K52" i="36"/>
  <c r="H53" i="36"/>
  <c r="K56" i="36"/>
  <c r="H57" i="36"/>
  <c r="K60" i="36"/>
  <c r="H61" i="36"/>
  <c r="K64" i="36"/>
  <c r="H65" i="36"/>
  <c r="K68" i="36"/>
  <c r="H69" i="36"/>
  <c r="K72" i="36"/>
  <c r="H73" i="36"/>
  <c r="K76" i="36"/>
  <c r="H77" i="36"/>
  <c r="K80" i="36"/>
  <c r="H81" i="36"/>
  <c r="K84" i="36"/>
  <c r="H85" i="36"/>
  <c r="K88" i="36"/>
  <c r="H89" i="36"/>
  <c r="K92" i="36"/>
  <c r="H93" i="36"/>
  <c r="K96" i="36"/>
  <c r="H97" i="36"/>
  <c r="K100" i="36"/>
  <c r="H101" i="36"/>
  <c r="K5" i="36"/>
  <c r="K12" i="36"/>
  <c r="H13" i="36"/>
  <c r="H14" i="36"/>
  <c r="H15" i="36"/>
  <c r="H18" i="36"/>
  <c r="H19" i="36"/>
  <c r="H22" i="36"/>
  <c r="H23" i="36"/>
  <c r="H26" i="36"/>
  <c r="H27" i="36"/>
  <c r="H30" i="36"/>
  <c r="H31" i="36"/>
  <c r="H34" i="36"/>
  <c r="H35" i="36"/>
  <c r="H38" i="36"/>
  <c r="H39" i="36"/>
  <c r="H42" i="36"/>
  <c r="H43" i="36"/>
  <c r="H46" i="36"/>
  <c r="H47" i="36"/>
  <c r="H50" i="36"/>
  <c r="H51" i="36"/>
  <c r="H54" i="36"/>
  <c r="H55" i="36"/>
  <c r="H58" i="36"/>
  <c r="H59" i="36"/>
  <c r="H62" i="36"/>
  <c r="H63" i="36"/>
  <c r="H66" i="36"/>
  <c r="H67" i="36"/>
  <c r="H70" i="36"/>
  <c r="H71" i="36"/>
  <c r="H74" i="36"/>
  <c r="H75" i="36"/>
  <c r="H78" i="36"/>
  <c r="H79" i="36"/>
  <c r="H82" i="36"/>
  <c r="H83" i="36"/>
  <c r="H86" i="36"/>
  <c r="H87" i="36"/>
  <c r="H90" i="36"/>
  <c r="H91" i="36"/>
  <c r="H94" i="36"/>
  <c r="H95" i="36"/>
  <c r="H98" i="36"/>
  <c r="H99" i="36"/>
  <c r="K104" i="36"/>
  <c r="H105" i="36"/>
  <c r="K108" i="36"/>
  <c r="H109" i="36"/>
  <c r="K112" i="36"/>
  <c r="H113" i="36"/>
  <c r="K116" i="36"/>
  <c r="H117" i="36"/>
  <c r="K120" i="36"/>
  <c r="H121" i="36"/>
  <c r="K124" i="36"/>
  <c r="H125" i="36"/>
  <c r="K128" i="36"/>
  <c r="H129" i="36"/>
  <c r="K132" i="36"/>
  <c r="H133" i="36"/>
  <c r="K136" i="36"/>
  <c r="H137" i="36"/>
  <c r="K140" i="36"/>
  <c r="H141" i="36"/>
  <c r="K144" i="36"/>
  <c r="H145" i="36"/>
  <c r="K148" i="36"/>
  <c r="H149" i="36"/>
  <c r="K152" i="36"/>
  <c r="H153" i="36"/>
  <c r="K156" i="36"/>
  <c r="H157" i="36"/>
  <c r="K160" i="36"/>
  <c r="H161" i="36"/>
  <c r="K164" i="36"/>
  <c r="H165" i="36"/>
  <c r="K168" i="36"/>
  <c r="H169" i="36"/>
  <c r="K172" i="36"/>
  <c r="H173" i="36"/>
  <c r="K176" i="36"/>
  <c r="H177" i="36"/>
  <c r="K180" i="36"/>
  <c r="H181" i="36"/>
  <c r="K184" i="36"/>
  <c r="H185" i="36"/>
  <c r="K188" i="36"/>
  <c r="H189" i="36"/>
  <c r="K192" i="36"/>
  <c r="H193" i="36"/>
  <c r="K196" i="36"/>
  <c r="H197" i="36"/>
  <c r="K200" i="36"/>
  <c r="H201" i="36"/>
  <c r="K204" i="36"/>
  <c r="K6" i="36"/>
  <c r="H7" i="36"/>
  <c r="K14" i="36"/>
  <c r="K15" i="36"/>
  <c r="H16" i="36"/>
  <c r="K17" i="36"/>
  <c r="K18" i="36"/>
  <c r="K19" i="36"/>
  <c r="H20" i="36"/>
  <c r="K21" i="36"/>
  <c r="K22" i="36"/>
  <c r="K23" i="36"/>
  <c r="H24" i="36"/>
  <c r="K25" i="36"/>
  <c r="K26" i="36"/>
  <c r="K27" i="36"/>
  <c r="H28" i="36"/>
  <c r="K29" i="36"/>
  <c r="K30" i="36"/>
  <c r="K31" i="36"/>
  <c r="H32" i="36"/>
  <c r="K33" i="36"/>
  <c r="K34" i="36"/>
  <c r="K35" i="36"/>
  <c r="H36" i="36"/>
  <c r="K37" i="36"/>
  <c r="K38" i="36"/>
  <c r="K39" i="36"/>
  <c r="H40" i="36"/>
  <c r="K41" i="36"/>
  <c r="K42" i="36"/>
  <c r="K43" i="36"/>
  <c r="H44" i="36"/>
  <c r="K45" i="36"/>
  <c r="K46" i="36"/>
  <c r="K47" i="36"/>
  <c r="H48" i="36"/>
  <c r="K49" i="36"/>
  <c r="K50" i="36"/>
  <c r="K51" i="36"/>
  <c r="H52" i="36"/>
  <c r="K53" i="36"/>
  <c r="K54" i="36"/>
  <c r="K55" i="36"/>
  <c r="H56" i="36"/>
  <c r="K57" i="36"/>
  <c r="K58" i="36"/>
  <c r="K59" i="36"/>
  <c r="H60" i="36"/>
  <c r="K61" i="36"/>
  <c r="K62" i="36"/>
  <c r="K63" i="36"/>
  <c r="H64" i="36"/>
  <c r="K65" i="36"/>
  <c r="K66" i="36"/>
  <c r="K67" i="36"/>
  <c r="H68" i="36"/>
  <c r="K69" i="36"/>
  <c r="K70" i="36"/>
  <c r="K71" i="36"/>
  <c r="H72" i="36"/>
  <c r="K73" i="36"/>
  <c r="K74" i="36"/>
  <c r="K75" i="36"/>
  <c r="H76" i="36"/>
  <c r="K77" i="36"/>
  <c r="K78" i="36"/>
  <c r="K79" i="36"/>
  <c r="H80" i="36"/>
  <c r="K81" i="36"/>
  <c r="K82" i="36"/>
  <c r="K83" i="36"/>
  <c r="H84" i="36"/>
  <c r="K85" i="36"/>
  <c r="K86" i="36"/>
  <c r="K87" i="36"/>
  <c r="H88" i="36"/>
  <c r="K89" i="36"/>
  <c r="K90" i="36"/>
  <c r="K91" i="36"/>
  <c r="H92" i="36"/>
  <c r="K93" i="36"/>
  <c r="K94" i="36"/>
  <c r="K95" i="36"/>
  <c r="H96" i="36"/>
  <c r="K97" i="36"/>
  <c r="K98" i="36"/>
  <c r="K99" i="36"/>
  <c r="H100" i="36"/>
  <c r="K101" i="36"/>
  <c r="H102" i="36"/>
  <c r="K105" i="36"/>
  <c r="H106" i="36"/>
  <c r="K109" i="36"/>
  <c r="H110" i="36"/>
  <c r="K113" i="36"/>
  <c r="H114" i="36"/>
  <c r="K117" i="36"/>
  <c r="H118" i="36"/>
  <c r="K121" i="36"/>
  <c r="H122" i="36"/>
  <c r="K125" i="36"/>
  <c r="H126" i="36"/>
  <c r="K129" i="36"/>
  <c r="H130" i="36"/>
  <c r="K133" i="36"/>
  <c r="H134" i="36"/>
  <c r="K137" i="36"/>
  <c r="H138" i="36"/>
  <c r="K141" i="36"/>
  <c r="H142" i="36"/>
  <c r="K145" i="36"/>
  <c r="H146" i="36"/>
  <c r="K149" i="36"/>
  <c r="H150" i="36"/>
  <c r="K153" i="36"/>
  <c r="H154" i="36"/>
  <c r="K157" i="36"/>
  <c r="H158" i="36"/>
  <c r="K161" i="36"/>
  <c r="H162" i="36"/>
  <c r="K165" i="36"/>
  <c r="H166" i="36"/>
  <c r="K169" i="36"/>
  <c r="H170" i="36"/>
  <c r="K173" i="36"/>
  <c r="H174" i="36"/>
  <c r="K177" i="36"/>
  <c r="H178" i="36"/>
  <c r="K181" i="36"/>
  <c r="H182" i="36"/>
  <c r="K185" i="36"/>
  <c r="H186" i="36"/>
  <c r="K189" i="36"/>
  <c r="H190" i="36"/>
  <c r="K193" i="36"/>
  <c r="H194" i="36"/>
  <c r="K197" i="36"/>
  <c r="H198" i="36"/>
  <c r="K201" i="36"/>
  <c r="H202" i="36"/>
  <c r="K7" i="36"/>
  <c r="H9" i="36"/>
  <c r="H10" i="36"/>
  <c r="K102" i="36"/>
  <c r="H103" i="36"/>
  <c r="K106" i="36"/>
  <c r="H107" i="36"/>
  <c r="K110" i="36"/>
  <c r="H111" i="36"/>
  <c r="K114" i="36"/>
  <c r="H115" i="36"/>
  <c r="K118" i="36"/>
  <c r="H119" i="36"/>
  <c r="K122" i="36"/>
  <c r="H123" i="36"/>
  <c r="K126" i="36"/>
  <c r="H127" i="36"/>
  <c r="K130" i="36"/>
  <c r="H131" i="36"/>
  <c r="K134" i="36"/>
  <c r="H135" i="36"/>
  <c r="K138" i="36"/>
  <c r="H139" i="36"/>
  <c r="K142" i="36"/>
  <c r="H143" i="36"/>
  <c r="K146" i="36"/>
  <c r="H147" i="36"/>
  <c r="K150" i="36"/>
  <c r="H151" i="36"/>
  <c r="K154" i="36"/>
  <c r="H155" i="36"/>
  <c r="K158" i="36"/>
  <c r="H159" i="36"/>
  <c r="K162" i="36"/>
  <c r="H163" i="36"/>
  <c r="K166" i="36"/>
  <c r="H167" i="36"/>
  <c r="K170" i="36"/>
  <c r="H171" i="36"/>
  <c r="K174" i="36"/>
  <c r="H175" i="36"/>
  <c r="K178" i="36"/>
  <c r="H179" i="36"/>
  <c r="K182" i="36"/>
  <c r="H183" i="36"/>
  <c r="K186" i="36"/>
  <c r="H187" i="36"/>
  <c r="K190" i="36"/>
  <c r="H191" i="36"/>
  <c r="K194" i="36"/>
  <c r="H195" i="36"/>
  <c r="K198" i="36"/>
  <c r="H199" i="36"/>
  <c r="K202" i="36"/>
  <c r="H203" i="36"/>
  <c r="H5" i="36"/>
  <c r="K8" i="36"/>
  <c r="K9" i="36"/>
  <c r="K10" i="36"/>
  <c r="H11" i="36"/>
  <c r="H12" i="36"/>
  <c r="K103" i="36"/>
  <c r="H104" i="36"/>
  <c r="K107" i="36"/>
  <c r="H108" i="36"/>
  <c r="K111" i="36"/>
  <c r="H112" i="36"/>
  <c r="K115" i="36"/>
  <c r="H116" i="36"/>
  <c r="K119" i="36"/>
  <c r="H120" i="36"/>
  <c r="K123" i="36"/>
  <c r="H124" i="36"/>
  <c r="K127" i="36"/>
  <c r="H128" i="36"/>
  <c r="K131" i="36"/>
  <c r="H132" i="36"/>
  <c r="K135" i="36"/>
  <c r="H136" i="36"/>
  <c r="K139" i="36"/>
  <c r="H140" i="36"/>
  <c r="K143" i="36"/>
  <c r="H144" i="36"/>
  <c r="K147" i="36"/>
  <c r="H148" i="36"/>
  <c r="K151" i="36"/>
  <c r="H152" i="36"/>
  <c r="K155" i="36"/>
  <c r="H156" i="36"/>
  <c r="K159" i="36"/>
  <c r="H160" i="36"/>
  <c r="K163" i="36"/>
  <c r="H164" i="36"/>
  <c r="K167" i="36"/>
  <c r="H168" i="36"/>
  <c r="K171" i="36"/>
  <c r="H172" i="36"/>
  <c r="K175" i="36"/>
  <c r="H176" i="36"/>
  <c r="K179" i="36"/>
  <c r="H180" i="36"/>
  <c r="K183" i="36"/>
  <c r="H184" i="36"/>
  <c r="K187" i="36"/>
  <c r="H188" i="36"/>
  <c r="K191" i="36"/>
  <c r="H192" i="36"/>
  <c r="K195" i="36"/>
  <c r="H196" i="36"/>
  <c r="K199" i="36"/>
  <c r="H200" i="36"/>
  <c r="K203" i="36"/>
  <c r="H204" i="36"/>
  <c r="P205" i="36"/>
  <c r="N9" i="32" s="1"/>
  <c r="P66" i="32"/>
  <c r="K6" i="33"/>
  <c r="K8" i="33"/>
  <c r="H9" i="33"/>
  <c r="H12" i="33"/>
  <c r="H14" i="33"/>
  <c r="K17" i="33"/>
  <c r="H18" i="33"/>
  <c r="K21" i="33"/>
  <c r="H22" i="33"/>
  <c r="K25" i="33"/>
  <c r="H26" i="33"/>
  <c r="K29" i="33"/>
  <c r="H30" i="33"/>
  <c r="K33" i="33"/>
  <c r="H34" i="33"/>
  <c r="K37" i="33"/>
  <c r="H38" i="33"/>
  <c r="K41" i="33"/>
  <c r="H42" i="33"/>
  <c r="K45" i="33"/>
  <c r="H46" i="33"/>
  <c r="K49" i="33"/>
  <c r="H50" i="33"/>
  <c r="K53" i="33"/>
  <c r="H54" i="33"/>
  <c r="K57" i="33"/>
  <c r="H58" i="33"/>
  <c r="K61" i="33"/>
  <c r="H62" i="33"/>
  <c r="K65" i="33"/>
  <c r="H66" i="33"/>
  <c r="K69" i="33"/>
  <c r="H70" i="33"/>
  <c r="K73" i="33"/>
  <c r="H74" i="33"/>
  <c r="K77" i="33"/>
  <c r="H78" i="33"/>
  <c r="K81" i="33"/>
  <c r="H82" i="33"/>
  <c r="K85" i="33"/>
  <c r="H86" i="33"/>
  <c r="K89" i="33"/>
  <c r="H90" i="33"/>
  <c r="K93" i="33"/>
  <c r="H94" i="33"/>
  <c r="K97" i="33"/>
  <c r="H98" i="33"/>
  <c r="K101" i="33"/>
  <c r="H102" i="33"/>
  <c r="K105" i="33"/>
  <c r="H106" i="33"/>
  <c r="K109" i="33"/>
  <c r="H110" i="33"/>
  <c r="K113" i="33"/>
  <c r="H114" i="33"/>
  <c r="K117" i="33"/>
  <c r="H118" i="33"/>
  <c r="K121" i="33"/>
  <c r="H122" i="33"/>
  <c r="K125" i="33"/>
  <c r="H126" i="33"/>
  <c r="K129" i="33"/>
  <c r="H130" i="33"/>
  <c r="K133" i="33"/>
  <c r="H134" i="33"/>
  <c r="K137" i="33"/>
  <c r="H138" i="33"/>
  <c r="K141" i="33"/>
  <c r="H142" i="33"/>
  <c r="K145" i="33"/>
  <c r="H146" i="33"/>
  <c r="K149" i="33"/>
  <c r="H150" i="33"/>
  <c r="K153" i="33"/>
  <c r="H154" i="33"/>
  <c r="K157" i="33"/>
  <c r="H158" i="33"/>
  <c r="K161" i="33"/>
  <c r="H162" i="33"/>
  <c r="K165" i="33"/>
  <c r="H166" i="33"/>
  <c r="K169" i="33"/>
  <c r="H170" i="33"/>
  <c r="K173" i="33"/>
  <c r="H174" i="33"/>
  <c r="K177" i="33"/>
  <c r="H178" i="33"/>
  <c r="K181" i="33"/>
  <c r="H182" i="33"/>
  <c r="K185" i="33"/>
  <c r="H186" i="33"/>
  <c r="K189" i="33"/>
  <c r="H190" i="33"/>
  <c r="K193" i="33"/>
  <c r="H194" i="33"/>
  <c r="K197" i="33"/>
  <c r="H198" i="33"/>
  <c r="K201" i="33"/>
  <c r="H202" i="33"/>
  <c r="H5" i="33"/>
  <c r="H7" i="33"/>
  <c r="K9" i="33"/>
  <c r="H10" i="33"/>
  <c r="K12" i="33"/>
  <c r="K14" i="33"/>
  <c r="H15" i="33"/>
  <c r="K18" i="33"/>
  <c r="H19" i="33"/>
  <c r="K22" i="33"/>
  <c r="H23" i="33"/>
  <c r="K26" i="33"/>
  <c r="H27" i="33"/>
  <c r="K30" i="33"/>
  <c r="H31" i="33"/>
  <c r="K34" i="33"/>
  <c r="H35" i="33"/>
  <c r="K38" i="33"/>
  <c r="H39" i="33"/>
  <c r="K42" i="33"/>
  <c r="H43" i="33"/>
  <c r="K46" i="33"/>
  <c r="H47" i="33"/>
  <c r="K50" i="33"/>
  <c r="H51" i="33"/>
  <c r="K54" i="33"/>
  <c r="H55" i="33"/>
  <c r="K58" i="33"/>
  <c r="H59" i="33"/>
  <c r="K62" i="33"/>
  <c r="H63" i="33"/>
  <c r="K66" i="33"/>
  <c r="H67" i="33"/>
  <c r="K70" i="33"/>
  <c r="H71" i="33"/>
  <c r="K74" i="33"/>
  <c r="H75" i="33"/>
  <c r="K78" i="33"/>
  <c r="H79" i="33"/>
  <c r="K82" i="33"/>
  <c r="H83" i="33"/>
  <c r="K86" i="33"/>
  <c r="H87" i="33"/>
  <c r="K90" i="33"/>
  <c r="H91" i="33"/>
  <c r="K94" i="33"/>
  <c r="H95" i="33"/>
  <c r="K98" i="33"/>
  <c r="H99" i="33"/>
  <c r="K102" i="33"/>
  <c r="H103" i="33"/>
  <c r="K106" i="33"/>
  <c r="H107" i="33"/>
  <c r="K110" i="33"/>
  <c r="H111" i="33"/>
  <c r="K114" i="33"/>
  <c r="H115" i="33"/>
  <c r="K118" i="33"/>
  <c r="H119" i="33"/>
  <c r="K122" i="33"/>
  <c r="H123" i="33"/>
  <c r="K126" i="33"/>
  <c r="H127" i="33"/>
  <c r="K130" i="33"/>
  <c r="H131" i="33"/>
  <c r="K134" i="33"/>
  <c r="H135" i="33"/>
  <c r="K138" i="33"/>
  <c r="H139" i="33"/>
  <c r="K142" i="33"/>
  <c r="H143" i="33"/>
  <c r="K146" i="33"/>
  <c r="H147" i="33"/>
  <c r="K150" i="33"/>
  <c r="H151" i="33"/>
  <c r="K154" i="33"/>
  <c r="H155" i="33"/>
  <c r="K158" i="33"/>
  <c r="H159" i="33"/>
  <c r="K162" i="33"/>
  <c r="H163" i="33"/>
  <c r="K166" i="33"/>
  <c r="H167" i="33"/>
  <c r="K170" i="33"/>
  <c r="H171" i="33"/>
  <c r="K174" i="33"/>
  <c r="H175" i="33"/>
  <c r="K178" i="33"/>
  <c r="H179" i="33"/>
  <c r="K182" i="33"/>
  <c r="H183" i="33"/>
  <c r="K186" i="33"/>
  <c r="H187" i="33"/>
  <c r="K190" i="33"/>
  <c r="H191" i="33"/>
  <c r="K194" i="33"/>
  <c r="H195" i="33"/>
  <c r="K198" i="33"/>
  <c r="H199" i="33"/>
  <c r="K202" i="33"/>
  <c r="H203" i="33"/>
  <c r="K160" i="33"/>
  <c r="K164" i="33"/>
  <c r="K168" i="33"/>
  <c r="H173" i="33"/>
  <c r="H177" i="33"/>
  <c r="H181" i="33"/>
  <c r="K184" i="33"/>
  <c r="H185" i="33"/>
  <c r="K188" i="33"/>
  <c r="K192" i="33"/>
  <c r="H197" i="33"/>
  <c r="K204" i="33"/>
  <c r="K5" i="33"/>
  <c r="K7" i="33"/>
  <c r="K10" i="33"/>
  <c r="H11" i="33"/>
  <c r="H13" i="33"/>
  <c r="K15" i="33"/>
  <c r="H16" i="33"/>
  <c r="K19" i="33"/>
  <c r="H20" i="33"/>
  <c r="K23" i="33"/>
  <c r="H24" i="33"/>
  <c r="K27" i="33"/>
  <c r="H28" i="33"/>
  <c r="K31" i="33"/>
  <c r="H32" i="33"/>
  <c r="K35" i="33"/>
  <c r="H36" i="33"/>
  <c r="K39" i="33"/>
  <c r="H40" i="33"/>
  <c r="K43" i="33"/>
  <c r="H44" i="33"/>
  <c r="K47" i="33"/>
  <c r="H48" i="33"/>
  <c r="K51" i="33"/>
  <c r="H52" i="33"/>
  <c r="K55" i="33"/>
  <c r="H56" i="33"/>
  <c r="K59" i="33"/>
  <c r="H60" i="33"/>
  <c r="K63" i="33"/>
  <c r="H64" i="33"/>
  <c r="K67" i="33"/>
  <c r="H68" i="33"/>
  <c r="K71" i="33"/>
  <c r="H72" i="33"/>
  <c r="K75" i="33"/>
  <c r="H76" i="33"/>
  <c r="K79" i="33"/>
  <c r="H80" i="33"/>
  <c r="K83" i="33"/>
  <c r="H84" i="33"/>
  <c r="K87" i="33"/>
  <c r="H88" i="33"/>
  <c r="K91" i="33"/>
  <c r="H92" i="33"/>
  <c r="K95" i="33"/>
  <c r="H96" i="33"/>
  <c r="K99" i="33"/>
  <c r="H100" i="33"/>
  <c r="K103" i="33"/>
  <c r="H104" i="33"/>
  <c r="K107" i="33"/>
  <c r="H108" i="33"/>
  <c r="K111" i="33"/>
  <c r="H112" i="33"/>
  <c r="K115" i="33"/>
  <c r="H116" i="33"/>
  <c r="K119" i="33"/>
  <c r="H120" i="33"/>
  <c r="K123" i="33"/>
  <c r="H124" i="33"/>
  <c r="K127" i="33"/>
  <c r="H128" i="33"/>
  <c r="K131" i="33"/>
  <c r="H132" i="33"/>
  <c r="K135" i="33"/>
  <c r="H136" i="33"/>
  <c r="K139" i="33"/>
  <c r="H140" i="33"/>
  <c r="K143" i="33"/>
  <c r="H144" i="33"/>
  <c r="K147" i="33"/>
  <c r="H148" i="33"/>
  <c r="K151" i="33"/>
  <c r="H152" i="33"/>
  <c r="K155" i="33"/>
  <c r="H156" i="33"/>
  <c r="K159" i="33"/>
  <c r="H160" i="33"/>
  <c r="K163" i="33"/>
  <c r="H164" i="33"/>
  <c r="K167" i="33"/>
  <c r="H168" i="33"/>
  <c r="K171" i="33"/>
  <c r="H172" i="33"/>
  <c r="K175" i="33"/>
  <c r="H176" i="33"/>
  <c r="K179" i="33"/>
  <c r="H180" i="33"/>
  <c r="K183" i="33"/>
  <c r="H184" i="33"/>
  <c r="K187" i="33"/>
  <c r="H188" i="33"/>
  <c r="K191" i="33"/>
  <c r="H192" i="33"/>
  <c r="K195" i="33"/>
  <c r="H196" i="33"/>
  <c r="K199" i="33"/>
  <c r="H200" i="33"/>
  <c r="K203" i="33"/>
  <c r="H204" i="33"/>
  <c r="H6" i="33"/>
  <c r="H8" i="33"/>
  <c r="K11" i="33"/>
  <c r="K13" i="33"/>
  <c r="K16" i="33"/>
  <c r="H17" i="33"/>
  <c r="K20" i="33"/>
  <c r="H21" i="33"/>
  <c r="K24" i="33"/>
  <c r="H25" i="33"/>
  <c r="K28" i="33"/>
  <c r="H29" i="33"/>
  <c r="K32" i="33"/>
  <c r="H33" i="33"/>
  <c r="K36" i="33"/>
  <c r="H37" i="33"/>
  <c r="K40" i="33"/>
  <c r="H41" i="33"/>
  <c r="K44" i="33"/>
  <c r="H45" i="33"/>
  <c r="K48" i="33"/>
  <c r="H49" i="33"/>
  <c r="K52" i="33"/>
  <c r="H53" i="33"/>
  <c r="K56" i="33"/>
  <c r="H57" i="33"/>
  <c r="K60" i="33"/>
  <c r="H61" i="33"/>
  <c r="K64" i="33"/>
  <c r="H65" i="33"/>
  <c r="K68" i="33"/>
  <c r="H69" i="33"/>
  <c r="K72" i="33"/>
  <c r="H73" i="33"/>
  <c r="K76" i="33"/>
  <c r="H77" i="33"/>
  <c r="K80" i="33"/>
  <c r="H81" i="33"/>
  <c r="K84" i="33"/>
  <c r="H85" i="33"/>
  <c r="K88" i="33"/>
  <c r="H89" i="33"/>
  <c r="K92" i="33"/>
  <c r="H93" i="33"/>
  <c r="K96" i="33"/>
  <c r="H97" i="33"/>
  <c r="K100" i="33"/>
  <c r="H101" i="33"/>
  <c r="K104" i="33"/>
  <c r="H105" i="33"/>
  <c r="K108" i="33"/>
  <c r="H109" i="33"/>
  <c r="K112" i="33"/>
  <c r="H113" i="33"/>
  <c r="K116" i="33"/>
  <c r="H117" i="33"/>
  <c r="K120" i="33"/>
  <c r="H121" i="33"/>
  <c r="K124" i="33"/>
  <c r="H125" i="33"/>
  <c r="K128" i="33"/>
  <c r="H129" i="33"/>
  <c r="K132" i="33"/>
  <c r="H133" i="33"/>
  <c r="K136" i="33"/>
  <c r="H137" i="33"/>
  <c r="K140" i="33"/>
  <c r="H141" i="33"/>
  <c r="K144" i="33"/>
  <c r="H145" i="33"/>
  <c r="K148" i="33"/>
  <c r="H149" i="33"/>
  <c r="K152" i="33"/>
  <c r="H153" i="33"/>
  <c r="K156" i="33"/>
  <c r="H157" i="33"/>
  <c r="H161" i="33"/>
  <c r="H165" i="33"/>
  <c r="H169" i="33"/>
  <c r="K172" i="33"/>
  <c r="K176" i="33"/>
  <c r="K180" i="33"/>
  <c r="H189" i="33"/>
  <c r="H193" i="33"/>
  <c r="K196" i="33"/>
  <c r="K200" i="33"/>
  <c r="H201" i="33"/>
  <c r="K6" i="35"/>
  <c r="K8" i="35"/>
  <c r="H9" i="35"/>
  <c r="H12" i="35"/>
  <c r="H14" i="35"/>
  <c r="K17" i="35"/>
  <c r="H18" i="35"/>
  <c r="K21" i="35"/>
  <c r="H22" i="35"/>
  <c r="K25" i="35"/>
  <c r="H26" i="35"/>
  <c r="K29" i="35"/>
  <c r="H30" i="35"/>
  <c r="K33" i="35"/>
  <c r="H34" i="35"/>
  <c r="K37" i="35"/>
  <c r="H38" i="35"/>
  <c r="K41" i="35"/>
  <c r="H42" i="35"/>
  <c r="K45" i="35"/>
  <c r="H46" i="35"/>
  <c r="K49" i="35"/>
  <c r="H50" i="35"/>
  <c r="K53" i="35"/>
  <c r="H54" i="35"/>
  <c r="K57" i="35"/>
  <c r="H58" i="35"/>
  <c r="K61" i="35"/>
  <c r="H62" i="35"/>
  <c r="K65" i="35"/>
  <c r="H66" i="35"/>
  <c r="K69" i="35"/>
  <c r="H70" i="35"/>
  <c r="K73" i="35"/>
  <c r="H74" i="35"/>
  <c r="K77" i="35"/>
  <c r="H78" i="35"/>
  <c r="K81" i="35"/>
  <c r="H82" i="35"/>
  <c r="K85" i="35"/>
  <c r="H86" i="35"/>
  <c r="K89" i="35"/>
  <c r="H90" i="35"/>
  <c r="K93" i="35"/>
  <c r="H94" i="35"/>
  <c r="K97" i="35"/>
  <c r="H98" i="35"/>
  <c r="K101" i="35"/>
  <c r="H102" i="35"/>
  <c r="K105" i="35"/>
  <c r="H106" i="35"/>
  <c r="K109" i="35"/>
  <c r="H110" i="35"/>
  <c r="K113" i="35"/>
  <c r="H114" i="35"/>
  <c r="K117" i="35"/>
  <c r="H118" i="35"/>
  <c r="K121" i="35"/>
  <c r="H122" i="35"/>
  <c r="K125" i="35"/>
  <c r="H126" i="35"/>
  <c r="K129" i="35"/>
  <c r="H130" i="35"/>
  <c r="K133" i="35"/>
  <c r="H134" i="35"/>
  <c r="K137" i="35"/>
  <c r="H138" i="35"/>
  <c r="K141" i="35"/>
  <c r="H142" i="35"/>
  <c r="K145" i="35"/>
  <c r="H146" i="35"/>
  <c r="K149" i="35"/>
  <c r="H150" i="35"/>
  <c r="K153" i="35"/>
  <c r="H154" i="35"/>
  <c r="K157" i="35"/>
  <c r="H158" i="35"/>
  <c r="K161" i="35"/>
  <c r="H162" i="35"/>
  <c r="K165" i="35"/>
  <c r="H166" i="35"/>
  <c r="K169" i="35"/>
  <c r="H170" i="35"/>
  <c r="K173" i="35"/>
  <c r="H174" i="35"/>
  <c r="K177" i="35"/>
  <c r="H178" i="35"/>
  <c r="K181" i="35"/>
  <c r="H182" i="35"/>
  <c r="K185" i="35"/>
  <c r="H186" i="35"/>
  <c r="K189" i="35"/>
  <c r="H190" i="35"/>
  <c r="K193" i="35"/>
  <c r="H194" i="35"/>
  <c r="K197" i="35"/>
  <c r="H198" i="35"/>
  <c r="K201" i="35"/>
  <c r="H202" i="35"/>
  <c r="H5" i="35"/>
  <c r="H7" i="35"/>
  <c r="K9" i="35"/>
  <c r="H10" i="35"/>
  <c r="K12" i="35"/>
  <c r="K14" i="35"/>
  <c r="H15" i="35"/>
  <c r="K18" i="35"/>
  <c r="H19" i="35"/>
  <c r="K22" i="35"/>
  <c r="H23" i="35"/>
  <c r="K26" i="35"/>
  <c r="H27" i="35"/>
  <c r="K30" i="35"/>
  <c r="H31" i="35"/>
  <c r="K34" i="35"/>
  <c r="H35" i="35"/>
  <c r="K38" i="35"/>
  <c r="H39" i="35"/>
  <c r="K42" i="35"/>
  <c r="H43" i="35"/>
  <c r="K46" i="35"/>
  <c r="H47" i="35"/>
  <c r="K50" i="35"/>
  <c r="H51" i="35"/>
  <c r="K54" i="35"/>
  <c r="H55" i="35"/>
  <c r="K58" i="35"/>
  <c r="H59" i="35"/>
  <c r="K62" i="35"/>
  <c r="H63" i="35"/>
  <c r="K66" i="35"/>
  <c r="H67" i="35"/>
  <c r="K70" i="35"/>
  <c r="H71" i="35"/>
  <c r="K74" i="35"/>
  <c r="H75" i="35"/>
  <c r="K78" i="35"/>
  <c r="H79" i="35"/>
  <c r="K82" i="35"/>
  <c r="H83" i="35"/>
  <c r="K86" i="35"/>
  <c r="H87" i="35"/>
  <c r="K90" i="35"/>
  <c r="H91" i="35"/>
  <c r="K94" i="35"/>
  <c r="H95" i="35"/>
  <c r="K98" i="35"/>
  <c r="H99" i="35"/>
  <c r="K102" i="35"/>
  <c r="H103" i="35"/>
  <c r="K106" i="35"/>
  <c r="H107" i="35"/>
  <c r="K110" i="35"/>
  <c r="H111" i="35"/>
  <c r="K114" i="35"/>
  <c r="H115" i="35"/>
  <c r="K118" i="35"/>
  <c r="H119" i="35"/>
  <c r="K122" i="35"/>
  <c r="H123" i="35"/>
  <c r="K126" i="35"/>
  <c r="H127" i="35"/>
  <c r="K130" i="35"/>
  <c r="H131" i="35"/>
  <c r="K134" i="35"/>
  <c r="H135" i="35"/>
  <c r="K138" i="35"/>
  <c r="H139" i="35"/>
  <c r="K142" i="35"/>
  <c r="H143" i="35"/>
  <c r="K146" i="35"/>
  <c r="H147" i="35"/>
  <c r="K150" i="35"/>
  <c r="H151" i="35"/>
  <c r="K154" i="35"/>
  <c r="H155" i="35"/>
  <c r="K158" i="35"/>
  <c r="H159" i="35"/>
  <c r="K162" i="35"/>
  <c r="H163" i="35"/>
  <c r="K166" i="35"/>
  <c r="H167" i="35"/>
  <c r="K170" i="35"/>
  <c r="H171" i="35"/>
  <c r="K174" i="35"/>
  <c r="H175" i="35"/>
  <c r="K178" i="35"/>
  <c r="H179" i="35"/>
  <c r="K182" i="35"/>
  <c r="H183" i="35"/>
  <c r="K186" i="35"/>
  <c r="H187" i="35"/>
  <c r="K190" i="35"/>
  <c r="H191" i="35"/>
  <c r="K194" i="35"/>
  <c r="H195" i="35"/>
  <c r="K198" i="35"/>
  <c r="H199" i="35"/>
  <c r="K202" i="35"/>
  <c r="H203" i="35"/>
  <c r="K5" i="35"/>
  <c r="K7" i="35"/>
  <c r="K10" i="35"/>
  <c r="H11" i="35"/>
  <c r="H13" i="35"/>
  <c r="K15" i="35"/>
  <c r="H16" i="35"/>
  <c r="K19" i="35"/>
  <c r="H20" i="35"/>
  <c r="K23" i="35"/>
  <c r="H24" i="35"/>
  <c r="K27" i="35"/>
  <c r="H28" i="35"/>
  <c r="K31" i="35"/>
  <c r="H32" i="35"/>
  <c r="K35" i="35"/>
  <c r="H36" i="35"/>
  <c r="K39" i="35"/>
  <c r="H40" i="35"/>
  <c r="K43" i="35"/>
  <c r="H44" i="35"/>
  <c r="K47" i="35"/>
  <c r="H48" i="35"/>
  <c r="K51" i="35"/>
  <c r="H52" i="35"/>
  <c r="K55" i="35"/>
  <c r="H56" i="35"/>
  <c r="K59" i="35"/>
  <c r="H60" i="35"/>
  <c r="K63" i="35"/>
  <c r="H64" i="35"/>
  <c r="K67" i="35"/>
  <c r="H68" i="35"/>
  <c r="K71" i="35"/>
  <c r="H72" i="35"/>
  <c r="K75" i="35"/>
  <c r="H76" i="35"/>
  <c r="K79" i="35"/>
  <c r="H80" i="35"/>
  <c r="K83" i="35"/>
  <c r="H84" i="35"/>
  <c r="K87" i="35"/>
  <c r="H88" i="35"/>
  <c r="K91" i="35"/>
  <c r="H92" i="35"/>
  <c r="K95" i="35"/>
  <c r="H96" i="35"/>
  <c r="K99" i="35"/>
  <c r="H100" i="35"/>
  <c r="K103" i="35"/>
  <c r="H104" i="35"/>
  <c r="K107" i="35"/>
  <c r="H108" i="35"/>
  <c r="K111" i="35"/>
  <c r="H112" i="35"/>
  <c r="K115" i="35"/>
  <c r="H116" i="35"/>
  <c r="K119" i="35"/>
  <c r="H120" i="35"/>
  <c r="K123" i="35"/>
  <c r="H124" i="35"/>
  <c r="K127" i="35"/>
  <c r="H128" i="35"/>
  <c r="K131" i="35"/>
  <c r="H132" i="35"/>
  <c r="K135" i="35"/>
  <c r="H136" i="35"/>
  <c r="K139" i="35"/>
  <c r="H140" i="35"/>
  <c r="K143" i="35"/>
  <c r="H144" i="35"/>
  <c r="K147" i="35"/>
  <c r="H148" i="35"/>
  <c r="K151" i="35"/>
  <c r="H152" i="35"/>
  <c r="K155" i="35"/>
  <c r="H156" i="35"/>
  <c r="K159" i="35"/>
  <c r="H160" i="35"/>
  <c r="K163" i="35"/>
  <c r="H164" i="35"/>
  <c r="K167" i="35"/>
  <c r="H168" i="35"/>
  <c r="K171" i="35"/>
  <c r="H172" i="35"/>
  <c r="K175" i="35"/>
  <c r="H176" i="35"/>
  <c r="K179" i="35"/>
  <c r="H180" i="35"/>
  <c r="K183" i="35"/>
  <c r="H184" i="35"/>
  <c r="K187" i="35"/>
  <c r="H188" i="35"/>
  <c r="K191" i="35"/>
  <c r="H192" i="35"/>
  <c r="K195" i="35"/>
  <c r="H196" i="35"/>
  <c r="K199" i="35"/>
  <c r="H200" i="35"/>
  <c r="K203" i="35"/>
  <c r="H204" i="35"/>
  <c r="H6" i="35"/>
  <c r="H8" i="35"/>
  <c r="K11" i="35"/>
  <c r="K13" i="35"/>
  <c r="K16" i="35"/>
  <c r="H17" i="35"/>
  <c r="K20" i="35"/>
  <c r="H21" i="35"/>
  <c r="K24" i="35"/>
  <c r="H25" i="35"/>
  <c r="K28" i="35"/>
  <c r="H29" i="35"/>
  <c r="K32" i="35"/>
  <c r="H33" i="35"/>
  <c r="K36" i="35"/>
  <c r="H37" i="35"/>
  <c r="K40" i="35"/>
  <c r="H41" i="35"/>
  <c r="K44" i="35"/>
  <c r="H45" i="35"/>
  <c r="K48" i="35"/>
  <c r="H49" i="35"/>
  <c r="K52" i="35"/>
  <c r="H53" i="35"/>
  <c r="K56" i="35"/>
  <c r="H57" i="35"/>
  <c r="K60" i="35"/>
  <c r="H61" i="35"/>
  <c r="K64" i="35"/>
  <c r="H65" i="35"/>
  <c r="K68" i="35"/>
  <c r="H69" i="35"/>
  <c r="K72" i="35"/>
  <c r="H73" i="35"/>
  <c r="K76" i="35"/>
  <c r="H77" i="35"/>
  <c r="K80" i="35"/>
  <c r="H81" i="35"/>
  <c r="K84" i="35"/>
  <c r="H85" i="35"/>
  <c r="K88" i="35"/>
  <c r="H89" i="35"/>
  <c r="K92" i="35"/>
  <c r="H93" i="35"/>
  <c r="K96" i="35"/>
  <c r="H97" i="35"/>
  <c r="K100" i="35"/>
  <c r="H101" i="35"/>
  <c r="K104" i="35"/>
  <c r="H105" i="35"/>
  <c r="K108" i="35"/>
  <c r="H109" i="35"/>
  <c r="K112" i="35"/>
  <c r="H113" i="35"/>
  <c r="K116" i="35"/>
  <c r="H117" i="35"/>
  <c r="K120" i="35"/>
  <c r="H121" i="35"/>
  <c r="K124" i="35"/>
  <c r="H125" i="35"/>
  <c r="K128" i="35"/>
  <c r="H129" i="35"/>
  <c r="K132" i="35"/>
  <c r="H133" i="35"/>
  <c r="K136" i="35"/>
  <c r="H137" i="35"/>
  <c r="K140" i="35"/>
  <c r="H141" i="35"/>
  <c r="K144" i="35"/>
  <c r="H145" i="35"/>
  <c r="K148" i="35"/>
  <c r="H149" i="35"/>
  <c r="K152" i="35"/>
  <c r="H153" i="35"/>
  <c r="K156" i="35"/>
  <c r="H157" i="35"/>
  <c r="K160" i="35"/>
  <c r="H161" i="35"/>
  <c r="K164" i="35"/>
  <c r="H165" i="35"/>
  <c r="K168" i="35"/>
  <c r="H169" i="35"/>
  <c r="K172" i="35"/>
  <c r="H173" i="35"/>
  <c r="K176" i="35"/>
  <c r="H177" i="35"/>
  <c r="K180" i="35"/>
  <c r="H181" i="35"/>
  <c r="K184" i="35"/>
  <c r="H185" i="35"/>
  <c r="K188" i="35"/>
  <c r="H189" i="35"/>
  <c r="K192" i="35"/>
  <c r="H193" i="35"/>
  <c r="K196" i="35"/>
  <c r="H197" i="35"/>
  <c r="K200" i="35"/>
  <c r="H201" i="35"/>
  <c r="K204" i="35"/>
  <c r="Y7" i="37"/>
  <c r="P35" i="38"/>
  <c r="T35" i="38"/>
  <c r="P33" i="38"/>
  <c r="T33" i="38"/>
  <c r="P27" i="38"/>
  <c r="T27" i="38"/>
  <c r="P25" i="38"/>
  <c r="T25" i="38"/>
  <c r="P19" i="38"/>
  <c r="T19" i="38"/>
  <c r="P17" i="38"/>
  <c r="T17" i="38"/>
  <c r="P7" i="38"/>
  <c r="T7" i="38"/>
  <c r="P5" i="38"/>
  <c r="T5" i="38"/>
  <c r="N205" i="38"/>
  <c r="L11" i="32" s="1"/>
  <c r="P204" i="39"/>
  <c r="T204" i="39"/>
  <c r="P188" i="39"/>
  <c r="T188" i="39"/>
  <c r="P172" i="39"/>
  <c r="T172" i="39"/>
  <c r="P156" i="39"/>
  <c r="T156" i="39"/>
  <c r="P154" i="39"/>
  <c r="T154" i="39"/>
  <c r="P140" i="39"/>
  <c r="T140" i="39"/>
  <c r="P124" i="39"/>
  <c r="T124" i="39"/>
  <c r="P108" i="39"/>
  <c r="T108" i="39"/>
  <c r="P92" i="39"/>
  <c r="T92" i="39"/>
  <c r="P76" i="39"/>
  <c r="T76" i="39"/>
  <c r="P60" i="39"/>
  <c r="T60" i="39"/>
  <c r="P44" i="39"/>
  <c r="T44" i="39"/>
  <c r="P28" i="39"/>
  <c r="T28" i="39"/>
  <c r="P12" i="39"/>
  <c r="T12" i="39"/>
  <c r="P9" i="39"/>
  <c r="N205" i="39"/>
  <c r="L12" i="32" s="1"/>
  <c r="T9" i="39"/>
  <c r="P98" i="41"/>
  <c r="T98" i="41"/>
  <c r="P66" i="41"/>
  <c r="T66" i="41"/>
  <c r="H6" i="41"/>
  <c r="H8" i="41"/>
  <c r="K11" i="41"/>
  <c r="K13" i="41"/>
  <c r="K16" i="41"/>
  <c r="H17" i="41"/>
  <c r="K20" i="41"/>
  <c r="H21" i="41"/>
  <c r="K24" i="41"/>
  <c r="H25" i="41"/>
  <c r="K28" i="41"/>
  <c r="H29" i="41"/>
  <c r="K32" i="41"/>
  <c r="H33" i="41"/>
  <c r="K36" i="41"/>
  <c r="H37" i="41"/>
  <c r="K40" i="41"/>
  <c r="H41" i="41"/>
  <c r="K44" i="41"/>
  <c r="H45" i="41"/>
  <c r="K48" i="41"/>
  <c r="H49" i="41"/>
  <c r="K52" i="41"/>
  <c r="H53" i="41"/>
  <c r="K56" i="41"/>
  <c r="H57" i="41"/>
  <c r="K60" i="41"/>
  <c r="H61" i="41"/>
  <c r="K64" i="41"/>
  <c r="H65" i="41"/>
  <c r="K68" i="41"/>
  <c r="H69" i="41"/>
  <c r="K72" i="41"/>
  <c r="H73" i="41"/>
  <c r="K76" i="41"/>
  <c r="H77" i="41"/>
  <c r="K80" i="41"/>
  <c r="H81" i="41"/>
  <c r="K84" i="41"/>
  <c r="H85" i="41"/>
  <c r="K88" i="41"/>
  <c r="H89" i="41"/>
  <c r="K92" i="41"/>
  <c r="H93" i="41"/>
  <c r="K96" i="41"/>
  <c r="H97" i="41"/>
  <c r="K100" i="41"/>
  <c r="H101" i="41"/>
  <c r="K104" i="41"/>
  <c r="H105" i="41"/>
  <c r="K108" i="41"/>
  <c r="H109" i="41"/>
  <c r="K112" i="41"/>
  <c r="H113" i="41"/>
  <c r="K6" i="41"/>
  <c r="K8" i="41"/>
  <c r="H9" i="41"/>
  <c r="H12" i="41"/>
  <c r="H14" i="41"/>
  <c r="K17" i="41"/>
  <c r="H18" i="41"/>
  <c r="K21" i="41"/>
  <c r="H22" i="41"/>
  <c r="K25" i="41"/>
  <c r="H26" i="41"/>
  <c r="K29" i="41"/>
  <c r="H30" i="41"/>
  <c r="K33" i="41"/>
  <c r="H34" i="41"/>
  <c r="K37" i="41"/>
  <c r="H38" i="41"/>
  <c r="K41" i="41"/>
  <c r="H42" i="41"/>
  <c r="K45" i="41"/>
  <c r="H46" i="41"/>
  <c r="K49" i="41"/>
  <c r="H50" i="41"/>
  <c r="K53" i="41"/>
  <c r="H54" i="41"/>
  <c r="K57" i="41"/>
  <c r="H58" i="41"/>
  <c r="K61" i="41"/>
  <c r="H62" i="41"/>
  <c r="K65" i="41"/>
  <c r="H66" i="41"/>
  <c r="K69" i="41"/>
  <c r="H70" i="41"/>
  <c r="K73" i="41"/>
  <c r="H74" i="41"/>
  <c r="K77" i="41"/>
  <c r="H78" i="41"/>
  <c r="K81" i="41"/>
  <c r="H82" i="41"/>
  <c r="K85" i="41"/>
  <c r="H86" i="41"/>
  <c r="K89" i="41"/>
  <c r="H90" i="41"/>
  <c r="K93" i="41"/>
  <c r="H94" i="41"/>
  <c r="K97" i="41"/>
  <c r="H98" i="41"/>
  <c r="K101" i="41"/>
  <c r="H102" i="41"/>
  <c r="K105" i="41"/>
  <c r="H106" i="41"/>
  <c r="K109" i="41"/>
  <c r="H110" i="41"/>
  <c r="K113" i="41"/>
  <c r="H114" i="41"/>
  <c r="K117" i="41"/>
  <c r="H118" i="41"/>
  <c r="K10" i="41"/>
  <c r="H15" i="41"/>
  <c r="K50" i="41"/>
  <c r="K54" i="41"/>
  <c r="K59" i="41"/>
  <c r="K63" i="41"/>
  <c r="H64" i="41"/>
  <c r="H67" i="41"/>
  <c r="H68" i="41"/>
  <c r="H71" i="41"/>
  <c r="H72" i="41"/>
  <c r="H75" i="41"/>
  <c r="H76" i="41"/>
  <c r="H79" i="41"/>
  <c r="H80" i="41"/>
  <c r="H83" i="41"/>
  <c r="H84" i="41"/>
  <c r="H87" i="41"/>
  <c r="H88" i="41"/>
  <c r="H91" i="41"/>
  <c r="H92" i="41"/>
  <c r="H95" i="41"/>
  <c r="H96" i="41"/>
  <c r="H99" i="41"/>
  <c r="H100" i="41"/>
  <c r="H103" i="41"/>
  <c r="H104" i="41"/>
  <c r="H107" i="41"/>
  <c r="H108" i="41"/>
  <c r="H111" i="41"/>
  <c r="H112" i="41"/>
  <c r="H115" i="41"/>
  <c r="H116" i="41"/>
  <c r="H119" i="41"/>
  <c r="K122" i="41"/>
  <c r="H123" i="41"/>
  <c r="K126" i="41"/>
  <c r="H127" i="41"/>
  <c r="K130" i="41"/>
  <c r="H131" i="41"/>
  <c r="K134" i="41"/>
  <c r="H135" i="41"/>
  <c r="K138" i="41"/>
  <c r="H139" i="41"/>
  <c r="K142" i="41"/>
  <c r="H143" i="41"/>
  <c r="K146" i="41"/>
  <c r="H147" i="41"/>
  <c r="K150" i="41"/>
  <c r="H151" i="41"/>
  <c r="K154" i="41"/>
  <c r="H155" i="41"/>
  <c r="K158" i="41"/>
  <c r="H159" i="41"/>
  <c r="K162" i="41"/>
  <c r="H163" i="41"/>
  <c r="K166" i="41"/>
  <c r="H167" i="41"/>
  <c r="K170" i="41"/>
  <c r="H171" i="41"/>
  <c r="K174" i="41"/>
  <c r="H175" i="41"/>
  <c r="K178" i="41"/>
  <c r="H179" i="41"/>
  <c r="K182" i="41"/>
  <c r="H183" i="41"/>
  <c r="K186" i="41"/>
  <c r="H187" i="41"/>
  <c r="K190" i="41"/>
  <c r="H191" i="41"/>
  <c r="K194" i="41"/>
  <c r="H195" i="41"/>
  <c r="K198" i="41"/>
  <c r="H199" i="41"/>
  <c r="K202" i="41"/>
  <c r="H203" i="41"/>
  <c r="H5" i="41"/>
  <c r="K7" i="41"/>
  <c r="H13" i="41"/>
  <c r="K14" i="41"/>
  <c r="K19" i="41"/>
  <c r="K23" i="41"/>
  <c r="K27" i="41"/>
  <c r="K31" i="41"/>
  <c r="K35" i="41"/>
  <c r="K39" i="41"/>
  <c r="K43" i="41"/>
  <c r="K47" i="41"/>
  <c r="H48" i="41"/>
  <c r="H51" i="41"/>
  <c r="H52" i="41"/>
  <c r="H55" i="41"/>
  <c r="K66" i="41"/>
  <c r="K70" i="41"/>
  <c r="K74" i="41"/>
  <c r="K78" i="41"/>
  <c r="K82" i="41"/>
  <c r="K86" i="41"/>
  <c r="K90" i="41"/>
  <c r="K94" i="41"/>
  <c r="K98" i="41"/>
  <c r="K102" i="41"/>
  <c r="K106" i="41"/>
  <c r="K110" i="41"/>
  <c r="K114" i="41"/>
  <c r="K120" i="41"/>
  <c r="H121" i="41"/>
  <c r="K124" i="41"/>
  <c r="H125" i="41"/>
  <c r="K128" i="41"/>
  <c r="H129" i="41"/>
  <c r="K132" i="41"/>
  <c r="H133" i="41"/>
  <c r="K136" i="41"/>
  <c r="H137" i="41"/>
  <c r="K140" i="41"/>
  <c r="H141" i="41"/>
  <c r="K144" i="41"/>
  <c r="H145" i="41"/>
  <c r="K148" i="41"/>
  <c r="H149" i="41"/>
  <c r="K152" i="41"/>
  <c r="H153" i="41"/>
  <c r="K156" i="41"/>
  <c r="H157" i="41"/>
  <c r="K160" i="41"/>
  <c r="H161" i="41"/>
  <c r="K164" i="41"/>
  <c r="H165" i="41"/>
  <c r="K168" i="41"/>
  <c r="H169" i="41"/>
  <c r="K172" i="41"/>
  <c r="H173" i="41"/>
  <c r="K176" i="41"/>
  <c r="H177" i="41"/>
  <c r="K180" i="41"/>
  <c r="H181" i="41"/>
  <c r="K184" i="41"/>
  <c r="H185" i="41"/>
  <c r="K188" i="41"/>
  <c r="H189" i="41"/>
  <c r="K192" i="41"/>
  <c r="H193" i="41"/>
  <c r="K196" i="41"/>
  <c r="H197" i="41"/>
  <c r="K200" i="41"/>
  <c r="H201" i="41"/>
  <c r="K204" i="41"/>
  <c r="H11" i="41"/>
  <c r="K12" i="41"/>
  <c r="K18" i="41"/>
  <c r="H23" i="41"/>
  <c r="K26" i="41"/>
  <c r="H31" i="41"/>
  <c r="K34" i="41"/>
  <c r="H39" i="41"/>
  <c r="K42" i="41"/>
  <c r="H47" i="41"/>
  <c r="K58" i="41"/>
  <c r="H63" i="41"/>
  <c r="K75" i="41"/>
  <c r="K91" i="41"/>
  <c r="K107" i="41"/>
  <c r="K118" i="41"/>
  <c r="K123" i="41"/>
  <c r="H128" i="41"/>
  <c r="K133" i="41"/>
  <c r="H134" i="41"/>
  <c r="K139" i="41"/>
  <c r="H144" i="41"/>
  <c r="K149" i="41"/>
  <c r="H150" i="41"/>
  <c r="K155" i="41"/>
  <c r="H160" i="41"/>
  <c r="K165" i="41"/>
  <c r="H166" i="41"/>
  <c r="K171" i="41"/>
  <c r="H176" i="41"/>
  <c r="K181" i="41"/>
  <c r="H182" i="41"/>
  <c r="K187" i="41"/>
  <c r="H192" i="41"/>
  <c r="K197" i="41"/>
  <c r="H198" i="41"/>
  <c r="K203" i="41"/>
  <c r="K5" i="41"/>
  <c r="H7" i="41"/>
  <c r="H19" i="41"/>
  <c r="K22" i="41"/>
  <c r="H27" i="41"/>
  <c r="K30" i="41"/>
  <c r="H35" i="41"/>
  <c r="K38" i="41"/>
  <c r="H43" i="41"/>
  <c r="K46" i="41"/>
  <c r="K51" i="41"/>
  <c r="H59" i="41"/>
  <c r="K62" i="41"/>
  <c r="K67" i="41"/>
  <c r="K83" i="41"/>
  <c r="K99" i="41"/>
  <c r="K115" i="41"/>
  <c r="H120" i="41"/>
  <c r="K125" i="41"/>
  <c r="H126" i="41"/>
  <c r="K131" i="41"/>
  <c r="H136" i="41"/>
  <c r="K141" i="41"/>
  <c r="H142" i="41"/>
  <c r="K147" i="41"/>
  <c r="H152" i="41"/>
  <c r="K157" i="41"/>
  <c r="H158" i="41"/>
  <c r="K163" i="41"/>
  <c r="H168" i="41"/>
  <c r="K173" i="41"/>
  <c r="H174" i="41"/>
  <c r="K179" i="41"/>
  <c r="H184" i="41"/>
  <c r="K189" i="41"/>
  <c r="H190" i="41"/>
  <c r="K195" i="41"/>
  <c r="H200" i="41"/>
  <c r="P133" i="42"/>
  <c r="T133" i="42"/>
  <c r="T124" i="42"/>
  <c r="P124" i="42"/>
  <c r="P85" i="42"/>
  <c r="T85" i="42"/>
  <c r="P61" i="42"/>
  <c r="T61" i="42"/>
  <c r="P21" i="42"/>
  <c r="T21" i="42"/>
  <c r="P15" i="42"/>
  <c r="T15" i="42"/>
  <c r="T203" i="43"/>
  <c r="P203" i="43"/>
  <c r="T163" i="43"/>
  <c r="P163" i="43"/>
  <c r="P156" i="43"/>
  <c r="T156" i="43"/>
  <c r="T150" i="43"/>
  <c r="P150" i="43"/>
  <c r="T131" i="43"/>
  <c r="P131" i="43"/>
  <c r="P124" i="43"/>
  <c r="T124" i="43"/>
  <c r="T118" i="43"/>
  <c r="P118" i="43"/>
  <c r="T99" i="43"/>
  <c r="P99" i="43"/>
  <c r="P92" i="43"/>
  <c r="T92" i="43"/>
  <c r="T86" i="43"/>
  <c r="P86" i="43"/>
  <c r="T199" i="44"/>
  <c r="P199" i="44"/>
  <c r="P180" i="46"/>
  <c r="T180" i="46"/>
  <c r="P110" i="46"/>
  <c r="T110" i="46"/>
  <c r="P101" i="46"/>
  <c r="T101" i="46"/>
  <c r="T96" i="46"/>
  <c r="P96" i="46"/>
  <c r="P204" i="48"/>
  <c r="T204" i="48"/>
  <c r="P80" i="48"/>
  <c r="T80" i="48"/>
  <c r="T73" i="48"/>
  <c r="P73" i="48"/>
  <c r="Y7" i="33"/>
  <c r="N205" i="34"/>
  <c r="L7" i="32" s="1"/>
  <c r="H203" i="34"/>
  <c r="K202" i="34"/>
  <c r="H199" i="34"/>
  <c r="K198" i="34"/>
  <c r="H195" i="34"/>
  <c r="K194" i="34"/>
  <c r="H191" i="34"/>
  <c r="K190" i="34"/>
  <c r="H187" i="34"/>
  <c r="K186" i="34"/>
  <c r="H183" i="34"/>
  <c r="K182" i="34"/>
  <c r="H179" i="34"/>
  <c r="K178" i="34"/>
  <c r="H175" i="34"/>
  <c r="K174" i="34"/>
  <c r="H171" i="34"/>
  <c r="K170" i="34"/>
  <c r="H167" i="34"/>
  <c r="K166" i="34"/>
  <c r="H163" i="34"/>
  <c r="K162" i="34"/>
  <c r="H159" i="34"/>
  <c r="K158" i="34"/>
  <c r="H155" i="34"/>
  <c r="K154" i="34"/>
  <c r="H151" i="34"/>
  <c r="K150" i="34"/>
  <c r="H147" i="34"/>
  <c r="K146" i="34"/>
  <c r="H143" i="34"/>
  <c r="K142" i="34"/>
  <c r="H139" i="34"/>
  <c r="K138" i="34"/>
  <c r="H135" i="34"/>
  <c r="K134" i="34"/>
  <c r="H131" i="34"/>
  <c r="K130" i="34"/>
  <c r="H127" i="34"/>
  <c r="K126" i="34"/>
  <c r="H123" i="34"/>
  <c r="K122" i="34"/>
  <c r="H119" i="34"/>
  <c r="K118" i="34"/>
  <c r="H115" i="34"/>
  <c r="K114" i="34"/>
  <c r="H111" i="34"/>
  <c r="K110" i="34"/>
  <c r="H107" i="34"/>
  <c r="K106" i="34"/>
  <c r="H103" i="34"/>
  <c r="K102" i="34"/>
  <c r="H99" i="34"/>
  <c r="K98" i="34"/>
  <c r="H95" i="34"/>
  <c r="K94" i="34"/>
  <c r="H91" i="34"/>
  <c r="K90" i="34"/>
  <c r="H87" i="34"/>
  <c r="K86" i="34"/>
  <c r="H83" i="34"/>
  <c r="K82" i="34"/>
  <c r="H79" i="34"/>
  <c r="K78" i="34"/>
  <c r="H75" i="34"/>
  <c r="K74" i="34"/>
  <c r="H71" i="34"/>
  <c r="K70" i="34"/>
  <c r="H67" i="34"/>
  <c r="K66" i="34"/>
  <c r="H63" i="34"/>
  <c r="K62" i="34"/>
  <c r="H59" i="34"/>
  <c r="K58" i="34"/>
  <c r="H55" i="34"/>
  <c r="K54" i="34"/>
  <c r="H51" i="34"/>
  <c r="K50" i="34"/>
  <c r="H47" i="34"/>
  <c r="K46" i="34"/>
  <c r="H43" i="34"/>
  <c r="K42" i="34"/>
  <c r="H39" i="34"/>
  <c r="K38" i="34"/>
  <c r="H35" i="34"/>
  <c r="K34" i="34"/>
  <c r="H31" i="34"/>
  <c r="K30" i="34"/>
  <c r="H27" i="34"/>
  <c r="K26" i="34"/>
  <c r="H23" i="34"/>
  <c r="K22" i="34"/>
  <c r="H19" i="34"/>
  <c r="K18" i="34"/>
  <c r="K17" i="34"/>
  <c r="K16" i="34"/>
  <c r="K15" i="34"/>
  <c r="K14" i="34"/>
  <c r="Y7" i="34"/>
  <c r="K7" i="34"/>
  <c r="Y7" i="35"/>
  <c r="N205" i="36"/>
  <c r="L9" i="32" s="1"/>
  <c r="Y13" i="36"/>
  <c r="T12" i="36"/>
  <c r="Y7" i="36"/>
  <c r="P204" i="37"/>
  <c r="T201" i="37"/>
  <c r="P200" i="37"/>
  <c r="T197" i="37"/>
  <c r="P196" i="37"/>
  <c r="T193" i="37"/>
  <c r="P192" i="37"/>
  <c r="T189" i="37"/>
  <c r="P188" i="37"/>
  <c r="P205" i="37" s="1"/>
  <c r="N10" i="32" s="1"/>
  <c r="T181" i="37"/>
  <c r="T171" i="37"/>
  <c r="T165" i="37"/>
  <c r="T155" i="37"/>
  <c r="T149" i="37"/>
  <c r="T139" i="37"/>
  <c r="T133" i="37"/>
  <c r="T123" i="37"/>
  <c r="T117" i="37"/>
  <c r="T107" i="37"/>
  <c r="T101" i="37"/>
  <c r="T91" i="37"/>
  <c r="T85" i="37"/>
  <c r="T75" i="37"/>
  <c r="T69" i="37"/>
  <c r="T59" i="37"/>
  <c r="T53" i="37"/>
  <c r="T43" i="37"/>
  <c r="T37" i="37"/>
  <c r="T27" i="37"/>
  <c r="T21" i="37"/>
  <c r="T6" i="37"/>
  <c r="K6" i="37"/>
  <c r="K8" i="37"/>
  <c r="H9" i="37"/>
  <c r="H12" i="37"/>
  <c r="H14" i="37"/>
  <c r="K17" i="37"/>
  <c r="H18" i="37"/>
  <c r="K21" i="37"/>
  <c r="H22" i="37"/>
  <c r="K25" i="37"/>
  <c r="H26" i="37"/>
  <c r="K29" i="37"/>
  <c r="H30" i="37"/>
  <c r="K33" i="37"/>
  <c r="H34" i="37"/>
  <c r="K37" i="37"/>
  <c r="H38" i="37"/>
  <c r="K41" i="37"/>
  <c r="H42" i="37"/>
  <c r="K45" i="37"/>
  <c r="H46" i="37"/>
  <c r="K49" i="37"/>
  <c r="H50" i="37"/>
  <c r="K53" i="37"/>
  <c r="H54" i="37"/>
  <c r="K57" i="37"/>
  <c r="H58" i="37"/>
  <c r="K61" i="37"/>
  <c r="H62" i="37"/>
  <c r="K65" i="37"/>
  <c r="H66" i="37"/>
  <c r="K69" i="37"/>
  <c r="H70" i="37"/>
  <c r="K73" i="37"/>
  <c r="H74" i="37"/>
  <c r="K77" i="37"/>
  <c r="H78" i="37"/>
  <c r="K81" i="37"/>
  <c r="H82" i="37"/>
  <c r="K85" i="37"/>
  <c r="H86" i="37"/>
  <c r="K89" i="37"/>
  <c r="H90" i="37"/>
  <c r="K93" i="37"/>
  <c r="H94" i="37"/>
  <c r="K97" i="37"/>
  <c r="H98" i="37"/>
  <c r="K101" i="37"/>
  <c r="H102" i="37"/>
  <c r="K105" i="37"/>
  <c r="H106" i="37"/>
  <c r="K109" i="37"/>
  <c r="H110" i="37"/>
  <c r="K113" i="37"/>
  <c r="H114" i="37"/>
  <c r="K117" i="37"/>
  <c r="H118" i="37"/>
  <c r="K121" i="37"/>
  <c r="H122" i="37"/>
  <c r="K125" i="37"/>
  <c r="H126" i="37"/>
  <c r="K129" i="37"/>
  <c r="H130" i="37"/>
  <c r="K133" i="37"/>
  <c r="H134" i="37"/>
  <c r="K137" i="37"/>
  <c r="H138" i="37"/>
  <c r="K141" i="37"/>
  <c r="H142" i="37"/>
  <c r="K145" i="37"/>
  <c r="H146" i="37"/>
  <c r="K149" i="37"/>
  <c r="H150" i="37"/>
  <c r="K153" i="37"/>
  <c r="H154" i="37"/>
  <c r="K157" i="37"/>
  <c r="H158" i="37"/>
  <c r="K161" i="37"/>
  <c r="H162" i="37"/>
  <c r="K165" i="37"/>
  <c r="H166" i="37"/>
  <c r="K169" i="37"/>
  <c r="H170" i="37"/>
  <c r="K173" i="37"/>
  <c r="H174" i="37"/>
  <c r="K177" i="37"/>
  <c r="H178" i="37"/>
  <c r="K181" i="37"/>
  <c r="H182" i="37"/>
  <c r="K185" i="37"/>
  <c r="H186" i="37"/>
  <c r="K5" i="37"/>
  <c r="K7" i="37"/>
  <c r="K10" i="37"/>
  <c r="H11" i="37"/>
  <c r="H13" i="37"/>
  <c r="K15" i="37"/>
  <c r="H16" i="37"/>
  <c r="K19" i="37"/>
  <c r="H20" i="37"/>
  <c r="K23" i="37"/>
  <c r="H24" i="37"/>
  <c r="K27" i="37"/>
  <c r="H28" i="37"/>
  <c r="K31" i="37"/>
  <c r="H32" i="37"/>
  <c r="K35" i="37"/>
  <c r="H36" i="37"/>
  <c r="K39" i="37"/>
  <c r="H40" i="37"/>
  <c r="K43" i="37"/>
  <c r="H44" i="37"/>
  <c r="K47" i="37"/>
  <c r="H48" i="37"/>
  <c r="K51" i="37"/>
  <c r="H52" i="37"/>
  <c r="K55" i="37"/>
  <c r="H56" i="37"/>
  <c r="K59" i="37"/>
  <c r="H60" i="37"/>
  <c r="K63" i="37"/>
  <c r="H64" i="37"/>
  <c r="K67" i="37"/>
  <c r="H68" i="37"/>
  <c r="K71" i="37"/>
  <c r="H72" i="37"/>
  <c r="K75" i="37"/>
  <c r="H76" i="37"/>
  <c r="K79" i="37"/>
  <c r="H80" i="37"/>
  <c r="K83" i="37"/>
  <c r="H84" i="37"/>
  <c r="K87" i="37"/>
  <c r="H88" i="37"/>
  <c r="K91" i="37"/>
  <c r="H92" i="37"/>
  <c r="K95" i="37"/>
  <c r="H96" i="37"/>
  <c r="K99" i="37"/>
  <c r="H100" i="37"/>
  <c r="K103" i="37"/>
  <c r="H104" i="37"/>
  <c r="K107" i="37"/>
  <c r="H108" i="37"/>
  <c r="K111" i="37"/>
  <c r="H112" i="37"/>
  <c r="K115" i="37"/>
  <c r="H116" i="37"/>
  <c r="K119" i="37"/>
  <c r="H120" i="37"/>
  <c r="K123" i="37"/>
  <c r="H124" i="37"/>
  <c r="K127" i="37"/>
  <c r="H128" i="37"/>
  <c r="K131" i="37"/>
  <c r="H132" i="37"/>
  <c r="K135" i="37"/>
  <c r="H136" i="37"/>
  <c r="K139" i="37"/>
  <c r="H140" i="37"/>
  <c r="K143" i="37"/>
  <c r="H144" i="37"/>
  <c r="K147" i="37"/>
  <c r="H148" i="37"/>
  <c r="K151" i="37"/>
  <c r="H152" i="37"/>
  <c r="K155" i="37"/>
  <c r="H156" i="37"/>
  <c r="K159" i="37"/>
  <c r="H160" i="37"/>
  <c r="K163" i="37"/>
  <c r="H164" i="37"/>
  <c r="K167" i="37"/>
  <c r="H168" i="37"/>
  <c r="K171" i="37"/>
  <c r="H172" i="37"/>
  <c r="K175" i="37"/>
  <c r="H176" i="37"/>
  <c r="K179" i="37"/>
  <c r="H180" i="37"/>
  <c r="K183" i="37"/>
  <c r="H184" i="37"/>
  <c r="K187" i="37"/>
  <c r="H188" i="37"/>
  <c r="K191" i="37"/>
  <c r="H192" i="37"/>
  <c r="K195" i="37"/>
  <c r="H196" i="37"/>
  <c r="K199" i="37"/>
  <c r="H200" i="37"/>
  <c r="K203" i="37"/>
  <c r="H204" i="37"/>
  <c r="K203" i="38"/>
  <c r="T200" i="38"/>
  <c r="H198" i="38"/>
  <c r="K197" i="38"/>
  <c r="H192" i="38"/>
  <c r="T190" i="38"/>
  <c r="K187" i="38"/>
  <c r="T184" i="38"/>
  <c r="H182" i="38"/>
  <c r="K181" i="38"/>
  <c r="H176" i="38"/>
  <c r="T174" i="38"/>
  <c r="K171" i="38"/>
  <c r="T168" i="38"/>
  <c r="H166" i="38"/>
  <c r="K165" i="38"/>
  <c r="H160" i="38"/>
  <c r="T158" i="38"/>
  <c r="K155" i="38"/>
  <c r="T152" i="38"/>
  <c r="H150" i="38"/>
  <c r="K149" i="38"/>
  <c r="H144" i="38"/>
  <c r="T142" i="38"/>
  <c r="K139" i="38"/>
  <c r="T136" i="38"/>
  <c r="H134" i="38"/>
  <c r="K133" i="38"/>
  <c r="H128" i="38"/>
  <c r="T126" i="38"/>
  <c r="K123" i="38"/>
  <c r="T120" i="38"/>
  <c r="H118" i="38"/>
  <c r="K117" i="38"/>
  <c r="H112" i="38"/>
  <c r="T110" i="38"/>
  <c r="K107" i="38"/>
  <c r="T104" i="38"/>
  <c r="H102" i="38"/>
  <c r="K101" i="38"/>
  <c r="H96" i="38"/>
  <c r="H87" i="38"/>
  <c r="H79" i="38"/>
  <c r="K78" i="38"/>
  <c r="K76" i="38"/>
  <c r="H71" i="38"/>
  <c r="K70" i="38"/>
  <c r="K68" i="38"/>
  <c r="H63" i="38"/>
  <c r="H55" i="38"/>
  <c r="K54" i="38"/>
  <c r="P49" i="38"/>
  <c r="T49" i="38"/>
  <c r="P47" i="38"/>
  <c r="T47" i="38"/>
  <c r="P41" i="38"/>
  <c r="T41" i="38"/>
  <c r="P39" i="38"/>
  <c r="T39" i="38"/>
  <c r="P198" i="39"/>
  <c r="T198" i="39"/>
  <c r="P196" i="39"/>
  <c r="T196" i="39"/>
  <c r="P182" i="39"/>
  <c r="T182" i="39"/>
  <c r="P180" i="39"/>
  <c r="T180" i="39"/>
  <c r="P166" i="39"/>
  <c r="T166" i="39"/>
  <c r="P164" i="39"/>
  <c r="T164" i="39"/>
  <c r="P150" i="39"/>
  <c r="T150" i="39"/>
  <c r="P148" i="39"/>
  <c r="T148" i="39"/>
  <c r="P134" i="39"/>
  <c r="T134" i="39"/>
  <c r="P132" i="39"/>
  <c r="T132" i="39"/>
  <c r="P118" i="39"/>
  <c r="T118" i="39"/>
  <c r="P116" i="39"/>
  <c r="T116" i="39"/>
  <c r="P102" i="39"/>
  <c r="T102" i="39"/>
  <c r="P100" i="39"/>
  <c r="T100" i="39"/>
  <c r="P86" i="39"/>
  <c r="T86" i="39"/>
  <c r="P84" i="39"/>
  <c r="T84" i="39"/>
  <c r="P70" i="39"/>
  <c r="T70" i="39"/>
  <c r="P68" i="39"/>
  <c r="T68" i="39"/>
  <c r="P54" i="39"/>
  <c r="T54" i="39"/>
  <c r="P52" i="39"/>
  <c r="T52" i="39"/>
  <c r="P38" i="39"/>
  <c r="T38" i="39"/>
  <c r="P36" i="39"/>
  <c r="T36" i="39"/>
  <c r="P22" i="39"/>
  <c r="T22" i="39"/>
  <c r="P20" i="39"/>
  <c r="T20" i="39"/>
  <c r="P189" i="40"/>
  <c r="T189" i="40"/>
  <c r="P173" i="40"/>
  <c r="T173" i="40"/>
  <c r="P157" i="40"/>
  <c r="T157" i="40"/>
  <c r="P141" i="40"/>
  <c r="T141" i="40"/>
  <c r="P125" i="40"/>
  <c r="T125" i="40"/>
  <c r="P109" i="40"/>
  <c r="T109" i="40"/>
  <c r="P93" i="40"/>
  <c r="T93" i="40"/>
  <c r="P77" i="40"/>
  <c r="T77" i="40"/>
  <c r="P61" i="40"/>
  <c r="T61" i="40"/>
  <c r="P45" i="40"/>
  <c r="T45" i="40"/>
  <c r="P29" i="40"/>
  <c r="T29" i="40"/>
  <c r="P8" i="40"/>
  <c r="T8" i="40"/>
  <c r="H204" i="41"/>
  <c r="H196" i="41"/>
  <c r="H188" i="41"/>
  <c r="H180" i="41"/>
  <c r="H172" i="41"/>
  <c r="H164" i="41"/>
  <c r="H156" i="41"/>
  <c r="H148" i="41"/>
  <c r="H140" i="41"/>
  <c r="H132" i="41"/>
  <c r="H124" i="41"/>
  <c r="P90" i="41"/>
  <c r="T90" i="41"/>
  <c r="K87" i="41"/>
  <c r="T45" i="41"/>
  <c r="P45" i="41"/>
  <c r="H44" i="41"/>
  <c r="T41" i="41"/>
  <c r="P41" i="41"/>
  <c r="H40" i="41"/>
  <c r="T37" i="41"/>
  <c r="P37" i="41"/>
  <c r="H36" i="41"/>
  <c r="T33" i="41"/>
  <c r="P33" i="41"/>
  <c r="H32" i="41"/>
  <c r="T29" i="41"/>
  <c r="P29" i="41"/>
  <c r="H28" i="41"/>
  <c r="T25" i="41"/>
  <c r="P25" i="41"/>
  <c r="H24" i="41"/>
  <c r="T21" i="41"/>
  <c r="P21" i="41"/>
  <c r="H20" i="41"/>
  <c r="T17" i="41"/>
  <c r="P17" i="41"/>
  <c r="H16" i="41"/>
  <c r="K15" i="41"/>
  <c r="P101" i="42"/>
  <c r="T101" i="42"/>
  <c r="P77" i="42"/>
  <c r="T77" i="42"/>
  <c r="P37" i="42"/>
  <c r="T37" i="42"/>
  <c r="N205" i="33"/>
  <c r="L6" i="32" s="1"/>
  <c r="T203" i="33"/>
  <c r="T199" i="33"/>
  <c r="T195" i="33"/>
  <c r="T191" i="33"/>
  <c r="T187" i="33"/>
  <c r="T183" i="33"/>
  <c r="T179" i="33"/>
  <c r="T175" i="33"/>
  <c r="T171" i="33"/>
  <c r="T167" i="33"/>
  <c r="T163" i="33"/>
  <c r="T159" i="33"/>
  <c r="T155" i="33"/>
  <c r="T151" i="33"/>
  <c r="T147" i="33"/>
  <c r="T143" i="33"/>
  <c r="T139" i="33"/>
  <c r="T135" i="33"/>
  <c r="T131" i="33"/>
  <c r="T127" i="33"/>
  <c r="T123" i="33"/>
  <c r="T119" i="33"/>
  <c r="T115" i="33"/>
  <c r="T111" i="33"/>
  <c r="T107" i="33"/>
  <c r="T103" i="33"/>
  <c r="T99" i="33"/>
  <c r="T95" i="33"/>
  <c r="T91" i="33"/>
  <c r="T87" i="33"/>
  <c r="T83" i="33"/>
  <c r="T79" i="33"/>
  <c r="T75" i="33"/>
  <c r="T71" i="33"/>
  <c r="T67" i="33"/>
  <c r="T63" i="33"/>
  <c r="T59" i="33"/>
  <c r="T55" i="33"/>
  <c r="T51" i="33"/>
  <c r="T47" i="33"/>
  <c r="T43" i="33"/>
  <c r="T39" i="33"/>
  <c r="T35" i="33"/>
  <c r="T31" i="33"/>
  <c r="T27" i="33"/>
  <c r="T23" i="33"/>
  <c r="T19" i="33"/>
  <c r="T15" i="33"/>
  <c r="T10" i="33"/>
  <c r="T7" i="33"/>
  <c r="T5" i="33"/>
  <c r="T202" i="34"/>
  <c r="T198" i="34"/>
  <c r="T194" i="34"/>
  <c r="T190" i="34"/>
  <c r="T186" i="34"/>
  <c r="T182" i="34"/>
  <c r="T178" i="34"/>
  <c r="T174" i="34"/>
  <c r="T170" i="34"/>
  <c r="T166" i="34"/>
  <c r="T162" i="34"/>
  <c r="T158" i="34"/>
  <c r="T154" i="34"/>
  <c r="T150" i="34"/>
  <c r="T146" i="34"/>
  <c r="T142" i="34"/>
  <c r="T138" i="34"/>
  <c r="T134" i="34"/>
  <c r="T130" i="34"/>
  <c r="T126" i="34"/>
  <c r="T122" i="34"/>
  <c r="T118" i="34"/>
  <c r="T114" i="34"/>
  <c r="T110" i="34"/>
  <c r="T106" i="34"/>
  <c r="T102" i="34"/>
  <c r="T98" i="34"/>
  <c r="T94" i="34"/>
  <c r="T90" i="34"/>
  <c r="T86" i="34"/>
  <c r="T82" i="34"/>
  <c r="T78" i="34"/>
  <c r="T74" i="34"/>
  <c r="T70" i="34"/>
  <c r="T66" i="34"/>
  <c r="T62" i="34"/>
  <c r="T58" i="34"/>
  <c r="T54" i="34"/>
  <c r="T50" i="34"/>
  <c r="T46" i="34"/>
  <c r="T42" i="34"/>
  <c r="T38" i="34"/>
  <c r="T34" i="34"/>
  <c r="T30" i="34"/>
  <c r="T26" i="34"/>
  <c r="T22" i="34"/>
  <c r="T18" i="34"/>
  <c r="T17" i="34"/>
  <c r="T16" i="34"/>
  <c r="T15" i="34"/>
  <c r="T14" i="34"/>
  <c r="T7" i="34"/>
  <c r="N205" i="35"/>
  <c r="L8" i="32" s="1"/>
  <c r="T203" i="35"/>
  <c r="T199" i="35"/>
  <c r="T195" i="35"/>
  <c r="T191" i="35"/>
  <c r="T187" i="35"/>
  <c r="T183" i="35"/>
  <c r="T179" i="35"/>
  <c r="T175" i="35"/>
  <c r="T171" i="35"/>
  <c r="T167" i="35"/>
  <c r="T163" i="35"/>
  <c r="T159" i="35"/>
  <c r="T155" i="35"/>
  <c r="T151" i="35"/>
  <c r="T147" i="35"/>
  <c r="T143" i="35"/>
  <c r="T139" i="35"/>
  <c r="T135" i="35"/>
  <c r="T131" i="35"/>
  <c r="T127" i="35"/>
  <c r="T123" i="35"/>
  <c r="T119" i="35"/>
  <c r="T115" i="35"/>
  <c r="T111" i="35"/>
  <c r="T107" i="35"/>
  <c r="T103" i="35"/>
  <c r="T99" i="35"/>
  <c r="T95" i="35"/>
  <c r="T91" i="35"/>
  <c r="T87" i="35"/>
  <c r="T83" i="35"/>
  <c r="T79" i="35"/>
  <c r="T75" i="35"/>
  <c r="T71" i="35"/>
  <c r="T67" i="35"/>
  <c r="T63" i="35"/>
  <c r="T59" i="35"/>
  <c r="T55" i="35"/>
  <c r="T51" i="35"/>
  <c r="T47" i="35"/>
  <c r="T43" i="35"/>
  <c r="T39" i="35"/>
  <c r="T35" i="35"/>
  <c r="T31" i="35"/>
  <c r="T27" i="35"/>
  <c r="T23" i="35"/>
  <c r="T19" i="35"/>
  <c r="T15" i="35"/>
  <c r="T10" i="35"/>
  <c r="T7" i="35"/>
  <c r="T5" i="35"/>
  <c r="T202" i="36"/>
  <c r="T198" i="36"/>
  <c r="T194" i="36"/>
  <c r="T190" i="36"/>
  <c r="T186" i="36"/>
  <c r="T182" i="36"/>
  <c r="T178" i="36"/>
  <c r="T174" i="36"/>
  <c r="T170" i="36"/>
  <c r="T166" i="36"/>
  <c r="T162" i="36"/>
  <c r="T158" i="36"/>
  <c r="T154" i="36"/>
  <c r="T150" i="36"/>
  <c r="T146" i="36"/>
  <c r="T142" i="36"/>
  <c r="T138" i="36"/>
  <c r="T134" i="36"/>
  <c r="T130" i="36"/>
  <c r="T126" i="36"/>
  <c r="T122" i="36"/>
  <c r="T118" i="36"/>
  <c r="T114" i="36"/>
  <c r="T110" i="36"/>
  <c r="T106" i="36"/>
  <c r="T102" i="36"/>
  <c r="P77" i="38"/>
  <c r="T77" i="38"/>
  <c r="P75" i="38"/>
  <c r="T75" i="38"/>
  <c r="P69" i="38"/>
  <c r="T69" i="38"/>
  <c r="P67" i="38"/>
  <c r="T67" i="38"/>
  <c r="P53" i="38"/>
  <c r="T53" i="38"/>
  <c r="P203" i="40"/>
  <c r="T203" i="40"/>
  <c r="P187" i="40"/>
  <c r="T187" i="40"/>
  <c r="P171" i="40"/>
  <c r="T171" i="40"/>
  <c r="P155" i="40"/>
  <c r="T155" i="40"/>
  <c r="P139" i="40"/>
  <c r="T139" i="40"/>
  <c r="P123" i="40"/>
  <c r="T123" i="40"/>
  <c r="P107" i="40"/>
  <c r="T107" i="40"/>
  <c r="P91" i="40"/>
  <c r="T91" i="40"/>
  <c r="P75" i="40"/>
  <c r="T75" i="40"/>
  <c r="P59" i="40"/>
  <c r="T59" i="40"/>
  <c r="P43" i="40"/>
  <c r="T43" i="40"/>
  <c r="P27" i="40"/>
  <c r="T27" i="40"/>
  <c r="P6" i="40"/>
  <c r="T6" i="40"/>
  <c r="N205" i="40"/>
  <c r="L13" i="32" s="1"/>
  <c r="H202" i="41"/>
  <c r="K201" i="41"/>
  <c r="K199" i="41"/>
  <c r="H194" i="41"/>
  <c r="K193" i="41"/>
  <c r="K191" i="41"/>
  <c r="H186" i="41"/>
  <c r="K185" i="41"/>
  <c r="K183" i="41"/>
  <c r="H178" i="41"/>
  <c r="K177" i="41"/>
  <c r="K175" i="41"/>
  <c r="H170" i="41"/>
  <c r="K169" i="41"/>
  <c r="K167" i="41"/>
  <c r="H162" i="41"/>
  <c r="K161" i="41"/>
  <c r="K159" i="41"/>
  <c r="H154" i="41"/>
  <c r="K153" i="41"/>
  <c r="K151" i="41"/>
  <c r="H146" i="41"/>
  <c r="K145" i="41"/>
  <c r="K143" i="41"/>
  <c r="H138" i="41"/>
  <c r="K137" i="41"/>
  <c r="K135" i="41"/>
  <c r="H130" i="41"/>
  <c r="K129" i="41"/>
  <c r="K127" i="41"/>
  <c r="H122" i="41"/>
  <c r="K121" i="41"/>
  <c r="K119" i="41"/>
  <c r="P114" i="41"/>
  <c r="T114" i="41"/>
  <c r="K111" i="41"/>
  <c r="P82" i="41"/>
  <c r="T82" i="41"/>
  <c r="K79" i="41"/>
  <c r="T61" i="41"/>
  <c r="P61" i="41"/>
  <c r="H60" i="41"/>
  <c r="T57" i="41"/>
  <c r="P57" i="41"/>
  <c r="H56" i="41"/>
  <c r="K55" i="41"/>
  <c r="K9" i="41"/>
  <c r="N205" i="42"/>
  <c r="L15" i="32" s="1"/>
  <c r="P117" i="42"/>
  <c r="T117" i="42"/>
  <c r="P93" i="42"/>
  <c r="T93" i="42"/>
  <c r="P53" i="42"/>
  <c r="T53" i="42"/>
  <c r="P29" i="42"/>
  <c r="T29" i="42"/>
  <c r="P172" i="43"/>
  <c r="T172" i="43"/>
  <c r="T166" i="43"/>
  <c r="P166" i="43"/>
  <c r="T147" i="43"/>
  <c r="P147" i="43"/>
  <c r="P140" i="43"/>
  <c r="T140" i="43"/>
  <c r="T134" i="43"/>
  <c r="P134" i="43"/>
  <c r="T115" i="43"/>
  <c r="P115" i="43"/>
  <c r="P108" i="43"/>
  <c r="T108" i="43"/>
  <c r="T102" i="43"/>
  <c r="P102" i="43"/>
  <c r="T83" i="43"/>
  <c r="P83" i="43"/>
  <c r="P57" i="43"/>
  <c r="T57" i="43"/>
  <c r="T36" i="43"/>
  <c r="P36" i="43"/>
  <c r="T171" i="44"/>
  <c r="P171" i="44"/>
  <c r="P140" i="44"/>
  <c r="T140" i="44"/>
  <c r="P136" i="44"/>
  <c r="T136" i="44"/>
  <c r="P174" i="46"/>
  <c r="T174" i="46"/>
  <c r="P116" i="46"/>
  <c r="T116" i="46"/>
  <c r="F10" i="32"/>
  <c r="F66" i="32" s="1"/>
  <c r="K204" i="34"/>
  <c r="H201" i="34"/>
  <c r="K200" i="34"/>
  <c r="H197" i="34"/>
  <c r="K196" i="34"/>
  <c r="H193" i="34"/>
  <c r="K192" i="34"/>
  <c r="H189" i="34"/>
  <c r="K188" i="34"/>
  <c r="H185" i="34"/>
  <c r="K184" i="34"/>
  <c r="H181" i="34"/>
  <c r="K180" i="34"/>
  <c r="H177" i="34"/>
  <c r="K176" i="34"/>
  <c r="H173" i="34"/>
  <c r="K172" i="34"/>
  <c r="H169" i="34"/>
  <c r="K168" i="34"/>
  <c r="H165" i="34"/>
  <c r="K164" i="34"/>
  <c r="H161" i="34"/>
  <c r="K160" i="34"/>
  <c r="H157" i="34"/>
  <c r="K156" i="34"/>
  <c r="H153" i="34"/>
  <c r="K152" i="34"/>
  <c r="H149" i="34"/>
  <c r="K148" i="34"/>
  <c r="H145" i="34"/>
  <c r="K144" i="34"/>
  <c r="H141" i="34"/>
  <c r="K140" i="34"/>
  <c r="H137" i="34"/>
  <c r="K136" i="34"/>
  <c r="H133" i="34"/>
  <c r="K132" i="34"/>
  <c r="H129" i="34"/>
  <c r="K128" i="34"/>
  <c r="H125" i="34"/>
  <c r="K124" i="34"/>
  <c r="H121" i="34"/>
  <c r="K120" i="34"/>
  <c r="H117" i="34"/>
  <c r="K116" i="34"/>
  <c r="H113" i="34"/>
  <c r="K112" i="34"/>
  <c r="H109" i="34"/>
  <c r="K108" i="34"/>
  <c r="H105" i="34"/>
  <c r="K104" i="34"/>
  <c r="H101" i="34"/>
  <c r="K100" i="34"/>
  <c r="H97" i="34"/>
  <c r="K96" i="34"/>
  <c r="H93" i="34"/>
  <c r="K92" i="34"/>
  <c r="H89" i="34"/>
  <c r="K88" i="34"/>
  <c r="H85" i="34"/>
  <c r="K84" i="34"/>
  <c r="H81" i="34"/>
  <c r="K80" i="34"/>
  <c r="H77" i="34"/>
  <c r="K76" i="34"/>
  <c r="H73" i="34"/>
  <c r="K72" i="34"/>
  <c r="H69" i="34"/>
  <c r="K68" i="34"/>
  <c r="H65" i="34"/>
  <c r="K64" i="34"/>
  <c r="H61" i="34"/>
  <c r="K60" i="34"/>
  <c r="H57" i="34"/>
  <c r="K56" i="34"/>
  <c r="H53" i="34"/>
  <c r="K52" i="34"/>
  <c r="H49" i="34"/>
  <c r="K48" i="34"/>
  <c r="H45" i="34"/>
  <c r="K44" i="34"/>
  <c r="H41" i="34"/>
  <c r="K40" i="34"/>
  <c r="H37" i="34"/>
  <c r="K36" i="34"/>
  <c r="H33" i="34"/>
  <c r="K32" i="34"/>
  <c r="H29" i="34"/>
  <c r="K28" i="34"/>
  <c r="H25" i="34"/>
  <c r="K24" i="34"/>
  <c r="H21" i="34"/>
  <c r="K20" i="34"/>
  <c r="K12" i="34"/>
  <c r="N205" i="37"/>
  <c r="L10" i="32" s="1"/>
  <c r="T179" i="37"/>
  <c r="T173" i="37"/>
  <c r="T163" i="37"/>
  <c r="T157" i="37"/>
  <c r="T147" i="37"/>
  <c r="T141" i="37"/>
  <c r="T131" i="37"/>
  <c r="T125" i="37"/>
  <c r="T115" i="37"/>
  <c r="T109" i="37"/>
  <c r="T99" i="37"/>
  <c r="T93" i="37"/>
  <c r="T83" i="37"/>
  <c r="T77" i="37"/>
  <c r="T67" i="37"/>
  <c r="T61" i="37"/>
  <c r="T51" i="37"/>
  <c r="T45" i="37"/>
  <c r="T35" i="37"/>
  <c r="T29" i="37"/>
  <c r="T19" i="37"/>
  <c r="T8" i="37"/>
  <c r="T198" i="38"/>
  <c r="T192" i="38"/>
  <c r="T182" i="38"/>
  <c r="T176" i="38"/>
  <c r="T166" i="38"/>
  <c r="T160" i="38"/>
  <c r="T150" i="38"/>
  <c r="T144" i="38"/>
  <c r="T134" i="38"/>
  <c r="T128" i="38"/>
  <c r="T118" i="38"/>
  <c r="T112" i="38"/>
  <c r="T102" i="38"/>
  <c r="T96" i="38"/>
  <c r="P83" i="38"/>
  <c r="T83" i="38"/>
  <c r="P81" i="38"/>
  <c r="T81" i="38"/>
  <c r="P59" i="38"/>
  <c r="T59" i="38"/>
  <c r="P57" i="38"/>
  <c r="T57" i="38"/>
  <c r="K6" i="38"/>
  <c r="K8" i="38"/>
  <c r="H9" i="38"/>
  <c r="H12" i="38"/>
  <c r="H14" i="38"/>
  <c r="K17" i="38"/>
  <c r="H18" i="38"/>
  <c r="K21" i="38"/>
  <c r="H22" i="38"/>
  <c r="K25" i="38"/>
  <c r="H26" i="38"/>
  <c r="K29" i="38"/>
  <c r="H30" i="38"/>
  <c r="K33" i="38"/>
  <c r="H34" i="38"/>
  <c r="K37" i="38"/>
  <c r="H38" i="38"/>
  <c r="K41" i="38"/>
  <c r="H42" i="38"/>
  <c r="K45" i="38"/>
  <c r="H46" i="38"/>
  <c r="K49" i="38"/>
  <c r="H50" i="38"/>
  <c r="K53" i="38"/>
  <c r="H54" i="38"/>
  <c r="K57" i="38"/>
  <c r="H58" i="38"/>
  <c r="K61" i="38"/>
  <c r="H62" i="38"/>
  <c r="K65" i="38"/>
  <c r="H66" i="38"/>
  <c r="K69" i="38"/>
  <c r="H70" i="38"/>
  <c r="K73" i="38"/>
  <c r="H74" i="38"/>
  <c r="K77" i="38"/>
  <c r="H78" i="38"/>
  <c r="K81" i="38"/>
  <c r="H82" i="38"/>
  <c r="K85" i="38"/>
  <c r="H86" i="38"/>
  <c r="K89" i="38"/>
  <c r="H90" i="38"/>
  <c r="K93" i="38"/>
  <c r="H94" i="38"/>
  <c r="K5" i="38"/>
  <c r="K7" i="38"/>
  <c r="K10" i="38"/>
  <c r="H11" i="38"/>
  <c r="H13" i="38"/>
  <c r="K15" i="38"/>
  <c r="H16" i="38"/>
  <c r="K19" i="38"/>
  <c r="H20" i="38"/>
  <c r="K23" i="38"/>
  <c r="H24" i="38"/>
  <c r="K27" i="38"/>
  <c r="H28" i="38"/>
  <c r="K31" i="38"/>
  <c r="H32" i="38"/>
  <c r="K35" i="38"/>
  <c r="H36" i="38"/>
  <c r="K39" i="38"/>
  <c r="H40" i="38"/>
  <c r="K43" i="38"/>
  <c r="H44" i="38"/>
  <c r="K47" i="38"/>
  <c r="H48" i="38"/>
  <c r="K51" i="38"/>
  <c r="H52" i="38"/>
  <c r="K55" i="38"/>
  <c r="H56" i="38"/>
  <c r="K59" i="38"/>
  <c r="H60" i="38"/>
  <c r="K63" i="38"/>
  <c r="H64" i="38"/>
  <c r="K67" i="38"/>
  <c r="H68" i="38"/>
  <c r="K71" i="38"/>
  <c r="H72" i="38"/>
  <c r="K75" i="38"/>
  <c r="H76" i="38"/>
  <c r="K79" i="38"/>
  <c r="H80" i="38"/>
  <c r="K83" i="38"/>
  <c r="H84" i="38"/>
  <c r="K87" i="38"/>
  <c r="H88" i="38"/>
  <c r="K91" i="38"/>
  <c r="H92" i="38"/>
  <c r="H7" i="38"/>
  <c r="K11" i="38"/>
  <c r="K16" i="38"/>
  <c r="H17" i="38"/>
  <c r="K22" i="38"/>
  <c r="H27" i="38"/>
  <c r="K32" i="38"/>
  <c r="H33" i="38"/>
  <c r="K38" i="38"/>
  <c r="H39" i="38"/>
  <c r="K44" i="38"/>
  <c r="H49" i="38"/>
  <c r="K56" i="38"/>
  <c r="H57" i="38"/>
  <c r="K62" i="38"/>
  <c r="K66" i="38"/>
  <c r="H67" i="38"/>
  <c r="K72" i="38"/>
  <c r="H77" i="38"/>
  <c r="H83" i="38"/>
  <c r="K88" i="38"/>
  <c r="K92" i="38"/>
  <c r="K96" i="38"/>
  <c r="H97" i="38"/>
  <c r="K100" i="38"/>
  <c r="H101" i="38"/>
  <c r="K104" i="38"/>
  <c r="H105" i="38"/>
  <c r="K108" i="38"/>
  <c r="H109" i="38"/>
  <c r="K112" i="38"/>
  <c r="H113" i="38"/>
  <c r="K116" i="38"/>
  <c r="H117" i="38"/>
  <c r="K120" i="38"/>
  <c r="H121" i="38"/>
  <c r="K124" i="38"/>
  <c r="H125" i="38"/>
  <c r="K128" i="38"/>
  <c r="H129" i="38"/>
  <c r="K132" i="38"/>
  <c r="H133" i="38"/>
  <c r="K136" i="38"/>
  <c r="H137" i="38"/>
  <c r="K140" i="38"/>
  <c r="H141" i="38"/>
  <c r="K144" i="38"/>
  <c r="H145" i="38"/>
  <c r="K148" i="38"/>
  <c r="H149" i="38"/>
  <c r="K152" i="38"/>
  <c r="H153" i="38"/>
  <c r="K156" i="38"/>
  <c r="H157" i="38"/>
  <c r="K160" i="38"/>
  <c r="H161" i="38"/>
  <c r="K164" i="38"/>
  <c r="H165" i="38"/>
  <c r="K168" i="38"/>
  <c r="H169" i="38"/>
  <c r="K172" i="38"/>
  <c r="H173" i="38"/>
  <c r="K176" i="38"/>
  <c r="H177" i="38"/>
  <c r="K180" i="38"/>
  <c r="H181" i="38"/>
  <c r="K184" i="38"/>
  <c r="H185" i="38"/>
  <c r="K188" i="38"/>
  <c r="H189" i="38"/>
  <c r="K192" i="38"/>
  <c r="H193" i="38"/>
  <c r="K196" i="38"/>
  <c r="H197" i="38"/>
  <c r="K200" i="38"/>
  <c r="H201" i="38"/>
  <c r="K204" i="38"/>
  <c r="H5" i="38"/>
  <c r="K9" i="38"/>
  <c r="K14" i="38"/>
  <c r="H19" i="38"/>
  <c r="K24" i="38"/>
  <c r="H25" i="38"/>
  <c r="K30" i="38"/>
  <c r="H35" i="38"/>
  <c r="H41" i="38"/>
  <c r="K46" i="38"/>
  <c r="H47" i="38"/>
  <c r="K52" i="38"/>
  <c r="H53" i="38"/>
  <c r="H59" i="38"/>
  <c r="K64" i="38"/>
  <c r="H69" i="38"/>
  <c r="K74" i="38"/>
  <c r="H75" i="38"/>
  <c r="K80" i="38"/>
  <c r="H81" i="38"/>
  <c r="K86" i="38"/>
  <c r="K90" i="38"/>
  <c r="K94" i="38"/>
  <c r="H95" i="38"/>
  <c r="K98" i="38"/>
  <c r="H99" i="38"/>
  <c r="K102" i="38"/>
  <c r="H103" i="38"/>
  <c r="K106" i="38"/>
  <c r="H107" i="38"/>
  <c r="K110" i="38"/>
  <c r="H111" i="38"/>
  <c r="K114" i="38"/>
  <c r="H115" i="38"/>
  <c r="K118" i="38"/>
  <c r="H119" i="38"/>
  <c r="K122" i="38"/>
  <c r="H123" i="38"/>
  <c r="K126" i="38"/>
  <c r="H127" i="38"/>
  <c r="K130" i="38"/>
  <c r="H131" i="38"/>
  <c r="K134" i="38"/>
  <c r="H135" i="38"/>
  <c r="K138" i="38"/>
  <c r="H139" i="38"/>
  <c r="K142" i="38"/>
  <c r="H143" i="38"/>
  <c r="K146" i="38"/>
  <c r="H147" i="38"/>
  <c r="K150" i="38"/>
  <c r="H151" i="38"/>
  <c r="K154" i="38"/>
  <c r="H155" i="38"/>
  <c r="K158" i="38"/>
  <c r="H159" i="38"/>
  <c r="K162" i="38"/>
  <c r="H163" i="38"/>
  <c r="K166" i="38"/>
  <c r="H167" i="38"/>
  <c r="K170" i="38"/>
  <c r="H171" i="38"/>
  <c r="K174" i="38"/>
  <c r="H175" i="38"/>
  <c r="K178" i="38"/>
  <c r="H179" i="38"/>
  <c r="K182" i="38"/>
  <c r="H183" i="38"/>
  <c r="K186" i="38"/>
  <c r="H187" i="38"/>
  <c r="K190" i="38"/>
  <c r="H191" i="38"/>
  <c r="K194" i="38"/>
  <c r="H195" i="38"/>
  <c r="K198" i="38"/>
  <c r="H199" i="38"/>
  <c r="K202" i="38"/>
  <c r="H203" i="38"/>
  <c r="P190" i="39"/>
  <c r="T190" i="39"/>
  <c r="P174" i="39"/>
  <c r="T174" i="39"/>
  <c r="P158" i="39"/>
  <c r="T158" i="39"/>
  <c r="P142" i="39"/>
  <c r="T142" i="39"/>
  <c r="P126" i="39"/>
  <c r="T126" i="39"/>
  <c r="P110" i="39"/>
  <c r="T110" i="39"/>
  <c r="P94" i="39"/>
  <c r="T94" i="39"/>
  <c r="P78" i="39"/>
  <c r="T78" i="39"/>
  <c r="P62" i="39"/>
  <c r="T62" i="39"/>
  <c r="P46" i="39"/>
  <c r="T46" i="39"/>
  <c r="P30" i="39"/>
  <c r="T30" i="39"/>
  <c r="P14" i="39"/>
  <c r="P205" i="39" s="1"/>
  <c r="N12" i="32" s="1"/>
  <c r="T14" i="39"/>
  <c r="T205" i="39" s="1"/>
  <c r="S12" i="32" s="1"/>
  <c r="P197" i="40"/>
  <c r="T197" i="40"/>
  <c r="P195" i="40"/>
  <c r="T195" i="40"/>
  <c r="P181" i="40"/>
  <c r="T181" i="40"/>
  <c r="P179" i="40"/>
  <c r="T179" i="40"/>
  <c r="P165" i="40"/>
  <c r="T165" i="40"/>
  <c r="P163" i="40"/>
  <c r="T163" i="40"/>
  <c r="P149" i="40"/>
  <c r="T149" i="40"/>
  <c r="P147" i="40"/>
  <c r="T147" i="40"/>
  <c r="P133" i="40"/>
  <c r="T133" i="40"/>
  <c r="P131" i="40"/>
  <c r="T131" i="40"/>
  <c r="P117" i="40"/>
  <c r="T117" i="40"/>
  <c r="P115" i="40"/>
  <c r="T115" i="40"/>
  <c r="P101" i="40"/>
  <c r="T101" i="40"/>
  <c r="P99" i="40"/>
  <c r="T99" i="40"/>
  <c r="P85" i="40"/>
  <c r="T85" i="40"/>
  <c r="P83" i="40"/>
  <c r="T83" i="40"/>
  <c r="P69" i="40"/>
  <c r="T69" i="40"/>
  <c r="P67" i="40"/>
  <c r="T67" i="40"/>
  <c r="P53" i="40"/>
  <c r="T53" i="40"/>
  <c r="P51" i="40"/>
  <c r="T51" i="40"/>
  <c r="P37" i="40"/>
  <c r="T37" i="40"/>
  <c r="P35" i="40"/>
  <c r="T35" i="40"/>
  <c r="P21" i="40"/>
  <c r="T21" i="40"/>
  <c r="P19" i="40"/>
  <c r="T19" i="40"/>
  <c r="P200" i="41"/>
  <c r="T200" i="41"/>
  <c r="P198" i="41"/>
  <c r="T198" i="41"/>
  <c r="P192" i="41"/>
  <c r="T192" i="41"/>
  <c r="P190" i="41"/>
  <c r="T190" i="41"/>
  <c r="P184" i="41"/>
  <c r="T184" i="41"/>
  <c r="P182" i="41"/>
  <c r="T182" i="41"/>
  <c r="P176" i="41"/>
  <c r="T176" i="41"/>
  <c r="P174" i="41"/>
  <c r="T174" i="41"/>
  <c r="P168" i="41"/>
  <c r="T168" i="41"/>
  <c r="P166" i="41"/>
  <c r="T166" i="41"/>
  <c r="P160" i="41"/>
  <c r="T160" i="41"/>
  <c r="P158" i="41"/>
  <c r="T158" i="41"/>
  <c r="P152" i="41"/>
  <c r="T152" i="41"/>
  <c r="P150" i="41"/>
  <c r="T150" i="41"/>
  <c r="P144" i="41"/>
  <c r="T144" i="41"/>
  <c r="P142" i="41"/>
  <c r="T142" i="41"/>
  <c r="P136" i="41"/>
  <c r="T136" i="41"/>
  <c r="P134" i="41"/>
  <c r="T134" i="41"/>
  <c r="P128" i="41"/>
  <c r="T128" i="41"/>
  <c r="P126" i="41"/>
  <c r="T126" i="41"/>
  <c r="P120" i="41"/>
  <c r="T120" i="41"/>
  <c r="H117" i="41"/>
  <c r="K116" i="41"/>
  <c r="P106" i="41"/>
  <c r="T106" i="41"/>
  <c r="K103" i="41"/>
  <c r="P74" i="41"/>
  <c r="T74" i="41"/>
  <c r="K71" i="41"/>
  <c r="P50" i="41"/>
  <c r="T50" i="41"/>
  <c r="T6" i="41"/>
  <c r="P6" i="41"/>
  <c r="N205" i="41"/>
  <c r="L14" i="32" s="1"/>
  <c r="T128" i="42"/>
  <c r="P128" i="42"/>
  <c r="P109" i="42"/>
  <c r="T109" i="42"/>
  <c r="P69" i="42"/>
  <c r="T69" i="42"/>
  <c r="P45" i="42"/>
  <c r="T45" i="42"/>
  <c r="H204" i="39"/>
  <c r="K203" i="39"/>
  <c r="H198" i="39"/>
  <c r="K193" i="39"/>
  <c r="H188" i="39"/>
  <c r="K187" i="39"/>
  <c r="H182" i="39"/>
  <c r="K177" i="39"/>
  <c r="H172" i="39"/>
  <c r="K171" i="39"/>
  <c r="H166" i="39"/>
  <c r="K161" i="39"/>
  <c r="H156" i="39"/>
  <c r="H150" i="39"/>
  <c r="K145" i="39"/>
  <c r="H140" i="39"/>
  <c r="K139" i="39"/>
  <c r="H134" i="39"/>
  <c r="K129" i="39"/>
  <c r="H124" i="39"/>
  <c r="K123" i="39"/>
  <c r="H118" i="39"/>
  <c r="K113" i="39"/>
  <c r="H108" i="39"/>
  <c r="K107" i="39"/>
  <c r="H102" i="39"/>
  <c r="K97" i="39"/>
  <c r="H92" i="39"/>
  <c r="K91" i="39"/>
  <c r="H86" i="39"/>
  <c r="K81" i="39"/>
  <c r="H76" i="39"/>
  <c r="K75" i="39"/>
  <c r="H70" i="39"/>
  <c r="K65" i="39"/>
  <c r="H60" i="39"/>
  <c r="K59" i="39"/>
  <c r="H54" i="39"/>
  <c r="K49" i="39"/>
  <c r="H44" i="39"/>
  <c r="K43" i="39"/>
  <c r="H38" i="39"/>
  <c r="K33" i="39"/>
  <c r="H28" i="39"/>
  <c r="K27" i="39"/>
  <c r="H22" i="39"/>
  <c r="K17" i="39"/>
  <c r="H203" i="40"/>
  <c r="K202" i="40"/>
  <c r="H197" i="40"/>
  <c r="K192" i="40"/>
  <c r="H187" i="40"/>
  <c r="K186" i="40"/>
  <c r="H181" i="40"/>
  <c r="K176" i="40"/>
  <c r="H171" i="40"/>
  <c r="K170" i="40"/>
  <c r="H165" i="40"/>
  <c r="K160" i="40"/>
  <c r="H155" i="40"/>
  <c r="K154" i="40"/>
  <c r="H149" i="40"/>
  <c r="K144" i="40"/>
  <c r="H139" i="40"/>
  <c r="K138" i="40"/>
  <c r="H133" i="40"/>
  <c r="K128" i="40"/>
  <c r="H123" i="40"/>
  <c r="K122" i="40"/>
  <c r="H117" i="40"/>
  <c r="K112" i="40"/>
  <c r="H107" i="40"/>
  <c r="K106" i="40"/>
  <c r="H101" i="40"/>
  <c r="K96" i="40"/>
  <c r="H91" i="40"/>
  <c r="K90" i="40"/>
  <c r="H85" i="40"/>
  <c r="K80" i="40"/>
  <c r="H75" i="40"/>
  <c r="K74" i="40"/>
  <c r="H69" i="40"/>
  <c r="K64" i="40"/>
  <c r="H59" i="40"/>
  <c r="K58" i="40"/>
  <c r="H53" i="40"/>
  <c r="K48" i="40"/>
  <c r="H43" i="40"/>
  <c r="K42" i="40"/>
  <c r="H37" i="40"/>
  <c r="K32" i="40"/>
  <c r="H27" i="40"/>
  <c r="K26" i="40"/>
  <c r="H21" i="40"/>
  <c r="K16" i="40"/>
  <c r="K12" i="40"/>
  <c r="K11" i="40"/>
  <c r="P102" i="41"/>
  <c r="T102" i="41"/>
  <c r="P86" i="41"/>
  <c r="T86" i="41"/>
  <c r="P70" i="41"/>
  <c r="T70" i="41"/>
  <c r="P54" i="41"/>
  <c r="T54" i="41"/>
  <c r="P14" i="41"/>
  <c r="T14" i="41"/>
  <c r="T8" i="41"/>
  <c r="P8" i="41"/>
  <c r="T196" i="42"/>
  <c r="P196" i="42"/>
  <c r="H195" i="42"/>
  <c r="T188" i="42"/>
  <c r="P188" i="42"/>
  <c r="H187" i="42"/>
  <c r="T180" i="42"/>
  <c r="P180" i="42"/>
  <c r="H179" i="42"/>
  <c r="T172" i="42"/>
  <c r="P172" i="42"/>
  <c r="H171" i="42"/>
  <c r="T164" i="42"/>
  <c r="P164" i="42"/>
  <c r="H163" i="42"/>
  <c r="T156" i="42"/>
  <c r="P156" i="42"/>
  <c r="H155" i="42"/>
  <c r="T148" i="42"/>
  <c r="P148" i="42"/>
  <c r="H147" i="42"/>
  <c r="T140" i="42"/>
  <c r="P140" i="42"/>
  <c r="H139" i="42"/>
  <c r="H130" i="42"/>
  <c r="K125" i="42"/>
  <c r="P113" i="42"/>
  <c r="T113" i="42"/>
  <c r="K110" i="42"/>
  <c r="P97" i="42"/>
  <c r="T97" i="42"/>
  <c r="K94" i="42"/>
  <c r="P81" i="42"/>
  <c r="T81" i="42"/>
  <c r="K78" i="42"/>
  <c r="P65" i="42"/>
  <c r="T65" i="42"/>
  <c r="K62" i="42"/>
  <c r="P49" i="42"/>
  <c r="T49" i="42"/>
  <c r="K46" i="42"/>
  <c r="P33" i="42"/>
  <c r="T33" i="42"/>
  <c r="P17" i="42"/>
  <c r="T17" i="42"/>
  <c r="T9" i="42"/>
  <c r="P9" i="42"/>
  <c r="P204" i="43"/>
  <c r="T204" i="43"/>
  <c r="T171" i="43"/>
  <c r="P171" i="43"/>
  <c r="P164" i="43"/>
  <c r="T164" i="43"/>
  <c r="T158" i="43"/>
  <c r="P158" i="43"/>
  <c r="T139" i="43"/>
  <c r="P139" i="43"/>
  <c r="P132" i="43"/>
  <c r="T132" i="43"/>
  <c r="T126" i="43"/>
  <c r="P126" i="43"/>
  <c r="T107" i="43"/>
  <c r="P107" i="43"/>
  <c r="P100" i="43"/>
  <c r="T100" i="43"/>
  <c r="T94" i="43"/>
  <c r="P94" i="43"/>
  <c r="T28" i="43"/>
  <c r="P28" i="43"/>
  <c r="P21" i="43"/>
  <c r="T21" i="43"/>
  <c r="P17" i="43"/>
  <c r="T17" i="43"/>
  <c r="P204" i="44"/>
  <c r="T204" i="44"/>
  <c r="P200" i="44"/>
  <c r="T200" i="44"/>
  <c r="T135" i="44"/>
  <c r="P135" i="44"/>
  <c r="P45" i="45"/>
  <c r="T45" i="45"/>
  <c r="Y7" i="38"/>
  <c r="H6" i="39"/>
  <c r="H8" i="39"/>
  <c r="K11" i="39"/>
  <c r="K13" i="39"/>
  <c r="K16" i="39"/>
  <c r="H17" i="39"/>
  <c r="K20" i="39"/>
  <c r="H21" i="39"/>
  <c r="K24" i="39"/>
  <c r="H25" i="39"/>
  <c r="K28" i="39"/>
  <c r="H29" i="39"/>
  <c r="K32" i="39"/>
  <c r="H33" i="39"/>
  <c r="K36" i="39"/>
  <c r="H37" i="39"/>
  <c r="K40" i="39"/>
  <c r="H41" i="39"/>
  <c r="K44" i="39"/>
  <c r="H45" i="39"/>
  <c r="K48" i="39"/>
  <c r="H49" i="39"/>
  <c r="K52" i="39"/>
  <c r="H53" i="39"/>
  <c r="K56" i="39"/>
  <c r="H57" i="39"/>
  <c r="K60" i="39"/>
  <c r="H61" i="39"/>
  <c r="K64" i="39"/>
  <c r="H65" i="39"/>
  <c r="K68" i="39"/>
  <c r="H69" i="39"/>
  <c r="K72" i="39"/>
  <c r="H73" i="39"/>
  <c r="K76" i="39"/>
  <c r="H77" i="39"/>
  <c r="K80" i="39"/>
  <c r="H81" i="39"/>
  <c r="K84" i="39"/>
  <c r="H85" i="39"/>
  <c r="K88" i="39"/>
  <c r="H89" i="39"/>
  <c r="K92" i="39"/>
  <c r="H93" i="39"/>
  <c r="K96" i="39"/>
  <c r="H97" i="39"/>
  <c r="K100" i="39"/>
  <c r="H101" i="39"/>
  <c r="K104" i="39"/>
  <c r="H105" i="39"/>
  <c r="K108" i="39"/>
  <c r="H109" i="39"/>
  <c r="K112" i="39"/>
  <c r="H113" i="39"/>
  <c r="K116" i="39"/>
  <c r="H117" i="39"/>
  <c r="K120" i="39"/>
  <c r="H121" i="39"/>
  <c r="K124" i="39"/>
  <c r="H125" i="39"/>
  <c r="K128" i="39"/>
  <c r="H129" i="39"/>
  <c r="K132" i="39"/>
  <c r="H133" i="39"/>
  <c r="K136" i="39"/>
  <c r="H137" i="39"/>
  <c r="K140" i="39"/>
  <c r="H141" i="39"/>
  <c r="K144" i="39"/>
  <c r="H145" i="39"/>
  <c r="K148" i="39"/>
  <c r="H149" i="39"/>
  <c r="K152" i="39"/>
  <c r="H153" i="39"/>
  <c r="K156" i="39"/>
  <c r="H157" i="39"/>
  <c r="K160" i="39"/>
  <c r="H161" i="39"/>
  <c r="K164" i="39"/>
  <c r="H165" i="39"/>
  <c r="K168" i="39"/>
  <c r="H169" i="39"/>
  <c r="K172" i="39"/>
  <c r="H173" i="39"/>
  <c r="K176" i="39"/>
  <c r="H177" i="39"/>
  <c r="K180" i="39"/>
  <c r="H181" i="39"/>
  <c r="K184" i="39"/>
  <c r="H185" i="39"/>
  <c r="K188" i="39"/>
  <c r="H189" i="39"/>
  <c r="K192" i="39"/>
  <c r="H193" i="39"/>
  <c r="K196" i="39"/>
  <c r="H197" i="39"/>
  <c r="K200" i="39"/>
  <c r="H201" i="39"/>
  <c r="K204" i="39"/>
  <c r="H5" i="39"/>
  <c r="H7" i="39"/>
  <c r="K9" i="39"/>
  <c r="H10" i="39"/>
  <c r="K12" i="39"/>
  <c r="K14" i="39"/>
  <c r="H15" i="39"/>
  <c r="K18" i="39"/>
  <c r="H19" i="39"/>
  <c r="K22" i="39"/>
  <c r="H23" i="39"/>
  <c r="K26" i="39"/>
  <c r="H27" i="39"/>
  <c r="K30" i="39"/>
  <c r="H31" i="39"/>
  <c r="K34" i="39"/>
  <c r="H35" i="39"/>
  <c r="K38" i="39"/>
  <c r="H39" i="39"/>
  <c r="K42" i="39"/>
  <c r="H43" i="39"/>
  <c r="K46" i="39"/>
  <c r="H47" i="39"/>
  <c r="K50" i="39"/>
  <c r="H51" i="39"/>
  <c r="K54" i="39"/>
  <c r="H55" i="39"/>
  <c r="K58" i="39"/>
  <c r="H59" i="39"/>
  <c r="K62" i="39"/>
  <c r="H63" i="39"/>
  <c r="K66" i="39"/>
  <c r="H67" i="39"/>
  <c r="K70" i="39"/>
  <c r="H71" i="39"/>
  <c r="K74" i="39"/>
  <c r="H75" i="39"/>
  <c r="K78" i="39"/>
  <c r="H79" i="39"/>
  <c r="K82" i="39"/>
  <c r="H83" i="39"/>
  <c r="K86" i="39"/>
  <c r="H87" i="39"/>
  <c r="K90" i="39"/>
  <c r="H91" i="39"/>
  <c r="K94" i="39"/>
  <c r="H95" i="39"/>
  <c r="K98" i="39"/>
  <c r="H99" i="39"/>
  <c r="K102" i="39"/>
  <c r="H103" i="39"/>
  <c r="K106" i="39"/>
  <c r="H107" i="39"/>
  <c r="K110" i="39"/>
  <c r="H111" i="39"/>
  <c r="K114" i="39"/>
  <c r="H115" i="39"/>
  <c r="K118" i="39"/>
  <c r="H119" i="39"/>
  <c r="K122" i="39"/>
  <c r="H123" i="39"/>
  <c r="K126" i="39"/>
  <c r="H127" i="39"/>
  <c r="K130" i="39"/>
  <c r="H131" i="39"/>
  <c r="K134" i="39"/>
  <c r="H135" i="39"/>
  <c r="K138" i="39"/>
  <c r="H139" i="39"/>
  <c r="K142" i="39"/>
  <c r="H143" i="39"/>
  <c r="K146" i="39"/>
  <c r="H147" i="39"/>
  <c r="K150" i="39"/>
  <c r="H151" i="39"/>
  <c r="K154" i="39"/>
  <c r="H155" i="39"/>
  <c r="K158" i="39"/>
  <c r="H159" i="39"/>
  <c r="K162" i="39"/>
  <c r="H163" i="39"/>
  <c r="K166" i="39"/>
  <c r="H167" i="39"/>
  <c r="K170" i="39"/>
  <c r="H171" i="39"/>
  <c r="K174" i="39"/>
  <c r="H175" i="39"/>
  <c r="K178" i="39"/>
  <c r="H179" i="39"/>
  <c r="K182" i="39"/>
  <c r="H183" i="39"/>
  <c r="K186" i="39"/>
  <c r="H187" i="39"/>
  <c r="K190" i="39"/>
  <c r="H191" i="39"/>
  <c r="K194" i="39"/>
  <c r="H195" i="39"/>
  <c r="K198" i="39"/>
  <c r="H199" i="39"/>
  <c r="K202" i="39"/>
  <c r="H203" i="39"/>
  <c r="Y7" i="40"/>
  <c r="K5" i="40"/>
  <c r="K7" i="40"/>
  <c r="K10" i="40"/>
  <c r="H11" i="40"/>
  <c r="H13" i="40"/>
  <c r="K15" i="40"/>
  <c r="H16" i="40"/>
  <c r="K19" i="40"/>
  <c r="H20" i="40"/>
  <c r="K23" i="40"/>
  <c r="H24" i="40"/>
  <c r="K27" i="40"/>
  <c r="H28" i="40"/>
  <c r="K31" i="40"/>
  <c r="H32" i="40"/>
  <c r="K35" i="40"/>
  <c r="H36" i="40"/>
  <c r="K39" i="40"/>
  <c r="H40" i="40"/>
  <c r="K43" i="40"/>
  <c r="H44" i="40"/>
  <c r="K47" i="40"/>
  <c r="H48" i="40"/>
  <c r="K51" i="40"/>
  <c r="H52" i="40"/>
  <c r="K55" i="40"/>
  <c r="H56" i="40"/>
  <c r="K59" i="40"/>
  <c r="H60" i="40"/>
  <c r="K63" i="40"/>
  <c r="H64" i="40"/>
  <c r="K67" i="40"/>
  <c r="H68" i="40"/>
  <c r="K71" i="40"/>
  <c r="H72" i="40"/>
  <c r="K75" i="40"/>
  <c r="H76" i="40"/>
  <c r="K79" i="40"/>
  <c r="H80" i="40"/>
  <c r="K83" i="40"/>
  <c r="H84" i="40"/>
  <c r="K87" i="40"/>
  <c r="H88" i="40"/>
  <c r="K91" i="40"/>
  <c r="H92" i="40"/>
  <c r="K95" i="40"/>
  <c r="H96" i="40"/>
  <c r="K99" i="40"/>
  <c r="H100" i="40"/>
  <c r="K103" i="40"/>
  <c r="H104" i="40"/>
  <c r="K107" i="40"/>
  <c r="H108" i="40"/>
  <c r="K111" i="40"/>
  <c r="H112" i="40"/>
  <c r="K115" i="40"/>
  <c r="H116" i="40"/>
  <c r="K119" i="40"/>
  <c r="H120" i="40"/>
  <c r="K123" i="40"/>
  <c r="H124" i="40"/>
  <c r="K127" i="40"/>
  <c r="H128" i="40"/>
  <c r="K131" i="40"/>
  <c r="H132" i="40"/>
  <c r="K135" i="40"/>
  <c r="H136" i="40"/>
  <c r="K139" i="40"/>
  <c r="H140" i="40"/>
  <c r="K143" i="40"/>
  <c r="H144" i="40"/>
  <c r="K147" i="40"/>
  <c r="H148" i="40"/>
  <c r="K151" i="40"/>
  <c r="H152" i="40"/>
  <c r="K155" i="40"/>
  <c r="H156" i="40"/>
  <c r="K159" i="40"/>
  <c r="H160" i="40"/>
  <c r="K163" i="40"/>
  <c r="H164" i="40"/>
  <c r="K167" i="40"/>
  <c r="H168" i="40"/>
  <c r="K171" i="40"/>
  <c r="H172" i="40"/>
  <c r="K175" i="40"/>
  <c r="H176" i="40"/>
  <c r="K179" i="40"/>
  <c r="H180" i="40"/>
  <c r="K183" i="40"/>
  <c r="H184" i="40"/>
  <c r="K187" i="40"/>
  <c r="H188" i="40"/>
  <c r="K191" i="40"/>
  <c r="H192" i="40"/>
  <c r="K195" i="40"/>
  <c r="H196" i="40"/>
  <c r="K199" i="40"/>
  <c r="H200" i="40"/>
  <c r="K203" i="40"/>
  <c r="H204" i="40"/>
  <c r="K6" i="40"/>
  <c r="K8" i="40"/>
  <c r="H9" i="40"/>
  <c r="H12" i="40"/>
  <c r="H14" i="40"/>
  <c r="K17" i="40"/>
  <c r="H18" i="40"/>
  <c r="K21" i="40"/>
  <c r="H22" i="40"/>
  <c r="K25" i="40"/>
  <c r="H26" i="40"/>
  <c r="K29" i="40"/>
  <c r="H30" i="40"/>
  <c r="K33" i="40"/>
  <c r="H34" i="40"/>
  <c r="K37" i="40"/>
  <c r="H38" i="40"/>
  <c r="K41" i="40"/>
  <c r="H42" i="40"/>
  <c r="K45" i="40"/>
  <c r="H46" i="40"/>
  <c r="K49" i="40"/>
  <c r="H50" i="40"/>
  <c r="K53" i="40"/>
  <c r="H54" i="40"/>
  <c r="K57" i="40"/>
  <c r="H58" i="40"/>
  <c r="K61" i="40"/>
  <c r="H62" i="40"/>
  <c r="K65" i="40"/>
  <c r="H66" i="40"/>
  <c r="K69" i="40"/>
  <c r="H70" i="40"/>
  <c r="K73" i="40"/>
  <c r="H74" i="40"/>
  <c r="K77" i="40"/>
  <c r="H78" i="40"/>
  <c r="K81" i="40"/>
  <c r="H82" i="40"/>
  <c r="K85" i="40"/>
  <c r="H86" i="40"/>
  <c r="K89" i="40"/>
  <c r="H90" i="40"/>
  <c r="K93" i="40"/>
  <c r="H94" i="40"/>
  <c r="K97" i="40"/>
  <c r="H98" i="40"/>
  <c r="K101" i="40"/>
  <c r="H102" i="40"/>
  <c r="K105" i="40"/>
  <c r="H106" i="40"/>
  <c r="K109" i="40"/>
  <c r="H110" i="40"/>
  <c r="K113" i="40"/>
  <c r="H114" i="40"/>
  <c r="K117" i="40"/>
  <c r="H118" i="40"/>
  <c r="K121" i="40"/>
  <c r="H122" i="40"/>
  <c r="K125" i="40"/>
  <c r="H126" i="40"/>
  <c r="K129" i="40"/>
  <c r="H130" i="40"/>
  <c r="K133" i="40"/>
  <c r="H134" i="40"/>
  <c r="K137" i="40"/>
  <c r="H138" i="40"/>
  <c r="K141" i="40"/>
  <c r="H142" i="40"/>
  <c r="K145" i="40"/>
  <c r="H146" i="40"/>
  <c r="K149" i="40"/>
  <c r="H150" i="40"/>
  <c r="K153" i="40"/>
  <c r="H154" i="40"/>
  <c r="K157" i="40"/>
  <c r="H158" i="40"/>
  <c r="K161" i="40"/>
  <c r="H162" i="40"/>
  <c r="K165" i="40"/>
  <c r="H166" i="40"/>
  <c r="K169" i="40"/>
  <c r="H170" i="40"/>
  <c r="K173" i="40"/>
  <c r="H174" i="40"/>
  <c r="K177" i="40"/>
  <c r="H178" i="40"/>
  <c r="K181" i="40"/>
  <c r="H182" i="40"/>
  <c r="K185" i="40"/>
  <c r="H186" i="40"/>
  <c r="K189" i="40"/>
  <c r="H190" i="40"/>
  <c r="K193" i="40"/>
  <c r="H194" i="40"/>
  <c r="K197" i="40"/>
  <c r="H198" i="40"/>
  <c r="K201" i="40"/>
  <c r="H202" i="40"/>
  <c r="P110" i="41"/>
  <c r="T110" i="41"/>
  <c r="P94" i="41"/>
  <c r="T94" i="41"/>
  <c r="P78" i="41"/>
  <c r="T78" i="41"/>
  <c r="T200" i="42"/>
  <c r="P200" i="42"/>
  <c r="T192" i="42"/>
  <c r="P192" i="42"/>
  <c r="T184" i="42"/>
  <c r="P184" i="42"/>
  <c r="T176" i="42"/>
  <c r="P176" i="42"/>
  <c r="T168" i="42"/>
  <c r="P168" i="42"/>
  <c r="T160" i="42"/>
  <c r="P160" i="42"/>
  <c r="T152" i="42"/>
  <c r="P152" i="42"/>
  <c r="T144" i="42"/>
  <c r="P144" i="42"/>
  <c r="T136" i="42"/>
  <c r="P136" i="42"/>
  <c r="P121" i="42"/>
  <c r="T121" i="42"/>
  <c r="P105" i="42"/>
  <c r="T105" i="42"/>
  <c r="P89" i="42"/>
  <c r="T89" i="42"/>
  <c r="P73" i="42"/>
  <c r="T73" i="42"/>
  <c r="P57" i="42"/>
  <c r="T57" i="42"/>
  <c r="P41" i="42"/>
  <c r="T41" i="42"/>
  <c r="P25" i="42"/>
  <c r="T25" i="42"/>
  <c r="K19" i="42"/>
  <c r="H20" i="42"/>
  <c r="K23" i="42"/>
  <c r="H24" i="42"/>
  <c r="K27" i="42"/>
  <c r="H28" i="42"/>
  <c r="K31" i="42"/>
  <c r="H32" i="42"/>
  <c r="K35" i="42"/>
  <c r="H36" i="42"/>
  <c r="K39" i="42"/>
  <c r="H40" i="42"/>
  <c r="K43" i="42"/>
  <c r="H44" i="42"/>
  <c r="K47" i="42"/>
  <c r="H48" i="42"/>
  <c r="K51" i="42"/>
  <c r="H52" i="42"/>
  <c r="K55" i="42"/>
  <c r="H56" i="42"/>
  <c r="K59" i="42"/>
  <c r="H60" i="42"/>
  <c r="K63" i="42"/>
  <c r="H64" i="42"/>
  <c r="K67" i="42"/>
  <c r="H68" i="42"/>
  <c r="K71" i="42"/>
  <c r="H72" i="42"/>
  <c r="K75" i="42"/>
  <c r="H76" i="42"/>
  <c r="K79" i="42"/>
  <c r="H80" i="42"/>
  <c r="K83" i="42"/>
  <c r="H84" i="42"/>
  <c r="K87" i="42"/>
  <c r="H88" i="42"/>
  <c r="K91" i="42"/>
  <c r="H92" i="42"/>
  <c r="K95" i="42"/>
  <c r="H96" i="42"/>
  <c r="K99" i="42"/>
  <c r="H100" i="42"/>
  <c r="K103" i="42"/>
  <c r="H104" i="42"/>
  <c r="K107" i="42"/>
  <c r="H108" i="42"/>
  <c r="K111" i="42"/>
  <c r="H112" i="42"/>
  <c r="K115" i="42"/>
  <c r="H116" i="42"/>
  <c r="K119" i="42"/>
  <c r="H120" i="42"/>
  <c r="K123" i="42"/>
  <c r="H124" i="42"/>
  <c r="K127" i="42"/>
  <c r="H128" i="42"/>
  <c r="K131" i="42"/>
  <c r="H132" i="42"/>
  <c r="K135" i="42"/>
  <c r="H136" i="42"/>
  <c r="K139" i="42"/>
  <c r="H140" i="42"/>
  <c r="K143" i="42"/>
  <c r="H144" i="42"/>
  <c r="K147" i="42"/>
  <c r="H148" i="42"/>
  <c r="K151" i="42"/>
  <c r="H152" i="42"/>
  <c r="K155" i="42"/>
  <c r="H156" i="42"/>
  <c r="K159" i="42"/>
  <c r="H160" i="42"/>
  <c r="K163" i="42"/>
  <c r="H164" i="42"/>
  <c r="K167" i="42"/>
  <c r="H168" i="42"/>
  <c r="K171" i="42"/>
  <c r="H172" i="42"/>
  <c r="K175" i="42"/>
  <c r="H176" i="42"/>
  <c r="K179" i="42"/>
  <c r="H180" i="42"/>
  <c r="K183" i="42"/>
  <c r="H184" i="42"/>
  <c r="K187" i="42"/>
  <c r="H188" i="42"/>
  <c r="K191" i="42"/>
  <c r="H192" i="42"/>
  <c r="K195" i="42"/>
  <c r="H196" i="42"/>
  <c r="K199" i="42"/>
  <c r="H200" i="42"/>
  <c r="K203" i="42"/>
  <c r="H204" i="42"/>
  <c r="H17" i="42"/>
  <c r="K20" i="42"/>
  <c r="H21" i="42"/>
  <c r="K24" i="42"/>
  <c r="H25" i="42"/>
  <c r="K28" i="42"/>
  <c r="H29" i="42"/>
  <c r="K32" i="42"/>
  <c r="H33" i="42"/>
  <c r="K36" i="42"/>
  <c r="H37" i="42"/>
  <c r="K40" i="42"/>
  <c r="H41" i="42"/>
  <c r="K44" i="42"/>
  <c r="H45" i="42"/>
  <c r="K48" i="42"/>
  <c r="H49" i="42"/>
  <c r="K52" i="42"/>
  <c r="H53" i="42"/>
  <c r="K56" i="42"/>
  <c r="H57" i="42"/>
  <c r="K60" i="42"/>
  <c r="H61" i="42"/>
  <c r="K64" i="42"/>
  <c r="H65" i="42"/>
  <c r="K68" i="42"/>
  <c r="H69" i="42"/>
  <c r="K72" i="42"/>
  <c r="H73" i="42"/>
  <c r="K76" i="42"/>
  <c r="H77" i="42"/>
  <c r="K80" i="42"/>
  <c r="H81" i="42"/>
  <c r="K84" i="42"/>
  <c r="H85" i="42"/>
  <c r="K88" i="42"/>
  <c r="H89" i="42"/>
  <c r="K92" i="42"/>
  <c r="H93" i="42"/>
  <c r="K96" i="42"/>
  <c r="H97" i="42"/>
  <c r="K100" i="42"/>
  <c r="H101" i="42"/>
  <c r="K104" i="42"/>
  <c r="H105" i="42"/>
  <c r="K108" i="42"/>
  <c r="H109" i="42"/>
  <c r="K112" i="42"/>
  <c r="H113" i="42"/>
  <c r="K116" i="42"/>
  <c r="H117" i="42"/>
  <c r="K120" i="42"/>
  <c r="H121" i="42"/>
  <c r="K124" i="42"/>
  <c r="H125" i="42"/>
  <c r="K128" i="42"/>
  <c r="H129" i="42"/>
  <c r="K132" i="42"/>
  <c r="H133" i="42"/>
  <c r="K136" i="42"/>
  <c r="H137" i="42"/>
  <c r="K140" i="42"/>
  <c r="H141" i="42"/>
  <c r="K144" i="42"/>
  <c r="H145" i="42"/>
  <c r="K148" i="42"/>
  <c r="H149" i="42"/>
  <c r="K152" i="42"/>
  <c r="H153" i="42"/>
  <c r="K156" i="42"/>
  <c r="H157" i="42"/>
  <c r="K160" i="42"/>
  <c r="H161" i="42"/>
  <c r="K164" i="42"/>
  <c r="H165" i="42"/>
  <c r="K168" i="42"/>
  <c r="H169" i="42"/>
  <c r="K172" i="42"/>
  <c r="H173" i="42"/>
  <c r="K176" i="42"/>
  <c r="H177" i="42"/>
  <c r="K180" i="42"/>
  <c r="H181" i="42"/>
  <c r="K184" i="42"/>
  <c r="H185" i="42"/>
  <c r="K188" i="42"/>
  <c r="H189" i="42"/>
  <c r="K192" i="42"/>
  <c r="H193" i="42"/>
  <c r="K196" i="42"/>
  <c r="H197" i="42"/>
  <c r="K200" i="42"/>
  <c r="H201" i="42"/>
  <c r="K204" i="42"/>
  <c r="K17" i="42"/>
  <c r="K21" i="42"/>
  <c r="K25" i="42"/>
  <c r="K29" i="42"/>
  <c r="K33" i="42"/>
  <c r="K37" i="42"/>
  <c r="K41" i="42"/>
  <c r="K45" i="42"/>
  <c r="K49" i="42"/>
  <c r="K53" i="42"/>
  <c r="K57" i="42"/>
  <c r="K61" i="42"/>
  <c r="K65" i="42"/>
  <c r="K69" i="42"/>
  <c r="K73" i="42"/>
  <c r="K77" i="42"/>
  <c r="K81" i="42"/>
  <c r="K85" i="42"/>
  <c r="K89" i="42"/>
  <c r="K93" i="42"/>
  <c r="K97" i="42"/>
  <c r="K101" i="42"/>
  <c r="K105" i="42"/>
  <c r="K109" i="42"/>
  <c r="K113" i="42"/>
  <c r="K117" i="42"/>
  <c r="K121" i="42"/>
  <c r="K126" i="42"/>
  <c r="K130" i="42"/>
  <c r="H131" i="42"/>
  <c r="H134" i="42"/>
  <c r="H18" i="42"/>
  <c r="H19" i="42"/>
  <c r="H22" i="42"/>
  <c r="H23" i="42"/>
  <c r="H26" i="42"/>
  <c r="H27" i="42"/>
  <c r="H30" i="42"/>
  <c r="H31" i="42"/>
  <c r="H34" i="42"/>
  <c r="H35" i="42"/>
  <c r="H38" i="42"/>
  <c r="H39" i="42"/>
  <c r="H42" i="42"/>
  <c r="H43" i="42"/>
  <c r="H46" i="42"/>
  <c r="H47" i="42"/>
  <c r="H50" i="42"/>
  <c r="H51" i="42"/>
  <c r="H54" i="42"/>
  <c r="H55" i="42"/>
  <c r="H58" i="42"/>
  <c r="H59" i="42"/>
  <c r="H62" i="42"/>
  <c r="H63" i="42"/>
  <c r="H66" i="42"/>
  <c r="H67" i="42"/>
  <c r="H70" i="42"/>
  <c r="H71" i="42"/>
  <c r="H74" i="42"/>
  <c r="H75" i="42"/>
  <c r="H78" i="42"/>
  <c r="H79" i="42"/>
  <c r="H82" i="42"/>
  <c r="H83" i="42"/>
  <c r="H86" i="42"/>
  <c r="H87" i="42"/>
  <c r="H90" i="42"/>
  <c r="H91" i="42"/>
  <c r="H94" i="42"/>
  <c r="H95" i="42"/>
  <c r="H98" i="42"/>
  <c r="H99" i="42"/>
  <c r="H102" i="42"/>
  <c r="H103" i="42"/>
  <c r="H106" i="42"/>
  <c r="H107" i="42"/>
  <c r="H110" i="42"/>
  <c r="H111" i="42"/>
  <c r="H114" i="42"/>
  <c r="H115" i="42"/>
  <c r="H118" i="42"/>
  <c r="H119" i="42"/>
  <c r="H122" i="42"/>
  <c r="K133" i="42"/>
  <c r="K138" i="42"/>
  <c r="K142" i="42"/>
  <c r="K146" i="42"/>
  <c r="K150" i="42"/>
  <c r="K154" i="42"/>
  <c r="K158" i="42"/>
  <c r="K162" i="42"/>
  <c r="K166" i="42"/>
  <c r="K170" i="42"/>
  <c r="K174" i="42"/>
  <c r="K178" i="42"/>
  <c r="K182" i="42"/>
  <c r="K186" i="42"/>
  <c r="K190" i="42"/>
  <c r="K194" i="42"/>
  <c r="K198" i="42"/>
  <c r="K202" i="42"/>
  <c r="H203" i="42"/>
  <c r="T174" i="43"/>
  <c r="P174" i="43"/>
  <c r="T155" i="43"/>
  <c r="P155" i="43"/>
  <c r="P148" i="43"/>
  <c r="T148" i="43"/>
  <c r="T142" i="43"/>
  <c r="P142" i="43"/>
  <c r="T123" i="43"/>
  <c r="P123" i="43"/>
  <c r="P116" i="43"/>
  <c r="T116" i="43"/>
  <c r="T110" i="43"/>
  <c r="P110" i="43"/>
  <c r="T91" i="43"/>
  <c r="P91" i="43"/>
  <c r="P84" i="43"/>
  <c r="T84" i="43"/>
  <c r="T107" i="44"/>
  <c r="P107" i="44"/>
  <c r="P56" i="44"/>
  <c r="T56" i="44"/>
  <c r="P20" i="44"/>
  <c r="T20" i="44"/>
  <c r="P173" i="45"/>
  <c r="T173" i="45"/>
  <c r="P131" i="45"/>
  <c r="T131" i="45"/>
  <c r="P119" i="45"/>
  <c r="T119" i="45"/>
  <c r="P81" i="45"/>
  <c r="T81" i="45"/>
  <c r="P62" i="41"/>
  <c r="T62" i="41"/>
  <c r="P58" i="41"/>
  <c r="T58" i="41"/>
  <c r="P9" i="41"/>
  <c r="T9" i="41"/>
  <c r="Y7" i="41"/>
  <c r="P129" i="42"/>
  <c r="T129" i="42"/>
  <c r="P125" i="42"/>
  <c r="T125" i="42"/>
  <c r="Y13" i="42"/>
  <c r="P7" i="42"/>
  <c r="T7" i="42"/>
  <c r="P5" i="42"/>
  <c r="T5" i="42"/>
  <c r="P200" i="43"/>
  <c r="T200" i="43"/>
  <c r="P196" i="43"/>
  <c r="T196" i="43"/>
  <c r="P192" i="43"/>
  <c r="T192" i="43"/>
  <c r="P188" i="43"/>
  <c r="T188" i="43"/>
  <c r="P184" i="43"/>
  <c r="T184" i="43"/>
  <c r="P180" i="43"/>
  <c r="T180" i="43"/>
  <c r="P176" i="43"/>
  <c r="T176" i="43"/>
  <c r="P77" i="43"/>
  <c r="T77" i="43"/>
  <c r="P69" i="43"/>
  <c r="T69" i="43"/>
  <c r="T32" i="43"/>
  <c r="P32" i="43"/>
  <c r="T13" i="43"/>
  <c r="P13" i="43"/>
  <c r="T203" i="44"/>
  <c r="P203" i="44"/>
  <c r="P172" i="44"/>
  <c r="T172" i="44"/>
  <c r="P168" i="44"/>
  <c r="T168" i="44"/>
  <c r="P46" i="44"/>
  <c r="T46" i="44"/>
  <c r="P109" i="45"/>
  <c r="T109" i="45"/>
  <c r="P67" i="45"/>
  <c r="T67" i="45"/>
  <c r="P55" i="45"/>
  <c r="T55" i="45"/>
  <c r="P17" i="45"/>
  <c r="T17" i="45"/>
  <c r="P112" i="46"/>
  <c r="T112" i="46"/>
  <c r="P200" i="47"/>
  <c r="T200" i="47"/>
  <c r="P198" i="47"/>
  <c r="T198" i="47"/>
  <c r="P192" i="47"/>
  <c r="T192" i="47"/>
  <c r="P190" i="47"/>
  <c r="T190" i="47"/>
  <c r="P184" i="47"/>
  <c r="T184" i="47"/>
  <c r="P182" i="47"/>
  <c r="T182" i="47"/>
  <c r="P176" i="47"/>
  <c r="T176" i="47"/>
  <c r="P174" i="47"/>
  <c r="T174" i="47"/>
  <c r="P168" i="47"/>
  <c r="T168" i="47"/>
  <c r="P166" i="47"/>
  <c r="T166" i="47"/>
  <c r="P160" i="47"/>
  <c r="T160" i="47"/>
  <c r="P158" i="47"/>
  <c r="T158" i="47"/>
  <c r="P152" i="47"/>
  <c r="T152" i="47"/>
  <c r="P150" i="47"/>
  <c r="T150" i="47"/>
  <c r="P144" i="47"/>
  <c r="T144" i="47"/>
  <c r="P142" i="47"/>
  <c r="T142" i="47"/>
  <c r="P136" i="47"/>
  <c r="T136" i="47"/>
  <c r="P134" i="47"/>
  <c r="T134" i="47"/>
  <c r="P128" i="47"/>
  <c r="T128" i="47"/>
  <c r="P126" i="47"/>
  <c r="T126" i="47"/>
  <c r="P120" i="47"/>
  <c r="T120" i="47"/>
  <c r="P118" i="47"/>
  <c r="T118" i="47"/>
  <c r="P112" i="47"/>
  <c r="T112" i="47"/>
  <c r="P110" i="47"/>
  <c r="T110" i="47"/>
  <c r="P104" i="47"/>
  <c r="T104" i="47"/>
  <c r="P102" i="47"/>
  <c r="T102" i="47"/>
  <c r="P96" i="47"/>
  <c r="T96" i="47"/>
  <c r="P94" i="47"/>
  <c r="T94" i="47"/>
  <c r="P88" i="47"/>
  <c r="T88" i="47"/>
  <c r="P86" i="47"/>
  <c r="T86" i="47"/>
  <c r="P80" i="47"/>
  <c r="T80" i="47"/>
  <c r="P78" i="47"/>
  <c r="T78" i="47"/>
  <c r="P72" i="47"/>
  <c r="T72" i="47"/>
  <c r="P70" i="47"/>
  <c r="T70" i="47"/>
  <c r="P64" i="47"/>
  <c r="T64" i="47"/>
  <c r="P62" i="47"/>
  <c r="T62" i="47"/>
  <c r="P56" i="47"/>
  <c r="T56" i="47"/>
  <c r="P54" i="47"/>
  <c r="T54" i="47"/>
  <c r="P48" i="47"/>
  <c r="T48" i="47"/>
  <c r="P46" i="47"/>
  <c r="T46" i="47"/>
  <c r="P40" i="47"/>
  <c r="T40" i="47"/>
  <c r="P38" i="47"/>
  <c r="T38" i="47"/>
  <c r="P32" i="47"/>
  <c r="T32" i="47"/>
  <c r="P196" i="48"/>
  <c r="T196" i="48"/>
  <c r="Y13" i="39"/>
  <c r="Y13" i="41"/>
  <c r="P46" i="41"/>
  <c r="T46" i="41"/>
  <c r="P42" i="41"/>
  <c r="T42" i="41"/>
  <c r="P38" i="41"/>
  <c r="T38" i="41"/>
  <c r="P34" i="41"/>
  <c r="T34" i="41"/>
  <c r="P30" i="41"/>
  <c r="T30" i="41"/>
  <c r="P26" i="41"/>
  <c r="T26" i="41"/>
  <c r="P22" i="41"/>
  <c r="T22" i="41"/>
  <c r="P18" i="41"/>
  <c r="T18" i="41"/>
  <c r="P12" i="41"/>
  <c r="T12" i="41"/>
  <c r="P201" i="42"/>
  <c r="T201" i="42"/>
  <c r="P197" i="42"/>
  <c r="T197" i="42"/>
  <c r="P193" i="42"/>
  <c r="T193" i="42"/>
  <c r="P189" i="42"/>
  <c r="T189" i="42"/>
  <c r="P185" i="42"/>
  <c r="T185" i="42"/>
  <c r="P181" i="42"/>
  <c r="T181" i="42"/>
  <c r="P177" i="42"/>
  <c r="T177" i="42"/>
  <c r="P173" i="42"/>
  <c r="T173" i="42"/>
  <c r="P169" i="42"/>
  <c r="T169" i="42"/>
  <c r="P165" i="42"/>
  <c r="T165" i="42"/>
  <c r="P161" i="42"/>
  <c r="T161" i="42"/>
  <c r="P157" i="42"/>
  <c r="T157" i="42"/>
  <c r="P153" i="42"/>
  <c r="T153" i="42"/>
  <c r="P149" i="42"/>
  <c r="T149" i="42"/>
  <c r="P145" i="42"/>
  <c r="T145" i="42"/>
  <c r="P141" i="42"/>
  <c r="T141" i="42"/>
  <c r="P137" i="42"/>
  <c r="T137" i="42"/>
  <c r="P8" i="42"/>
  <c r="T8" i="42"/>
  <c r="P6" i="42"/>
  <c r="T6" i="42"/>
  <c r="Y7" i="43"/>
  <c r="P81" i="43"/>
  <c r="T81" i="43"/>
  <c r="P73" i="43"/>
  <c r="T73" i="43"/>
  <c r="P65" i="43"/>
  <c r="T65" i="43"/>
  <c r="T52" i="43"/>
  <c r="P52" i="43"/>
  <c r="T11" i="43"/>
  <c r="P11" i="43"/>
  <c r="N205" i="43"/>
  <c r="L16" i="32" s="1"/>
  <c r="T139" i="44"/>
  <c r="P139" i="44"/>
  <c r="P108" i="44"/>
  <c r="T108" i="44"/>
  <c r="P104" i="44"/>
  <c r="T104" i="44"/>
  <c r="T97" i="44"/>
  <c r="P97" i="44"/>
  <c r="P78" i="44"/>
  <c r="T78" i="44"/>
  <c r="P66" i="44"/>
  <c r="T66" i="44"/>
  <c r="P195" i="45"/>
  <c r="T195" i="45"/>
  <c r="P183" i="45"/>
  <c r="T183" i="45"/>
  <c r="P145" i="45"/>
  <c r="T145" i="45"/>
  <c r="P176" i="46"/>
  <c r="T176" i="46"/>
  <c r="P146" i="46"/>
  <c r="T146" i="46"/>
  <c r="P80" i="43"/>
  <c r="P76" i="43"/>
  <c r="P72" i="43"/>
  <c r="P68" i="43"/>
  <c r="P60" i="43"/>
  <c r="P37" i="43"/>
  <c r="T37" i="43"/>
  <c r="P33" i="43"/>
  <c r="T33" i="43"/>
  <c r="P25" i="43"/>
  <c r="T25" i="43"/>
  <c r="P16" i="43"/>
  <c r="P8" i="43"/>
  <c r="T8" i="43"/>
  <c r="P6" i="43"/>
  <c r="T6" i="43"/>
  <c r="K5" i="43"/>
  <c r="K7" i="43"/>
  <c r="K10" i="43"/>
  <c r="H11" i="43"/>
  <c r="H13" i="43"/>
  <c r="K15" i="43"/>
  <c r="H16" i="43"/>
  <c r="K19" i="43"/>
  <c r="H20" i="43"/>
  <c r="K23" i="43"/>
  <c r="H24" i="43"/>
  <c r="K27" i="43"/>
  <c r="H28" i="43"/>
  <c r="K31" i="43"/>
  <c r="H32" i="43"/>
  <c r="K35" i="43"/>
  <c r="H36" i="43"/>
  <c r="K39" i="43"/>
  <c r="H40" i="43"/>
  <c r="K43" i="43"/>
  <c r="H44" i="43"/>
  <c r="K47" i="43"/>
  <c r="H48" i="43"/>
  <c r="K51" i="43"/>
  <c r="H52" i="43"/>
  <c r="K55" i="43"/>
  <c r="H56" i="43"/>
  <c r="K59" i="43"/>
  <c r="H60" i="43"/>
  <c r="K63" i="43"/>
  <c r="H64" i="43"/>
  <c r="K67" i="43"/>
  <c r="H68" i="43"/>
  <c r="K71" i="43"/>
  <c r="H72" i="43"/>
  <c r="K75" i="43"/>
  <c r="H76" i="43"/>
  <c r="K79" i="43"/>
  <c r="H80" i="43"/>
  <c r="H6" i="43"/>
  <c r="H8" i="43"/>
  <c r="K11" i="43"/>
  <c r="K13" i="43"/>
  <c r="K16" i="43"/>
  <c r="H17" i="43"/>
  <c r="K20" i="43"/>
  <c r="H21" i="43"/>
  <c r="K24" i="43"/>
  <c r="H25" i="43"/>
  <c r="K28" i="43"/>
  <c r="H29" i="43"/>
  <c r="K32" i="43"/>
  <c r="H33" i="43"/>
  <c r="K36" i="43"/>
  <c r="H37" i="43"/>
  <c r="K40" i="43"/>
  <c r="H41" i="43"/>
  <c r="K44" i="43"/>
  <c r="H45" i="43"/>
  <c r="K48" i="43"/>
  <c r="H49" i="43"/>
  <c r="K52" i="43"/>
  <c r="H53" i="43"/>
  <c r="K56" i="43"/>
  <c r="H57" i="43"/>
  <c r="K60" i="43"/>
  <c r="H61" i="43"/>
  <c r="K64" i="43"/>
  <c r="H65" i="43"/>
  <c r="H7" i="43"/>
  <c r="K8" i="43"/>
  <c r="K17" i="43"/>
  <c r="K22" i="43"/>
  <c r="H23" i="43"/>
  <c r="H26" i="43"/>
  <c r="K33" i="43"/>
  <c r="K38" i="43"/>
  <c r="H39" i="43"/>
  <c r="H42" i="43"/>
  <c r="K49" i="43"/>
  <c r="K54" i="43"/>
  <c r="H55" i="43"/>
  <c r="H58" i="43"/>
  <c r="K65" i="43"/>
  <c r="K66" i="43"/>
  <c r="H67" i="43"/>
  <c r="K68" i="43"/>
  <c r="K69" i="43"/>
  <c r="K70" i="43"/>
  <c r="H71" i="43"/>
  <c r="K72" i="43"/>
  <c r="K73" i="43"/>
  <c r="K74" i="43"/>
  <c r="H75" i="43"/>
  <c r="K76" i="43"/>
  <c r="K77" i="43"/>
  <c r="K78" i="43"/>
  <c r="H79" i="43"/>
  <c r="K80" i="43"/>
  <c r="K81" i="43"/>
  <c r="K82" i="43"/>
  <c r="H83" i="43"/>
  <c r="K86" i="43"/>
  <c r="H87" i="43"/>
  <c r="K90" i="43"/>
  <c r="H91" i="43"/>
  <c r="K94" i="43"/>
  <c r="H95" i="43"/>
  <c r="K98" i="43"/>
  <c r="H99" i="43"/>
  <c r="K102" i="43"/>
  <c r="H103" i="43"/>
  <c r="K106" i="43"/>
  <c r="H107" i="43"/>
  <c r="K110" i="43"/>
  <c r="H111" i="43"/>
  <c r="K114" i="43"/>
  <c r="H115" i="43"/>
  <c r="K118" i="43"/>
  <c r="H119" i="43"/>
  <c r="K122" i="43"/>
  <c r="H123" i="43"/>
  <c r="K126" i="43"/>
  <c r="H127" i="43"/>
  <c r="K130" i="43"/>
  <c r="H131" i="43"/>
  <c r="K134" i="43"/>
  <c r="H135" i="43"/>
  <c r="K138" i="43"/>
  <c r="H139" i="43"/>
  <c r="K142" i="43"/>
  <c r="H143" i="43"/>
  <c r="K146" i="43"/>
  <c r="H147" i="43"/>
  <c r="K150" i="43"/>
  <c r="H151" i="43"/>
  <c r="K154" i="43"/>
  <c r="H155" i="43"/>
  <c r="K158" i="43"/>
  <c r="H159" i="43"/>
  <c r="K162" i="43"/>
  <c r="H163" i="43"/>
  <c r="K166" i="43"/>
  <c r="H167" i="43"/>
  <c r="K170" i="43"/>
  <c r="H171" i="43"/>
  <c r="K174" i="43"/>
  <c r="H175" i="43"/>
  <c r="T187" i="44"/>
  <c r="P187" i="44"/>
  <c r="P183" i="44"/>
  <c r="T155" i="44"/>
  <c r="P155" i="44"/>
  <c r="P151" i="44"/>
  <c r="T123" i="44"/>
  <c r="P123" i="44"/>
  <c r="P119" i="44"/>
  <c r="P98" i="44"/>
  <c r="T98" i="44"/>
  <c r="P88" i="44"/>
  <c r="T88" i="44"/>
  <c r="P24" i="44"/>
  <c r="T24" i="44"/>
  <c r="Y13" i="45"/>
  <c r="P163" i="45"/>
  <c r="T163" i="45"/>
  <c r="P151" i="45"/>
  <c r="T151" i="45"/>
  <c r="P99" i="45"/>
  <c r="T99" i="45"/>
  <c r="P87" i="45"/>
  <c r="T87" i="45"/>
  <c r="P35" i="45"/>
  <c r="T35" i="45"/>
  <c r="P23" i="45"/>
  <c r="T23" i="45"/>
  <c r="P8" i="45"/>
  <c r="T8" i="45"/>
  <c r="P148" i="46"/>
  <c r="T148" i="46"/>
  <c r="P91" i="46"/>
  <c r="T91" i="46"/>
  <c r="P85" i="46"/>
  <c r="T85" i="46"/>
  <c r="T80" i="46"/>
  <c r="P80" i="46"/>
  <c r="Y13" i="43"/>
  <c r="P53" i="43"/>
  <c r="T53" i="43"/>
  <c r="P49" i="43"/>
  <c r="T49" i="43"/>
  <c r="P41" i="43"/>
  <c r="T41" i="43"/>
  <c r="T20" i="43"/>
  <c r="P20" i="43"/>
  <c r="P188" i="44"/>
  <c r="T188" i="44"/>
  <c r="P184" i="44"/>
  <c r="T184" i="44"/>
  <c r="P156" i="44"/>
  <c r="T156" i="44"/>
  <c r="P152" i="44"/>
  <c r="T152" i="44"/>
  <c r="P124" i="44"/>
  <c r="T124" i="44"/>
  <c r="P120" i="44"/>
  <c r="T120" i="44"/>
  <c r="T100" i="44"/>
  <c r="P100" i="44"/>
  <c r="P52" i="44"/>
  <c r="T52" i="44"/>
  <c r="P34" i="44"/>
  <c r="T34" i="44"/>
  <c r="P177" i="45"/>
  <c r="T177" i="45"/>
  <c r="P113" i="45"/>
  <c r="T113" i="45"/>
  <c r="P49" i="45"/>
  <c r="T49" i="45"/>
  <c r="P178" i="46"/>
  <c r="T178" i="46"/>
  <c r="P114" i="46"/>
  <c r="T114" i="46"/>
  <c r="T100" i="46"/>
  <c r="P100" i="46"/>
  <c r="P61" i="43"/>
  <c r="T61" i="43"/>
  <c r="P45" i="43"/>
  <c r="T45" i="43"/>
  <c r="P29" i="43"/>
  <c r="T29" i="43"/>
  <c r="P196" i="44"/>
  <c r="T196" i="44"/>
  <c r="P191" i="44"/>
  <c r="P180" i="44"/>
  <c r="T180" i="44"/>
  <c r="P175" i="44"/>
  <c r="P164" i="44"/>
  <c r="T164" i="44"/>
  <c r="P159" i="44"/>
  <c r="P148" i="44"/>
  <c r="T148" i="44"/>
  <c r="P143" i="44"/>
  <c r="P132" i="44"/>
  <c r="T132" i="44"/>
  <c r="P127" i="44"/>
  <c r="P116" i="44"/>
  <c r="T116" i="44"/>
  <c r="P111" i="44"/>
  <c r="P96" i="44"/>
  <c r="T94" i="44"/>
  <c r="P93" i="44"/>
  <c r="P72" i="44"/>
  <c r="T72" i="44"/>
  <c r="T62" i="44"/>
  <c r="P50" i="44"/>
  <c r="T50" i="44"/>
  <c r="P40" i="44"/>
  <c r="T40" i="44"/>
  <c r="T30" i="44"/>
  <c r="P18" i="44"/>
  <c r="T18" i="44"/>
  <c r="P9" i="44"/>
  <c r="N205" i="44"/>
  <c r="L17" i="32" s="1"/>
  <c r="P193" i="45"/>
  <c r="T193" i="45"/>
  <c r="T189" i="45"/>
  <c r="P161" i="45"/>
  <c r="T161" i="45"/>
  <c r="T157" i="45"/>
  <c r="P129" i="45"/>
  <c r="T129" i="45"/>
  <c r="T125" i="45"/>
  <c r="P97" i="45"/>
  <c r="T97" i="45"/>
  <c r="T93" i="45"/>
  <c r="P65" i="45"/>
  <c r="T65" i="45"/>
  <c r="T61" i="45"/>
  <c r="P33" i="45"/>
  <c r="T33" i="45"/>
  <c r="T29" i="45"/>
  <c r="P7" i="45"/>
  <c r="T7" i="45"/>
  <c r="N205" i="45"/>
  <c r="L18" i="32" s="1"/>
  <c r="P194" i="46"/>
  <c r="T194" i="46"/>
  <c r="T192" i="46"/>
  <c r="T190" i="46"/>
  <c r="P162" i="46"/>
  <c r="T162" i="46"/>
  <c r="T160" i="46"/>
  <c r="T158" i="46"/>
  <c r="P130" i="46"/>
  <c r="T130" i="46"/>
  <c r="T128" i="46"/>
  <c r="T126" i="46"/>
  <c r="P79" i="46"/>
  <c r="T79" i="46"/>
  <c r="T75" i="46"/>
  <c r="P69" i="46"/>
  <c r="T69" i="46"/>
  <c r="P61" i="46"/>
  <c r="T61" i="46"/>
  <c r="P53" i="46"/>
  <c r="T53" i="46"/>
  <c r="P45" i="46"/>
  <c r="T45" i="46"/>
  <c r="P37" i="46"/>
  <c r="T37" i="46"/>
  <c r="P29" i="46"/>
  <c r="T29" i="46"/>
  <c r="P21" i="46"/>
  <c r="T21" i="46"/>
  <c r="Y7" i="44"/>
  <c r="P192" i="44"/>
  <c r="T192" i="44"/>
  <c r="P176" i="44"/>
  <c r="T176" i="44"/>
  <c r="P160" i="44"/>
  <c r="T160" i="44"/>
  <c r="P144" i="44"/>
  <c r="T144" i="44"/>
  <c r="P128" i="44"/>
  <c r="T128" i="44"/>
  <c r="P112" i="44"/>
  <c r="T112" i="44"/>
  <c r="P82" i="44"/>
  <c r="T82" i="44"/>
  <c r="P13" i="44"/>
  <c r="T13" i="44"/>
  <c r="P199" i="45"/>
  <c r="T199" i="45"/>
  <c r="P167" i="45"/>
  <c r="T167" i="45"/>
  <c r="P135" i="45"/>
  <c r="T135" i="45"/>
  <c r="P103" i="45"/>
  <c r="T103" i="45"/>
  <c r="P71" i="45"/>
  <c r="T71" i="45"/>
  <c r="P39" i="45"/>
  <c r="T39" i="45"/>
  <c r="P196" i="46"/>
  <c r="T196" i="46"/>
  <c r="P164" i="46"/>
  <c r="T164" i="46"/>
  <c r="P132" i="46"/>
  <c r="T132" i="46"/>
  <c r="P95" i="46"/>
  <c r="T95" i="46"/>
  <c r="P89" i="46"/>
  <c r="T89" i="46"/>
  <c r="T84" i="46"/>
  <c r="P84" i="46"/>
  <c r="P67" i="46"/>
  <c r="T67" i="46"/>
  <c r="P59" i="46"/>
  <c r="T59" i="46"/>
  <c r="P51" i="46"/>
  <c r="T51" i="46"/>
  <c r="P43" i="46"/>
  <c r="T43" i="46"/>
  <c r="P35" i="46"/>
  <c r="T35" i="46"/>
  <c r="P27" i="46"/>
  <c r="T27" i="46"/>
  <c r="P19" i="46"/>
  <c r="T19" i="46"/>
  <c r="H5" i="44"/>
  <c r="H7" i="44"/>
  <c r="K9" i="44"/>
  <c r="H10" i="44"/>
  <c r="K12" i="44"/>
  <c r="K14" i="44"/>
  <c r="H15" i="44"/>
  <c r="K18" i="44"/>
  <c r="H19" i="44"/>
  <c r="K22" i="44"/>
  <c r="H23" i="44"/>
  <c r="K26" i="44"/>
  <c r="H27" i="44"/>
  <c r="K30" i="44"/>
  <c r="H31" i="44"/>
  <c r="K34" i="44"/>
  <c r="H35" i="44"/>
  <c r="K38" i="44"/>
  <c r="H39" i="44"/>
  <c r="K42" i="44"/>
  <c r="H43" i="44"/>
  <c r="K46" i="44"/>
  <c r="H47" i="44"/>
  <c r="K50" i="44"/>
  <c r="H51" i="44"/>
  <c r="K54" i="44"/>
  <c r="H55" i="44"/>
  <c r="K58" i="44"/>
  <c r="H59" i="44"/>
  <c r="K62" i="44"/>
  <c r="H63" i="44"/>
  <c r="K66" i="44"/>
  <c r="H67" i="44"/>
  <c r="K70" i="44"/>
  <c r="H71" i="44"/>
  <c r="K74" i="44"/>
  <c r="H75" i="44"/>
  <c r="K78" i="44"/>
  <c r="H79" i="44"/>
  <c r="K82" i="44"/>
  <c r="H83" i="44"/>
  <c r="K86" i="44"/>
  <c r="H87" i="44"/>
  <c r="H6" i="44"/>
  <c r="H8" i="44"/>
  <c r="K11" i="44"/>
  <c r="K13" i="44"/>
  <c r="K16" i="44"/>
  <c r="H17" i="44"/>
  <c r="K20" i="44"/>
  <c r="H21" i="44"/>
  <c r="K24" i="44"/>
  <c r="H25" i="44"/>
  <c r="K28" i="44"/>
  <c r="H29" i="44"/>
  <c r="K32" i="44"/>
  <c r="H33" i="44"/>
  <c r="K36" i="44"/>
  <c r="H37" i="44"/>
  <c r="K40" i="44"/>
  <c r="H41" i="44"/>
  <c r="K44" i="44"/>
  <c r="H45" i="44"/>
  <c r="K48" i="44"/>
  <c r="H49" i="44"/>
  <c r="K52" i="44"/>
  <c r="H53" i="44"/>
  <c r="K56" i="44"/>
  <c r="H57" i="44"/>
  <c r="K60" i="44"/>
  <c r="H61" i="44"/>
  <c r="K64" i="44"/>
  <c r="H65" i="44"/>
  <c r="K68" i="44"/>
  <c r="H69" i="44"/>
  <c r="K72" i="44"/>
  <c r="H73" i="44"/>
  <c r="K76" i="44"/>
  <c r="H77" i="44"/>
  <c r="K80" i="44"/>
  <c r="H81" i="44"/>
  <c r="K84" i="44"/>
  <c r="H85" i="44"/>
  <c r="K88" i="44"/>
  <c r="H89" i="44"/>
  <c r="K92" i="44"/>
  <c r="H93" i="44"/>
  <c r="K96" i="44"/>
  <c r="H97" i="44"/>
  <c r="K100" i="44"/>
  <c r="H101" i="44"/>
  <c r="Y7" i="45"/>
  <c r="K6" i="45"/>
  <c r="K8" i="45"/>
  <c r="H9" i="45"/>
  <c r="H12" i="45"/>
  <c r="H14" i="45"/>
  <c r="K17" i="45"/>
  <c r="H18" i="45"/>
  <c r="K21" i="45"/>
  <c r="H22" i="45"/>
  <c r="K25" i="45"/>
  <c r="H26" i="45"/>
  <c r="K29" i="45"/>
  <c r="H30" i="45"/>
  <c r="K33" i="45"/>
  <c r="H34" i="45"/>
  <c r="K37" i="45"/>
  <c r="H38" i="45"/>
  <c r="K41" i="45"/>
  <c r="H42" i="45"/>
  <c r="K45" i="45"/>
  <c r="H46" i="45"/>
  <c r="K49" i="45"/>
  <c r="H50" i="45"/>
  <c r="K53" i="45"/>
  <c r="H54" i="45"/>
  <c r="K57" i="45"/>
  <c r="H58" i="45"/>
  <c r="K61" i="45"/>
  <c r="H62" i="45"/>
  <c r="K65" i="45"/>
  <c r="H66" i="45"/>
  <c r="K69" i="45"/>
  <c r="H70" i="45"/>
  <c r="K73" i="45"/>
  <c r="H74" i="45"/>
  <c r="K77" i="45"/>
  <c r="H78" i="45"/>
  <c r="K81" i="45"/>
  <c r="H82" i="45"/>
  <c r="K85" i="45"/>
  <c r="H86" i="45"/>
  <c r="K89" i="45"/>
  <c r="H90" i="45"/>
  <c r="K93" i="45"/>
  <c r="H94" i="45"/>
  <c r="K97" i="45"/>
  <c r="H98" i="45"/>
  <c r="K101" i="45"/>
  <c r="H102" i="45"/>
  <c r="K105" i="45"/>
  <c r="H106" i="45"/>
  <c r="K109" i="45"/>
  <c r="H110" i="45"/>
  <c r="K113" i="45"/>
  <c r="H114" i="45"/>
  <c r="K117" i="45"/>
  <c r="H118" i="45"/>
  <c r="K121" i="45"/>
  <c r="H122" i="45"/>
  <c r="K125" i="45"/>
  <c r="H126" i="45"/>
  <c r="K129" i="45"/>
  <c r="H130" i="45"/>
  <c r="K133" i="45"/>
  <c r="H134" i="45"/>
  <c r="K137" i="45"/>
  <c r="H138" i="45"/>
  <c r="K141" i="45"/>
  <c r="H142" i="45"/>
  <c r="K145" i="45"/>
  <c r="H146" i="45"/>
  <c r="K149" i="45"/>
  <c r="H150" i="45"/>
  <c r="K153" i="45"/>
  <c r="H154" i="45"/>
  <c r="K157" i="45"/>
  <c r="H158" i="45"/>
  <c r="K161" i="45"/>
  <c r="H162" i="45"/>
  <c r="K165" i="45"/>
  <c r="H166" i="45"/>
  <c r="K169" i="45"/>
  <c r="H170" i="45"/>
  <c r="K173" i="45"/>
  <c r="H174" i="45"/>
  <c r="K177" i="45"/>
  <c r="H178" i="45"/>
  <c r="K181" i="45"/>
  <c r="H182" i="45"/>
  <c r="K185" i="45"/>
  <c r="H186" i="45"/>
  <c r="K189" i="45"/>
  <c r="H190" i="45"/>
  <c r="K193" i="45"/>
  <c r="H194" i="45"/>
  <c r="K197" i="45"/>
  <c r="H198" i="45"/>
  <c r="K201" i="45"/>
  <c r="H202" i="45"/>
  <c r="K5" i="45"/>
  <c r="K7" i="45"/>
  <c r="K10" i="45"/>
  <c r="H11" i="45"/>
  <c r="H13" i="45"/>
  <c r="K15" i="45"/>
  <c r="H16" i="45"/>
  <c r="K19" i="45"/>
  <c r="H20" i="45"/>
  <c r="K23" i="45"/>
  <c r="H24" i="45"/>
  <c r="K27" i="45"/>
  <c r="H28" i="45"/>
  <c r="K31" i="45"/>
  <c r="H32" i="45"/>
  <c r="K35" i="45"/>
  <c r="H36" i="45"/>
  <c r="K39" i="45"/>
  <c r="H40" i="45"/>
  <c r="K43" i="45"/>
  <c r="H44" i="45"/>
  <c r="K47" i="45"/>
  <c r="H48" i="45"/>
  <c r="K51" i="45"/>
  <c r="H52" i="45"/>
  <c r="K55" i="45"/>
  <c r="H56" i="45"/>
  <c r="K59" i="45"/>
  <c r="H60" i="45"/>
  <c r="K63" i="45"/>
  <c r="H64" i="45"/>
  <c r="K67" i="45"/>
  <c r="H68" i="45"/>
  <c r="K71" i="45"/>
  <c r="H72" i="45"/>
  <c r="K75" i="45"/>
  <c r="H76" i="45"/>
  <c r="K79" i="45"/>
  <c r="H80" i="45"/>
  <c r="K83" i="45"/>
  <c r="H84" i="45"/>
  <c r="K87" i="45"/>
  <c r="H88" i="45"/>
  <c r="K91" i="45"/>
  <c r="H92" i="45"/>
  <c r="K95" i="45"/>
  <c r="H96" i="45"/>
  <c r="K99" i="45"/>
  <c r="H100" i="45"/>
  <c r="K103" i="45"/>
  <c r="H104" i="45"/>
  <c r="K107" i="45"/>
  <c r="H108" i="45"/>
  <c r="K111" i="45"/>
  <c r="H112" i="45"/>
  <c r="K115" i="45"/>
  <c r="H116" i="45"/>
  <c r="K119" i="45"/>
  <c r="H120" i="45"/>
  <c r="K123" i="45"/>
  <c r="H124" i="45"/>
  <c r="K127" i="45"/>
  <c r="H128" i="45"/>
  <c r="K131" i="45"/>
  <c r="H132" i="45"/>
  <c r="K135" i="45"/>
  <c r="H136" i="45"/>
  <c r="K139" i="45"/>
  <c r="H140" i="45"/>
  <c r="K143" i="45"/>
  <c r="H144" i="45"/>
  <c r="K147" i="45"/>
  <c r="H148" i="45"/>
  <c r="K151" i="45"/>
  <c r="H152" i="45"/>
  <c r="K155" i="45"/>
  <c r="H156" i="45"/>
  <c r="K159" i="45"/>
  <c r="H160" i="45"/>
  <c r="K163" i="45"/>
  <c r="H164" i="45"/>
  <c r="K167" i="45"/>
  <c r="H168" i="45"/>
  <c r="K171" i="45"/>
  <c r="H172" i="45"/>
  <c r="K175" i="45"/>
  <c r="H176" i="45"/>
  <c r="K179" i="45"/>
  <c r="H180" i="45"/>
  <c r="K183" i="45"/>
  <c r="H184" i="45"/>
  <c r="K187" i="45"/>
  <c r="H188" i="45"/>
  <c r="K191" i="45"/>
  <c r="H192" i="45"/>
  <c r="K195" i="45"/>
  <c r="H196" i="45"/>
  <c r="K199" i="45"/>
  <c r="H200" i="45"/>
  <c r="K203" i="45"/>
  <c r="H204" i="45"/>
  <c r="P97" i="46"/>
  <c r="T97" i="46"/>
  <c r="T92" i="46"/>
  <c r="P92" i="46"/>
  <c r="P81" i="46"/>
  <c r="T81" i="46"/>
  <c r="T76" i="46"/>
  <c r="P76" i="46"/>
  <c r="P8" i="46"/>
  <c r="T8" i="46"/>
  <c r="P188" i="48"/>
  <c r="T188" i="48"/>
  <c r="P180" i="48"/>
  <c r="T180" i="48"/>
  <c r="P172" i="48"/>
  <c r="T172" i="48"/>
  <c r="P164" i="48"/>
  <c r="T164" i="48"/>
  <c r="P156" i="48"/>
  <c r="T156" i="48"/>
  <c r="P148" i="48"/>
  <c r="T148" i="48"/>
  <c r="P140" i="48"/>
  <c r="T140" i="48"/>
  <c r="P132" i="48"/>
  <c r="T132" i="48"/>
  <c r="P124" i="48"/>
  <c r="T124" i="48"/>
  <c r="P116" i="48"/>
  <c r="T116" i="48"/>
  <c r="P108" i="48"/>
  <c r="T108" i="48"/>
  <c r="P100" i="48"/>
  <c r="T100" i="48"/>
  <c r="P92" i="48"/>
  <c r="T92" i="48"/>
  <c r="P74" i="48"/>
  <c r="T74" i="48"/>
  <c r="P11" i="49"/>
  <c r="T11" i="49"/>
  <c r="N205" i="49"/>
  <c r="L22" i="32" s="1"/>
  <c r="H5" i="49"/>
  <c r="H7" i="49"/>
  <c r="K9" i="49"/>
  <c r="H10" i="49"/>
  <c r="K12" i="49"/>
  <c r="K14" i="49"/>
  <c r="H15" i="49"/>
  <c r="K18" i="49"/>
  <c r="H19" i="49"/>
  <c r="K22" i="49"/>
  <c r="H23" i="49"/>
  <c r="K26" i="49"/>
  <c r="H27" i="49"/>
  <c r="K30" i="49"/>
  <c r="H31" i="49"/>
  <c r="K34" i="49"/>
  <c r="H35" i="49"/>
  <c r="K38" i="49"/>
  <c r="H39" i="49"/>
  <c r="K42" i="49"/>
  <c r="H43" i="49"/>
  <c r="K46" i="49"/>
  <c r="H47" i="49"/>
  <c r="K50" i="49"/>
  <c r="H51" i="49"/>
  <c r="K54" i="49"/>
  <c r="H55" i="49"/>
  <c r="K58" i="49"/>
  <c r="H59" i="49"/>
  <c r="K62" i="49"/>
  <c r="H63" i="49"/>
  <c r="K66" i="49"/>
  <c r="H67" i="49"/>
  <c r="K70" i="49"/>
  <c r="H71" i="49"/>
  <c r="K74" i="49"/>
  <c r="H75" i="49"/>
  <c r="K78" i="49"/>
  <c r="H79" i="49"/>
  <c r="H6" i="49"/>
  <c r="H8" i="49"/>
  <c r="K11" i="49"/>
  <c r="K13" i="49"/>
  <c r="K16" i="49"/>
  <c r="H17" i="49"/>
  <c r="K20" i="49"/>
  <c r="H21" i="49"/>
  <c r="K24" i="49"/>
  <c r="H25" i="49"/>
  <c r="K28" i="49"/>
  <c r="H29" i="49"/>
  <c r="K32" i="49"/>
  <c r="H33" i="49"/>
  <c r="K36" i="49"/>
  <c r="H37" i="49"/>
  <c r="K40" i="49"/>
  <c r="H41" i="49"/>
  <c r="K44" i="49"/>
  <c r="H45" i="49"/>
  <c r="K48" i="49"/>
  <c r="H49" i="49"/>
  <c r="K52" i="49"/>
  <c r="H53" i="49"/>
  <c r="K56" i="49"/>
  <c r="H57" i="49"/>
  <c r="K60" i="49"/>
  <c r="H61" i="49"/>
  <c r="K64" i="49"/>
  <c r="H65" i="49"/>
  <c r="K68" i="49"/>
  <c r="H69" i="49"/>
  <c r="K72" i="49"/>
  <c r="H73" i="49"/>
  <c r="K76" i="49"/>
  <c r="H77" i="49"/>
  <c r="K80" i="49"/>
  <c r="H81" i="49"/>
  <c r="K84" i="49"/>
  <c r="H85" i="49"/>
  <c r="K88" i="49"/>
  <c r="H89" i="49"/>
  <c r="K5" i="49"/>
  <c r="K10" i="49"/>
  <c r="H11" i="49"/>
  <c r="K15" i="49"/>
  <c r="H16" i="49"/>
  <c r="K21" i="49"/>
  <c r="H26" i="49"/>
  <c r="K31" i="49"/>
  <c r="H32" i="49"/>
  <c r="K37" i="49"/>
  <c r="H42" i="49"/>
  <c r="K47" i="49"/>
  <c r="H48" i="49"/>
  <c r="K53" i="49"/>
  <c r="H58" i="49"/>
  <c r="K63" i="49"/>
  <c r="H64" i="49"/>
  <c r="K69" i="49"/>
  <c r="H74" i="49"/>
  <c r="K79" i="49"/>
  <c r="H80" i="49"/>
  <c r="K90" i="49"/>
  <c r="H91" i="49"/>
  <c r="K94" i="49"/>
  <c r="H95" i="49"/>
  <c r="K98" i="49"/>
  <c r="H99" i="49"/>
  <c r="K102" i="49"/>
  <c r="H103" i="49"/>
  <c r="K106" i="49"/>
  <c r="H107" i="49"/>
  <c r="K110" i="49"/>
  <c r="H111" i="49"/>
  <c r="K114" i="49"/>
  <c r="H115" i="49"/>
  <c r="K118" i="49"/>
  <c r="H119" i="49"/>
  <c r="K122" i="49"/>
  <c r="H123" i="49"/>
  <c r="K126" i="49"/>
  <c r="H127" i="49"/>
  <c r="K130" i="49"/>
  <c r="H131" i="49"/>
  <c r="K134" i="49"/>
  <c r="H135" i="49"/>
  <c r="K138" i="49"/>
  <c r="H139" i="49"/>
  <c r="K142" i="49"/>
  <c r="K8" i="49"/>
  <c r="H13" i="49"/>
  <c r="H18" i="49"/>
  <c r="K23" i="49"/>
  <c r="H24" i="49"/>
  <c r="K29" i="49"/>
  <c r="H34" i="49"/>
  <c r="K39" i="49"/>
  <c r="H40" i="49"/>
  <c r="K45" i="49"/>
  <c r="H50" i="49"/>
  <c r="K55" i="49"/>
  <c r="H56" i="49"/>
  <c r="K61" i="49"/>
  <c r="H66" i="49"/>
  <c r="K71" i="49"/>
  <c r="H72" i="49"/>
  <c r="K77" i="49"/>
  <c r="H82" i="49"/>
  <c r="H83" i="49"/>
  <c r="H86" i="49"/>
  <c r="H87" i="49"/>
  <c r="K92" i="49"/>
  <c r="H93" i="49"/>
  <c r="K96" i="49"/>
  <c r="H97" i="49"/>
  <c r="K100" i="49"/>
  <c r="H101" i="49"/>
  <c r="K104" i="49"/>
  <c r="H105" i="49"/>
  <c r="K108" i="49"/>
  <c r="H109" i="49"/>
  <c r="K112" i="49"/>
  <c r="H113" i="49"/>
  <c r="K116" i="49"/>
  <c r="H117" i="49"/>
  <c r="K120" i="49"/>
  <c r="H121" i="49"/>
  <c r="K124" i="49"/>
  <c r="H125" i="49"/>
  <c r="K128" i="49"/>
  <c r="H129" i="49"/>
  <c r="K132" i="49"/>
  <c r="H133" i="49"/>
  <c r="K136" i="49"/>
  <c r="H137" i="49"/>
  <c r="K140" i="49"/>
  <c r="H141" i="49"/>
  <c r="H12" i="49"/>
  <c r="H14" i="49"/>
  <c r="H22" i="49"/>
  <c r="H30" i="49"/>
  <c r="H38" i="49"/>
  <c r="H46" i="49"/>
  <c r="H54" i="49"/>
  <c r="H62" i="49"/>
  <c r="H70" i="49"/>
  <c r="H78" i="49"/>
  <c r="K86" i="49"/>
  <c r="K93" i="49"/>
  <c r="H94" i="49"/>
  <c r="K99" i="49"/>
  <c r="H104" i="49"/>
  <c r="K109" i="49"/>
  <c r="H110" i="49"/>
  <c r="K115" i="49"/>
  <c r="H120" i="49"/>
  <c r="K125" i="49"/>
  <c r="K129" i="49"/>
  <c r="H130" i="49"/>
  <c r="K135" i="49"/>
  <c r="H140" i="49"/>
  <c r="K143" i="49"/>
  <c r="H144" i="49"/>
  <c r="K147" i="49"/>
  <c r="H148" i="49"/>
  <c r="K151" i="49"/>
  <c r="H152" i="49"/>
  <c r="K155" i="49"/>
  <c r="H156" i="49"/>
  <c r="K159" i="49"/>
  <c r="H160" i="49"/>
  <c r="K163" i="49"/>
  <c r="H164" i="49"/>
  <c r="K167" i="49"/>
  <c r="H168" i="49"/>
  <c r="K171" i="49"/>
  <c r="H172" i="49"/>
  <c r="K175" i="49"/>
  <c r="H176" i="49"/>
  <c r="K179" i="49"/>
  <c r="H180" i="49"/>
  <c r="K183" i="49"/>
  <c r="H184" i="49"/>
  <c r="K187" i="49"/>
  <c r="H188" i="49"/>
  <c r="K191" i="49"/>
  <c r="H192" i="49"/>
  <c r="K195" i="49"/>
  <c r="H196" i="49"/>
  <c r="K199" i="49"/>
  <c r="H200" i="49"/>
  <c r="K203" i="49"/>
  <c r="H204" i="49"/>
  <c r="K7" i="49"/>
  <c r="K82" i="49"/>
  <c r="K91" i="49"/>
  <c r="H96" i="49"/>
  <c r="K101" i="49"/>
  <c r="H102" i="49"/>
  <c r="K107" i="49"/>
  <c r="H112" i="49"/>
  <c r="K117" i="49"/>
  <c r="H118" i="49"/>
  <c r="K123" i="49"/>
  <c r="K127" i="49"/>
  <c r="H132" i="49"/>
  <c r="K137" i="49"/>
  <c r="H138" i="49"/>
  <c r="K145" i="49"/>
  <c r="H146" i="49"/>
  <c r="K149" i="49"/>
  <c r="H150" i="49"/>
  <c r="K153" i="49"/>
  <c r="H154" i="49"/>
  <c r="K157" i="49"/>
  <c r="H158" i="49"/>
  <c r="K161" i="49"/>
  <c r="H162" i="49"/>
  <c r="K165" i="49"/>
  <c r="H166" i="49"/>
  <c r="K169" i="49"/>
  <c r="H170" i="49"/>
  <c r="K173" i="49"/>
  <c r="H174" i="49"/>
  <c r="K177" i="49"/>
  <c r="H178" i="49"/>
  <c r="K181" i="49"/>
  <c r="H182" i="49"/>
  <c r="K185" i="49"/>
  <c r="H186" i="49"/>
  <c r="K189" i="49"/>
  <c r="H190" i="49"/>
  <c r="K193" i="49"/>
  <c r="H194" i="49"/>
  <c r="K197" i="49"/>
  <c r="H198" i="49"/>
  <c r="K201" i="49"/>
  <c r="H202" i="49"/>
  <c r="K41" i="49"/>
  <c r="K43" i="49"/>
  <c r="H44" i="49"/>
  <c r="K73" i="49"/>
  <c r="K75" i="49"/>
  <c r="H76" i="49"/>
  <c r="K83" i="49"/>
  <c r="H84" i="49"/>
  <c r="K85" i="49"/>
  <c r="H128" i="49"/>
  <c r="H136" i="49"/>
  <c r="K146" i="49"/>
  <c r="H147" i="49"/>
  <c r="K152" i="49"/>
  <c r="H157" i="49"/>
  <c r="K162" i="49"/>
  <c r="H163" i="49"/>
  <c r="K168" i="49"/>
  <c r="H173" i="49"/>
  <c r="K178" i="49"/>
  <c r="H179" i="49"/>
  <c r="K184" i="49"/>
  <c r="H189" i="49"/>
  <c r="K194" i="49"/>
  <c r="H195" i="49"/>
  <c r="K200" i="49"/>
  <c r="K25" i="49"/>
  <c r="K27" i="49"/>
  <c r="H28" i="49"/>
  <c r="K57" i="49"/>
  <c r="K59" i="49"/>
  <c r="H60" i="49"/>
  <c r="H92" i="49"/>
  <c r="H100" i="49"/>
  <c r="H108" i="49"/>
  <c r="H116" i="49"/>
  <c r="H124" i="49"/>
  <c r="K144" i="49"/>
  <c r="H149" i="49"/>
  <c r="K154" i="49"/>
  <c r="H155" i="49"/>
  <c r="K160" i="49"/>
  <c r="H165" i="49"/>
  <c r="K170" i="49"/>
  <c r="H171" i="49"/>
  <c r="K176" i="49"/>
  <c r="H181" i="49"/>
  <c r="K186" i="49"/>
  <c r="H187" i="49"/>
  <c r="K192" i="49"/>
  <c r="H197" i="49"/>
  <c r="K202" i="49"/>
  <c r="H203" i="49"/>
  <c r="K65" i="49"/>
  <c r="K67" i="49"/>
  <c r="H68" i="49"/>
  <c r="K103" i="49"/>
  <c r="K105" i="49"/>
  <c r="H106" i="49"/>
  <c r="K33" i="49"/>
  <c r="K35" i="49"/>
  <c r="H36" i="49"/>
  <c r="K87" i="49"/>
  <c r="H88" i="49"/>
  <c r="K89" i="49"/>
  <c r="H90" i="49"/>
  <c r="K119" i="49"/>
  <c r="K121" i="49"/>
  <c r="H122" i="49"/>
  <c r="K131" i="49"/>
  <c r="K133" i="49"/>
  <c r="H134" i="49"/>
  <c r="H145" i="49"/>
  <c r="H153" i="49"/>
  <c r="H161" i="49"/>
  <c r="H169" i="49"/>
  <c r="H177" i="49"/>
  <c r="H185" i="49"/>
  <c r="H193" i="49"/>
  <c r="H201" i="49"/>
  <c r="K156" i="49"/>
  <c r="K158" i="49"/>
  <c r="H159" i="49"/>
  <c r="K188" i="49"/>
  <c r="K190" i="49"/>
  <c r="H191" i="49"/>
  <c r="K49" i="49"/>
  <c r="K51" i="49"/>
  <c r="H52" i="49"/>
  <c r="K111" i="49"/>
  <c r="K113" i="49"/>
  <c r="H114" i="49"/>
  <c r="K139" i="49"/>
  <c r="K141" i="49"/>
  <c r="H142" i="49"/>
  <c r="H143" i="49"/>
  <c r="K172" i="49"/>
  <c r="K174" i="49"/>
  <c r="H175" i="49"/>
  <c r="K204" i="49"/>
  <c r="Y13" i="44"/>
  <c r="K69" i="44"/>
  <c r="H64" i="44"/>
  <c r="K63" i="44"/>
  <c r="H58" i="44"/>
  <c r="K53" i="44"/>
  <c r="H48" i="44"/>
  <c r="K47" i="44"/>
  <c r="H42" i="44"/>
  <c r="K37" i="44"/>
  <c r="H32" i="44"/>
  <c r="K31" i="44"/>
  <c r="H26" i="44"/>
  <c r="K21" i="44"/>
  <c r="H16" i="44"/>
  <c r="K15" i="44"/>
  <c r="H11" i="44"/>
  <c r="K10" i="44"/>
  <c r="K5" i="44"/>
  <c r="H15" i="45"/>
  <c r="K14" i="45"/>
  <c r="K13" i="45"/>
  <c r="H10" i="45"/>
  <c r="K9" i="45"/>
  <c r="H5" i="45"/>
  <c r="P93" i="46"/>
  <c r="T93" i="46"/>
  <c r="T88" i="46"/>
  <c r="P88" i="46"/>
  <c r="P77" i="46"/>
  <c r="T77" i="46"/>
  <c r="P6" i="46"/>
  <c r="T6" i="46"/>
  <c r="N205" i="46"/>
  <c r="L19" i="32" s="1"/>
  <c r="K6" i="47"/>
  <c r="K8" i="47"/>
  <c r="H9" i="47"/>
  <c r="H12" i="47"/>
  <c r="H14" i="47"/>
  <c r="K17" i="47"/>
  <c r="H18" i="47"/>
  <c r="K21" i="47"/>
  <c r="H22" i="47"/>
  <c r="K25" i="47"/>
  <c r="H26" i="47"/>
  <c r="K29" i="47"/>
  <c r="H30" i="47"/>
  <c r="K7" i="47"/>
  <c r="H8" i="47"/>
  <c r="K9" i="47"/>
  <c r="K10" i="47"/>
  <c r="K11" i="47"/>
  <c r="K32" i="47"/>
  <c r="H33" i="47"/>
  <c r="K36" i="47"/>
  <c r="H37" i="47"/>
  <c r="K40" i="47"/>
  <c r="H41" i="47"/>
  <c r="K44" i="47"/>
  <c r="H45" i="47"/>
  <c r="K48" i="47"/>
  <c r="H49" i="47"/>
  <c r="K52" i="47"/>
  <c r="H53" i="47"/>
  <c r="K56" i="47"/>
  <c r="H57" i="47"/>
  <c r="K60" i="47"/>
  <c r="H61" i="47"/>
  <c r="K64" i="47"/>
  <c r="H65" i="47"/>
  <c r="K68" i="47"/>
  <c r="H69" i="47"/>
  <c r="K72" i="47"/>
  <c r="H73" i="47"/>
  <c r="K76" i="47"/>
  <c r="H77" i="47"/>
  <c r="K80" i="47"/>
  <c r="H81" i="47"/>
  <c r="K84" i="47"/>
  <c r="H85" i="47"/>
  <c r="K88" i="47"/>
  <c r="H89" i="47"/>
  <c r="K92" i="47"/>
  <c r="H93" i="47"/>
  <c r="K96" i="47"/>
  <c r="H97" i="47"/>
  <c r="K100" i="47"/>
  <c r="H101" i="47"/>
  <c r="K104" i="47"/>
  <c r="H105" i="47"/>
  <c r="K108" i="47"/>
  <c r="H109" i="47"/>
  <c r="K112" i="47"/>
  <c r="H113" i="47"/>
  <c r="K116" i="47"/>
  <c r="H117" i="47"/>
  <c r="K120" i="47"/>
  <c r="H121" i="47"/>
  <c r="K124" i="47"/>
  <c r="H125" i="47"/>
  <c r="K128" i="47"/>
  <c r="H129" i="47"/>
  <c r="K132" i="47"/>
  <c r="H133" i="47"/>
  <c r="K136" i="47"/>
  <c r="H137" i="47"/>
  <c r="K140" i="47"/>
  <c r="H141" i="47"/>
  <c r="K144" i="47"/>
  <c r="H145" i="47"/>
  <c r="K148" i="47"/>
  <c r="H149" i="47"/>
  <c r="K152" i="47"/>
  <c r="H153" i="47"/>
  <c r="K156" i="47"/>
  <c r="H157" i="47"/>
  <c r="K160" i="47"/>
  <c r="H161" i="47"/>
  <c r="K164" i="47"/>
  <c r="H165" i="47"/>
  <c r="K168" i="47"/>
  <c r="H169" i="47"/>
  <c r="K172" i="47"/>
  <c r="H173" i="47"/>
  <c r="K176" i="47"/>
  <c r="H177" i="47"/>
  <c r="K180" i="47"/>
  <c r="H181" i="47"/>
  <c r="K184" i="47"/>
  <c r="H185" i="47"/>
  <c r="K188" i="47"/>
  <c r="H189" i="47"/>
  <c r="K192" i="47"/>
  <c r="H193" i="47"/>
  <c r="K196" i="47"/>
  <c r="H197" i="47"/>
  <c r="K200" i="47"/>
  <c r="H201" i="47"/>
  <c r="K204" i="47"/>
  <c r="H5" i="47"/>
  <c r="K13" i="47"/>
  <c r="H15" i="47"/>
  <c r="H16" i="47"/>
  <c r="H19" i="47"/>
  <c r="H20" i="47"/>
  <c r="H23" i="47"/>
  <c r="H24" i="47"/>
  <c r="H27" i="47"/>
  <c r="H28" i="47"/>
  <c r="H31" i="47"/>
  <c r="K34" i="47"/>
  <c r="H35" i="47"/>
  <c r="K38" i="47"/>
  <c r="H39" i="47"/>
  <c r="K42" i="47"/>
  <c r="H43" i="47"/>
  <c r="K46" i="47"/>
  <c r="H47" i="47"/>
  <c r="K50" i="47"/>
  <c r="H51" i="47"/>
  <c r="K54" i="47"/>
  <c r="H55" i="47"/>
  <c r="K58" i="47"/>
  <c r="H59" i="47"/>
  <c r="K62" i="47"/>
  <c r="H63" i="47"/>
  <c r="K66" i="47"/>
  <c r="H67" i="47"/>
  <c r="K70" i="47"/>
  <c r="H71" i="47"/>
  <c r="K74" i="47"/>
  <c r="H75" i="47"/>
  <c r="K78" i="47"/>
  <c r="H79" i="47"/>
  <c r="K82" i="47"/>
  <c r="H83" i="47"/>
  <c r="K86" i="47"/>
  <c r="H87" i="47"/>
  <c r="K90" i="47"/>
  <c r="H91" i="47"/>
  <c r="K94" i="47"/>
  <c r="H95" i="47"/>
  <c r="K98" i="47"/>
  <c r="H99" i="47"/>
  <c r="K102" i="47"/>
  <c r="H103" i="47"/>
  <c r="K106" i="47"/>
  <c r="H107" i="47"/>
  <c r="K110" i="47"/>
  <c r="H111" i="47"/>
  <c r="K114" i="47"/>
  <c r="H115" i="47"/>
  <c r="K118" i="47"/>
  <c r="H119" i="47"/>
  <c r="K122" i="47"/>
  <c r="H123" i="47"/>
  <c r="K126" i="47"/>
  <c r="H127" i="47"/>
  <c r="K130" i="47"/>
  <c r="H131" i="47"/>
  <c r="K134" i="47"/>
  <c r="H135" i="47"/>
  <c r="K138" i="47"/>
  <c r="H139" i="47"/>
  <c r="K142" i="47"/>
  <c r="H143" i="47"/>
  <c r="K146" i="47"/>
  <c r="H147" i="47"/>
  <c r="K150" i="47"/>
  <c r="H151" i="47"/>
  <c r="K154" i="47"/>
  <c r="H155" i="47"/>
  <c r="K158" i="47"/>
  <c r="H159" i="47"/>
  <c r="K162" i="47"/>
  <c r="H163" i="47"/>
  <c r="K166" i="47"/>
  <c r="H167" i="47"/>
  <c r="K170" i="47"/>
  <c r="H171" i="47"/>
  <c r="K174" i="47"/>
  <c r="H175" i="47"/>
  <c r="K178" i="47"/>
  <c r="H179" i="47"/>
  <c r="K182" i="47"/>
  <c r="H183" i="47"/>
  <c r="K186" i="47"/>
  <c r="H187" i="47"/>
  <c r="K190" i="47"/>
  <c r="H191" i="47"/>
  <c r="K194" i="47"/>
  <c r="H195" i="47"/>
  <c r="K198" i="47"/>
  <c r="H199" i="47"/>
  <c r="K202" i="47"/>
  <c r="H203" i="47"/>
  <c r="H13" i="47"/>
  <c r="K14" i="47"/>
  <c r="K19" i="47"/>
  <c r="K24" i="47"/>
  <c r="H25" i="47"/>
  <c r="K30" i="47"/>
  <c r="K35" i="47"/>
  <c r="H40" i="47"/>
  <c r="K45" i="47"/>
  <c r="H46" i="47"/>
  <c r="K51" i="47"/>
  <c r="H56" i="47"/>
  <c r="K61" i="47"/>
  <c r="H62" i="47"/>
  <c r="K67" i="47"/>
  <c r="H72" i="47"/>
  <c r="K77" i="47"/>
  <c r="H78" i="47"/>
  <c r="K83" i="47"/>
  <c r="H88" i="47"/>
  <c r="K93" i="47"/>
  <c r="H94" i="47"/>
  <c r="K99" i="47"/>
  <c r="H104" i="47"/>
  <c r="K109" i="47"/>
  <c r="H110" i="47"/>
  <c r="K115" i="47"/>
  <c r="H120" i="47"/>
  <c r="K125" i="47"/>
  <c r="H126" i="47"/>
  <c r="K131" i="47"/>
  <c r="H136" i="47"/>
  <c r="K141" i="47"/>
  <c r="H142" i="47"/>
  <c r="K147" i="47"/>
  <c r="H152" i="47"/>
  <c r="K157" i="47"/>
  <c r="H158" i="47"/>
  <c r="K163" i="47"/>
  <c r="H168" i="47"/>
  <c r="K173" i="47"/>
  <c r="H174" i="47"/>
  <c r="K179" i="47"/>
  <c r="H184" i="47"/>
  <c r="K189" i="47"/>
  <c r="H190" i="47"/>
  <c r="K195" i="47"/>
  <c r="H200" i="47"/>
  <c r="H6" i="47"/>
  <c r="K16" i="47"/>
  <c r="H17" i="47"/>
  <c r="K22" i="47"/>
  <c r="K27" i="47"/>
  <c r="H32" i="47"/>
  <c r="K37" i="47"/>
  <c r="H38" i="47"/>
  <c r="K43" i="47"/>
  <c r="H48" i="47"/>
  <c r="K53" i="47"/>
  <c r="H54" i="47"/>
  <c r="K59" i="47"/>
  <c r="H64" i="47"/>
  <c r="K69" i="47"/>
  <c r="H70" i="47"/>
  <c r="K75" i="47"/>
  <c r="H80" i="47"/>
  <c r="K85" i="47"/>
  <c r="H86" i="47"/>
  <c r="K91" i="47"/>
  <c r="H96" i="47"/>
  <c r="K101" i="47"/>
  <c r="H102" i="47"/>
  <c r="K107" i="47"/>
  <c r="H112" i="47"/>
  <c r="K117" i="47"/>
  <c r="H118" i="47"/>
  <c r="K123" i="47"/>
  <c r="H128" i="47"/>
  <c r="K133" i="47"/>
  <c r="H134" i="47"/>
  <c r="K139" i="47"/>
  <c r="H144" i="47"/>
  <c r="K149" i="47"/>
  <c r="H150" i="47"/>
  <c r="K155" i="47"/>
  <c r="H160" i="47"/>
  <c r="K165" i="47"/>
  <c r="H166" i="47"/>
  <c r="K171" i="47"/>
  <c r="H176" i="47"/>
  <c r="K181" i="47"/>
  <c r="H182" i="47"/>
  <c r="K187" i="47"/>
  <c r="H192" i="47"/>
  <c r="K197" i="47"/>
  <c r="H198" i="47"/>
  <c r="K203" i="47"/>
  <c r="K6" i="46"/>
  <c r="K8" i="46"/>
  <c r="H9" i="46"/>
  <c r="H12" i="46"/>
  <c r="H14" i="46"/>
  <c r="K17" i="46"/>
  <c r="H18" i="46"/>
  <c r="K21" i="46"/>
  <c r="H22" i="46"/>
  <c r="K25" i="46"/>
  <c r="H26" i="46"/>
  <c r="K29" i="46"/>
  <c r="H30" i="46"/>
  <c r="K33" i="46"/>
  <c r="H34" i="46"/>
  <c r="K37" i="46"/>
  <c r="H38" i="46"/>
  <c r="K41" i="46"/>
  <c r="H42" i="46"/>
  <c r="K45" i="46"/>
  <c r="H46" i="46"/>
  <c r="K49" i="46"/>
  <c r="H50" i="46"/>
  <c r="K53" i="46"/>
  <c r="H54" i="46"/>
  <c r="K57" i="46"/>
  <c r="H58" i="46"/>
  <c r="K61" i="46"/>
  <c r="H62" i="46"/>
  <c r="K65" i="46"/>
  <c r="H66" i="46"/>
  <c r="K69" i="46"/>
  <c r="H70" i="46"/>
  <c r="K73" i="46"/>
  <c r="H74" i="46"/>
  <c r="K5" i="46"/>
  <c r="K7" i="46"/>
  <c r="K10" i="46"/>
  <c r="H11" i="46"/>
  <c r="H13" i="46"/>
  <c r="K15" i="46"/>
  <c r="H16" i="46"/>
  <c r="K19" i="46"/>
  <c r="H20" i="46"/>
  <c r="K23" i="46"/>
  <c r="H24" i="46"/>
  <c r="K27" i="46"/>
  <c r="H28" i="46"/>
  <c r="K31" i="46"/>
  <c r="H32" i="46"/>
  <c r="K35" i="46"/>
  <c r="H36" i="46"/>
  <c r="K39" i="46"/>
  <c r="H40" i="46"/>
  <c r="K43" i="46"/>
  <c r="H44" i="46"/>
  <c r="K47" i="46"/>
  <c r="H48" i="46"/>
  <c r="K51" i="46"/>
  <c r="H52" i="46"/>
  <c r="K55" i="46"/>
  <c r="H56" i="46"/>
  <c r="K59" i="46"/>
  <c r="H60" i="46"/>
  <c r="K63" i="46"/>
  <c r="H64" i="46"/>
  <c r="K67" i="46"/>
  <c r="H68" i="46"/>
  <c r="K71" i="46"/>
  <c r="H72" i="46"/>
  <c r="K75" i="46"/>
  <c r="H76" i="46"/>
  <c r="K79" i="46"/>
  <c r="H80" i="46"/>
  <c r="K83" i="46"/>
  <c r="H84" i="46"/>
  <c r="K87" i="46"/>
  <c r="H88" i="46"/>
  <c r="K91" i="46"/>
  <c r="H92" i="46"/>
  <c r="K95" i="46"/>
  <c r="H96" i="46"/>
  <c r="K99" i="46"/>
  <c r="H100" i="46"/>
  <c r="K103" i="46"/>
  <c r="H104" i="46"/>
  <c r="T9" i="47"/>
  <c r="P9" i="47"/>
  <c r="P7" i="47"/>
  <c r="T7" i="47"/>
  <c r="N205" i="47"/>
  <c r="L20" i="32" s="1"/>
  <c r="P72" i="48"/>
  <c r="T72" i="48"/>
  <c r="Y13" i="49"/>
  <c r="Y7" i="46"/>
  <c r="P10" i="47"/>
  <c r="T10" i="47"/>
  <c r="P182" i="48"/>
  <c r="T182" i="48"/>
  <c r="P174" i="48"/>
  <c r="T174" i="48"/>
  <c r="P166" i="48"/>
  <c r="T166" i="48"/>
  <c r="P158" i="48"/>
  <c r="T158" i="48"/>
  <c r="P150" i="48"/>
  <c r="T150" i="48"/>
  <c r="P142" i="48"/>
  <c r="T142" i="48"/>
  <c r="P134" i="48"/>
  <c r="T134" i="48"/>
  <c r="P126" i="48"/>
  <c r="T126" i="48"/>
  <c r="P118" i="48"/>
  <c r="T118" i="48"/>
  <c r="P110" i="48"/>
  <c r="T110" i="48"/>
  <c r="P102" i="48"/>
  <c r="T102" i="48"/>
  <c r="P94" i="48"/>
  <c r="T94" i="48"/>
  <c r="P86" i="48"/>
  <c r="T86" i="48"/>
  <c r="P66" i="48"/>
  <c r="T66" i="48"/>
  <c r="P60" i="48"/>
  <c r="T60" i="48"/>
  <c r="P44" i="48"/>
  <c r="T44" i="48"/>
  <c r="P28" i="48"/>
  <c r="T28" i="48"/>
  <c r="P12" i="48"/>
  <c r="T12" i="48"/>
  <c r="P9" i="48"/>
  <c r="T9" i="48"/>
  <c r="N205" i="48"/>
  <c r="L21" i="32" s="1"/>
  <c r="Y13" i="47"/>
  <c r="Y13" i="48"/>
  <c r="T77" i="48"/>
  <c r="P77" i="48"/>
  <c r="P70" i="48"/>
  <c r="T70" i="48"/>
  <c r="P62" i="48"/>
  <c r="T62" i="48"/>
  <c r="P46" i="48"/>
  <c r="T46" i="48"/>
  <c r="P30" i="48"/>
  <c r="T30" i="48"/>
  <c r="P14" i="48"/>
  <c r="T14" i="48"/>
  <c r="P78" i="48"/>
  <c r="T78" i="48"/>
  <c r="T69" i="48"/>
  <c r="P69" i="48"/>
  <c r="P54" i="48"/>
  <c r="T54" i="48"/>
  <c r="P52" i="48"/>
  <c r="T52" i="48"/>
  <c r="P38" i="48"/>
  <c r="T38" i="48"/>
  <c r="P36" i="48"/>
  <c r="T36" i="48"/>
  <c r="P22" i="48"/>
  <c r="T22" i="48"/>
  <c r="P20" i="48"/>
  <c r="T20" i="48"/>
  <c r="P203" i="49"/>
  <c r="T203" i="49"/>
  <c r="P197" i="49"/>
  <c r="T197" i="49"/>
  <c r="P195" i="49"/>
  <c r="T195" i="49"/>
  <c r="P189" i="49"/>
  <c r="T189" i="49"/>
  <c r="P187" i="49"/>
  <c r="T187" i="49"/>
  <c r="P181" i="49"/>
  <c r="T181" i="49"/>
  <c r="P179" i="49"/>
  <c r="T179" i="49"/>
  <c r="P173" i="49"/>
  <c r="T173" i="49"/>
  <c r="P171" i="49"/>
  <c r="T171" i="49"/>
  <c r="P165" i="49"/>
  <c r="T165" i="49"/>
  <c r="P163" i="49"/>
  <c r="T163" i="49"/>
  <c r="P157" i="49"/>
  <c r="T157" i="49"/>
  <c r="P155" i="49"/>
  <c r="T155" i="49"/>
  <c r="P149" i="49"/>
  <c r="T149" i="49"/>
  <c r="P147" i="49"/>
  <c r="T147" i="49"/>
  <c r="H85" i="48"/>
  <c r="K84" i="48"/>
  <c r="H81" i="48"/>
  <c r="H80" i="48"/>
  <c r="K79" i="48"/>
  <c r="K78" i="48"/>
  <c r="K77" i="48"/>
  <c r="H76" i="48"/>
  <c r="K75" i="48"/>
  <c r="K74" i="48"/>
  <c r="K73" i="48"/>
  <c r="H72" i="48"/>
  <c r="K71" i="48"/>
  <c r="K70" i="48"/>
  <c r="K69" i="48"/>
  <c r="H68" i="48"/>
  <c r="K67" i="48"/>
  <c r="K66" i="48"/>
  <c r="K65" i="48"/>
  <c r="H60" i="48"/>
  <c r="K59" i="48"/>
  <c r="H54" i="48"/>
  <c r="K49" i="48"/>
  <c r="H44" i="48"/>
  <c r="K43" i="48"/>
  <c r="H38" i="48"/>
  <c r="K33" i="48"/>
  <c r="H28" i="48"/>
  <c r="K27" i="48"/>
  <c r="H22" i="48"/>
  <c r="K17" i="48"/>
  <c r="P140" i="49"/>
  <c r="T140" i="49"/>
  <c r="P138" i="49"/>
  <c r="T138" i="49"/>
  <c r="P132" i="49"/>
  <c r="T132" i="49"/>
  <c r="P130" i="49"/>
  <c r="T130" i="49"/>
  <c r="H6" i="48"/>
  <c r="H8" i="48"/>
  <c r="K11" i="48"/>
  <c r="K13" i="48"/>
  <c r="K16" i="48"/>
  <c r="H17" i="48"/>
  <c r="K20" i="48"/>
  <c r="H21" i="48"/>
  <c r="K24" i="48"/>
  <c r="H25" i="48"/>
  <c r="K28" i="48"/>
  <c r="H29" i="48"/>
  <c r="K32" i="48"/>
  <c r="H33" i="48"/>
  <c r="K36" i="48"/>
  <c r="H37" i="48"/>
  <c r="K40" i="48"/>
  <c r="H41" i="48"/>
  <c r="K44" i="48"/>
  <c r="H45" i="48"/>
  <c r="K48" i="48"/>
  <c r="H49" i="48"/>
  <c r="K52" i="48"/>
  <c r="H53" i="48"/>
  <c r="K56" i="48"/>
  <c r="H57" i="48"/>
  <c r="K60" i="48"/>
  <c r="H61" i="48"/>
  <c r="K64" i="48"/>
  <c r="H65" i="48"/>
  <c r="K68" i="48"/>
  <c r="H69" i="48"/>
  <c r="K72" i="48"/>
  <c r="H73" i="48"/>
  <c r="K76" i="48"/>
  <c r="H77" i="48"/>
  <c r="K80" i="48"/>
  <c r="H5" i="48"/>
  <c r="H7" i="48"/>
  <c r="K9" i="48"/>
  <c r="H10" i="48"/>
  <c r="K12" i="48"/>
  <c r="K14" i="48"/>
  <c r="H15" i="48"/>
  <c r="K18" i="48"/>
  <c r="H19" i="48"/>
  <c r="K22" i="48"/>
  <c r="H23" i="48"/>
  <c r="K26" i="48"/>
  <c r="H27" i="48"/>
  <c r="K30" i="48"/>
  <c r="H31" i="48"/>
  <c r="K34" i="48"/>
  <c r="H35" i="48"/>
  <c r="K38" i="48"/>
  <c r="H39" i="48"/>
  <c r="K42" i="48"/>
  <c r="H43" i="48"/>
  <c r="K46" i="48"/>
  <c r="H47" i="48"/>
  <c r="K50" i="48"/>
  <c r="H51" i="48"/>
  <c r="K54" i="48"/>
  <c r="H55" i="48"/>
  <c r="K58" i="48"/>
  <c r="H59" i="48"/>
  <c r="K62" i="48"/>
  <c r="H63" i="48"/>
  <c r="Y7" i="49"/>
  <c r="P120" i="49"/>
  <c r="T120" i="49"/>
  <c r="P118" i="49"/>
  <c r="T118" i="49"/>
  <c r="P112" i="49"/>
  <c r="T112" i="49"/>
  <c r="P110" i="49"/>
  <c r="T110" i="49"/>
  <c r="P104" i="49"/>
  <c r="T104" i="49"/>
  <c r="P102" i="49"/>
  <c r="T102" i="49"/>
  <c r="P96" i="49"/>
  <c r="T96" i="49"/>
  <c r="P94" i="49"/>
  <c r="T94" i="49"/>
  <c r="P13" i="49"/>
  <c r="T13" i="49"/>
  <c r="P80" i="49"/>
  <c r="T80" i="49"/>
  <c r="P74" i="49"/>
  <c r="T74" i="49"/>
  <c r="P72" i="49"/>
  <c r="T72" i="49"/>
  <c r="P66" i="49"/>
  <c r="T66" i="49"/>
  <c r="P64" i="49"/>
  <c r="T64" i="49"/>
  <c r="P58" i="49"/>
  <c r="T58" i="49"/>
  <c r="P56" i="49"/>
  <c r="T56" i="49"/>
  <c r="P50" i="49"/>
  <c r="T50" i="49"/>
  <c r="P48" i="49"/>
  <c r="T48" i="49"/>
  <c r="P42" i="49"/>
  <c r="T42" i="49"/>
  <c r="P40" i="49"/>
  <c r="T40" i="49"/>
  <c r="P34" i="49"/>
  <c r="T34" i="49"/>
  <c r="P32" i="49"/>
  <c r="T32" i="49"/>
  <c r="P26" i="49"/>
  <c r="T26" i="49"/>
  <c r="P24" i="49"/>
  <c r="T24" i="49"/>
  <c r="P18" i="49"/>
  <c r="T18" i="49"/>
  <c r="P16" i="49"/>
  <c r="P205" i="49" s="1"/>
  <c r="N22" i="32" s="1"/>
  <c r="T16" i="49"/>
  <c r="T205" i="47" l="1"/>
  <c r="S20" i="32" s="1"/>
  <c r="T205" i="58"/>
  <c r="S31" i="32" s="1"/>
  <c r="T205" i="44"/>
  <c r="S17" i="32" s="1"/>
  <c r="T205" i="72"/>
  <c r="S45" i="32" s="1"/>
  <c r="T205" i="66"/>
  <c r="S39" i="32" s="1"/>
  <c r="P205" i="68"/>
  <c r="N41" i="32" s="1"/>
  <c r="P205" i="57"/>
  <c r="N30" i="32" s="1"/>
  <c r="T205" i="46"/>
  <c r="S19" i="32" s="1"/>
  <c r="P205" i="40"/>
  <c r="N13" i="32" s="1"/>
  <c r="T205" i="79"/>
  <c r="S52" i="32" s="1"/>
  <c r="P205" i="66"/>
  <c r="N39" i="32" s="1"/>
  <c r="P205" i="79"/>
  <c r="N52" i="32" s="1"/>
  <c r="T205" i="64"/>
  <c r="S37" i="32" s="1"/>
  <c r="P205" i="48"/>
  <c r="N21" i="32" s="1"/>
  <c r="P205" i="47"/>
  <c r="N20" i="32" s="1"/>
  <c r="T205" i="49"/>
  <c r="S22" i="32" s="1"/>
  <c r="P205" i="44"/>
  <c r="N17" i="32" s="1"/>
  <c r="P205" i="43"/>
  <c r="N16" i="32" s="1"/>
  <c r="P205" i="90"/>
  <c r="N63" i="32" s="1"/>
  <c r="P205" i="89"/>
  <c r="N62" i="32" s="1"/>
  <c r="T205" i="88"/>
  <c r="S61" i="32" s="1"/>
  <c r="T205" i="85"/>
  <c r="S58" i="32" s="1"/>
  <c r="T205" i="80"/>
  <c r="S53" i="32" s="1"/>
  <c r="T205" i="71"/>
  <c r="S44" i="32" s="1"/>
  <c r="T205" i="70"/>
  <c r="S43" i="32" s="1"/>
  <c r="T205" i="61"/>
  <c r="S34" i="32" s="1"/>
  <c r="T205" i="60"/>
  <c r="S33" i="32" s="1"/>
  <c r="T205" i="81"/>
  <c r="S54" i="32" s="1"/>
  <c r="T205" i="69"/>
  <c r="S42" i="32" s="1"/>
  <c r="T205" i="67"/>
  <c r="S40" i="32" s="1"/>
  <c r="P205" i="74"/>
  <c r="N47" i="32" s="1"/>
  <c r="T205" i="56"/>
  <c r="S29" i="32" s="1"/>
  <c r="T205" i="52"/>
  <c r="S25" i="32" s="1"/>
  <c r="T205" i="57"/>
  <c r="S30" i="32" s="1"/>
  <c r="T205" i="53"/>
  <c r="S26" i="32" s="1"/>
  <c r="T205" i="50"/>
  <c r="S23" i="32" s="1"/>
  <c r="T205" i="48"/>
  <c r="S21" i="32" s="1"/>
  <c r="T205" i="40"/>
  <c r="S13" i="32" s="1"/>
  <c r="T205" i="36"/>
  <c r="S9" i="32" s="1"/>
  <c r="T205" i="35"/>
  <c r="S8" i="32" s="1"/>
  <c r="T205" i="34"/>
  <c r="S7" i="32" s="1"/>
  <c r="T205" i="33"/>
  <c r="S6" i="32" s="1"/>
  <c r="T205" i="37"/>
  <c r="S10" i="32" s="1"/>
  <c r="T205" i="91"/>
  <c r="S64" i="32" s="1"/>
  <c r="P205" i="85"/>
  <c r="N58" i="32" s="1"/>
  <c r="T205" i="89"/>
  <c r="S62" i="32" s="1"/>
  <c r="T205" i="78"/>
  <c r="S51" i="32" s="1"/>
  <c r="T205" i="65"/>
  <c r="S38" i="32" s="1"/>
  <c r="T205" i="77"/>
  <c r="S50" i="32" s="1"/>
  <c r="P205" i="77"/>
  <c r="N50" i="32" s="1"/>
  <c r="T205" i="75"/>
  <c r="S48" i="32" s="1"/>
  <c r="T205" i="73"/>
  <c r="S46" i="32" s="1"/>
  <c r="P205" i="59"/>
  <c r="N32" i="32" s="1"/>
  <c r="T205" i="55"/>
  <c r="S28" i="32" s="1"/>
  <c r="T205" i="41"/>
  <c r="S14" i="32" s="1"/>
  <c r="K205" i="44"/>
  <c r="Y12" i="44" s="1"/>
  <c r="H17" i="32" s="1"/>
  <c r="K205" i="89"/>
  <c r="Y11" i="89" s="1"/>
  <c r="G62" i="32" s="1"/>
  <c r="K205" i="69"/>
  <c r="Y12" i="69" s="1"/>
  <c r="H42" i="32" s="1"/>
  <c r="H205" i="57"/>
  <c r="Y6" i="57" s="1"/>
  <c r="E30" i="32" s="1"/>
  <c r="H205" i="40"/>
  <c r="H205" i="80"/>
  <c r="Y5" i="80" s="1"/>
  <c r="D53" i="32" s="1"/>
  <c r="H205" i="66"/>
  <c r="Y6" i="66" s="1"/>
  <c r="E39" i="32" s="1"/>
  <c r="H205" i="86"/>
  <c r="Y6" i="86" s="1"/>
  <c r="E59" i="32" s="1"/>
  <c r="K205" i="79"/>
  <c r="Y12" i="79" s="1"/>
  <c r="H52" i="32" s="1"/>
  <c r="H205" i="70"/>
  <c r="Y5" i="70" s="1"/>
  <c r="D43" i="32" s="1"/>
  <c r="H205" i="55"/>
  <c r="Y6" i="55" s="1"/>
  <c r="E28" i="32" s="1"/>
  <c r="K205" i="39"/>
  <c r="Y11" i="39" s="1"/>
  <c r="G12" i="32" s="1"/>
  <c r="K205" i="63"/>
  <c r="Y12" i="63" s="1"/>
  <c r="H36" i="32" s="1"/>
  <c r="K205" i="58"/>
  <c r="Y12" i="58" s="1"/>
  <c r="H31" i="32" s="1"/>
  <c r="K205" i="47"/>
  <c r="Y12" i="47" s="1"/>
  <c r="H20" i="32" s="1"/>
  <c r="H205" i="37"/>
  <c r="Y5" i="37" s="1"/>
  <c r="D10" i="32" s="1"/>
  <c r="K205" i="34"/>
  <c r="Y12" i="34" s="1"/>
  <c r="H7" i="32" s="1"/>
  <c r="H205" i="53"/>
  <c r="Y5" i="53" s="1"/>
  <c r="D26" i="32" s="1"/>
  <c r="K205" i="52"/>
  <c r="Y12" i="52" s="1"/>
  <c r="H25" i="32" s="1"/>
  <c r="K205" i="77"/>
  <c r="Y12" i="77" s="1"/>
  <c r="H50" i="32" s="1"/>
  <c r="H205" i="64"/>
  <c r="Y6" i="64" s="1"/>
  <c r="E37" i="32" s="1"/>
  <c r="H205" i="60"/>
  <c r="Y5" i="60" s="1"/>
  <c r="D33" i="32" s="1"/>
  <c r="K205" i="56"/>
  <c r="Y12" i="56" s="1"/>
  <c r="H29" i="32" s="1"/>
  <c r="K205" i="81"/>
  <c r="K205" i="60"/>
  <c r="K205" i="83"/>
  <c r="H205" i="82"/>
  <c r="H205" i="78"/>
  <c r="H205" i="68"/>
  <c r="T205" i="62"/>
  <c r="S35" i="32" s="1"/>
  <c r="T205" i="82"/>
  <c r="S55" i="32" s="1"/>
  <c r="K205" i="51"/>
  <c r="K205" i="59"/>
  <c r="H205" i="54"/>
  <c r="T205" i="51"/>
  <c r="S24" i="32" s="1"/>
  <c r="H205" i="92"/>
  <c r="K205" i="87"/>
  <c r="T205" i="86"/>
  <c r="S59" i="32" s="1"/>
  <c r="K205" i="85"/>
  <c r="H205" i="84"/>
  <c r="H205" i="81"/>
  <c r="P205" i="78"/>
  <c r="N51" i="32" s="1"/>
  <c r="K205" i="76"/>
  <c r="H205" i="75"/>
  <c r="P205" i="72"/>
  <c r="N45" i="32" s="1"/>
  <c r="K205" i="70"/>
  <c r="H205" i="65"/>
  <c r="H205" i="61"/>
  <c r="H205" i="91"/>
  <c r="K205" i="82"/>
  <c r="T205" i="59"/>
  <c r="S32" i="32" s="1"/>
  <c r="H205" i="71"/>
  <c r="P205" i="92"/>
  <c r="N65" i="32" s="1"/>
  <c r="P205" i="91"/>
  <c r="N64" i="32" s="1"/>
  <c r="H205" i="73"/>
  <c r="H205" i="51"/>
  <c r="H205" i="52"/>
  <c r="H205" i="50"/>
  <c r="H205" i="88"/>
  <c r="K205" i="86"/>
  <c r="K205" i="84"/>
  <c r="P205" i="84"/>
  <c r="N57" i="32" s="1"/>
  <c r="H205" i="63"/>
  <c r="K205" i="91"/>
  <c r="K205" i="92"/>
  <c r="H205" i="89"/>
  <c r="T205" i="90"/>
  <c r="S63" i="32" s="1"/>
  <c r="H205" i="85"/>
  <c r="T205" i="84"/>
  <c r="S57" i="32" s="1"/>
  <c r="K205" i="75"/>
  <c r="K205" i="74"/>
  <c r="T205" i="68"/>
  <c r="S41" i="32" s="1"/>
  <c r="K205" i="66"/>
  <c r="H205" i="83"/>
  <c r="H205" i="72"/>
  <c r="T205" i="83"/>
  <c r="S56" i="32" s="1"/>
  <c r="T205" i="76"/>
  <c r="S49" i="32" s="1"/>
  <c r="H205" i="67"/>
  <c r="H205" i="58"/>
  <c r="Y11" i="58"/>
  <c r="G31" i="32" s="1"/>
  <c r="K205" i="57"/>
  <c r="K205" i="54"/>
  <c r="K205" i="53"/>
  <c r="K205" i="50"/>
  <c r="H205" i="69"/>
  <c r="K205" i="90"/>
  <c r="P205" i="86"/>
  <c r="N59" i="32" s="1"/>
  <c r="K205" i="80"/>
  <c r="H205" i="77"/>
  <c r="P205" i="80"/>
  <c r="N53" i="32" s="1"/>
  <c r="H205" i="62"/>
  <c r="T205" i="92"/>
  <c r="S65" i="32" s="1"/>
  <c r="K205" i="73"/>
  <c r="H205" i="90"/>
  <c r="H205" i="87"/>
  <c r="K205" i="88"/>
  <c r="H205" i="79"/>
  <c r="H205" i="76"/>
  <c r="H205" i="74"/>
  <c r="K205" i="65"/>
  <c r="K205" i="64"/>
  <c r="K205" i="61"/>
  <c r="K205" i="72"/>
  <c r="K205" i="62"/>
  <c r="P205" i="83"/>
  <c r="N56" i="32" s="1"/>
  <c r="K205" i="78"/>
  <c r="K205" i="71"/>
  <c r="K205" i="67"/>
  <c r="P205" i="82"/>
  <c r="N55" i="32" s="1"/>
  <c r="P205" i="76"/>
  <c r="N49" i="32" s="1"/>
  <c r="T205" i="74"/>
  <c r="S47" i="32" s="1"/>
  <c r="K205" i="68"/>
  <c r="H205" i="56"/>
  <c r="K205" i="55"/>
  <c r="H205" i="59"/>
  <c r="Y12" i="39"/>
  <c r="H12" i="32" s="1"/>
  <c r="Y6" i="40"/>
  <c r="E13" i="32" s="1"/>
  <c r="Y5" i="40"/>
  <c r="D13" i="32" s="1"/>
  <c r="H205" i="42"/>
  <c r="H205" i="39"/>
  <c r="H205" i="41"/>
  <c r="H205" i="35"/>
  <c r="K205" i="46"/>
  <c r="H205" i="49"/>
  <c r="K205" i="45"/>
  <c r="H205" i="44"/>
  <c r="T205" i="45"/>
  <c r="S18" i="32" s="1"/>
  <c r="K205" i="40"/>
  <c r="K205" i="38"/>
  <c r="K205" i="37"/>
  <c r="H205" i="36"/>
  <c r="N7" i="32"/>
  <c r="O7" i="32"/>
  <c r="O66" i="32" s="1"/>
  <c r="H205" i="48"/>
  <c r="K205" i="49"/>
  <c r="P205" i="38"/>
  <c r="N11" i="32" s="1"/>
  <c r="K205" i="48"/>
  <c r="H205" i="46"/>
  <c r="H205" i="47"/>
  <c r="H205" i="45"/>
  <c r="P205" i="45"/>
  <c r="N18" i="32" s="1"/>
  <c r="K205" i="43"/>
  <c r="T205" i="42"/>
  <c r="S15" i="32" s="1"/>
  <c r="K205" i="42"/>
  <c r="H205" i="34"/>
  <c r="K205" i="33"/>
  <c r="P205" i="46"/>
  <c r="N19" i="32" s="1"/>
  <c r="Y11" i="44"/>
  <c r="G17" i="32" s="1"/>
  <c r="H205" i="43"/>
  <c r="T205" i="43"/>
  <c r="S16" i="32" s="1"/>
  <c r="P205" i="42"/>
  <c r="N15" i="32" s="1"/>
  <c r="P205" i="41"/>
  <c r="N14" i="32" s="1"/>
  <c r="H205" i="38"/>
  <c r="L66" i="32"/>
  <c r="K205" i="41"/>
  <c r="T205" i="38"/>
  <c r="S11" i="32" s="1"/>
  <c r="K205" i="35"/>
  <c r="H205" i="33"/>
  <c r="K205" i="36"/>
  <c r="Y11" i="79" l="1"/>
  <c r="G52" i="32" s="1"/>
  <c r="Y11" i="69"/>
  <c r="G42" i="32" s="1"/>
  <c r="Y5" i="66"/>
  <c r="D39" i="32" s="1"/>
  <c r="Y11" i="34"/>
  <c r="G7" i="32" s="1"/>
  <c r="Y6" i="37"/>
  <c r="E10" i="32" s="1"/>
  <c r="S66" i="32"/>
  <c r="N66" i="32"/>
  <c r="Y5" i="64"/>
  <c r="D37" i="32" s="1"/>
  <c r="Y11" i="77"/>
  <c r="G50" i="32" s="1"/>
  <c r="Y5" i="86"/>
  <c r="D59" i="32" s="1"/>
  <c r="Y5" i="57"/>
  <c r="D30" i="32" s="1"/>
  <c r="Y11" i="56"/>
  <c r="G29" i="32" s="1"/>
  <c r="Y11" i="63"/>
  <c r="G36" i="32" s="1"/>
  <c r="Y5" i="55"/>
  <c r="D28" i="32" s="1"/>
  <c r="Y12" i="89"/>
  <c r="H62" i="32" s="1"/>
  <c r="Y11" i="52"/>
  <c r="G25" i="32" s="1"/>
  <c r="Y6" i="80"/>
  <c r="E53" i="32" s="1"/>
  <c r="Y6" i="60"/>
  <c r="E33" i="32" s="1"/>
  <c r="Y6" i="53"/>
  <c r="E26" i="32" s="1"/>
  <c r="Y6" i="70"/>
  <c r="E43" i="32" s="1"/>
  <c r="Y11" i="47"/>
  <c r="G20" i="32" s="1"/>
  <c r="Y12" i="67"/>
  <c r="H40" i="32" s="1"/>
  <c r="Y11" i="67"/>
  <c r="G40" i="32" s="1"/>
  <c r="Y12" i="88"/>
  <c r="H61" i="32" s="1"/>
  <c r="Y11" i="88"/>
  <c r="G61" i="32" s="1"/>
  <c r="Y12" i="50"/>
  <c r="H23" i="32" s="1"/>
  <c r="Y11" i="50"/>
  <c r="G23" i="32" s="1"/>
  <c r="Y12" i="91"/>
  <c r="H64" i="32" s="1"/>
  <c r="Y11" i="91"/>
  <c r="G64" i="32" s="1"/>
  <c r="Y6" i="51"/>
  <c r="E24" i="32" s="1"/>
  <c r="Y5" i="51"/>
  <c r="D24" i="32" s="1"/>
  <c r="Y6" i="91"/>
  <c r="E64" i="32" s="1"/>
  <c r="Y5" i="91"/>
  <c r="D64" i="32" s="1"/>
  <c r="Y6" i="81"/>
  <c r="E54" i="32" s="1"/>
  <c r="Y5" i="81"/>
  <c r="D54" i="32" s="1"/>
  <c r="Y12" i="87"/>
  <c r="H60" i="32" s="1"/>
  <c r="Y11" i="87"/>
  <c r="G60" i="32" s="1"/>
  <c r="Y12" i="59"/>
  <c r="H32" i="32" s="1"/>
  <c r="Y11" i="59"/>
  <c r="G32" i="32" s="1"/>
  <c r="Y6" i="68"/>
  <c r="E41" i="32" s="1"/>
  <c r="Y5" i="68"/>
  <c r="D41" i="32" s="1"/>
  <c r="Y11" i="60"/>
  <c r="G33" i="32" s="1"/>
  <c r="Y12" i="60"/>
  <c r="H33" i="32" s="1"/>
  <c r="Y6" i="59"/>
  <c r="E32" i="32" s="1"/>
  <c r="Y5" i="59"/>
  <c r="D32" i="32" s="1"/>
  <c r="Y11" i="71"/>
  <c r="G44" i="32" s="1"/>
  <c r="Y12" i="71"/>
  <c r="H44" i="32" s="1"/>
  <c r="Y12" i="72"/>
  <c r="H45" i="32" s="1"/>
  <c r="Y11" i="72"/>
  <c r="G45" i="32" s="1"/>
  <c r="Y6" i="74"/>
  <c r="E47" i="32" s="1"/>
  <c r="Y5" i="74"/>
  <c r="D47" i="32" s="1"/>
  <c r="Y6" i="87"/>
  <c r="E60" i="32" s="1"/>
  <c r="Y5" i="87"/>
  <c r="D60" i="32" s="1"/>
  <c r="Y6" i="62"/>
  <c r="E35" i="32" s="1"/>
  <c r="Y5" i="62"/>
  <c r="D35" i="32" s="1"/>
  <c r="Y12" i="53"/>
  <c r="H26" i="32" s="1"/>
  <c r="Y11" i="53"/>
  <c r="G26" i="32" s="1"/>
  <c r="Y5" i="58"/>
  <c r="D31" i="32" s="1"/>
  <c r="Y6" i="58"/>
  <c r="E31" i="32" s="1"/>
  <c r="Y6" i="72"/>
  <c r="E45" i="32" s="1"/>
  <c r="Y5" i="72"/>
  <c r="D45" i="32" s="1"/>
  <c r="Y12" i="74"/>
  <c r="H47" i="32" s="1"/>
  <c r="Y11" i="74"/>
  <c r="G47" i="32" s="1"/>
  <c r="Y5" i="63"/>
  <c r="D36" i="32" s="1"/>
  <c r="Y6" i="63"/>
  <c r="E36" i="32" s="1"/>
  <c r="Y6" i="88"/>
  <c r="E61" i="32" s="1"/>
  <c r="Y5" i="88"/>
  <c r="D61" i="32" s="1"/>
  <c r="Y5" i="71"/>
  <c r="D44" i="32" s="1"/>
  <c r="Y6" i="71"/>
  <c r="E44" i="32" s="1"/>
  <c r="Y5" i="61"/>
  <c r="D34" i="32" s="1"/>
  <c r="Y6" i="61"/>
  <c r="E34" i="32" s="1"/>
  <c r="Y6" i="75"/>
  <c r="E48" i="32" s="1"/>
  <c r="Y5" i="75"/>
  <c r="D48" i="32" s="1"/>
  <c r="Y6" i="84"/>
  <c r="E57" i="32" s="1"/>
  <c r="Y5" i="84"/>
  <c r="D57" i="32" s="1"/>
  <c r="Y6" i="92"/>
  <c r="E65" i="32" s="1"/>
  <c r="Y5" i="92"/>
  <c r="D65" i="32" s="1"/>
  <c r="Y12" i="51"/>
  <c r="H24" i="32" s="1"/>
  <c r="Y11" i="51"/>
  <c r="G24" i="32" s="1"/>
  <c r="Y6" i="78"/>
  <c r="E51" i="32" s="1"/>
  <c r="Y5" i="78"/>
  <c r="D51" i="32" s="1"/>
  <c r="Y12" i="81"/>
  <c r="H54" i="32" s="1"/>
  <c r="Y11" i="81"/>
  <c r="G54" i="32" s="1"/>
  <c r="Y12" i="62"/>
  <c r="H35" i="32" s="1"/>
  <c r="Y11" i="62"/>
  <c r="G35" i="32" s="1"/>
  <c r="Y12" i="86"/>
  <c r="H59" i="32" s="1"/>
  <c r="Y11" i="86"/>
  <c r="G59" i="32" s="1"/>
  <c r="Y12" i="55"/>
  <c r="H28" i="32" s="1"/>
  <c r="Y11" i="55"/>
  <c r="G28" i="32" s="1"/>
  <c r="Y12" i="78"/>
  <c r="H51" i="32" s="1"/>
  <c r="Y11" i="78"/>
  <c r="G51" i="32" s="1"/>
  <c r="Y12" i="61"/>
  <c r="H34" i="32" s="1"/>
  <c r="Y11" i="61"/>
  <c r="G34" i="32" s="1"/>
  <c r="Y6" i="76"/>
  <c r="E49" i="32" s="1"/>
  <c r="Y5" i="76"/>
  <c r="D49" i="32" s="1"/>
  <c r="Y6" i="90"/>
  <c r="E63" i="32" s="1"/>
  <c r="Y5" i="90"/>
  <c r="D63" i="32" s="1"/>
  <c r="Y12" i="90"/>
  <c r="H63" i="32" s="1"/>
  <c r="Y11" i="90"/>
  <c r="G63" i="32" s="1"/>
  <c r="Y12" i="54"/>
  <c r="H27" i="32" s="1"/>
  <c r="Y11" i="54"/>
  <c r="G27" i="32" s="1"/>
  <c r="Y5" i="67"/>
  <c r="D40" i="32" s="1"/>
  <c r="Y6" i="67"/>
  <c r="E40" i="32" s="1"/>
  <c r="Y6" i="83"/>
  <c r="E56" i="32" s="1"/>
  <c r="Y5" i="83"/>
  <c r="D56" i="32" s="1"/>
  <c r="Y12" i="75"/>
  <c r="H48" i="32" s="1"/>
  <c r="Y11" i="75"/>
  <c r="G48" i="32" s="1"/>
  <c r="Y5" i="89"/>
  <c r="D62" i="32" s="1"/>
  <c r="Y6" i="89"/>
  <c r="E62" i="32" s="1"/>
  <c r="Y5" i="50"/>
  <c r="D23" i="32" s="1"/>
  <c r="Y6" i="50"/>
  <c r="E23" i="32" s="1"/>
  <c r="Y5" i="73"/>
  <c r="D46" i="32" s="1"/>
  <c r="Y6" i="73"/>
  <c r="E46" i="32" s="1"/>
  <c r="Y5" i="65"/>
  <c r="D38" i="32" s="1"/>
  <c r="Y6" i="65"/>
  <c r="E38" i="32" s="1"/>
  <c r="Y12" i="76"/>
  <c r="H49" i="32" s="1"/>
  <c r="Y11" i="76"/>
  <c r="G49" i="32" s="1"/>
  <c r="Y12" i="85"/>
  <c r="H58" i="32" s="1"/>
  <c r="Y11" i="85"/>
  <c r="G58" i="32" s="1"/>
  <c r="Y6" i="82"/>
  <c r="E55" i="32" s="1"/>
  <c r="Y5" i="82"/>
  <c r="D55" i="32" s="1"/>
  <c r="Y12" i="68"/>
  <c r="H41" i="32" s="1"/>
  <c r="Y11" i="68"/>
  <c r="G41" i="32" s="1"/>
  <c r="Y12" i="65"/>
  <c r="H38" i="32" s="1"/>
  <c r="Y11" i="65"/>
  <c r="G38" i="32" s="1"/>
  <c r="Y12" i="80"/>
  <c r="H53" i="32" s="1"/>
  <c r="Y11" i="80"/>
  <c r="G53" i="32" s="1"/>
  <c r="Y6" i="85"/>
  <c r="E58" i="32" s="1"/>
  <c r="Y5" i="85"/>
  <c r="D58" i="32" s="1"/>
  <c r="Y5" i="56"/>
  <c r="D29" i="32" s="1"/>
  <c r="Y6" i="56"/>
  <c r="E29" i="32" s="1"/>
  <c r="Y12" i="64"/>
  <c r="H37" i="32" s="1"/>
  <c r="Y11" i="64"/>
  <c r="G37" i="32" s="1"/>
  <c r="Y5" i="79"/>
  <c r="D52" i="32" s="1"/>
  <c r="Y6" i="79"/>
  <c r="E52" i="32" s="1"/>
  <c r="Y12" i="73"/>
  <c r="H46" i="32" s="1"/>
  <c r="Y11" i="73"/>
  <c r="G46" i="32" s="1"/>
  <c r="Y5" i="77"/>
  <c r="D50" i="32" s="1"/>
  <c r="Y6" i="77"/>
  <c r="E50" i="32" s="1"/>
  <c r="Y5" i="69"/>
  <c r="D42" i="32" s="1"/>
  <c r="Y6" i="69"/>
  <c r="E42" i="32" s="1"/>
  <c r="Y12" i="57"/>
  <c r="H30" i="32" s="1"/>
  <c r="Y11" i="57"/>
  <c r="G30" i="32" s="1"/>
  <c r="Y12" i="66"/>
  <c r="H39" i="32" s="1"/>
  <c r="Y11" i="66"/>
  <c r="G39" i="32" s="1"/>
  <c r="Y12" i="92"/>
  <c r="H65" i="32" s="1"/>
  <c r="Y11" i="92"/>
  <c r="G65" i="32" s="1"/>
  <c r="Y12" i="84"/>
  <c r="H57" i="32" s="1"/>
  <c r="Y11" i="84"/>
  <c r="G57" i="32" s="1"/>
  <c r="Y5" i="52"/>
  <c r="D25" i="32" s="1"/>
  <c r="Y6" i="52"/>
  <c r="E25" i="32" s="1"/>
  <c r="Y12" i="82"/>
  <c r="H55" i="32" s="1"/>
  <c r="Y11" i="82"/>
  <c r="G55" i="32" s="1"/>
  <c r="Y12" i="70"/>
  <c r="H43" i="32" s="1"/>
  <c r="Y11" i="70"/>
  <c r="G43" i="32" s="1"/>
  <c r="Y5" i="54"/>
  <c r="D27" i="32" s="1"/>
  <c r="Y6" i="54"/>
  <c r="E27" i="32" s="1"/>
  <c r="Y12" i="83"/>
  <c r="H56" i="32" s="1"/>
  <c r="Y11" i="83"/>
  <c r="G56" i="32" s="1"/>
  <c r="Y6" i="33"/>
  <c r="E6" i="32" s="1"/>
  <c r="Y5" i="33"/>
  <c r="D6" i="32" s="1"/>
  <c r="Y6" i="47"/>
  <c r="E20" i="32" s="1"/>
  <c r="Y5" i="47"/>
  <c r="D20" i="32" s="1"/>
  <c r="Y12" i="49"/>
  <c r="H22" i="32" s="1"/>
  <c r="Y11" i="49"/>
  <c r="G22" i="32" s="1"/>
  <c r="Y6" i="36"/>
  <c r="E9" i="32" s="1"/>
  <c r="Y5" i="36"/>
  <c r="D9" i="32" s="1"/>
  <c r="Y12" i="46"/>
  <c r="H19" i="32" s="1"/>
  <c r="Y11" i="46"/>
  <c r="G19" i="32" s="1"/>
  <c r="Y5" i="39"/>
  <c r="D12" i="32" s="1"/>
  <c r="Y6" i="39"/>
  <c r="E12" i="32" s="1"/>
  <c r="Y12" i="35"/>
  <c r="H8" i="32" s="1"/>
  <c r="Y11" i="35"/>
  <c r="G8" i="32" s="1"/>
  <c r="Y6" i="38"/>
  <c r="E11" i="32" s="1"/>
  <c r="Y5" i="38"/>
  <c r="D11" i="32" s="1"/>
  <c r="Y6" i="43"/>
  <c r="E16" i="32" s="1"/>
  <c r="Y5" i="43"/>
  <c r="D16" i="32" s="1"/>
  <c r="Y12" i="33"/>
  <c r="H6" i="32" s="1"/>
  <c r="Y11" i="33"/>
  <c r="G6" i="32" s="1"/>
  <c r="Y12" i="43"/>
  <c r="H16" i="32" s="1"/>
  <c r="Y11" i="43"/>
  <c r="G16" i="32" s="1"/>
  <c r="Y6" i="46"/>
  <c r="E19" i="32" s="1"/>
  <c r="Y5" i="46"/>
  <c r="D19" i="32" s="1"/>
  <c r="Y5" i="48"/>
  <c r="D21" i="32" s="1"/>
  <c r="Y6" i="48"/>
  <c r="E21" i="32" s="1"/>
  <c r="Y12" i="37"/>
  <c r="H10" i="32" s="1"/>
  <c r="Y11" i="37"/>
  <c r="G10" i="32" s="1"/>
  <c r="Y6" i="44"/>
  <c r="E17" i="32" s="1"/>
  <c r="Y5" i="44"/>
  <c r="D17" i="32" s="1"/>
  <c r="Y6" i="35"/>
  <c r="E8" i="32" s="1"/>
  <c r="Y5" i="35"/>
  <c r="D8" i="32" s="1"/>
  <c r="Y5" i="42"/>
  <c r="D15" i="32" s="1"/>
  <c r="Y6" i="42"/>
  <c r="E15" i="32" s="1"/>
  <c r="Y6" i="34"/>
  <c r="E7" i="32" s="1"/>
  <c r="Y5" i="34"/>
  <c r="D7" i="32" s="1"/>
  <c r="Y12" i="48"/>
  <c r="H21" i="32" s="1"/>
  <c r="Y11" i="48"/>
  <c r="G21" i="32" s="1"/>
  <c r="Y11" i="38"/>
  <c r="G11" i="32" s="1"/>
  <c r="Y12" i="38"/>
  <c r="H11" i="32" s="1"/>
  <c r="Y12" i="45"/>
  <c r="H18" i="32" s="1"/>
  <c r="Y11" i="45"/>
  <c r="G18" i="32" s="1"/>
  <c r="Y6" i="41"/>
  <c r="E14" i="32" s="1"/>
  <c r="Y5" i="41"/>
  <c r="D14" i="32" s="1"/>
  <c r="Y12" i="36"/>
  <c r="H9" i="32" s="1"/>
  <c r="Y11" i="36"/>
  <c r="G9" i="32" s="1"/>
  <c r="Y12" i="41"/>
  <c r="H14" i="32" s="1"/>
  <c r="Y11" i="41"/>
  <c r="G14" i="32" s="1"/>
  <c r="Y12" i="42"/>
  <c r="H15" i="32" s="1"/>
  <c r="Y11" i="42"/>
  <c r="G15" i="32" s="1"/>
  <c r="Y6" i="45"/>
  <c r="E18" i="32" s="1"/>
  <c r="Y5" i="45"/>
  <c r="D18" i="32" s="1"/>
  <c r="Y12" i="40"/>
  <c r="H13" i="32" s="1"/>
  <c r="Y11" i="40"/>
  <c r="G13" i="32" s="1"/>
  <c r="Y6" i="49"/>
  <c r="E22" i="32" s="1"/>
  <c r="Y5" i="49"/>
  <c r="D22" i="32" s="1"/>
  <c r="D66" i="32" l="1"/>
  <c r="E66" i="32"/>
  <c r="G66" i="32"/>
  <c r="E185" i="7" s="1"/>
  <c r="H66" i="32"/>
  <c r="E186" i="7" s="1"/>
  <c r="E189" i="7" l="1"/>
  <c r="F20" i="5" s="1"/>
  <c r="C63" i="17"/>
  <c r="G57" i="17"/>
  <c r="E84" i="8"/>
  <c r="G84" i="8"/>
  <c r="I84" i="8"/>
  <c r="K84" i="8"/>
  <c r="M84" i="8"/>
  <c r="O84" i="8"/>
  <c r="Q84" i="8"/>
  <c r="S84" i="8"/>
  <c r="U84" i="8"/>
  <c r="W84" i="8"/>
  <c r="Y84" i="8"/>
  <c r="C84" i="8"/>
  <c r="E53" i="8"/>
  <c r="G53" i="8"/>
  <c r="I53" i="8"/>
  <c r="K53" i="8"/>
  <c r="M53" i="8"/>
  <c r="O53" i="8"/>
  <c r="Q53" i="8"/>
  <c r="S53" i="8"/>
  <c r="U53" i="8"/>
  <c r="W53" i="8"/>
  <c r="Y53" i="8"/>
  <c r="C53" i="8"/>
  <c r="E22" i="8"/>
  <c r="G22" i="8"/>
  <c r="I22" i="8"/>
  <c r="K22" i="8"/>
  <c r="M22" i="8"/>
  <c r="O22" i="8"/>
  <c r="Q22" i="8"/>
  <c r="S22" i="8"/>
  <c r="U22" i="8"/>
  <c r="W22" i="8"/>
  <c r="Y22" i="8"/>
  <c r="C22" i="8"/>
  <c r="G59" i="17" l="1"/>
  <c r="F316" i="7"/>
  <c r="H34" i="5" s="1"/>
  <c r="D316" i="7"/>
  <c r="D35" i="30"/>
  <c r="D10" i="6" s="1"/>
  <c r="X77" i="8"/>
  <c r="X84" i="8" s="1"/>
  <c r="T77" i="8"/>
  <c r="T84" i="8" s="1"/>
  <c r="H77" i="8"/>
  <c r="H84" i="8" s="1"/>
  <c r="D77" i="8"/>
  <c r="D84" i="8" s="1"/>
  <c r="AC83" i="8"/>
  <c r="AB83" i="8"/>
  <c r="AA83" i="8"/>
  <c r="AC82" i="8"/>
  <c r="AB82" i="8"/>
  <c r="AA82" i="8"/>
  <c r="AC81" i="8"/>
  <c r="AB81" i="8"/>
  <c r="AA81" i="8"/>
  <c r="AC80" i="8"/>
  <c r="AB80" i="8"/>
  <c r="AA80" i="8"/>
  <c r="AC79" i="8"/>
  <c r="AB79" i="8"/>
  <c r="AA79" i="8"/>
  <c r="AC78" i="8"/>
  <c r="AB78" i="8"/>
  <c r="AA78" i="8"/>
  <c r="AC77" i="8"/>
  <c r="AA77" i="8"/>
  <c r="P77" i="8"/>
  <c r="P84" i="8" s="1"/>
  <c r="L77" i="8"/>
  <c r="L84" i="8" s="1"/>
  <c r="X46" i="8"/>
  <c r="X53" i="8" s="1"/>
  <c r="T46" i="8"/>
  <c r="T53" i="8" s="1"/>
  <c r="H46" i="8"/>
  <c r="H53" i="8" s="1"/>
  <c r="D46" i="8"/>
  <c r="D53" i="8" s="1"/>
  <c r="AC52" i="8"/>
  <c r="AB52" i="8"/>
  <c r="AA52" i="8"/>
  <c r="AC51" i="8"/>
  <c r="AB51" i="8"/>
  <c r="AA51" i="8"/>
  <c r="AC50" i="8"/>
  <c r="AB50" i="8"/>
  <c r="AA50" i="8"/>
  <c r="AC49" i="8"/>
  <c r="AB49" i="8"/>
  <c r="AA49" i="8"/>
  <c r="AC48" i="8"/>
  <c r="AB48" i="8"/>
  <c r="AA48" i="8"/>
  <c r="AC47" i="8"/>
  <c r="AB47" i="8"/>
  <c r="AA47" i="8"/>
  <c r="AC46" i="8"/>
  <c r="AA46" i="8"/>
  <c r="P46" i="8"/>
  <c r="P53" i="8" s="1"/>
  <c r="L46" i="8"/>
  <c r="L53" i="8" s="1"/>
  <c r="AC21" i="8"/>
  <c r="F355" i="7" s="1"/>
  <c r="AC20" i="8"/>
  <c r="AC19" i="8"/>
  <c r="AC18" i="8"/>
  <c r="AC17" i="8"/>
  <c r="AC16" i="8"/>
  <c r="AC15" i="8"/>
  <c r="AB21" i="8"/>
  <c r="E355" i="7" s="1"/>
  <c r="AB20" i="8"/>
  <c r="AB19" i="8"/>
  <c r="AB18" i="8"/>
  <c r="AB17" i="8"/>
  <c r="AB16" i="8"/>
  <c r="AA21" i="8"/>
  <c r="D355" i="7" s="1"/>
  <c r="AA20" i="8"/>
  <c r="AA19" i="8"/>
  <c r="AA18" i="8"/>
  <c r="AA17" i="8"/>
  <c r="AA16" i="8"/>
  <c r="AA15" i="8"/>
  <c r="X15" i="8"/>
  <c r="X22" i="8" s="1"/>
  <c r="T22" i="8"/>
  <c r="P15" i="8"/>
  <c r="P22" i="8" s="1"/>
  <c r="L15" i="8"/>
  <c r="L22" i="8" s="1"/>
  <c r="H15" i="8"/>
  <c r="H22" i="8" s="1"/>
  <c r="D15" i="8"/>
  <c r="D22" i="8" s="1"/>
  <c r="AC69" i="8"/>
  <c r="AB69" i="8"/>
  <c r="AA69" i="8"/>
  <c r="AC38" i="8"/>
  <c r="AB38" i="8"/>
  <c r="AA38" i="8"/>
  <c r="AC7" i="8"/>
  <c r="AB7" i="8"/>
  <c r="AA7" i="8"/>
  <c r="H26" i="5"/>
  <c r="G179" i="7"/>
  <c r="H16" i="5" s="1"/>
  <c r="E174" i="7"/>
  <c r="F174" i="7"/>
  <c r="D174" i="7"/>
  <c r="I109" i="7" s="1"/>
  <c r="H13" i="5" s="1"/>
  <c r="E169" i="7"/>
  <c r="F169" i="7"/>
  <c r="D169" i="7"/>
  <c r="G173" i="7"/>
  <c r="E358" i="7" s="1"/>
  <c r="G172" i="7"/>
  <c r="H15" i="5"/>
  <c r="E149" i="7"/>
  <c r="F149" i="7"/>
  <c r="G149" i="7"/>
  <c r="H149" i="7"/>
  <c r="D149" i="7"/>
  <c r="E143" i="7"/>
  <c r="F143" i="7"/>
  <c r="G143" i="7"/>
  <c r="H143" i="7"/>
  <c r="D143" i="7"/>
  <c r="V7" i="7"/>
  <c r="T7" i="7"/>
  <c r="V10" i="7"/>
  <c r="T10" i="7"/>
  <c r="V13" i="7"/>
  <c r="T13" i="7"/>
  <c r="V16" i="7"/>
  <c r="T16" i="7"/>
  <c r="V19" i="7"/>
  <c r="T19" i="7"/>
  <c r="V22" i="7"/>
  <c r="T22" i="7"/>
  <c r="V25" i="7"/>
  <c r="T25" i="7"/>
  <c r="V28" i="7"/>
  <c r="T28" i="7"/>
  <c r="V31" i="7"/>
  <c r="T31" i="7"/>
  <c r="V37" i="7"/>
  <c r="T37" i="7"/>
  <c r="V40" i="7"/>
  <c r="T40" i="7"/>
  <c r="V43" i="7"/>
  <c r="T43" i="7"/>
  <c r="V46" i="7"/>
  <c r="T46" i="7"/>
  <c r="V49" i="7"/>
  <c r="T49" i="7"/>
  <c r="V52" i="7"/>
  <c r="T52" i="7"/>
  <c r="V55" i="7"/>
  <c r="T55" i="7"/>
  <c r="V58" i="7"/>
  <c r="T58" i="7"/>
  <c r="V61" i="7"/>
  <c r="T61" i="7"/>
  <c r="O2" i="7"/>
  <c r="M2" i="7" s="1"/>
  <c r="T2" i="7" s="1"/>
  <c r="O69" i="7"/>
  <c r="O79" i="7" s="1"/>
  <c r="M69" i="7"/>
  <c r="M79" i="7" s="1"/>
  <c r="O143" i="7"/>
  <c r="O153" i="7" s="1"/>
  <c r="M143" i="7"/>
  <c r="M153" i="7" s="1"/>
  <c r="E37" i="6"/>
  <c r="E40" i="6" s="1"/>
  <c r="G40" i="6"/>
  <c r="H37" i="6"/>
  <c r="H40" i="6" s="1"/>
  <c r="I40" i="6"/>
  <c r="J40" i="6"/>
  <c r="R72" i="30"/>
  <c r="S72" i="30"/>
  <c r="I46" i="30" s="1"/>
  <c r="I17" i="6" s="1"/>
  <c r="Q72" i="30"/>
  <c r="G46" i="30" s="1"/>
  <c r="E7" i="6"/>
  <c r="E8" i="6" s="1"/>
  <c r="H7" i="6"/>
  <c r="H8" i="6" s="1"/>
  <c r="E57" i="30"/>
  <c r="F57" i="30"/>
  <c r="F18" i="6" s="1"/>
  <c r="G57" i="30"/>
  <c r="G18" i="6" s="1"/>
  <c r="H57" i="30"/>
  <c r="I57" i="30"/>
  <c r="I18" i="6" s="1"/>
  <c r="J57" i="30"/>
  <c r="J18" i="6" s="1"/>
  <c r="D57" i="30"/>
  <c r="D18" i="6" s="1"/>
  <c r="H17" i="6"/>
  <c r="H12" i="6"/>
  <c r="H13" i="6" s="1"/>
  <c r="H15" i="6" s="1"/>
  <c r="E35" i="30"/>
  <c r="F35" i="30"/>
  <c r="F10" i="6" s="1"/>
  <c r="G35" i="30"/>
  <c r="G10" i="6" s="1"/>
  <c r="H35" i="30"/>
  <c r="I35" i="30"/>
  <c r="I10" i="6" s="1"/>
  <c r="J35" i="30"/>
  <c r="J10" i="6" s="1"/>
  <c r="P1" i="30"/>
  <c r="N1" i="30" s="1"/>
  <c r="P72" i="30"/>
  <c r="F46" i="30" s="1"/>
  <c r="N72" i="30"/>
  <c r="D46" i="30" s="1"/>
  <c r="T72" i="30"/>
  <c r="J46" i="30" s="1"/>
  <c r="J17" i="6" s="1"/>
  <c r="I42" i="30"/>
  <c r="I12" i="6" s="1"/>
  <c r="J42" i="30"/>
  <c r="J12" i="6" s="1"/>
  <c r="F1" i="30"/>
  <c r="D1" i="30" s="1"/>
  <c r="F42" i="30"/>
  <c r="D42" i="30"/>
  <c r="G42" i="30"/>
  <c r="K43" i="17"/>
  <c r="K42" i="17"/>
  <c r="K41" i="17"/>
  <c r="K39" i="17"/>
  <c r="K37" i="17"/>
  <c r="K36" i="17"/>
  <c r="K35" i="17"/>
  <c r="K34" i="17"/>
  <c r="K32" i="17"/>
  <c r="K31" i="17"/>
  <c r="J38" i="17"/>
  <c r="J40" i="17" s="1"/>
  <c r="J44" i="17" s="1"/>
  <c r="I38" i="17"/>
  <c r="I40" i="17" s="1"/>
  <c r="I44" i="17" s="1"/>
  <c r="G38" i="17"/>
  <c r="G40" i="17" s="1"/>
  <c r="G44" i="17" s="1"/>
  <c r="K22" i="17"/>
  <c r="K21" i="17"/>
  <c r="K20" i="17"/>
  <c r="K18" i="17"/>
  <c r="K16" i="17"/>
  <c r="K14" i="17"/>
  <c r="K13" i="17"/>
  <c r="K12" i="17"/>
  <c r="K11" i="17"/>
  <c r="K10" i="17"/>
  <c r="J17" i="17"/>
  <c r="J19" i="17" s="1"/>
  <c r="J23" i="17" s="1"/>
  <c r="H17" i="17"/>
  <c r="H19" i="17" s="1"/>
  <c r="H23" i="17" s="1"/>
  <c r="F17" i="17"/>
  <c r="F19" i="17" s="1"/>
  <c r="F23" i="17" s="1"/>
  <c r="E17" i="17"/>
  <c r="E19" i="17" s="1"/>
  <c r="F56" i="16"/>
  <c r="G56" i="16"/>
  <c r="H56" i="16"/>
  <c r="F45" i="16"/>
  <c r="G45" i="16"/>
  <c r="H45" i="16"/>
  <c r="F30" i="16"/>
  <c r="G30" i="16"/>
  <c r="H30" i="16"/>
  <c r="F15" i="16"/>
  <c r="G15" i="16"/>
  <c r="H15" i="16"/>
  <c r="W4" i="15"/>
  <c r="S7" i="15"/>
  <c r="S8" i="15"/>
  <c r="S9" i="15"/>
  <c r="S10" i="15"/>
  <c r="S11" i="15"/>
  <c r="S12" i="15"/>
  <c r="S13" i="15"/>
  <c r="S14" i="15"/>
  <c r="S15" i="15"/>
  <c r="S16" i="15"/>
  <c r="S17" i="15"/>
  <c r="S18" i="15"/>
  <c r="S19" i="15"/>
  <c r="AC22" i="8" l="1"/>
  <c r="H11" i="5" s="1"/>
  <c r="F20" i="6"/>
  <c r="AC84" i="8"/>
  <c r="D20" i="6"/>
  <c r="E314" i="7"/>
  <c r="C49" i="17"/>
  <c r="O155" i="7"/>
  <c r="G34" i="16"/>
  <c r="G58" i="16" s="1"/>
  <c r="G60" i="16" s="1"/>
  <c r="H34" i="16"/>
  <c r="H58" i="16" s="1"/>
  <c r="H60" i="16" s="1"/>
  <c r="F34" i="16"/>
  <c r="F58" i="16" s="1"/>
  <c r="F60" i="16" s="1"/>
  <c r="E18" i="6"/>
  <c r="E19" i="6" s="1"/>
  <c r="E21" i="6" s="1"/>
  <c r="H18" i="6"/>
  <c r="H19" i="6" s="1"/>
  <c r="H21" i="6" s="1"/>
  <c r="H23" i="6" s="1"/>
  <c r="H43" i="6" s="1"/>
  <c r="F40" i="6"/>
  <c r="AA53" i="8"/>
  <c r="AC53" i="8"/>
  <c r="H12" i="5" s="1"/>
  <c r="D40" i="6"/>
  <c r="AA22" i="8"/>
  <c r="D11" i="5" s="1"/>
  <c r="AA84" i="8"/>
  <c r="AB15" i="8"/>
  <c r="AB77" i="8"/>
  <c r="AB84" i="8" s="1"/>
  <c r="AB46" i="8"/>
  <c r="AB53" i="8" s="1"/>
  <c r="F12" i="5" s="1"/>
  <c r="G174" i="7"/>
  <c r="I149" i="7"/>
  <c r="Q143" i="7"/>
  <c r="Q153" i="7" s="1"/>
  <c r="V2" i="7"/>
  <c r="Q69" i="7"/>
  <c r="Q79" i="7" s="1"/>
  <c r="E23" i="17"/>
  <c r="C38" i="17"/>
  <c r="T24" i="9"/>
  <c r="T22" i="9"/>
  <c r="T23" i="9"/>
  <c r="T21" i="9"/>
  <c r="D411" i="9"/>
  <c r="D12" i="5" l="1"/>
  <c r="Q155" i="7"/>
  <c r="M155" i="7"/>
  <c r="AB22" i="8"/>
  <c r="F11" i="5" s="1"/>
  <c r="C40" i="17"/>
  <c r="D34" i="5" l="1"/>
  <c r="C59" i="17"/>
  <c r="C44" i="17"/>
  <c r="F256" i="7"/>
  <c r="E256" i="7"/>
  <c r="D256" i="7"/>
  <c r="G409" i="9" l="1"/>
  <c r="G410" i="9"/>
  <c r="G414" i="9"/>
  <c r="G415" i="9"/>
  <c r="G416" i="9"/>
  <c r="G421" i="9"/>
  <c r="T33" i="7" s="1"/>
  <c r="G408" i="9"/>
  <c r="K409" i="9"/>
  <c r="K410" i="9"/>
  <c r="K414" i="9"/>
  <c r="K415" i="9"/>
  <c r="K416" i="9"/>
  <c r="K421" i="9"/>
  <c r="T64" i="7" s="1"/>
  <c r="K408" i="9"/>
  <c r="J417" i="9"/>
  <c r="I417" i="9"/>
  <c r="H417" i="9"/>
  <c r="J411" i="9"/>
  <c r="I411" i="9"/>
  <c r="H411" i="9"/>
  <c r="F417" i="9"/>
  <c r="F411" i="9"/>
  <c r="E417" i="9"/>
  <c r="E411" i="9"/>
  <c r="D417" i="9"/>
  <c r="G417" i="9" l="1"/>
  <c r="D420" i="9"/>
  <c r="E420" i="9"/>
  <c r="F420" i="9"/>
  <c r="H420" i="9"/>
  <c r="J420" i="9"/>
  <c r="K417" i="9"/>
  <c r="K411" i="9"/>
  <c r="G411" i="9"/>
  <c r="I420" i="9"/>
  <c r="D40" i="7"/>
  <c r="D39" i="7"/>
  <c r="E400" i="9"/>
  <c r="F400" i="9"/>
  <c r="G400" i="9"/>
  <c r="I400" i="9"/>
  <c r="Y7" i="9" s="1"/>
  <c r="Y9" i="9" s="1"/>
  <c r="H399" i="9"/>
  <c r="H386" i="9"/>
  <c r="H387" i="9"/>
  <c r="H388" i="9"/>
  <c r="H389" i="9"/>
  <c r="H390" i="9"/>
  <c r="H391" i="9"/>
  <c r="H392" i="9"/>
  <c r="H393" i="9"/>
  <c r="H394" i="9"/>
  <c r="H395" i="9"/>
  <c r="H396" i="9"/>
  <c r="H397" i="9"/>
  <c r="H398" i="9"/>
  <c r="H385" i="9"/>
  <c r="N380" i="9"/>
  <c r="J380" i="9"/>
  <c r="I380" i="9"/>
  <c r="K379" i="9"/>
  <c r="H379" i="9"/>
  <c r="K378" i="9"/>
  <c r="H378" i="9"/>
  <c r="K377" i="9"/>
  <c r="H377" i="9"/>
  <c r="K376" i="9"/>
  <c r="H376" i="9"/>
  <c r="K375" i="9"/>
  <c r="H375" i="9"/>
  <c r="K374" i="9"/>
  <c r="H374" i="9"/>
  <c r="K373" i="9"/>
  <c r="H373" i="9"/>
  <c r="K372" i="9"/>
  <c r="H372" i="9"/>
  <c r="K371" i="9"/>
  <c r="H371" i="9"/>
  <c r="K370" i="9"/>
  <c r="H370" i="9"/>
  <c r="K369" i="9"/>
  <c r="H369" i="9"/>
  <c r="K368" i="9"/>
  <c r="H368" i="9"/>
  <c r="K367" i="9"/>
  <c r="H367" i="9"/>
  <c r="K366" i="9"/>
  <c r="H366" i="9"/>
  <c r="K365" i="9"/>
  <c r="H365" i="9"/>
  <c r="K364" i="9"/>
  <c r="H364" i="9"/>
  <c r="K363" i="9"/>
  <c r="H363" i="9"/>
  <c r="K362" i="9"/>
  <c r="H362" i="9"/>
  <c r="K361" i="9"/>
  <c r="H361" i="9"/>
  <c r="K360" i="9"/>
  <c r="H360" i="9"/>
  <c r="O356" i="9"/>
  <c r="K355" i="9"/>
  <c r="N355" i="9" s="1"/>
  <c r="H355" i="9"/>
  <c r="K354" i="9"/>
  <c r="N354" i="9" s="1"/>
  <c r="H354" i="9"/>
  <c r="K353" i="9"/>
  <c r="N353" i="9" s="1"/>
  <c r="H353" i="9"/>
  <c r="K352" i="9"/>
  <c r="N352" i="9" s="1"/>
  <c r="H352" i="9"/>
  <c r="K351" i="9"/>
  <c r="N351" i="9" s="1"/>
  <c r="H351" i="9"/>
  <c r="K350" i="9"/>
  <c r="N350" i="9" s="1"/>
  <c r="H350" i="9"/>
  <c r="K349" i="9"/>
  <c r="N349" i="9" s="1"/>
  <c r="H349" i="9"/>
  <c r="K348" i="9"/>
  <c r="N348" i="9" s="1"/>
  <c r="H348" i="9"/>
  <c r="K347" i="9"/>
  <c r="N347" i="9" s="1"/>
  <c r="H347" i="9"/>
  <c r="K346" i="9"/>
  <c r="N346" i="9" s="1"/>
  <c r="H346" i="9"/>
  <c r="K345" i="9"/>
  <c r="N345" i="9" s="1"/>
  <c r="H345" i="9"/>
  <c r="K344" i="9"/>
  <c r="N344" i="9" s="1"/>
  <c r="H344" i="9"/>
  <c r="K343" i="9"/>
  <c r="N343" i="9" s="1"/>
  <c r="H343" i="9"/>
  <c r="K342" i="9"/>
  <c r="N342" i="9" s="1"/>
  <c r="H342" i="9"/>
  <c r="K341" i="9"/>
  <c r="N341" i="9" s="1"/>
  <c r="H341" i="9"/>
  <c r="K340" i="9"/>
  <c r="N340" i="9" s="1"/>
  <c r="H340" i="9"/>
  <c r="K339" i="9"/>
  <c r="N339" i="9" s="1"/>
  <c r="H339" i="9"/>
  <c r="K338" i="9"/>
  <c r="N338" i="9" s="1"/>
  <c r="H338" i="9"/>
  <c r="K337" i="9"/>
  <c r="N337" i="9" s="1"/>
  <c r="H337" i="9"/>
  <c r="D29" i="7" s="1"/>
  <c r="B337" i="9"/>
  <c r="B338" i="9" s="1"/>
  <c r="B339" i="9" s="1"/>
  <c r="B340" i="9" s="1"/>
  <c r="B341" i="9" s="1"/>
  <c r="B342" i="9" s="1"/>
  <c r="B343" i="9" s="1"/>
  <c r="B344" i="9" s="1"/>
  <c r="B345" i="9" s="1"/>
  <c r="B346" i="9" s="1"/>
  <c r="B347" i="9" s="1"/>
  <c r="B348" i="9" s="1"/>
  <c r="B349" i="9" s="1"/>
  <c r="B350" i="9" s="1"/>
  <c r="B351" i="9" s="1"/>
  <c r="B352" i="9" s="1"/>
  <c r="B353" i="9" s="1"/>
  <c r="B354" i="9" s="1"/>
  <c r="B355" i="9" s="1"/>
  <c r="K336" i="9"/>
  <c r="N336" i="9" s="1"/>
  <c r="H336" i="9"/>
  <c r="B5" i="18"/>
  <c r="D41" i="7" l="1"/>
  <c r="D10" i="5" s="1"/>
  <c r="H380" i="9"/>
  <c r="K420" i="9"/>
  <c r="V64" i="7" s="1"/>
  <c r="G420" i="9"/>
  <c r="V33" i="7" s="1"/>
  <c r="D18" i="7"/>
  <c r="F29" i="7"/>
  <c r="E29" i="7"/>
  <c r="K380" i="9"/>
  <c r="X9" i="9"/>
  <c r="N356" i="9"/>
  <c r="H356" i="9"/>
  <c r="H400" i="9"/>
  <c r="F283" i="7"/>
  <c r="E40" i="7" l="1"/>
  <c r="F40" i="7"/>
  <c r="F39" i="7"/>
  <c r="E39" i="7"/>
  <c r="F18" i="7"/>
  <c r="E18" i="7"/>
  <c r="G178" i="7"/>
  <c r="N305" i="9"/>
  <c r="J305" i="9"/>
  <c r="I305" i="9"/>
  <c r="K304" i="9"/>
  <c r="H304" i="9"/>
  <c r="K303" i="9"/>
  <c r="H303" i="9"/>
  <c r="K302" i="9"/>
  <c r="H302" i="9"/>
  <c r="K301" i="9"/>
  <c r="H301" i="9"/>
  <c r="K300" i="9"/>
  <c r="H300" i="9"/>
  <c r="K299" i="9"/>
  <c r="H299" i="9"/>
  <c r="K298" i="9"/>
  <c r="H298" i="9"/>
  <c r="K297" i="9"/>
  <c r="H297" i="9"/>
  <c r="K296" i="9"/>
  <c r="H296" i="9"/>
  <c r="K295" i="9"/>
  <c r="H295" i="9"/>
  <c r="K294" i="9"/>
  <c r="H294" i="9"/>
  <c r="K293" i="9"/>
  <c r="H293" i="9"/>
  <c r="K292" i="9"/>
  <c r="H292" i="9"/>
  <c r="K291" i="9"/>
  <c r="H291" i="9"/>
  <c r="K290" i="9"/>
  <c r="H290" i="9"/>
  <c r="K289" i="9"/>
  <c r="H289" i="9"/>
  <c r="K288" i="9"/>
  <c r="H288" i="9"/>
  <c r="K287" i="9"/>
  <c r="H287" i="9"/>
  <c r="K286" i="9"/>
  <c r="H286" i="9"/>
  <c r="K285" i="9"/>
  <c r="H285" i="9"/>
  <c r="N255" i="9"/>
  <c r="K236" i="9"/>
  <c r="K237" i="9"/>
  <c r="K238" i="9"/>
  <c r="K239" i="9"/>
  <c r="K240" i="9"/>
  <c r="K241" i="9"/>
  <c r="K242" i="9"/>
  <c r="K243" i="9"/>
  <c r="K244" i="9"/>
  <c r="K245" i="9"/>
  <c r="K246" i="9"/>
  <c r="K247" i="9"/>
  <c r="K248" i="9"/>
  <c r="K249" i="9"/>
  <c r="K250" i="9"/>
  <c r="K251" i="9"/>
  <c r="K252" i="9"/>
  <c r="K253" i="9"/>
  <c r="K254" i="9"/>
  <c r="K235" i="9"/>
  <c r="J255" i="9"/>
  <c r="I255" i="9"/>
  <c r="H236" i="9"/>
  <c r="H237" i="9"/>
  <c r="H238" i="9"/>
  <c r="H239" i="9"/>
  <c r="H240" i="9"/>
  <c r="H241" i="9"/>
  <c r="H242" i="9"/>
  <c r="H243" i="9"/>
  <c r="H244" i="9"/>
  <c r="H245" i="9"/>
  <c r="H246" i="9"/>
  <c r="H247" i="9"/>
  <c r="H248" i="9"/>
  <c r="H249" i="9"/>
  <c r="H250" i="9"/>
  <c r="H251" i="9"/>
  <c r="H252" i="9"/>
  <c r="H253" i="9"/>
  <c r="H254" i="9"/>
  <c r="H235" i="9"/>
  <c r="D118" i="7"/>
  <c r="F118" i="7"/>
  <c r="F356" i="7" s="1"/>
  <c r="E118" i="7"/>
  <c r="F125" i="7"/>
  <c r="D125" i="7"/>
  <c r="E122" i="7" s="1"/>
  <c r="E125" i="7" s="1"/>
  <c r="F354" i="7"/>
  <c r="E354" i="7"/>
  <c r="D77" i="7"/>
  <c r="E74" i="7" s="1"/>
  <c r="E77" i="7" s="1"/>
  <c r="F77" i="7"/>
  <c r="F353" i="7"/>
  <c r="F58" i="7"/>
  <c r="F50" i="7" s="1"/>
  <c r="D58" i="7"/>
  <c r="E55" i="7" l="1"/>
  <c r="E58" i="7" s="1"/>
  <c r="E50" i="7" s="1"/>
  <c r="E353" i="7" s="1"/>
  <c r="D50" i="7"/>
  <c r="E119" i="7"/>
  <c r="E356" i="7"/>
  <c r="D119" i="7"/>
  <c r="D356" i="7"/>
  <c r="D51" i="7"/>
  <c r="D353" i="7"/>
  <c r="D71" i="7"/>
  <c r="D354" i="7"/>
  <c r="E41" i="7"/>
  <c r="F10" i="5" s="1"/>
  <c r="F41" i="7"/>
  <c r="H10" i="5" s="1"/>
  <c r="F51" i="7"/>
  <c r="F119" i="7"/>
  <c r="F71" i="7"/>
  <c r="T20" i="9"/>
  <c r="H255" i="9"/>
  <c r="K305" i="9"/>
  <c r="H305" i="9"/>
  <c r="K255" i="9"/>
  <c r="F17" i="6"/>
  <c r="G167" i="7"/>
  <c r="E15" i="16"/>
  <c r="K64" i="17"/>
  <c r="F2" i="6"/>
  <c r="F2" i="5"/>
  <c r="D2" i="5" s="1"/>
  <c r="D2" i="6" l="1"/>
  <c r="K15" i="17"/>
  <c r="G17" i="17"/>
  <c r="G19" i="17" s="1"/>
  <c r="G23" i="17" s="1"/>
  <c r="K33" i="17"/>
  <c r="O7" i="15"/>
  <c r="B56" i="5"/>
  <c r="C2" i="17"/>
  <c r="E1" i="16"/>
  <c r="D1" i="16" s="1"/>
  <c r="G1" i="6"/>
  <c r="D56" i="16"/>
  <c r="E56" i="16"/>
  <c r="D45" i="16"/>
  <c r="E45" i="16"/>
  <c r="D30" i="16"/>
  <c r="E30" i="16"/>
  <c r="E34" i="16" s="1"/>
  <c r="D15" i="16"/>
  <c r="D39" i="5"/>
  <c r="K60" i="17"/>
  <c r="D38" i="5" l="1"/>
  <c r="J59" i="17"/>
  <c r="I17" i="17"/>
  <c r="I19" i="17" s="1"/>
  <c r="I23" i="17" s="1"/>
  <c r="F38" i="17"/>
  <c r="F40" i="17" s="1"/>
  <c r="F44" i="17" s="1"/>
  <c r="H38" i="17"/>
  <c r="H40" i="17" s="1"/>
  <c r="H44" i="17" s="1"/>
  <c r="E58" i="16"/>
  <c r="D34" i="16"/>
  <c r="D58" i="16" s="1"/>
  <c r="D60" i="16" s="1"/>
  <c r="K57" i="17"/>
  <c r="I56" i="17"/>
  <c r="K56" i="17" s="1"/>
  <c r="H54" i="17"/>
  <c r="H59" i="17" s="1"/>
  <c r="F53" i="17"/>
  <c r="E63" i="17"/>
  <c r="K63" i="17" s="1"/>
  <c r="K58" i="17"/>
  <c r="K62" i="17"/>
  <c r="K53" i="17" l="1"/>
  <c r="F59" i="17"/>
  <c r="F61" i="17" s="1"/>
  <c r="F65" i="17" s="1"/>
  <c r="K54" i="17"/>
  <c r="H61" i="17"/>
  <c r="H65" i="17" s="1"/>
  <c r="F39" i="5" s="1"/>
  <c r="F376" i="7" l="1"/>
  <c r="H29" i="5" s="1"/>
  <c r="E376" i="7"/>
  <c r="F29" i="5" s="1"/>
  <c r="D376" i="7"/>
  <c r="D29" i="5" s="1"/>
  <c r="H7" i="9" l="1"/>
  <c r="H5" i="9"/>
  <c r="E5" i="7" l="1"/>
  <c r="D5" i="7"/>
  <c r="F5" i="7"/>
  <c r="K35" i="9" l="1"/>
  <c r="H28" i="9"/>
  <c r="K19" i="9"/>
  <c r="K330" i="9"/>
  <c r="H330" i="9"/>
  <c r="K329" i="9"/>
  <c r="H329" i="9"/>
  <c r="K328" i="9"/>
  <c r="H328" i="9"/>
  <c r="K327" i="9"/>
  <c r="N327" i="9" s="1"/>
  <c r="H327" i="9"/>
  <c r="K326" i="9"/>
  <c r="N326" i="9" s="1"/>
  <c r="H326" i="9"/>
  <c r="K325" i="9"/>
  <c r="H325" i="9"/>
  <c r="K324" i="9"/>
  <c r="N324" i="9" s="1"/>
  <c r="H324" i="9"/>
  <c r="K323" i="9"/>
  <c r="H323" i="9"/>
  <c r="K322" i="9"/>
  <c r="H322" i="9"/>
  <c r="K321" i="9"/>
  <c r="H321" i="9"/>
  <c r="K320" i="9"/>
  <c r="H320" i="9"/>
  <c r="K319" i="9"/>
  <c r="H319" i="9"/>
  <c r="K318" i="9"/>
  <c r="H318" i="9"/>
  <c r="K317" i="9"/>
  <c r="H317" i="9"/>
  <c r="K316" i="9"/>
  <c r="N316" i="9" s="1"/>
  <c r="H316" i="9"/>
  <c r="K315" i="9"/>
  <c r="N315" i="9" s="1"/>
  <c r="H315" i="9"/>
  <c r="K314" i="9"/>
  <c r="H314" i="9"/>
  <c r="K313" i="9"/>
  <c r="H313" i="9"/>
  <c r="K312" i="9"/>
  <c r="N312" i="9" s="1"/>
  <c r="T16" i="9" s="1"/>
  <c r="H312" i="9"/>
  <c r="D31" i="7"/>
  <c r="B312" i="9"/>
  <c r="B313" i="9" s="1"/>
  <c r="B314" i="9" s="1"/>
  <c r="B315" i="9" s="1"/>
  <c r="B316" i="9" s="1"/>
  <c r="B317" i="9" s="1"/>
  <c r="B318" i="9" s="1"/>
  <c r="B319" i="9" s="1"/>
  <c r="B320" i="9" s="1"/>
  <c r="B321" i="9" s="1"/>
  <c r="B322" i="9" s="1"/>
  <c r="B323" i="9" s="1"/>
  <c r="B324" i="9" s="1"/>
  <c r="B325" i="9" s="1"/>
  <c r="B326" i="9" s="1"/>
  <c r="B327" i="9" s="1"/>
  <c r="B328" i="9" s="1"/>
  <c r="B329" i="9" s="1"/>
  <c r="B330" i="9" s="1"/>
  <c r="K311" i="9"/>
  <c r="N311" i="9" s="1"/>
  <c r="T17" i="9" s="1"/>
  <c r="H311" i="9"/>
  <c r="K280" i="9"/>
  <c r="N280" i="9" s="1"/>
  <c r="H280" i="9"/>
  <c r="K279" i="9"/>
  <c r="N279" i="9" s="1"/>
  <c r="H279" i="9"/>
  <c r="K278" i="9"/>
  <c r="H278" i="9"/>
  <c r="K277" i="9"/>
  <c r="H277" i="9"/>
  <c r="K276" i="9"/>
  <c r="N276" i="9" s="1"/>
  <c r="H276" i="9"/>
  <c r="K275" i="9"/>
  <c r="N275" i="9" s="1"/>
  <c r="H275" i="9"/>
  <c r="K274" i="9"/>
  <c r="H274" i="9"/>
  <c r="K273" i="9"/>
  <c r="N273" i="9" s="1"/>
  <c r="H273" i="9"/>
  <c r="K272" i="9"/>
  <c r="N272" i="9" s="1"/>
  <c r="H272" i="9"/>
  <c r="K271" i="9"/>
  <c r="N271" i="9" s="1"/>
  <c r="H271" i="9"/>
  <c r="K270" i="9"/>
  <c r="H270" i="9"/>
  <c r="K269" i="9"/>
  <c r="H269" i="9"/>
  <c r="K268" i="9"/>
  <c r="N268" i="9" s="1"/>
  <c r="H268" i="9"/>
  <c r="K267" i="9"/>
  <c r="H267" i="9"/>
  <c r="K266" i="9"/>
  <c r="H266" i="9"/>
  <c r="K265" i="9"/>
  <c r="N265" i="9" s="1"/>
  <c r="H265" i="9"/>
  <c r="K264" i="9"/>
  <c r="N264" i="9" s="1"/>
  <c r="H264" i="9"/>
  <c r="K263" i="9"/>
  <c r="H263" i="9"/>
  <c r="K262" i="9"/>
  <c r="H262" i="9"/>
  <c r="D28" i="7"/>
  <c r="B262" i="9"/>
  <c r="B263" i="9" s="1"/>
  <c r="B264" i="9" s="1"/>
  <c r="B265" i="9" s="1"/>
  <c r="B266" i="9" s="1"/>
  <c r="B267" i="9" s="1"/>
  <c r="B268" i="9" s="1"/>
  <c r="B269" i="9" s="1"/>
  <c r="B270" i="9" s="1"/>
  <c r="B271" i="9" s="1"/>
  <c r="B272" i="9" s="1"/>
  <c r="B273" i="9" s="1"/>
  <c r="B274" i="9" s="1"/>
  <c r="B275" i="9" s="1"/>
  <c r="B276" i="9" s="1"/>
  <c r="B277" i="9" s="1"/>
  <c r="B278" i="9" s="1"/>
  <c r="B279" i="9" s="1"/>
  <c r="B280" i="9" s="1"/>
  <c r="K261" i="9"/>
  <c r="V9" i="9" s="1"/>
  <c r="H261" i="9"/>
  <c r="K230" i="9"/>
  <c r="N230" i="9" s="1"/>
  <c r="H230" i="9"/>
  <c r="K229" i="9"/>
  <c r="N229" i="9" s="1"/>
  <c r="H229" i="9"/>
  <c r="K228" i="9"/>
  <c r="H228" i="9"/>
  <c r="K227" i="9"/>
  <c r="H227" i="9"/>
  <c r="K226" i="9"/>
  <c r="N226" i="9" s="1"/>
  <c r="H226" i="9"/>
  <c r="K225" i="9"/>
  <c r="H225" i="9"/>
  <c r="K224" i="9"/>
  <c r="H224" i="9"/>
  <c r="K223" i="9"/>
  <c r="N223" i="9" s="1"/>
  <c r="H223" i="9"/>
  <c r="K222" i="9"/>
  <c r="H222" i="9"/>
  <c r="K221" i="9"/>
  <c r="N221" i="9" s="1"/>
  <c r="H221" i="9"/>
  <c r="K220" i="9"/>
  <c r="H220" i="9"/>
  <c r="K219" i="9"/>
  <c r="H219" i="9"/>
  <c r="K218" i="9"/>
  <c r="N218" i="9" s="1"/>
  <c r="H218" i="9"/>
  <c r="K217" i="9"/>
  <c r="H217" i="9"/>
  <c r="K216" i="9"/>
  <c r="H216" i="9"/>
  <c r="K215" i="9"/>
  <c r="H215" i="9"/>
  <c r="K214" i="9"/>
  <c r="N214" i="9" s="1"/>
  <c r="H214" i="9"/>
  <c r="K213" i="9"/>
  <c r="H213" i="9"/>
  <c r="K212" i="9"/>
  <c r="H212" i="9"/>
  <c r="D27" i="7"/>
  <c r="B212" i="9"/>
  <c r="B213" i="9" s="1"/>
  <c r="B214" i="9" s="1"/>
  <c r="B215" i="9" s="1"/>
  <c r="B216" i="9" s="1"/>
  <c r="B217" i="9" s="1"/>
  <c r="B218" i="9" s="1"/>
  <c r="B219" i="9" s="1"/>
  <c r="B220" i="9" s="1"/>
  <c r="B221" i="9" s="1"/>
  <c r="B222" i="9" s="1"/>
  <c r="B223" i="9" s="1"/>
  <c r="B224" i="9" s="1"/>
  <c r="B225" i="9" s="1"/>
  <c r="B226" i="9" s="1"/>
  <c r="B227" i="9" s="1"/>
  <c r="B228" i="9" s="1"/>
  <c r="B229" i="9" s="1"/>
  <c r="B230" i="9" s="1"/>
  <c r="K211" i="9"/>
  <c r="H211" i="9"/>
  <c r="H9" i="5"/>
  <c r="N314" i="9"/>
  <c r="N318" i="9"/>
  <c r="N322" i="9"/>
  <c r="N330" i="9"/>
  <c r="N263" i="9"/>
  <c r="N267" i="9"/>
  <c r="G168" i="7"/>
  <c r="G169" i="7" s="1"/>
  <c r="K5" i="9"/>
  <c r="K6" i="9"/>
  <c r="K7" i="9"/>
  <c r="K8" i="9"/>
  <c r="K9" i="9"/>
  <c r="K10" i="9"/>
  <c r="K11" i="9"/>
  <c r="K12" i="9"/>
  <c r="K13" i="9"/>
  <c r="K14" i="9"/>
  <c r="K15" i="9"/>
  <c r="K16" i="9"/>
  <c r="K17" i="9"/>
  <c r="K18" i="9"/>
  <c r="K20" i="9"/>
  <c r="K21" i="9"/>
  <c r="K22" i="9"/>
  <c r="K23" i="9"/>
  <c r="K24" i="9"/>
  <c r="K25" i="9"/>
  <c r="K26" i="9"/>
  <c r="K27" i="9"/>
  <c r="K28" i="9"/>
  <c r="K29" i="9"/>
  <c r="K30" i="9"/>
  <c r="K31" i="9"/>
  <c r="K32" i="9"/>
  <c r="K33" i="9"/>
  <c r="K34"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I107" i="7"/>
  <c r="I106" i="7"/>
  <c r="D13" i="5" s="1"/>
  <c r="G163" i="7"/>
  <c r="G152" i="7"/>
  <c r="H152" i="7"/>
  <c r="D15" i="5"/>
  <c r="G108" i="7"/>
  <c r="H108" i="7"/>
  <c r="G274" i="7"/>
  <c r="H274" i="7"/>
  <c r="H6" i="9"/>
  <c r="H8" i="9"/>
  <c r="H9" i="9"/>
  <c r="H10" i="9"/>
  <c r="H11" i="9"/>
  <c r="H12" i="9"/>
  <c r="H13" i="9"/>
  <c r="H14" i="9"/>
  <c r="H15" i="9"/>
  <c r="H16" i="9"/>
  <c r="H17" i="9"/>
  <c r="H18" i="9"/>
  <c r="H19" i="9"/>
  <c r="H20" i="9"/>
  <c r="H21" i="9"/>
  <c r="H22" i="9"/>
  <c r="H23" i="9"/>
  <c r="H24" i="9"/>
  <c r="H25" i="9"/>
  <c r="H26" i="9"/>
  <c r="H27"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F289" i="7"/>
  <c r="F291" i="7" s="1"/>
  <c r="E289" i="7"/>
  <c r="E281" i="7" s="1"/>
  <c r="H23" i="5"/>
  <c r="D16" i="5"/>
  <c r="F329" i="7"/>
  <c r="H36" i="5" s="1"/>
  <c r="D329" i="7"/>
  <c r="H28" i="5"/>
  <c r="F28" i="5"/>
  <c r="D28" i="5"/>
  <c r="D289" i="7"/>
  <c r="D281" i="7" s="1"/>
  <c r="F274" i="7"/>
  <c r="E274" i="7"/>
  <c r="D274" i="7"/>
  <c r="H25" i="5"/>
  <c r="F232" i="7"/>
  <c r="H24" i="5" s="1"/>
  <c r="D232" i="7"/>
  <c r="E230" i="7" s="1"/>
  <c r="E232" i="7" s="1"/>
  <c r="F24" i="5" s="1"/>
  <c r="F205" i="7"/>
  <c r="H22" i="5" s="1"/>
  <c r="D205" i="7"/>
  <c r="E202" i="7" s="1"/>
  <c r="E205" i="7" s="1"/>
  <c r="F22" i="5" s="1"/>
  <c r="H14" i="5"/>
  <c r="D14" i="5"/>
  <c r="F108" i="7"/>
  <c r="E108" i="7"/>
  <c r="D108" i="7"/>
  <c r="F164" i="7"/>
  <c r="F177" i="7" s="1"/>
  <c r="E164" i="7"/>
  <c r="E177" i="7" s="1"/>
  <c r="D164" i="7"/>
  <c r="D177" i="7" s="1"/>
  <c r="F152" i="7"/>
  <c r="E152" i="7"/>
  <c r="D152" i="7"/>
  <c r="F101" i="7"/>
  <c r="D101" i="7"/>
  <c r="E101" i="7"/>
  <c r="H8" i="5"/>
  <c r="G12" i="6"/>
  <c r="F12" i="6"/>
  <c r="H5" i="18" s="1"/>
  <c r="D17" i="6"/>
  <c r="B6" i="9"/>
  <c r="B7" i="9" s="1"/>
  <c r="B8" i="9" s="1"/>
  <c r="B9" i="9" s="1"/>
  <c r="B10" i="9" s="1"/>
  <c r="B11" i="9" s="1"/>
  <c r="B12" i="9" s="1"/>
  <c r="B13" i="9" s="1"/>
  <c r="B14" i="9" s="1"/>
  <c r="B15" i="9" s="1"/>
  <c r="B16" i="9" s="1"/>
  <c r="B17" i="9" s="1"/>
  <c r="B18" i="9" s="1"/>
  <c r="B19" i="9" s="1"/>
  <c r="B20" i="9" s="1"/>
  <c r="B21" i="9" s="1"/>
  <c r="B22" i="9" s="1"/>
  <c r="B23" i="9" s="1"/>
  <c r="B24" i="9" s="1"/>
  <c r="B25" i="9" s="1"/>
  <c r="B26" i="9" s="1"/>
  <c r="B27" i="9" s="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B134" i="9" s="1"/>
  <c r="B135" i="9" s="1"/>
  <c r="B136" i="9" s="1"/>
  <c r="B137" i="9" s="1"/>
  <c r="B138" i="9" s="1"/>
  <c r="B139" i="9" s="1"/>
  <c r="B140" i="9" s="1"/>
  <c r="B141" i="9" s="1"/>
  <c r="B142" i="9" s="1"/>
  <c r="B143" i="9" s="1"/>
  <c r="B144" i="9" s="1"/>
  <c r="B145" i="9" s="1"/>
  <c r="B146" i="9" s="1"/>
  <c r="B147" i="9" s="1"/>
  <c r="B148" i="9" s="1"/>
  <c r="B149" i="9" s="1"/>
  <c r="B150" i="9" s="1"/>
  <c r="B151" i="9" s="1"/>
  <c r="B152" i="9" s="1"/>
  <c r="B153" i="9" s="1"/>
  <c r="B154" i="9" s="1"/>
  <c r="B155" i="9" s="1"/>
  <c r="B156" i="9" s="1"/>
  <c r="B157" i="9" s="1"/>
  <c r="B158" i="9" s="1"/>
  <c r="B159" i="9" s="1"/>
  <c r="B160" i="9" s="1"/>
  <c r="B161" i="9" s="1"/>
  <c r="B162" i="9" s="1"/>
  <c r="B163" i="9" s="1"/>
  <c r="B164" i="9" s="1"/>
  <c r="B165" i="9" s="1"/>
  <c r="B166" i="9" s="1"/>
  <c r="B167" i="9" s="1"/>
  <c r="B168" i="9" s="1"/>
  <c r="B169" i="9" s="1"/>
  <c r="B170" i="9" s="1"/>
  <c r="B171" i="9" s="1"/>
  <c r="B172" i="9" s="1"/>
  <c r="B173" i="9" s="1"/>
  <c r="B174" i="9" s="1"/>
  <c r="B175" i="9" s="1"/>
  <c r="B176" i="9" s="1"/>
  <c r="B177" i="9" s="1"/>
  <c r="B178" i="9" s="1"/>
  <c r="B179" i="9" s="1"/>
  <c r="B180" i="9" s="1"/>
  <c r="B181" i="9" s="1"/>
  <c r="B182" i="9" s="1"/>
  <c r="B183" i="9" s="1"/>
  <c r="B184" i="9" s="1"/>
  <c r="B185" i="9" s="1"/>
  <c r="B186" i="9" s="1"/>
  <c r="B187" i="9" s="1"/>
  <c r="B188" i="9" s="1"/>
  <c r="B189" i="9" s="1"/>
  <c r="B190" i="9" s="1"/>
  <c r="B191" i="9" s="1"/>
  <c r="B192" i="9" s="1"/>
  <c r="B193" i="9" s="1"/>
  <c r="B194" i="9" s="1"/>
  <c r="B195" i="9" s="1"/>
  <c r="B196" i="9" s="1"/>
  <c r="B197" i="9" s="1"/>
  <c r="B198" i="9" s="1"/>
  <c r="B199" i="9" s="1"/>
  <c r="B200" i="9" s="1"/>
  <c r="B201" i="9" s="1"/>
  <c r="B202" i="9" s="1"/>
  <c r="B203" i="9" s="1"/>
  <c r="B204" i="9" s="1"/>
  <c r="E47" i="7"/>
  <c r="E51" i="7" s="1"/>
  <c r="D26" i="7"/>
  <c r="F352" i="7" l="1"/>
  <c r="F360" i="7" s="1"/>
  <c r="E22" i="6"/>
  <c r="E23" i="6" s="1"/>
  <c r="E43" i="6" s="1"/>
  <c r="E326" i="7"/>
  <c r="E329" i="7" s="1"/>
  <c r="E49" i="17"/>
  <c r="D32" i="7"/>
  <c r="D34" i="7" s="1"/>
  <c r="E31" i="7"/>
  <c r="E291" i="7"/>
  <c r="D283" i="7"/>
  <c r="D291" i="7"/>
  <c r="E7" i="7"/>
  <c r="N215" i="9"/>
  <c r="N213" i="9"/>
  <c r="F7" i="7"/>
  <c r="G17" i="6"/>
  <c r="N329" i="9"/>
  <c r="N323" i="9"/>
  <c r="N319" i="9"/>
  <c r="N204" i="9"/>
  <c r="N202" i="9"/>
  <c r="N200" i="9"/>
  <c r="N198" i="9"/>
  <c r="N196" i="9"/>
  <c r="N194" i="9"/>
  <c r="N192" i="9"/>
  <c r="N190" i="9"/>
  <c r="N188" i="9"/>
  <c r="N186" i="9"/>
  <c r="N184" i="9"/>
  <c r="N182" i="9"/>
  <c r="N180" i="9"/>
  <c r="N178" i="9"/>
  <c r="N176" i="9"/>
  <c r="N174" i="9"/>
  <c r="N172" i="9"/>
  <c r="N170" i="9"/>
  <c r="N168" i="9"/>
  <c r="N166" i="9"/>
  <c r="N164" i="9"/>
  <c r="N162" i="9"/>
  <c r="N160" i="9"/>
  <c r="N158" i="9"/>
  <c r="N156" i="9"/>
  <c r="N154" i="9"/>
  <c r="N152" i="9"/>
  <c r="N150" i="9"/>
  <c r="N148" i="9"/>
  <c r="N146" i="9"/>
  <c r="N144" i="9"/>
  <c r="N142" i="9"/>
  <c r="N140" i="9"/>
  <c r="N138" i="9"/>
  <c r="N136" i="9"/>
  <c r="N134" i="9"/>
  <c r="N132" i="9"/>
  <c r="N130" i="9"/>
  <c r="N128" i="9"/>
  <c r="N124" i="9"/>
  <c r="N120" i="9"/>
  <c r="N116" i="9"/>
  <c r="N112" i="9"/>
  <c r="N108" i="9"/>
  <c r="N104" i="9"/>
  <c r="N100" i="9"/>
  <c r="N96" i="9"/>
  <c r="N92" i="9"/>
  <c r="N88" i="9"/>
  <c r="N84" i="9"/>
  <c r="N80" i="9"/>
  <c r="N76" i="9"/>
  <c r="N72" i="9"/>
  <c r="N68" i="9"/>
  <c r="N64" i="9"/>
  <c r="N60" i="9"/>
  <c r="N56" i="9"/>
  <c r="N52" i="9"/>
  <c r="N50" i="9"/>
  <c r="N48" i="9"/>
  <c r="N46" i="9"/>
  <c r="N44" i="9"/>
  <c r="N42" i="9"/>
  <c r="N40" i="9"/>
  <c r="N38" i="9"/>
  <c r="N36" i="9"/>
  <c r="N33" i="9"/>
  <c r="N31" i="9"/>
  <c r="N29" i="9"/>
  <c r="N27" i="9"/>
  <c r="N25" i="9"/>
  <c r="N21" i="9"/>
  <c r="N18" i="9"/>
  <c r="N16" i="9"/>
  <c r="N14" i="9"/>
  <c r="N12" i="9"/>
  <c r="N10" i="9"/>
  <c r="N8" i="9"/>
  <c r="T14" i="9" s="1"/>
  <c r="N6" i="9"/>
  <c r="N19" i="9"/>
  <c r="N35" i="9"/>
  <c r="N203" i="9"/>
  <c r="N201" i="9"/>
  <c r="N199" i="9"/>
  <c r="N197" i="9"/>
  <c r="N195" i="9"/>
  <c r="N193" i="9"/>
  <c r="N191" i="9"/>
  <c r="N189" i="9"/>
  <c r="N187" i="9"/>
  <c r="N185" i="9"/>
  <c r="N183" i="9"/>
  <c r="N181" i="9"/>
  <c r="N179" i="9"/>
  <c r="N177" i="9"/>
  <c r="N175" i="9"/>
  <c r="N173" i="9"/>
  <c r="N171" i="9"/>
  <c r="N169" i="9"/>
  <c r="N167" i="9"/>
  <c r="N165" i="9"/>
  <c r="N163" i="9"/>
  <c r="N161" i="9"/>
  <c r="N159" i="9"/>
  <c r="N157" i="9"/>
  <c r="N155" i="9"/>
  <c r="N153" i="9"/>
  <c r="N151" i="9"/>
  <c r="N149" i="9"/>
  <c r="N147" i="9"/>
  <c r="N145" i="9"/>
  <c r="N143" i="9"/>
  <c r="N141" i="9"/>
  <c r="N139" i="9"/>
  <c r="N137" i="9"/>
  <c r="N135" i="9"/>
  <c r="N133" i="9"/>
  <c r="N131" i="9"/>
  <c r="N129" i="9"/>
  <c r="N51" i="9"/>
  <c r="N49" i="9"/>
  <c r="N47" i="9"/>
  <c r="N45" i="9"/>
  <c r="N43" i="9"/>
  <c r="N41" i="9"/>
  <c r="N39" i="9"/>
  <c r="N37" i="9"/>
  <c r="N34" i="9"/>
  <c r="N32" i="9"/>
  <c r="N30" i="9"/>
  <c r="N28" i="9"/>
  <c r="N26" i="9"/>
  <c r="N24" i="9"/>
  <c r="N22" i="9"/>
  <c r="N20" i="9"/>
  <c r="N17" i="9"/>
  <c r="N15" i="9"/>
  <c r="N13" i="9"/>
  <c r="N11" i="9"/>
  <c r="N9" i="9"/>
  <c r="N7" i="9"/>
  <c r="T15" i="9" s="1"/>
  <c r="N225" i="9"/>
  <c r="N222" i="9"/>
  <c r="N5" i="9"/>
  <c r="T13" i="9" s="1"/>
  <c r="N217" i="9"/>
  <c r="N23" i="9"/>
  <c r="H231" i="9"/>
  <c r="D7" i="7"/>
  <c r="E8" i="7"/>
  <c r="N227" i="9"/>
  <c r="N219" i="9"/>
  <c r="N277" i="9"/>
  <c r="N269" i="9"/>
  <c r="N328" i="9"/>
  <c r="N320" i="9"/>
  <c r="F16" i="6"/>
  <c r="F8" i="7"/>
  <c r="J61" i="17"/>
  <c r="J65" i="17" s="1"/>
  <c r="D16" i="7"/>
  <c r="D15" i="7"/>
  <c r="G164" i="7"/>
  <c r="G177" i="7" s="1"/>
  <c r="E67" i="7"/>
  <c r="E71" i="7" s="1"/>
  <c r="D25" i="5"/>
  <c r="F25" i="5"/>
  <c r="N126" i="9"/>
  <c r="N122" i="9"/>
  <c r="N118" i="9"/>
  <c r="N114" i="9"/>
  <c r="N110" i="9"/>
  <c r="N106" i="9"/>
  <c r="N102" i="9"/>
  <c r="N98" i="9"/>
  <c r="N94" i="9"/>
  <c r="N90" i="9"/>
  <c r="N86" i="9"/>
  <c r="N82" i="9"/>
  <c r="N78" i="9"/>
  <c r="N74" i="9"/>
  <c r="N70" i="9"/>
  <c r="N66" i="9"/>
  <c r="N62" i="9"/>
  <c r="N58" i="9"/>
  <c r="N54" i="9"/>
  <c r="N228" i="9"/>
  <c r="N224" i="9"/>
  <c r="N220" i="9"/>
  <c r="N216" i="9"/>
  <c r="N278" i="9"/>
  <c r="N274" i="9"/>
  <c r="N270" i="9"/>
  <c r="N266" i="9"/>
  <c r="N262" i="9"/>
  <c r="N325" i="9"/>
  <c r="N321" i="9"/>
  <c r="N317" i="9"/>
  <c r="N313" i="9"/>
  <c r="N127" i="9"/>
  <c r="N125" i="9"/>
  <c r="N123" i="9"/>
  <c r="N121" i="9"/>
  <c r="N119" i="9"/>
  <c r="N117" i="9"/>
  <c r="N115" i="9"/>
  <c r="N113" i="9"/>
  <c r="N111" i="9"/>
  <c r="N109" i="9"/>
  <c r="N107" i="9"/>
  <c r="N105" i="9"/>
  <c r="N103" i="9"/>
  <c r="N101" i="9"/>
  <c r="N99" i="9"/>
  <c r="N97" i="9"/>
  <c r="N95" i="9"/>
  <c r="N93" i="9"/>
  <c r="N91" i="9"/>
  <c r="N89" i="9"/>
  <c r="N87" i="9"/>
  <c r="N85" i="9"/>
  <c r="N83" i="9"/>
  <c r="N81" i="9"/>
  <c r="N79" i="9"/>
  <c r="N77" i="9"/>
  <c r="N75" i="9"/>
  <c r="N73" i="9"/>
  <c r="N71" i="9"/>
  <c r="N69" i="9"/>
  <c r="N67" i="9"/>
  <c r="N65" i="9"/>
  <c r="N63" i="9"/>
  <c r="N61" i="9"/>
  <c r="N59" i="9"/>
  <c r="N57" i="9"/>
  <c r="N55" i="9"/>
  <c r="N53" i="9"/>
  <c r="D20" i="7"/>
  <c r="H331" i="9"/>
  <c r="D8" i="7"/>
  <c r="F6" i="7"/>
  <c r="H281" i="9"/>
  <c r="D22" i="5"/>
  <c r="D6" i="7"/>
  <c r="E6" i="7"/>
  <c r="D12" i="6"/>
  <c r="D24" i="5"/>
  <c r="H27" i="5"/>
  <c r="H31" i="5" s="1"/>
  <c r="F14" i="5"/>
  <c r="D9" i="5"/>
  <c r="I108" i="7"/>
  <c r="F13" i="5" s="1"/>
  <c r="F8" i="5"/>
  <c r="D8" i="5"/>
  <c r="N261" i="9"/>
  <c r="D17" i="7"/>
  <c r="O281" i="9"/>
  <c r="N212" i="9"/>
  <c r="O231" i="9"/>
  <c r="N211" i="9"/>
  <c r="H205" i="9"/>
  <c r="F31" i="7"/>
  <c r="F10" i="7" l="1"/>
  <c r="E10" i="7"/>
  <c r="E12" i="7" s="1"/>
  <c r="D10" i="7"/>
  <c r="D36" i="5"/>
  <c r="E59" i="17"/>
  <c r="E61" i="17" s="1"/>
  <c r="I137" i="7"/>
  <c r="I143" i="7"/>
  <c r="D22" i="6"/>
  <c r="G14" i="6"/>
  <c r="D14" i="6"/>
  <c r="E38" i="17"/>
  <c r="K28" i="17"/>
  <c r="E20" i="7"/>
  <c r="T18" i="9"/>
  <c r="F17" i="7"/>
  <c r="T19" i="9"/>
  <c r="E28" i="7"/>
  <c r="E27" i="7"/>
  <c r="Z8" i="9"/>
  <c r="U9" i="9"/>
  <c r="D21" i="7"/>
  <c r="D23" i="7" s="1"/>
  <c r="D7" i="5" s="1"/>
  <c r="W9" i="9"/>
  <c r="O331" i="9"/>
  <c r="N205" i="9"/>
  <c r="N331" i="9"/>
  <c r="F20" i="7"/>
  <c r="N281" i="9"/>
  <c r="E26" i="7"/>
  <c r="F26" i="7"/>
  <c r="C61" i="17"/>
  <c r="C65" i="17" s="1"/>
  <c r="F34" i="5" s="1"/>
  <c r="F28" i="7"/>
  <c r="O205" i="9"/>
  <c r="F16" i="5"/>
  <c r="D27" i="5"/>
  <c r="E280" i="7"/>
  <c r="E283" i="7" s="1"/>
  <c r="F27" i="5" s="1"/>
  <c r="F9" i="5"/>
  <c r="N231" i="9"/>
  <c r="E16" i="7"/>
  <c r="D6" i="5" l="1"/>
  <c r="E59" i="16" s="1"/>
  <c r="E60" i="16" s="1"/>
  <c r="D12" i="7"/>
  <c r="H6" i="5"/>
  <c r="F12" i="7"/>
  <c r="I152" i="7"/>
  <c r="F15" i="5" s="1"/>
  <c r="I274" i="7"/>
  <c r="F26" i="5" s="1"/>
  <c r="F31" i="5" s="1"/>
  <c r="D26" i="5"/>
  <c r="D31" i="5" s="1"/>
  <c r="C17" i="17"/>
  <c r="K7" i="17"/>
  <c r="E40" i="17"/>
  <c r="K38" i="17"/>
  <c r="E17" i="7"/>
  <c r="F27" i="7"/>
  <c r="F32" i="7" s="1"/>
  <c r="F34" i="7" s="1"/>
  <c r="F6" i="5"/>
  <c r="T9" i="9"/>
  <c r="Z9" i="9" s="1"/>
  <c r="Z7" i="9"/>
  <c r="F11" i="6" s="1"/>
  <c r="F5" i="18" s="1"/>
  <c r="E32" i="7"/>
  <c r="E34" i="7" s="1"/>
  <c r="F15" i="7"/>
  <c r="K55" i="17"/>
  <c r="E15" i="7"/>
  <c r="E65" i="17"/>
  <c r="E316" i="7"/>
  <c r="D17" i="5"/>
  <c r="F14" i="6" l="1"/>
  <c r="E44" i="17"/>
  <c r="K44" i="17" s="1"/>
  <c r="K40" i="17"/>
  <c r="K17" i="17"/>
  <c r="C19" i="17"/>
  <c r="E21" i="7"/>
  <c r="E23" i="7" s="1"/>
  <c r="G61" i="17"/>
  <c r="G65" i="17" s="1"/>
  <c r="F38" i="5" s="1"/>
  <c r="F16" i="7"/>
  <c r="F21" i="7" s="1"/>
  <c r="K19" i="17" l="1"/>
  <c r="C23" i="17"/>
  <c r="K23" i="17" s="1"/>
  <c r="F7" i="5"/>
  <c r="F17" i="5" s="1"/>
  <c r="F23" i="7"/>
  <c r="H7" i="5" s="1"/>
  <c r="H17" i="5" s="1"/>
  <c r="O5" i="18"/>
  <c r="R5" i="18" l="1"/>
  <c r="L5" i="18"/>
  <c r="P5" i="18" s="1"/>
  <c r="Q5" i="18"/>
  <c r="N5" i="18"/>
  <c r="M5" i="18"/>
  <c r="H37" i="5"/>
  <c r="W5" i="15"/>
  <c r="H40" i="5" l="1"/>
  <c r="H42" i="5" s="1"/>
  <c r="D6" i="6"/>
  <c r="F6" i="6" l="1"/>
  <c r="G6" i="6" l="1"/>
  <c r="I6" i="6"/>
  <c r="J6" i="6"/>
  <c r="D7" i="6"/>
  <c r="D8" i="6" s="1"/>
  <c r="D13" i="6" l="1"/>
  <c r="D15" i="6" s="1"/>
  <c r="D19" i="6" s="1"/>
  <c r="D21" i="6" s="1"/>
  <c r="D23" i="6" s="1"/>
  <c r="D43" i="6" s="1"/>
  <c r="D335" i="7" l="1"/>
  <c r="F7" i="6"/>
  <c r="F8" i="6" s="1"/>
  <c r="D337" i="7" l="1"/>
  <c r="I49" i="17" s="1"/>
  <c r="F13" i="6"/>
  <c r="C5" i="18" s="1"/>
  <c r="D37" i="5" l="1"/>
  <c r="D40" i="5" s="1"/>
  <c r="D42" i="5" s="1"/>
  <c r="K49" i="17"/>
  <c r="F15" i="6"/>
  <c r="F19" i="6" s="1"/>
  <c r="F21" i="6" s="1"/>
  <c r="J5" i="18" s="1"/>
  <c r="K5" i="18" s="1"/>
  <c r="E5" i="18"/>
  <c r="G5" i="18"/>
  <c r="I5" i="18"/>
  <c r="F23" i="6" l="1"/>
  <c r="I52" i="17" s="1"/>
  <c r="K52" i="17" l="1"/>
  <c r="I59" i="17"/>
  <c r="I61" i="17" s="1"/>
  <c r="F43" i="6"/>
  <c r="E335" i="7"/>
  <c r="E337" i="7" s="1"/>
  <c r="K59" i="17" l="1"/>
  <c r="K61" i="17"/>
  <c r="I65" i="17"/>
  <c r="F37" i="5" s="1"/>
  <c r="K65" i="17" l="1"/>
  <c r="F40" i="5"/>
  <c r="S5" i="18" s="1"/>
  <c r="T5" i="18" s="1"/>
  <c r="F42" i="5" l="1"/>
  <c r="U5" i="15"/>
  <c r="G7" i="6"/>
  <c r="G8" i="6" s="1"/>
  <c r="I7" i="6"/>
  <c r="I8" i="6" s="1"/>
  <c r="J7" i="6"/>
  <c r="J8" i="6" s="1"/>
  <c r="J13" i="6" l="1"/>
  <c r="J15" i="6" s="1"/>
  <c r="J19" i="6" s="1"/>
  <c r="J21" i="6" s="1"/>
  <c r="J23" i="6" s="1"/>
  <c r="J43" i="6" s="1"/>
  <c r="G13" i="6"/>
  <c r="G15" i="6" s="1"/>
  <c r="G19" i="6" s="1"/>
  <c r="G21" i="6" s="1"/>
  <c r="G23" i="6" s="1"/>
  <c r="G43" i="6" s="1"/>
  <c r="I13" i="6"/>
  <c r="I15" i="6" s="1"/>
  <c r="I19" i="6" s="1"/>
  <c r="I21" i="6" s="1"/>
  <c r="I23" i="6" s="1"/>
  <c r="I43" i="6" s="1"/>
</calcChain>
</file>

<file path=xl/comments1.xml><?xml version="1.0" encoding="utf-8"?>
<comments xmlns="http://schemas.openxmlformats.org/spreadsheetml/2006/main">
  <authors>
    <author>yemisi okuneye</author>
  </authors>
  <commentList>
    <comment ref="P2" authorId="0" shapeId="0">
      <text>
        <r>
          <rPr>
            <sz val="9"/>
            <color indexed="81"/>
            <rFont val="Tahoma"/>
            <family val="2"/>
          </rPr>
          <t xml:space="preserve">NE=Nigerian Equity
NM=Nigerian Mutual Fund
F=Foreign
</t>
        </r>
      </text>
    </comment>
    <comment ref="P259" authorId="0" shapeId="0">
      <text>
        <r>
          <rPr>
            <sz val="9"/>
            <color indexed="81"/>
            <rFont val="Tahoma"/>
            <family val="2"/>
          </rPr>
          <t xml:space="preserve">C=Corporate Bond
S=Sub-national Bond
O=Other
</t>
        </r>
      </text>
    </comment>
    <comment ref="P284" authorId="0" shapeId="0">
      <text>
        <r>
          <rPr>
            <sz val="9"/>
            <color indexed="81"/>
            <rFont val="Tahoma"/>
            <family val="2"/>
          </rPr>
          <t xml:space="preserve">C=Corporate Bond
S=Sub-national Bond
O=Other
</t>
        </r>
      </text>
    </comment>
    <comment ref="Q309" authorId="0" shapeId="0">
      <text>
        <r>
          <rPr>
            <sz val="9"/>
            <color indexed="81"/>
            <rFont val="Tahoma"/>
            <family val="2"/>
          </rPr>
          <t xml:space="preserve">NO=Nigerian Traded OTC
NNO=Nigerian Not Traded OTC
F=Foreign
</t>
        </r>
      </text>
    </comment>
  </commentList>
</comments>
</file>

<file path=xl/sharedStrings.xml><?xml version="1.0" encoding="utf-8"?>
<sst xmlns="http://schemas.openxmlformats.org/spreadsheetml/2006/main" count="4791" uniqueCount="1533">
  <si>
    <t>Taxation</t>
  </si>
  <si>
    <t>Share capital</t>
  </si>
  <si>
    <t>Share premium</t>
  </si>
  <si>
    <t>NOTES TO THE ACCOUNTS</t>
  </si>
  <si>
    <t>Cash in hand</t>
  </si>
  <si>
    <t>Other assets</t>
  </si>
  <si>
    <t>Total</t>
  </si>
  <si>
    <t>Due to related companies</t>
  </si>
  <si>
    <t>Others</t>
  </si>
  <si>
    <t>Cash and cash equivalents</t>
  </si>
  <si>
    <t xml:space="preserve">Notes  </t>
  </si>
  <si>
    <t xml:space="preserve">        </t>
  </si>
  <si>
    <t>Assets</t>
  </si>
  <si>
    <t>Liabilities</t>
  </si>
  <si>
    <t>Deposit for shares</t>
  </si>
  <si>
    <t>Other liabilities</t>
  </si>
  <si>
    <t>Tax payable</t>
  </si>
  <si>
    <t>Retained Earnings</t>
  </si>
  <si>
    <t>Due from related companies</t>
  </si>
  <si>
    <t>Deferred Tax</t>
  </si>
  <si>
    <t>This Quarter</t>
  </si>
  <si>
    <t>Last Quarter</t>
  </si>
  <si>
    <t>Notes</t>
  </si>
  <si>
    <t>Profit/(Loss) before taxation</t>
  </si>
  <si>
    <t>Cash and Cash equivalents</t>
  </si>
  <si>
    <t>Intangible Assets</t>
  </si>
  <si>
    <t>Property and Equipments</t>
  </si>
  <si>
    <t>Equity</t>
  </si>
  <si>
    <t xml:space="preserve">  =N=</t>
  </si>
  <si>
    <t xml:space="preserve">    =N=</t>
  </si>
  <si>
    <t>Other income</t>
  </si>
  <si>
    <t>Profit for the quarter</t>
  </si>
  <si>
    <t>Other comprehensive income</t>
  </si>
  <si>
    <t xml:space="preserve">Exchange differences on translating foreign operations </t>
  </si>
  <si>
    <t>Actuarial gains (losses) on defined benefit pension plans</t>
  </si>
  <si>
    <t>Gains on Property revaluation</t>
  </si>
  <si>
    <t xml:space="preserve">NOTES  </t>
  </si>
  <si>
    <t>ITEMS</t>
  </si>
  <si>
    <t>Registrar fees</t>
  </si>
  <si>
    <t>Transaction fees</t>
  </si>
  <si>
    <t>Provisions</t>
  </si>
  <si>
    <t>Interest income (placement)</t>
  </si>
  <si>
    <t>Gain on fixed asset disposal</t>
  </si>
  <si>
    <t>Rental income</t>
  </si>
  <si>
    <t>Others (specify)</t>
  </si>
  <si>
    <t>TOTAL</t>
  </si>
  <si>
    <t>Cash at bank</t>
  </si>
  <si>
    <t>fixed deposits</t>
  </si>
  <si>
    <t>Other money market placements</t>
  </si>
  <si>
    <t>(insert bank name)</t>
  </si>
  <si>
    <t>Fixed deposits</t>
  </si>
  <si>
    <t>(specify)</t>
  </si>
  <si>
    <t>(ii)    CLIENTS FUNDS</t>
  </si>
  <si>
    <t>CASH AND CASH EQUIVALENTS</t>
  </si>
  <si>
    <t>Total (B)</t>
  </si>
  <si>
    <t>Total (C)</t>
  </si>
  <si>
    <t>Equities</t>
  </si>
  <si>
    <t>Government bonds</t>
  </si>
  <si>
    <t>Corporate Bonds</t>
  </si>
  <si>
    <t>Unlisted securities</t>
  </si>
  <si>
    <t>S/N</t>
  </si>
  <si>
    <t>Units bought</t>
  </si>
  <si>
    <t>Units sold</t>
  </si>
  <si>
    <t>Unit cost</t>
  </si>
  <si>
    <t>i. Own investments:</t>
  </si>
  <si>
    <t>Units at the end of qtr</t>
  </si>
  <si>
    <t>Units at the begining of qtr</t>
  </si>
  <si>
    <t>(from Invest. Schedule)</t>
  </si>
  <si>
    <t>(i) OWN INVESTMENTS</t>
  </si>
  <si>
    <t>Securities</t>
  </si>
  <si>
    <t>Balance as at previous quarter</t>
  </si>
  <si>
    <t>Balance as at pervious quarter</t>
  </si>
  <si>
    <t>Balance as at end of quarter</t>
  </si>
  <si>
    <t>Recoveries</t>
  </si>
  <si>
    <t>Receivables from clients</t>
  </si>
  <si>
    <t>Allowance for impairment</t>
  </si>
  <si>
    <t>OTHER INCOME</t>
  </si>
  <si>
    <t>DUE TO RELATED COMPANIES</t>
  </si>
  <si>
    <t>Analysis by entity:</t>
  </si>
  <si>
    <t>Specify the name entity, relationship and nature of transactions</t>
  </si>
  <si>
    <t>Furnitures&amp;fittings</t>
  </si>
  <si>
    <t>Office equipments</t>
  </si>
  <si>
    <t>I.T. equipments</t>
  </si>
  <si>
    <t>Motor vehicles</t>
  </si>
  <si>
    <t>Additions</t>
  </si>
  <si>
    <t>Disposals</t>
  </si>
  <si>
    <t>Cost</t>
  </si>
  <si>
    <t>Depreciation for the quarter</t>
  </si>
  <si>
    <t>Impairment losses</t>
  </si>
  <si>
    <t>Carrying amounts</t>
  </si>
  <si>
    <t>INTANGIBLE ASSETS</t>
  </si>
  <si>
    <t>Goodwill</t>
  </si>
  <si>
    <t>Purchased software</t>
  </si>
  <si>
    <t>Developed software</t>
  </si>
  <si>
    <t>Aquisitions</t>
  </si>
  <si>
    <t>Internal development</t>
  </si>
  <si>
    <t>Amortization and impairment losses</t>
  </si>
  <si>
    <t>Amortization for the quarter</t>
  </si>
  <si>
    <t>Balance as at begining of quarter</t>
  </si>
  <si>
    <t>Intangible assets</t>
  </si>
  <si>
    <t>Tax loss carry-forwards</t>
  </si>
  <si>
    <t>Property &amp; Equipments</t>
  </si>
  <si>
    <t xml:space="preserve">DEFERRED TAX ASSETS </t>
  </si>
  <si>
    <t>Assets at the previous quarter</t>
  </si>
  <si>
    <t>Net temporary differences</t>
  </si>
  <si>
    <t>Assets as at end of quarter</t>
  </si>
  <si>
    <t>A</t>
  </si>
  <si>
    <t>B</t>
  </si>
  <si>
    <t>C</t>
  </si>
  <si>
    <t>Closing balance</t>
  </si>
  <si>
    <t>%</t>
  </si>
  <si>
    <t>OTHER ASSETS</t>
  </si>
  <si>
    <t>Prepayments</t>
  </si>
  <si>
    <t>Loans to Directors</t>
  </si>
  <si>
    <t>Staff loans and advances</t>
  </si>
  <si>
    <t xml:space="preserve">Total </t>
  </si>
  <si>
    <t xml:space="preserve">Additional </t>
  </si>
  <si>
    <t>Amount paid</t>
  </si>
  <si>
    <t xml:space="preserve">Bank loans </t>
  </si>
  <si>
    <t>Transactions within the quarter</t>
  </si>
  <si>
    <t>DEPOSIT FOR SHARES</t>
  </si>
  <si>
    <t>DEFERRED TAX LIABILITIES</t>
  </si>
  <si>
    <t>Tax Expense</t>
  </si>
  <si>
    <t>Company income tax</t>
  </si>
  <si>
    <t>Education tax</t>
  </si>
  <si>
    <t>Deferred tax charge</t>
  </si>
  <si>
    <t>Charge to profit and loss account</t>
  </si>
  <si>
    <t>OTHER LIABILITIES</t>
  </si>
  <si>
    <t>Creditors and accruals</t>
  </si>
  <si>
    <t>Unearned income</t>
  </si>
  <si>
    <t>Accrued expense</t>
  </si>
  <si>
    <t>Accrued employee benefits</t>
  </si>
  <si>
    <t>Lease liabilities</t>
  </si>
  <si>
    <t>SHARE CAPITAL</t>
  </si>
  <si>
    <t>SHARE PREMIUM</t>
  </si>
  <si>
    <t>Share issue expenses</t>
  </si>
  <si>
    <t>Additions - new share issue</t>
  </si>
  <si>
    <t>RETAINED EARNINGS</t>
  </si>
  <si>
    <t>Profit and loss</t>
  </si>
  <si>
    <t>Statutory reserve</t>
  </si>
  <si>
    <t>General reserve</t>
  </si>
  <si>
    <t>Specify the name of the entity, relationship and nature of transactions</t>
  </si>
  <si>
    <t>Mkt Value</t>
  </si>
  <si>
    <t>Mkt price</t>
  </si>
  <si>
    <t>Bank ABC (Overdraft)</t>
  </si>
  <si>
    <t>Bank XYZ (Term Loan)</t>
  </si>
  <si>
    <t>Bank RST (Margin Facility)</t>
  </si>
  <si>
    <t>TAX PAYABLE</t>
  </si>
  <si>
    <t>Authorised share capital:</t>
  </si>
  <si>
    <t>Issued and fully paid:</t>
  </si>
  <si>
    <t>DUE FROM RELATED COMPANIES</t>
  </si>
  <si>
    <t>Managing Director (Name)</t>
  </si>
  <si>
    <t>Compliance Officer(Name)</t>
  </si>
  <si>
    <t>Total (D)</t>
  </si>
  <si>
    <t xml:space="preserve">(i)    OWN FUNDS </t>
  </si>
  <si>
    <t>Cash in hand(A)</t>
  </si>
  <si>
    <t>Total (H)</t>
  </si>
  <si>
    <t>Total (I)</t>
  </si>
  <si>
    <t>Total Assets</t>
  </si>
  <si>
    <t>Level of Profitability</t>
  </si>
  <si>
    <t>Total Liabilities</t>
  </si>
  <si>
    <t>Other Assets</t>
  </si>
  <si>
    <t>Name</t>
  </si>
  <si>
    <t>Company Name:</t>
  </si>
  <si>
    <t>STATEMENT OF FINANCIAL POSITION</t>
  </si>
  <si>
    <t>Cash and Cash Equivalents</t>
  </si>
  <si>
    <t>Deferred Tax Assets</t>
  </si>
  <si>
    <t>Deferred Tax Liabilities</t>
  </si>
  <si>
    <t>`</t>
  </si>
  <si>
    <t>YOUR COMPANY NAME:</t>
  </si>
  <si>
    <t>OTHER  COMPREHENSIVE EARNINGS</t>
  </si>
  <si>
    <t>CMO QUARTERLY RETURNS (E-FORM)</t>
  </si>
  <si>
    <t>HOME</t>
  </si>
  <si>
    <t>CLICK TO DISPLAY OVERALL VIEWS</t>
  </si>
  <si>
    <t>Share of comprehensive income of associates</t>
  </si>
  <si>
    <t>Quoted Equities</t>
  </si>
  <si>
    <t>Bonds</t>
  </si>
  <si>
    <t>Unquoted Securities</t>
  </si>
  <si>
    <t>Treasury Bills</t>
  </si>
  <si>
    <t>Others (Specify)</t>
  </si>
  <si>
    <t>Investment</t>
  </si>
  <si>
    <t>Receivables from Clients</t>
  </si>
  <si>
    <t>Own/Clients</t>
  </si>
  <si>
    <t>O/C</t>
  </si>
  <si>
    <t>ii. Clients investments:</t>
  </si>
  <si>
    <t>Allowance:</t>
  </si>
  <si>
    <t>Impairment Allowance</t>
  </si>
  <si>
    <t>ii</t>
  </si>
  <si>
    <t>i</t>
  </si>
  <si>
    <t>iii</t>
  </si>
  <si>
    <t>(ii) CLIENTS' INVESTMENTS</t>
  </si>
  <si>
    <t>Depreciation and Amortisation</t>
  </si>
  <si>
    <t>Other operating expenses</t>
  </si>
  <si>
    <t xml:space="preserve">Impairments </t>
  </si>
  <si>
    <t>Impairments</t>
  </si>
  <si>
    <t>Due from Related Companies</t>
  </si>
  <si>
    <t>Interest Income (Margin)</t>
  </si>
  <si>
    <t>Paid</t>
  </si>
  <si>
    <t>Any other disclosure, please state:</t>
  </si>
  <si>
    <t>Any other disclosure? please state:</t>
  </si>
  <si>
    <t>FAIR VALUE MOVEMENT (SUMMARY)</t>
  </si>
  <si>
    <t>FAIR VALUE THROUGH OCI</t>
  </si>
  <si>
    <t>FAIR VALUE THROUGH P/L</t>
  </si>
  <si>
    <t>EQUITIES</t>
  </si>
  <si>
    <t>GOVERNMENT BONDS</t>
  </si>
  <si>
    <t>CORPORATE BONDS</t>
  </si>
  <si>
    <t xml:space="preserve">   =N=</t>
  </si>
  <si>
    <t>UNQUOTED SECURITIES</t>
  </si>
  <si>
    <t>PROVISIONS</t>
  </si>
  <si>
    <t>Specify the transactions necessitating the amounts being provided for:</t>
  </si>
  <si>
    <t xml:space="preserve">OTHER OPERATING EXPENSES </t>
  </si>
  <si>
    <t>Other Operating Expenses</t>
  </si>
  <si>
    <t>OTHER OPERATING EXPENSES</t>
  </si>
  <si>
    <t>STATEMENT OF CHANGES IN EQUITY</t>
  </si>
  <si>
    <t xml:space="preserve">Share Capital </t>
  </si>
  <si>
    <t xml:space="preserve">Share Premium </t>
  </si>
  <si>
    <t xml:space="preserve">Revaluation Reserves </t>
  </si>
  <si>
    <t xml:space="preserve">Dividends paid to shareholders </t>
  </si>
  <si>
    <t>PERIOD</t>
  </si>
  <si>
    <t>Fair-Value Movement on Available for Sale Assets</t>
  </si>
  <si>
    <t>Fair value Reserves</t>
  </si>
  <si>
    <t>Translation Reserve</t>
  </si>
  <si>
    <t>Other Reserves (specify)</t>
  </si>
  <si>
    <t>Total Comprehensive income for the quarter</t>
  </si>
  <si>
    <t>Other item/Adjustment (Specify)</t>
  </si>
  <si>
    <t>Tax Effect</t>
  </si>
  <si>
    <t>Total Comprehensive income for the quarter, net of tax</t>
  </si>
  <si>
    <t>Revaluation Reserves</t>
  </si>
  <si>
    <t xml:space="preserve">Cash flows from operating activities </t>
  </si>
  <si>
    <t xml:space="preserve">Profit for the period </t>
  </si>
  <si>
    <t xml:space="preserve">Adjustments for: </t>
  </si>
  <si>
    <t xml:space="preserve">Depreciation of property, plant and equipment </t>
  </si>
  <si>
    <t xml:space="preserve">Amortization of intangible assets </t>
  </si>
  <si>
    <t xml:space="preserve">Impairment of intangible assets </t>
  </si>
  <si>
    <t xml:space="preserve">Net interest income </t>
  </si>
  <si>
    <t xml:space="preserve">Income tax expense </t>
  </si>
  <si>
    <t xml:space="preserve">Changes in other assets </t>
  </si>
  <si>
    <t>Changes in deposit for shares</t>
  </si>
  <si>
    <t xml:space="preserve">Change in other liabilities </t>
  </si>
  <si>
    <t xml:space="preserve">Interest received </t>
  </si>
  <si>
    <t xml:space="preserve">Interest paid </t>
  </si>
  <si>
    <t xml:space="preserve">Income tax paid </t>
  </si>
  <si>
    <t xml:space="preserve">Net cash (used in) from operating activities </t>
  </si>
  <si>
    <t xml:space="preserve">Cash flows from investing activities </t>
  </si>
  <si>
    <t xml:space="preserve">Acquisition of property and equipment </t>
  </si>
  <si>
    <t xml:space="preserve">Proceeds from sale of property and equipment </t>
  </si>
  <si>
    <t xml:space="preserve">Acquisition of intangible assets </t>
  </si>
  <si>
    <t xml:space="preserve">Net cash used in investing activities </t>
  </si>
  <si>
    <t xml:space="preserve">Cash flows from financing activities </t>
  </si>
  <si>
    <t xml:space="preserve">Proceeds from the issue of call loans </t>
  </si>
  <si>
    <t xml:space="preserve">Proceeds from issue of common shares </t>
  </si>
  <si>
    <t xml:space="preserve">Proceeds from issue of share options </t>
  </si>
  <si>
    <t xml:space="preserve">Dividends paid </t>
  </si>
  <si>
    <t xml:space="preserve">Net cash from financing activities </t>
  </si>
  <si>
    <t xml:space="preserve">Net increase/(decrease) in cash and cash equivalents </t>
  </si>
  <si>
    <t>Cash and cash equivalents at beginning of quarter</t>
  </si>
  <si>
    <t>Cash and cash equivalents at end of quarter</t>
  </si>
  <si>
    <t>Other items (list)</t>
  </si>
  <si>
    <t>Others items  (list)</t>
  </si>
  <si>
    <t>Others items (list)</t>
  </si>
  <si>
    <t>Statement of Changes in Equity</t>
  </si>
  <si>
    <t>Statement of Financial Position</t>
  </si>
  <si>
    <t>Statement of Cashflow</t>
  </si>
  <si>
    <t xml:space="preserve">STATEMENT OF FINANCIAL POSITION </t>
  </si>
  <si>
    <t xml:space="preserve">STATEMENT OF CASH FLOW </t>
  </si>
  <si>
    <t>REG  NUMBER</t>
  </si>
  <si>
    <t>REPORTING PERIOD</t>
  </si>
  <si>
    <t>NO OF REGISTERED FUNCTIONS</t>
  </si>
  <si>
    <t>Broker</t>
  </si>
  <si>
    <t>Dealer</t>
  </si>
  <si>
    <t>Broker/Dealer</t>
  </si>
  <si>
    <t>Trustee</t>
  </si>
  <si>
    <t>Issuing House</t>
  </si>
  <si>
    <t>Investment Adviser</t>
  </si>
  <si>
    <t>Rating Agency</t>
  </si>
  <si>
    <t>Underwriter</t>
  </si>
  <si>
    <t>Funds/Portfolio Manager</t>
  </si>
  <si>
    <t xml:space="preserve">SELECT </t>
  </si>
  <si>
    <t>Expense Items</t>
  </si>
  <si>
    <t>ALLOWANCE AND IMPAIRMENTS/WRITE-BACKS</t>
  </si>
  <si>
    <t>Impairment allowance/Write-back</t>
  </si>
  <si>
    <t>Allowance and Impairment loss/Write-backs</t>
  </si>
  <si>
    <t>Value at the beginning of qtr</t>
  </si>
  <si>
    <t>Coupon rate</t>
  </si>
  <si>
    <t>Units Purchases</t>
  </si>
  <si>
    <t>Cost price</t>
  </si>
  <si>
    <t>Government Bonds @ Fair Value</t>
  </si>
  <si>
    <t>Government Bonds @ Amortised Cost</t>
  </si>
  <si>
    <t>Total Cost</t>
  </si>
  <si>
    <t>Amortised discount/premiun within the qtr</t>
  </si>
  <si>
    <t>Value as at end of qtr</t>
  </si>
  <si>
    <t>Amount to be redeemed at maturity</t>
  </si>
  <si>
    <t>iv</t>
  </si>
  <si>
    <t>v</t>
  </si>
  <si>
    <t>vi</t>
  </si>
  <si>
    <t>Instrument maturity date</t>
  </si>
  <si>
    <t>Total interest earned within the qtr</t>
  </si>
  <si>
    <t>(from invest. Schedule)</t>
  </si>
  <si>
    <t>Government bonds @ Amortised Cost</t>
  </si>
  <si>
    <t>Corporate bonds @ Amortised Cost</t>
  </si>
  <si>
    <t>Corporate bonds @ Fair value</t>
  </si>
  <si>
    <t>Government bonds @ Fair value</t>
  </si>
  <si>
    <t>Corporate bonds@ Fair value</t>
  </si>
  <si>
    <t>Government bonds@ Fair value</t>
  </si>
  <si>
    <t xml:space="preserve">    O / C</t>
  </si>
  <si>
    <t>Office cleaning &amp; accessories</t>
  </si>
  <si>
    <t>Rent and rates</t>
  </si>
  <si>
    <t>Staff Expenses</t>
  </si>
  <si>
    <t>Directors' fees</t>
  </si>
  <si>
    <t>Insurance</t>
  </si>
  <si>
    <t>Transport &amp; travelling</t>
  </si>
  <si>
    <t>Directors' sitting allowance</t>
  </si>
  <si>
    <t>Audit fee</t>
  </si>
  <si>
    <t>Repairs and mtce on building</t>
  </si>
  <si>
    <t>Repairs and mtce on motor vehicle</t>
  </si>
  <si>
    <t>Repairs and mtce on furniture &amp; fittings</t>
  </si>
  <si>
    <t>Repairs and mtce on office equipment</t>
  </si>
  <si>
    <t>Diesel expenses</t>
  </si>
  <si>
    <t>Generator repairs &amp; mtce</t>
  </si>
  <si>
    <t>Professional fees</t>
  </si>
  <si>
    <t>IT repairs &amp; maintenance</t>
  </si>
  <si>
    <t>Papers &amp; periodicals</t>
  </si>
  <si>
    <t>Telephone &amp; postages</t>
  </si>
  <si>
    <t>Internet expenses</t>
  </si>
  <si>
    <t>Electricity</t>
  </si>
  <si>
    <t>Gift expenses</t>
  </si>
  <si>
    <t>Printing &amp; stationery</t>
  </si>
  <si>
    <t>Subscription &amp; registration</t>
  </si>
  <si>
    <t>Motor running expenses</t>
  </si>
  <si>
    <t>Exchange loss</t>
  </si>
  <si>
    <t>Advert &amp; promotional expenses</t>
  </si>
  <si>
    <t>Staff lunch, provision &amp; water</t>
  </si>
  <si>
    <t>Penalty and fine</t>
  </si>
  <si>
    <t>IT Development Levy</t>
  </si>
  <si>
    <t>Security expenses</t>
  </si>
  <si>
    <t>Medical expenses</t>
  </si>
  <si>
    <t>Bank Charges</t>
  </si>
  <si>
    <t>Total Liabilities to Total Assets</t>
  </si>
  <si>
    <t>Income from Other Activities</t>
  </si>
  <si>
    <t xml:space="preserve"> =N=</t>
  </si>
  <si>
    <t>Cash/Asset Mix(Without Unquoted Equities)</t>
  </si>
  <si>
    <t>Cash/Asset Mix(With Unquoted Equities)</t>
  </si>
  <si>
    <t>ID No</t>
  </si>
  <si>
    <t>Stanbic IBTC Bank</t>
  </si>
  <si>
    <t>Lighthouse Asset Management Ltd</t>
  </si>
  <si>
    <t>Centre-Point Investment Ltd</t>
  </si>
  <si>
    <t>Integrated Capital Services Ltd</t>
  </si>
  <si>
    <t>Nigerian Stockbrokers Ltd.</t>
  </si>
  <si>
    <t>Summit Finance Co. Ltd.</t>
  </si>
  <si>
    <t>Signet Investments Sec. Ltd.</t>
  </si>
  <si>
    <t>Horwath Dafinone  (Formerly D. O. Dafinone &amp; Co.)</t>
  </si>
  <si>
    <t>Citadel Registrars Ltd (Formerly Wema Registrars Limited)</t>
  </si>
  <si>
    <t>Vono Product Plc</t>
  </si>
  <si>
    <t>Summa Guaranty &amp; Trust Co Plc.</t>
  </si>
  <si>
    <t>Best Link Investment Limited</t>
  </si>
  <si>
    <t>CSL Stockbrokers Limited</t>
  </si>
  <si>
    <t>Capital Trust Brokers Ltd.</t>
  </si>
  <si>
    <t>Morgan Trust and Asset Mgt. Plc (Formerly  IMB Morgan Plc)</t>
  </si>
  <si>
    <t>Allbond Investment Limited</t>
  </si>
  <si>
    <t>BOI Investment &amp; Trust Co. Ltd (Formerly NIDB Trustees Ltd)</t>
  </si>
  <si>
    <t>UTB Trustees Limited</t>
  </si>
  <si>
    <t>Interstate Securities Ltd</t>
  </si>
  <si>
    <t>EPIC Investment &amp; Trust Limited</t>
  </si>
  <si>
    <t>T. A. Oke</t>
  </si>
  <si>
    <t>Capital Bancorp Limited.</t>
  </si>
  <si>
    <t>WT Securities Ltd (Formerly Silver Financial Services Ltd).</t>
  </si>
  <si>
    <t>FIS Securities Limited</t>
  </si>
  <si>
    <t>Union Bank of Nigeria Plc</t>
  </si>
  <si>
    <t>Negotiable Finance</t>
  </si>
  <si>
    <t>New Horizons Sec. Limited</t>
  </si>
  <si>
    <t>Nigerian International Sec. Ltd.</t>
  </si>
  <si>
    <t>De-Canon Investment Ltd.</t>
  </si>
  <si>
    <t>Fidelity Finance Co. Plc</t>
  </si>
  <si>
    <t>Options Securities Limited</t>
  </si>
  <si>
    <t>Dominion Trust Limited</t>
  </si>
  <si>
    <t>City Investment Management. Ltd</t>
  </si>
  <si>
    <t>First Marina Trust Limited</t>
  </si>
  <si>
    <t>TMB Securities Limited</t>
  </si>
  <si>
    <t>Thomas Kingsley Securities Ltd</t>
  </si>
  <si>
    <t>Networth Securities &amp; Finance Ltd.</t>
  </si>
  <si>
    <t>Valueline Sec. &amp; Inv. Limited</t>
  </si>
  <si>
    <t>EDC Securities Ltd  (Formerly: ESL Sec.Ltd)</t>
  </si>
  <si>
    <t>Sterling Bank Plc</t>
  </si>
  <si>
    <t>Supra Commercial Trust Ltd.  (Formerly Bacad Finance &amp; inv. Co. Ltd.)</t>
  </si>
  <si>
    <t>Equitorial Trust Bank Plc</t>
  </si>
  <si>
    <t>City-Code Trust &amp; Inv. Co.</t>
  </si>
  <si>
    <t>City Fin. &amp; Sec. Limited (Formerly I. B. Finance &amp; Sec. Ltd.)</t>
  </si>
  <si>
    <t>NICON Trustees Ltd.</t>
  </si>
  <si>
    <t>NIC Securities &amp; Trust Ltd.(formerly NIC Trustees Ltd)</t>
  </si>
  <si>
    <t>Royal Exchange Assurance Nig. Plc.</t>
  </si>
  <si>
    <t>Royal Crest  Finance Limited</t>
  </si>
  <si>
    <t>Newdevco Invest. &amp; Sec. Co. Ltd [Formerly Newdevco Fin. Sec. Ltd.]</t>
  </si>
  <si>
    <t>Integrated Trust &amp; Inv. Ltd.</t>
  </si>
  <si>
    <t>Icon Stockbrokers Limited.</t>
  </si>
  <si>
    <t>Apex Securities Limited</t>
  </si>
  <si>
    <t>I.T.I.S. Securities Limited</t>
  </si>
  <si>
    <t>African Petroleum Plc.</t>
  </si>
  <si>
    <t>Lighthouse Registrars Ltd(formerly Lighthouse Trustees Ltd)</t>
  </si>
  <si>
    <t>Midas Stockbrokers Limited</t>
  </si>
  <si>
    <t>Marriot Sec. &amp; Inv. Co.</t>
  </si>
  <si>
    <t>Century Securities Limited</t>
  </si>
  <si>
    <t>LASACO Assurance Plc</t>
  </si>
  <si>
    <t>Regency Financings Limited</t>
  </si>
  <si>
    <t>Fidelity Bank Plc.</t>
  </si>
  <si>
    <t>Rowet Capital Mgt. Ltd</t>
  </si>
  <si>
    <t>Maven Asset Management Ltd [The Investors Adviser Ltd]</t>
  </si>
  <si>
    <t>Investors &amp; Trust Co. Ltd.</t>
  </si>
  <si>
    <t>International Standard Sec. Ltd.</t>
  </si>
  <si>
    <t>Trusthouse Investment Ltd.</t>
  </si>
  <si>
    <t>First Atlantic Securities</t>
  </si>
  <si>
    <t>Perfecta Inv. Trust Ltd.</t>
  </si>
  <si>
    <t>Dolbic Finance Limited</t>
  </si>
  <si>
    <t>Pan Securities Limited</t>
  </si>
  <si>
    <t>Imperial Finance &amp; Sec. Ltd.</t>
  </si>
  <si>
    <t>Intercontinental Securities Limited</t>
  </si>
  <si>
    <t>Stanbic IBTC Stockbrokers Ltd (Formerly Stanbic Equities Nig. Limited)</t>
  </si>
  <si>
    <t>Mainland Trust Limited</t>
  </si>
  <si>
    <t>Equator Stockbrokers Ltd (Formerly Equator Finance &amp; Sec. Ltd)</t>
  </si>
  <si>
    <t>Fidelity Securities Ltd  (Formerly Fidelity Union Sec. Ltd</t>
  </si>
  <si>
    <t>Empire Securities Limited</t>
  </si>
  <si>
    <t>UIDC Securities Limited</t>
  </si>
  <si>
    <t>Global Inv. &amp; Sec. Ltd.</t>
  </si>
  <si>
    <t>Prominent Securities Limited</t>
  </si>
  <si>
    <t>FBN Securities  Ltd  (Formerly Premium Securities Limited)</t>
  </si>
  <si>
    <t>Mainstreet Bank Ltd (Formerly AfriBank PLC)</t>
  </si>
  <si>
    <t>Tiddo Securities Limited  (formerly Tiddo Universal Sec. &amp; Fin. Co. Ltd.)</t>
  </si>
  <si>
    <t>WSTC Financial Services</t>
  </si>
  <si>
    <t>Partnership Investment Co. Limited</t>
  </si>
  <si>
    <t>Afam Onumonu &amp; Co.</t>
  </si>
  <si>
    <t>Consolidated Inv. Limited</t>
  </si>
  <si>
    <t>Financial Trust Co. Nig. Ltd.</t>
  </si>
  <si>
    <t>ICMG Securities Limited</t>
  </si>
  <si>
    <t>Global Assets  Mgt (Nig) Ltd</t>
  </si>
  <si>
    <t>Calyx Securities Limited</t>
  </si>
  <si>
    <t>First Alstate Securities Ltd.</t>
  </si>
  <si>
    <t>Trans Africa Financial Services Ltd. (Formerly Trust &amp; Financial Services Limited)</t>
  </si>
  <si>
    <t>Security Swaps Limited</t>
  </si>
  <si>
    <t>Capital Express Sec. Limited</t>
  </si>
  <si>
    <t>Peak Securities Limited</t>
  </si>
  <si>
    <t>Enterprise bank Plc (Formerly Spring Bank PLC)</t>
  </si>
  <si>
    <t>APT Sec. &amp; Funds Limited</t>
  </si>
  <si>
    <t>ARM Securities Ltd (Formerly Hamilton Hammer &amp; Co. Ltd.)</t>
  </si>
  <si>
    <t>United Securities Limited</t>
  </si>
  <si>
    <t>Unex Capital Ltd    (Formerly Unex Sec. &amp; Inv. Ltd)</t>
  </si>
  <si>
    <t>Falcon Securities Limited</t>
  </si>
  <si>
    <t>Meristem Securities Ltd  (Formerly Great African Sec. Ltd)</t>
  </si>
  <si>
    <t>Resort Securities &amp; Trust Ltd.</t>
  </si>
  <si>
    <t>Custodian Trustees Limited (FomerlyCrusader Trustees Limited)</t>
  </si>
  <si>
    <t>Profund Securities Limited</t>
  </si>
  <si>
    <t>Asset &amp; Resource Management Company Ltd</t>
  </si>
  <si>
    <t>Chapel Hill Denham Mgt (Formerly: Denham Management Ltd)</t>
  </si>
  <si>
    <t>TRW Stockbrokers Limited</t>
  </si>
  <si>
    <t>Belfry Invest. &amp; Sec. Limited (Formerly Urbane Stockbrokers Limited)</t>
  </si>
  <si>
    <t>Allcrown Invt. Services. Limited</t>
  </si>
  <si>
    <t>Transglobe Inv. &amp; Fin. Co. Ltd.</t>
  </si>
  <si>
    <t>Dynamic Portfolio Limited</t>
  </si>
  <si>
    <t>Cashcraft Asset Management Ltd</t>
  </si>
  <si>
    <t>BGL Plc</t>
  </si>
  <si>
    <t>BGL Securities Limited</t>
  </si>
  <si>
    <t>Primera Africa Securities  Ltd(Formerly Oasis Capital)</t>
  </si>
  <si>
    <t>Excel Securities Limited</t>
  </si>
  <si>
    <t>Alangrange Sec. Ltd    (Multinational Inv. &amp; Sec. Ltd)</t>
  </si>
  <si>
    <t>Afrinvest West Afrca Ltd: (formerly:Securities Transaction &amp; Trust Co.)</t>
  </si>
  <si>
    <t>Golden Securities Ltd</t>
  </si>
  <si>
    <t>Anchoria Inv. &amp; Sec. Ltd.</t>
  </si>
  <si>
    <t>Reward Inv. &amp; Sec. Ltd.</t>
  </si>
  <si>
    <t>Prudential Securities Ltd.</t>
  </si>
  <si>
    <t>FCSL Asset Management Company Limited(formerly F&amp;C Securities Ltd)</t>
  </si>
  <si>
    <t>Apel Capital &amp; Trust(FormerlyPHB Capital &amp; Trust Ltd)   (formerly HNB Trustees Limited.</t>
  </si>
  <si>
    <t>Magnartis Finance &amp; Inv. Ltd.</t>
  </si>
  <si>
    <t>Mission Securities Limited</t>
  </si>
  <si>
    <t>Clearview Inv. Co. Limited</t>
  </si>
  <si>
    <t>Richmond Securities Limited</t>
  </si>
  <si>
    <t>Afribank Securities Limited ( Formally AIL Securities Limited)</t>
  </si>
  <si>
    <t>Professional Stockbrokers Ltd</t>
  </si>
  <si>
    <t>Topmost Securities Ltd (formerly Topmost Finance)</t>
  </si>
  <si>
    <t>Quantum Securities Limited</t>
  </si>
  <si>
    <t>Unicapital Plc(formerly Unity Investment and Capital Ltd) (Formerly Unity Capital &amp; Trust Ltd) (Formerly Bank of the North Trustees Ltd.)</t>
  </si>
  <si>
    <t>De-Lords Securities Limited</t>
  </si>
  <si>
    <t>First Equity Sec. Limited</t>
  </si>
  <si>
    <t>Stanbic IBTC Asset Mgt. Limited (formerly: IBTC Asset Mgt. Ltd)</t>
  </si>
  <si>
    <t>Sterling Asset Management &amp; Trustees Ltd (Formerly NAL Asset Mgt. &amp; Trustees Ltd)</t>
  </si>
  <si>
    <t>Tropics Securities Limited</t>
  </si>
  <si>
    <t>Camry Securities Ltd</t>
  </si>
  <si>
    <t>Gosord Securities Ltd</t>
  </si>
  <si>
    <t>Gidauniya Inv. &amp; Sec. Ltd.</t>
  </si>
  <si>
    <t>Dependable Securities Ltd.</t>
  </si>
  <si>
    <t>MBL Financial Services Ltd (Fomerly Beaver Securities Ltd.)</t>
  </si>
  <si>
    <t>Bic Securities Limited</t>
  </si>
  <si>
    <t>Express Portfolio Services Ltd.</t>
  </si>
  <si>
    <t>Foresight Sec. Inv. Limited</t>
  </si>
  <si>
    <t>Kundila Finance Services Ltd.</t>
  </si>
  <si>
    <t>Trade Link Securities Ltd.</t>
  </si>
  <si>
    <t>Dakal Services Limited</t>
  </si>
  <si>
    <t>G. Akomas &amp; Partners</t>
  </si>
  <si>
    <t>Petroleum Inv. Mgt. Limited</t>
  </si>
  <si>
    <t>Molten Trust Limited</t>
  </si>
  <si>
    <t>Cutix Plc.</t>
  </si>
  <si>
    <t>First Stockbrokers Limited</t>
  </si>
  <si>
    <t>HP Securities Limited</t>
  </si>
  <si>
    <t>Floodgate Finance &amp; Sec. Limited</t>
  </si>
  <si>
    <t>Corporate Diamond Securities and investments Limited</t>
  </si>
  <si>
    <t>Vision Trust &amp; Inv. Limited</t>
  </si>
  <si>
    <t>Future View Financial Services Ltd (formerly Future view Securities)</t>
  </si>
  <si>
    <t>EMI Capital Resources Ltd.</t>
  </si>
  <si>
    <t>Mayfield Investment Limited</t>
  </si>
  <si>
    <t>Nova Finance &amp; Securities Ltd.</t>
  </si>
  <si>
    <t>Kinley Securities Limited</t>
  </si>
  <si>
    <t>Rostrum Inv. Securities Ltd (Formerly  Prexise Sec. Ltd)</t>
  </si>
  <si>
    <t>Sigma Securities Limited</t>
  </si>
  <si>
    <t>Transworld Investment &amp; Securities Ltd (Transworld Investment Ltd.)</t>
  </si>
  <si>
    <t>Asset Plus Sec. Limited</t>
  </si>
  <si>
    <t>Royal Trust Securities Ltd</t>
  </si>
  <si>
    <t>Rivtrust Securities Limited</t>
  </si>
  <si>
    <t>Trust Yield Securities Limited</t>
  </si>
  <si>
    <t>Davandy Finance &amp; Sec. Ltd.</t>
  </si>
  <si>
    <t>Resano Securities Limited</t>
  </si>
  <si>
    <t>Diamond Securities Ltd   (Formerly DBL Securities Ltd)</t>
  </si>
  <si>
    <t>Solid Rock Sec. &amp; Inv. Limited</t>
  </si>
  <si>
    <t>Stanwal Securities Limited</t>
  </si>
  <si>
    <t>Jamkol Investment Ltd.</t>
  </si>
  <si>
    <t>DBSL Securities Limited</t>
  </si>
  <si>
    <t>Lakesworth Inv. &amp; Sec. Ltd.</t>
  </si>
  <si>
    <t>Rainbow Sec. &amp; Inv. Co. Ltd.</t>
  </si>
  <si>
    <t>Lynac Securities Limited</t>
  </si>
  <si>
    <t>Heartbeat Investments Ltd.</t>
  </si>
  <si>
    <t>Mact Securities LTD (Formerly Maclaize Trust &amp; Service Ltd)</t>
  </si>
  <si>
    <t>Visa Investments &amp; Sec. Ltd</t>
  </si>
  <si>
    <t>Sekat Company</t>
  </si>
  <si>
    <t>Prime Wealth Capital Ltd {Cooper Fleming Stockbrokers Limited}</t>
  </si>
  <si>
    <t>Support Services Limited</t>
  </si>
  <si>
    <t>Fortress Capital Limited (Formerly Heritage Invest &amp; Securities Ltd.)</t>
  </si>
  <si>
    <t>Capital Partners Limited</t>
  </si>
  <si>
    <t>Fittco Seurities Limited</t>
  </si>
  <si>
    <t>Folu Securities Limited</t>
  </si>
  <si>
    <t>Tomil Trust Limited</t>
  </si>
  <si>
    <t>Forte Financial Ltd (Formally Forte Asset Mgt Ltd)</t>
  </si>
  <si>
    <t>Nigeria Life And Provident Company Ltd ( Formally Nigeria Life &amp; Pension Consult Ltd)</t>
  </si>
  <si>
    <t>Capital Asset Limited</t>
  </si>
  <si>
    <t>Olla Advisory Services</t>
  </si>
  <si>
    <t>Arnold Portfolio Co.</t>
  </si>
  <si>
    <t>Morgan Capital Securities Ltd (Formally International Capital Sec. Ltd.)</t>
  </si>
  <si>
    <t>MBC Securities Limited</t>
  </si>
  <si>
    <t>Colvia Securities Ltd</t>
  </si>
  <si>
    <t>Crossworld Securities Ltd.</t>
  </si>
  <si>
    <t>Source Finance &amp; Trust Co.</t>
  </si>
  <si>
    <t>BFCL Assets &amp; Sec. Ltd.</t>
  </si>
  <si>
    <t>Securities Solutions Limited</t>
  </si>
  <si>
    <t>A.A.A. Stockbrokers Limited</t>
  </si>
  <si>
    <t>Valmon Securities Limited</t>
  </si>
  <si>
    <t>Cashville Inv. &amp; Sec. Ltd</t>
  </si>
  <si>
    <t>Jenkins Investment Limited</t>
  </si>
  <si>
    <t>Sikon Securities &amp; Inv. Co.</t>
  </si>
  <si>
    <t>Harmony Securities Ltd.  (formerly Kwara Investment Co. Ltd.)</t>
  </si>
  <si>
    <t>Sunnahson Commercial Company</t>
  </si>
  <si>
    <t>Santrust Securities Limited</t>
  </si>
  <si>
    <t>Maxifund Invest &amp; Sec. Ltd.</t>
  </si>
  <si>
    <t>Omas Inv. &amp; Trust Limited</t>
  </si>
  <si>
    <t>Greenwich Trust Limited</t>
  </si>
  <si>
    <t>Mutual Alliance Inv. &amp; Sec. Ltd.</t>
  </si>
  <si>
    <t>Financial Derivatives Co. Ltd.</t>
  </si>
  <si>
    <t>Pareto Funds &amp; Securities Limited</t>
  </si>
  <si>
    <t>Rona-chart Invest Co. Nig. Ltd.</t>
  </si>
  <si>
    <t>Omnisource International Ltd.</t>
  </si>
  <si>
    <t>Horizon Stockbrokers Ltd.</t>
  </si>
  <si>
    <t>Equibond Securities Limited</t>
  </si>
  <si>
    <t>Standard Union Sec. Limited</t>
  </si>
  <si>
    <t>Synergy Inv. &amp; Sec. Limited</t>
  </si>
  <si>
    <t>AMYN Investment Limited</t>
  </si>
  <si>
    <t>Bendu Peter Ser. Nig. Ltd</t>
  </si>
  <si>
    <t>Maninvest Asset Mgt. Plc (Formerly Maninvest Sec. Ltd)</t>
  </si>
  <si>
    <t>Monument Sec. &amp; Fin. Ltd.</t>
  </si>
  <si>
    <t>Equinox Asset Management Limited</t>
  </si>
  <si>
    <t>Cornerstone Asset Mgt. Ltd.  (Formerly Cornerstone Trustees Ltd.)</t>
  </si>
  <si>
    <t>FSDH Merchant Bank Ltd (Formerly FSDH Limited)</t>
  </si>
  <si>
    <t>KPMG Professional Services</t>
  </si>
  <si>
    <t>Jubilee Global Fund PLC.</t>
  </si>
  <si>
    <t>Bestworth Assets &amp; Trust Limited</t>
  </si>
  <si>
    <t>Leadway Assurance Co. Ltd.</t>
  </si>
  <si>
    <t>Mainstreet Bank Trustees &amp; Asset Mgt Co. Ltd. (Formally Afribank Trustees &amp; Inv. Ltd.)</t>
  </si>
  <si>
    <t>LB Securities Limited</t>
  </si>
  <si>
    <t>GTI Capital Limited</t>
  </si>
  <si>
    <t>Midlands Inv. &amp; Trust Co. Ltd.</t>
  </si>
  <si>
    <t>Springboard Trust &amp; Inv. Ltd.</t>
  </si>
  <si>
    <t>Time Line Consult Limited</t>
  </si>
  <si>
    <t>Heap Investment Ltd.</t>
  </si>
  <si>
    <t>Union Capital Markets Ltd    (formerly Union Stockbrokers Ltd)</t>
  </si>
  <si>
    <t>Leadway Capital and  Trusts Limited</t>
  </si>
  <si>
    <t>Co-Link Inv. &amp; Mgt. Co. Ltd.</t>
  </si>
  <si>
    <t>Eurocomm Securities Ltd.</t>
  </si>
  <si>
    <t>Alliance Capital Mgt. Co. Ltd.</t>
  </si>
  <si>
    <t>MICC Consult-Mashasha Inv. &amp; Commerce Co. Limited</t>
  </si>
  <si>
    <t>Kendall Securities Limited</t>
  </si>
  <si>
    <t>PriceWaterHouse Coopers Limited  (Formerly PriceWaterHouse Coopers Consultant Ltd.)</t>
  </si>
  <si>
    <t>Riggs Securities Ltd</t>
  </si>
  <si>
    <t>ARM Trustees Limited</t>
  </si>
  <si>
    <t>First City Asset Mgt. Limited</t>
  </si>
  <si>
    <t>PSI Securities Limited</t>
  </si>
  <si>
    <t>PIPC Securities Limited</t>
  </si>
  <si>
    <t>Mercov Securities Limited</t>
  </si>
  <si>
    <t>Finmal Finance Services Ltd (Formerly Finmal Finance Co Ltd)</t>
  </si>
  <si>
    <t>Wema Asset Management Ltd (Formerly Wema Trustees Limited)</t>
  </si>
  <si>
    <t>FB Asset Mgt. Limited</t>
  </si>
  <si>
    <t>Agusto &amp; Co. Limited</t>
  </si>
  <si>
    <t>Seclink Nigeria Limited</t>
  </si>
  <si>
    <t>Honey Comb Asset Mgt. Ltd.</t>
  </si>
  <si>
    <t>Intercontinental Capital Markets  Ltd.</t>
  </si>
  <si>
    <t>Diamond Bank Plc</t>
  </si>
  <si>
    <t>Platinum Capital Limited</t>
  </si>
  <si>
    <t>First inland Registrars (formerly IBN Securities Limited)</t>
  </si>
  <si>
    <t>Shalom Inv. &amp; Sec. Limited</t>
  </si>
  <si>
    <t>Osunbade, Okiti &amp; Co.</t>
  </si>
  <si>
    <t>2AS Amao Consult</t>
  </si>
  <si>
    <t>Fortress Assets &amp; Inv. Mgt. Ltd.</t>
  </si>
  <si>
    <t>GTBank Plc.  (formerly Guaranty Trust bank)</t>
  </si>
  <si>
    <t>Mega Equities Limited</t>
  </si>
  <si>
    <t>Lombard Asset Mgt. Limited</t>
  </si>
  <si>
    <t>Adamawa Securities Limited.</t>
  </si>
  <si>
    <t>Spring Trust &amp; Securities Limited</t>
  </si>
  <si>
    <t>Deap Capital Management &amp; Trust PLC.</t>
  </si>
  <si>
    <t>Dambale (Nigeria) Limited</t>
  </si>
  <si>
    <t>Zenith International Bank Plc</t>
  </si>
  <si>
    <t>Global Credit Rating Co.</t>
  </si>
  <si>
    <t>Stan Consultants Nigeria</t>
  </si>
  <si>
    <t>Citi Bank Nigeria Ltd (Citigroup) (Formerly Nigeria Int'l Bank Ltd.)</t>
  </si>
  <si>
    <t>I. C. Ibe &amp; Co.</t>
  </si>
  <si>
    <t>Unity Registrars   (Formerly FIIST Ventures Ltd)</t>
  </si>
  <si>
    <t>Development Business Co.</t>
  </si>
  <si>
    <t>FBN Capital</t>
  </si>
  <si>
    <t>Calvin Investment Ltd</t>
  </si>
  <si>
    <t>Lion Stockbrokers Limited</t>
  </si>
  <si>
    <t>Riverside Trust Limited</t>
  </si>
  <si>
    <t>Ventures &amp; Trust Limited</t>
  </si>
  <si>
    <t>FSDH Asset Mgt. Ltd.</t>
  </si>
  <si>
    <t>Eduako &amp; Sons (Nig) Co.</t>
  </si>
  <si>
    <t>Pinefields Inv. Serv. Limited</t>
  </si>
  <si>
    <t>Crane Securities Limited</t>
  </si>
  <si>
    <t>Prudential Trust Co. Ltd.</t>
  </si>
  <si>
    <t>Mountain Inv. &amp; Sec. Limited</t>
  </si>
  <si>
    <t>Genesis Securities &amp; Inv. Ltd.</t>
  </si>
  <si>
    <t>Global Capital Market Ltd.</t>
  </si>
  <si>
    <t>Meristem Registrars Ltd (Great African Registrars Ltd.)</t>
  </si>
  <si>
    <t>Argentil Capital Partners Limited (Formally Avante Capital Partners Ltd).</t>
  </si>
  <si>
    <t>Skye Bank Plc (Formerly Prudent Bank Plc)</t>
  </si>
  <si>
    <t>Zuma Securities Limited</t>
  </si>
  <si>
    <t>Noble Financial Trust Ltd.</t>
  </si>
  <si>
    <t>Vetiva Capital Mgt. Limited</t>
  </si>
  <si>
    <t>SMADAC Securities Ltd.</t>
  </si>
  <si>
    <t>Core Trust &amp; Inv. Limited</t>
  </si>
  <si>
    <t>Zenith Securities Limited</t>
  </si>
  <si>
    <t>F. A. R. Mayungbe Richard &amp; Co.</t>
  </si>
  <si>
    <t>Investment Monitors Ltd.</t>
  </si>
  <si>
    <t>Securities Africa Financial Ltd.(Formerly Skye Stockbrokers Ltd, Formerly PSL Ltd;)</t>
  </si>
  <si>
    <t>Stockhouse Resource Ltd.</t>
  </si>
  <si>
    <t>Adonai Stockbrokers Ltd.</t>
  </si>
  <si>
    <t>Express Discount Limited</t>
  </si>
  <si>
    <t>UBA Plc.</t>
  </si>
  <si>
    <t>Indemnity Finance Limited</t>
  </si>
  <si>
    <t>Data-Pro Limited</t>
  </si>
  <si>
    <t>Niche Securities Limited</t>
  </si>
  <si>
    <t>Regency Assets Mgt. Ltd.</t>
  </si>
  <si>
    <t>Tower Assets Mgt. Limited</t>
  </si>
  <si>
    <t>First Bank of Nigeria Plc</t>
  </si>
  <si>
    <t>Marimpex Fin. &amp; Inv. Ltd.</t>
  </si>
  <si>
    <t>H. Pierson Associates Ltd.</t>
  </si>
  <si>
    <t>Stronghold Inv. Limited</t>
  </si>
  <si>
    <t>Dunn Loren Merrifield Securities Ltd (Formerly ESS Investment &amp; Trust Ltd.)</t>
  </si>
  <si>
    <t>GMT Securities              (Formerly Rolex Securities Limited)</t>
  </si>
  <si>
    <t>True Vine Global Asset Management Ltd</t>
  </si>
  <si>
    <t>Truevine Global Asset Mgt. Limited</t>
  </si>
  <si>
    <t>FCMB Capital Markets Ltd.</t>
  </si>
  <si>
    <t>Silverthorn Inv. &amp; Trust Ltd.</t>
  </si>
  <si>
    <t>Stock Investment Sec. Ltd.</t>
  </si>
  <si>
    <t>PAC Securities Limited [formerly Spring Stockbrokers Ltd]</t>
  </si>
  <si>
    <t>Pilot Securities Ltd.</t>
  </si>
  <si>
    <t>Strategy &amp; Arbitrage Limited</t>
  </si>
  <si>
    <t>Paragon Investment Mgt. Ltd</t>
  </si>
  <si>
    <t>Consolidated Discount Ltd</t>
  </si>
  <si>
    <t>Veritas Registrars Ltd (Formerly Zenith Registrars Ltd)</t>
  </si>
  <si>
    <t>Pyramid Securities Ltd</t>
  </si>
  <si>
    <t>OGR Investment. &amp; Trust Co. Ltd</t>
  </si>
  <si>
    <t>Kingsway Securities Limited</t>
  </si>
  <si>
    <t>Phillips Consulting Ltd</t>
  </si>
  <si>
    <t>Chapel Hill Advisory Partners</t>
  </si>
  <si>
    <t>Lambeth Trust &amp; Inv. Co. Ltd</t>
  </si>
  <si>
    <t>Compera Advisory Services</t>
  </si>
  <si>
    <t>Afribank Registrars Ltd (Formerly: ANP Registrars Ltd)</t>
  </si>
  <si>
    <t>Real Laam Enterprises</t>
  </si>
  <si>
    <t>Emerging Capital Ltd</t>
  </si>
  <si>
    <t>Gresham Asset Mgt. Ltd</t>
  </si>
  <si>
    <t>Atlass Portfolio Ltd</t>
  </si>
  <si>
    <t>AIMS Asset Mgt. Ltd</t>
  </si>
  <si>
    <t>Ideal Securities &amp; Invt. Ltd</t>
  </si>
  <si>
    <t>Circular Trust Ltd</t>
  </si>
  <si>
    <t>Malachai Funds &amp; Assets Mgt. Ltd</t>
  </si>
  <si>
    <t>G. G. Securities &amp; Inv. Ltd</t>
  </si>
  <si>
    <t>Northbridge Investment &amp; Trust Ltd</t>
  </si>
  <si>
    <t>Yobe Investment &amp; Sec. Ltd</t>
  </si>
  <si>
    <t>Fatnet Fin. Advisory Service</t>
  </si>
  <si>
    <t>Hedge Sec. &amp; Inv. Co. Ltd</t>
  </si>
  <si>
    <t>Shelong Invest. Ltd</t>
  </si>
  <si>
    <t>Traders Trust &amp; Investment Co. Ltd</t>
  </si>
  <si>
    <t>Wizetrade Capital Asset &amp; Mgt. Ltd</t>
  </si>
  <si>
    <t>Wema Securities &amp; Fin. Plc</t>
  </si>
  <si>
    <t>Peninsula Assets Management &amp; Investment Co. Ltd</t>
  </si>
  <si>
    <t>Wema Bank Plc.</t>
  </si>
  <si>
    <t>Mart Investments Ltd</t>
  </si>
  <si>
    <t>Oceanic Trustees Ltd</t>
  </si>
  <si>
    <t>Skylimit Investment Ltd</t>
  </si>
  <si>
    <t>Kapital Care Trust &amp; Sec. Ltd</t>
  </si>
  <si>
    <t>Slamad Securities Ltd</t>
  </si>
  <si>
    <t>Investment Centre Ltd (ICL)</t>
  </si>
  <si>
    <t>Goldbanc Management Associates Ltd (Formerly Goldman Assets)</t>
  </si>
  <si>
    <t>Access Bank Plc</t>
  </si>
  <si>
    <t>Federal Mortgage Bank of Nig</t>
  </si>
  <si>
    <t>Aquila Capital Ltd</t>
  </si>
  <si>
    <t>Standard Chartered Bank Nigeria Limited</t>
  </si>
  <si>
    <t>Elyon's Asset Management Ltd</t>
  </si>
  <si>
    <t>Aiico Capital Limited ( Formaly Alicorn Capital Managers Ltd)</t>
  </si>
  <si>
    <t>Zenith Trustees Ltd (Formerly Zenith Trust Company Ltd)</t>
  </si>
  <si>
    <t>Calag Capital Ltd (Formerly Calag Capital &amp; Consulting Ltd)</t>
  </si>
  <si>
    <t>Reading Investments Ltd</t>
  </si>
  <si>
    <t>TFS Securities &amp; Inv. Co. Ltd</t>
  </si>
  <si>
    <t>PAC Registrars Limited (FormerlySpring Registrars Ltd)</t>
  </si>
  <si>
    <t>Pan African Capital (Formerly Spring Capital Markets Ltd)</t>
  </si>
  <si>
    <t>Lotus Capital Ltd</t>
  </si>
  <si>
    <t>Tower Securities &amp; Investment Co. Ltd</t>
  </si>
  <si>
    <t>DataMax Registrars Limited (Formerly GTB Registrars Ltd)</t>
  </si>
  <si>
    <t>UAC Registrars Ltd</t>
  </si>
  <si>
    <t>Securities Trading &amp; Invest. Ltd</t>
  </si>
  <si>
    <t>Ecobank Nigeria Plc</t>
  </si>
  <si>
    <t>Bytofel Trust &amp; Securities Ltd</t>
  </si>
  <si>
    <t>Associated Asset Managers Ltd</t>
  </si>
  <si>
    <t>Taricol Investment Ltd</t>
  </si>
  <si>
    <t>Leverage &amp; Bond Securities Ltd</t>
  </si>
  <si>
    <t>Metropolitan Trust Nigeria Ltd</t>
  </si>
  <si>
    <t>Apel Asset Ltd (Formerly Apel Asset &amp; Trust Ltd)</t>
  </si>
  <si>
    <t>Unity Bank Plc</t>
  </si>
  <si>
    <t>Midland Capital Markets Limited</t>
  </si>
  <si>
    <t>Capital Trust Investment &amp; Asset Mgt. Ltd</t>
  </si>
  <si>
    <t>African Prudential Registrars (Formerly UBA Registrars Ltd)</t>
  </si>
  <si>
    <t>Courteville Business Solutions (Formerly Courteville Investment Ltd)</t>
  </si>
  <si>
    <t>UPS-Securities &amp; Investment Ltd</t>
  </si>
  <si>
    <t>Vicad Securities Ltd</t>
  </si>
  <si>
    <t>TDA Capital Management Ltd</t>
  </si>
  <si>
    <t>Business Incentives</t>
  </si>
  <si>
    <t>PML  Securities Company Ltd</t>
  </si>
  <si>
    <t>Yuderb Investment &amp; Securities Ltd</t>
  </si>
  <si>
    <t>FBC Trust &amp; Securities Ltd</t>
  </si>
  <si>
    <t>ECL Asset Management Ltd</t>
  </si>
  <si>
    <t>Equity Capital Solutions Ltd</t>
  </si>
  <si>
    <t>Proven Insight Consultant</t>
  </si>
  <si>
    <t>Bysec Investments Ltd</t>
  </si>
  <si>
    <t>Zenith Capital Ltd</t>
  </si>
  <si>
    <t>Intercontinental Trustees Ltd</t>
  </si>
  <si>
    <t>Frontier Capital Ltd</t>
  </si>
  <si>
    <t>Citi Investment Capital Ltd</t>
  </si>
  <si>
    <t>Deep Trust Investment Ltd</t>
  </si>
  <si>
    <t>Seasons Trust &amp; Investment Ltd</t>
  </si>
  <si>
    <t>Heritage Capital Markets Ltd.  (Formerly: C &amp; I Heritage Ltd)</t>
  </si>
  <si>
    <t>Keystone Bank Plc (Formerly Bank PHB)</t>
  </si>
  <si>
    <t>Intercontinental Registrars Ltd</t>
  </si>
  <si>
    <t>Crown Capital Ltd (Crown Wealth Assets Mgt Ltd.)</t>
  </si>
  <si>
    <t>The Bridge Securities Ltd</t>
  </si>
  <si>
    <t>Cradle Trust Finnance &amp; Sec. Ltd</t>
  </si>
  <si>
    <t>Compass Investment &amp; Securities Ltd</t>
  </si>
  <si>
    <t>NMA Investment &amp; Securities Ltd</t>
  </si>
  <si>
    <t>CDL Asset Management Ltd</t>
  </si>
  <si>
    <t>First Inland Sec. &amp; Asset Mgt. Ltd</t>
  </si>
  <si>
    <t>Treasureline Interlink Ltd</t>
  </si>
  <si>
    <t>Kofana Securities &amp; Inv. Ltd</t>
  </si>
  <si>
    <t>Arian Capital Management Ltd</t>
  </si>
  <si>
    <t>Cordros Capital Limited</t>
  </si>
  <si>
    <t>Imperial Assets Managers Ltd</t>
  </si>
  <si>
    <t>Foresight Portfolio Selection Ltd</t>
  </si>
  <si>
    <t>Brickfield Road Associates Ltd</t>
  </si>
  <si>
    <t>Firstcall Investment Options Ltd</t>
  </si>
  <si>
    <t>Phronesis Securities Ltd</t>
  </si>
  <si>
    <t>Novare Investments Ltd (Formerly Index Asset Management Ltd)</t>
  </si>
  <si>
    <t>Mercury Resources &amp; Inv. Co. Ltd</t>
  </si>
  <si>
    <t>Habitat Trust Ltd</t>
  </si>
  <si>
    <t>Standard Alliance Capital &amp; Asset Mgt Ltd (Formerly Standard Alliance Money Ltd)</t>
  </si>
  <si>
    <t>Greenwich Securities Ltd</t>
  </si>
  <si>
    <t>Renaissance Securities (Nig) Ltd</t>
  </si>
  <si>
    <t>First Inland Capital Ltd</t>
  </si>
  <si>
    <t>Flourish Securities Inv. &amp; Trust Ltd</t>
  </si>
  <si>
    <t>Citi Asset Mgt ltd</t>
  </si>
  <si>
    <t>Vileo Capital &amp; Asset Mgt. Ltd</t>
  </si>
  <si>
    <t>Flobal Trust Limited</t>
  </si>
  <si>
    <t>Chartwell Securities Ltd</t>
  </si>
  <si>
    <t>Stacoprime Capital Ltd</t>
  </si>
  <si>
    <t>Hazonwao Assets Management Ltd</t>
  </si>
  <si>
    <t>Radix Capital Partners Ltd. (Formerly:Radix Capital Market Ltd )</t>
  </si>
  <si>
    <t>Gild Asset Management Ltd</t>
  </si>
  <si>
    <t>Stockcorp Asset Management Ltd</t>
  </si>
  <si>
    <t>Citygate Global Investment Ltd</t>
  </si>
  <si>
    <t>Pharez Limited</t>
  </si>
  <si>
    <t>Bayhead Alpha Capital Ltd</t>
  </si>
  <si>
    <t>Synergy Capital &amp; Advisory Ltd</t>
  </si>
  <si>
    <t>Amu, Amu &amp; Co</t>
  </si>
  <si>
    <t>Strand Capital Partners Ltd</t>
  </si>
  <si>
    <t>JB Services Nig. Ltd</t>
  </si>
  <si>
    <t>Union Homes Savings &amp; Loans Plc</t>
  </si>
  <si>
    <t>PHB Asset Management</t>
  </si>
  <si>
    <t>Investment One Stock Brokers International Ltd (Formerly GTB Securities Ltd)</t>
  </si>
  <si>
    <t>Investment One Financial Services Ltd (Formerly GTB Asset Mgt. Ltd)</t>
  </si>
  <si>
    <t>Goshen Asset Investment Ltd</t>
  </si>
  <si>
    <t>BGL Asset Management Ltd</t>
  </si>
  <si>
    <t>Rencap Securities Nigeria Ltd (Formerly) Fathak Corporate Inv.  Solutions Nig. Ltd</t>
  </si>
  <si>
    <t>Value Capital Limited</t>
  </si>
  <si>
    <t>ACL Capital Partners Ltd</t>
  </si>
  <si>
    <t>Redasel Investment Ltd</t>
  </si>
  <si>
    <t>Angielucs &amp; Co</t>
  </si>
  <si>
    <t>Mega Asset Managers Ltd</t>
  </si>
  <si>
    <t>Boston Capital investments limited</t>
  </si>
  <si>
    <t>Peace Capital Market Ltd</t>
  </si>
  <si>
    <t>Futures &amp; Bonds Ltd</t>
  </si>
  <si>
    <t>Unic Insurance Plc</t>
  </si>
  <si>
    <t>Greenwich Assets Management Ltd</t>
  </si>
  <si>
    <t>Cadington Securities Ltd</t>
  </si>
  <si>
    <t>Dynamic Trust &amp; Securities Ltd</t>
  </si>
  <si>
    <t>Oceanic Capital Company Ltd</t>
  </si>
  <si>
    <t>Diamond Capital &amp; Financial Market Ltd</t>
  </si>
  <si>
    <t>Travant Capital Advisory Services Ltd</t>
  </si>
  <si>
    <t>Associated Investment Trust Co. Limited</t>
  </si>
  <si>
    <t>Primewealth Nominees Ltd</t>
  </si>
  <si>
    <t>Sunday Oguntoyinbo &amp; Co</t>
  </si>
  <si>
    <t>Meristem Wealth Management Ltd</t>
  </si>
  <si>
    <t>O. A. Consulting International</t>
  </si>
  <si>
    <t>Standard Alliance Insurance Plc</t>
  </si>
  <si>
    <t>Midpoint Capital Ltd</t>
  </si>
  <si>
    <t>Quick Projects Ltd</t>
  </si>
  <si>
    <t>Primera Africa Fund Managers Limited (Formerly IEI Assets Ltd)</t>
  </si>
  <si>
    <t>Shaquil Investment Ltd</t>
  </si>
  <si>
    <t>Koltron Ltd</t>
  </si>
  <si>
    <t>Aquila Asset Management Ltd</t>
  </si>
  <si>
    <t>Lead Assets Management Ltd</t>
  </si>
  <si>
    <t>Lead Securities &amp; Investment Ltd</t>
  </si>
  <si>
    <t>Vetiva Securities Ltd</t>
  </si>
  <si>
    <t>First Capital Trust PLC</t>
  </si>
  <si>
    <t>Vetiva Trustees Ltd</t>
  </si>
  <si>
    <t>Skyview Capital Ltd</t>
  </si>
  <si>
    <t>Kings Thrones</t>
  </si>
  <si>
    <t>Future View Securities Ltd</t>
  </si>
  <si>
    <t>CardinalStone Partners Limited</t>
  </si>
  <si>
    <t>Chapel Hill Denham Securities Ltd</t>
  </si>
  <si>
    <t>Woodland Capital Market Ltd</t>
  </si>
  <si>
    <t>Kedari Capital Limited</t>
  </si>
  <si>
    <t>CardinalStone Securities Limited (Plural Securities Ltd)</t>
  </si>
  <si>
    <t>Centurion Registrars Limited (Formerly Diamond Registrars Limited)</t>
  </si>
  <si>
    <t>Boaz MGT &amp; Financial Strategies</t>
  </si>
  <si>
    <t>First Integrated Capital Mgt. Ltd</t>
  </si>
  <si>
    <t>Eazytrade Concept Ltd.</t>
  </si>
  <si>
    <t>B&amp;B Wealth Management Ltd. (Formally, Bradford &amp; Bingley)</t>
  </si>
  <si>
    <t>CBO Investment Management Ltd. (Formerly Penguin Asset Management Ltd.)</t>
  </si>
  <si>
    <t>ET&amp;F Investment Ltd</t>
  </si>
  <si>
    <t>Nairacheque Securities Ltd</t>
  </si>
  <si>
    <t>Proforte Limited</t>
  </si>
  <si>
    <t>Fund Matrix &amp; Assets MGT. Ltd.</t>
  </si>
  <si>
    <t>Stanbic IBTC Trustees</t>
  </si>
  <si>
    <t>Kedari Securities Limited (Formerly) Consortium Investments Ltd</t>
  </si>
  <si>
    <t>IVN Global Services</t>
  </si>
  <si>
    <t>Capital Structures Ltd</t>
  </si>
  <si>
    <t>Converged Dynamics Nig. Ltd.</t>
  </si>
  <si>
    <t>Global Mandate Consulting</t>
  </si>
  <si>
    <t>Peach &amp; Prime Ltd.</t>
  </si>
  <si>
    <t>Venerate Capital Ltd</t>
  </si>
  <si>
    <t>Bimario Multiservices</t>
  </si>
  <si>
    <t>CBO Capital Partners Ltd</t>
  </si>
  <si>
    <t>ALM Consulting Ltd</t>
  </si>
  <si>
    <t>Gombe Securities Ltd</t>
  </si>
  <si>
    <t>K.S. Hanga &amp; Co.</t>
  </si>
  <si>
    <t>New Idea Finance Services</t>
  </si>
  <si>
    <t>Covenant Sec. &amp; Asset Mgt. Ltd</t>
  </si>
  <si>
    <t>Iroko Capital Market Advisory Ltd (Formerly Crystal Trust And Securities Limited)</t>
  </si>
  <si>
    <t>Bluebird Capital Ltd</t>
  </si>
  <si>
    <t>Inverness Wealth Mgt Ltd</t>
  </si>
  <si>
    <t>Long Term Global Capital Ltd</t>
  </si>
  <si>
    <t>Waila Securities &amp; Funds Ltd</t>
  </si>
  <si>
    <t>Gem Assets Management Ltd</t>
  </si>
  <si>
    <t>DSU Brokerage Services Ltd</t>
  </si>
  <si>
    <t>Treasure Capital &amp; Trust Ltd</t>
  </si>
  <si>
    <t>Investment Shark &amp; Asset Management Ltd</t>
  </si>
  <si>
    <t>Hip Asset Mgt Company Limited</t>
  </si>
  <si>
    <t>Custodian &amp; Allied Insurance Plc</t>
  </si>
  <si>
    <t>Dunbell Securities Ltd</t>
  </si>
  <si>
    <t>Alternative Capital Partners Ltd</t>
  </si>
  <si>
    <t>Forthright Sec. &amp; Inv. Limited</t>
  </si>
  <si>
    <t>SFS CAPITAL NIGERIA LTD</t>
  </si>
  <si>
    <t>GTI Securities Limited</t>
  </si>
  <si>
    <t>Phoenix Global Capital Markets Limited</t>
  </si>
  <si>
    <t>CDL Capital Markets Limited</t>
  </si>
  <si>
    <t>Cowry Securities Limited</t>
  </si>
  <si>
    <t>Network Capital Ltd (Formerly Crescent Capital Ltd)</t>
  </si>
  <si>
    <t>Hephzibah Capital &amp; Trust Limited</t>
  </si>
  <si>
    <t>FBN Capital Asset Management Limited(Formerly FBN Asset Management Ltd)</t>
  </si>
  <si>
    <t>Dbrown Consulting</t>
  </si>
  <si>
    <t>Marina Securities Stockbrokering Services Ltd</t>
  </si>
  <si>
    <t>PAC Asset Management Ltd</t>
  </si>
  <si>
    <t>MBC Capital Limited</t>
  </si>
  <si>
    <t>Planet Capital Ltd</t>
  </si>
  <si>
    <t>Meristem Trustees Ltd</t>
  </si>
  <si>
    <t>CSL Trustees Ltd</t>
  </si>
  <si>
    <t>Royal Guaranty and Trust Limited</t>
  </si>
  <si>
    <t>Arthur Steven Asset Management Ltd</t>
  </si>
  <si>
    <t>Vetiva Fund Managers Ltd</t>
  </si>
  <si>
    <t>Bauchi Investment Corporation Securities Ltd</t>
  </si>
  <si>
    <t>Bluesea Capital Ltd</t>
  </si>
  <si>
    <t>SFC Securities Limited</t>
  </si>
  <si>
    <t>EDC Fund Management Ltd</t>
  </si>
  <si>
    <t>Vicmem Investment Services Limited</t>
  </si>
  <si>
    <t>Afrinvest Securities Ltd</t>
  </si>
  <si>
    <t>African Alliance Stockbrokers Limited</t>
  </si>
  <si>
    <t>West African Infrastructure Investments Managers  Ltd</t>
  </si>
  <si>
    <t>Stanbic IBTC Capital Ltd</t>
  </si>
  <si>
    <t>Cordros Asset Management Ltd</t>
  </si>
  <si>
    <t>Partnership Securities Ltd</t>
  </si>
  <si>
    <t>Kord Capital Ltd</t>
  </si>
  <si>
    <t>W.O Capital Ltd</t>
  </si>
  <si>
    <t>Fiducia Capital Investment Advisers Ltd</t>
  </si>
  <si>
    <t>Afrinvest Asset Management Limited</t>
  </si>
  <si>
    <t>Rand Merchant Bank Limited</t>
  </si>
  <si>
    <t>Profinad Nigeria Ltd</t>
  </si>
  <si>
    <t>Lotus Financial Services Ltd</t>
  </si>
  <si>
    <t>DFC Capital Limited</t>
  </si>
  <si>
    <t>Eczellon Capital Ltd</t>
  </si>
  <si>
    <t>Oziko Capital &amp; Securities Ltd</t>
  </si>
  <si>
    <t>MBO Capital Management Limited</t>
  </si>
  <si>
    <t>AIQ Venture Capital Fund Managers Ltd</t>
  </si>
  <si>
    <t>JAIZ Bank Plc.</t>
  </si>
  <si>
    <t>AEGIS Financial Services &amp;  Links Limited</t>
  </si>
  <si>
    <t>ARM Capital Partners Ltd</t>
  </si>
  <si>
    <t>Crystal Trust Asset Management LTD.</t>
  </si>
  <si>
    <t>Edgfield Capital Management limited</t>
  </si>
  <si>
    <t>Iworld Financial Service Ltd.</t>
  </si>
  <si>
    <t>Zenith Asset Management</t>
  </si>
  <si>
    <t>Consult &amp; Capital Limited</t>
  </si>
  <si>
    <t>FSDH Securities Ltd   (formerly Counters Trust Securities)</t>
  </si>
  <si>
    <t>Unicorn Trust &amp; Inv. Co. Ltd.</t>
  </si>
  <si>
    <t>List of Operators</t>
  </si>
  <si>
    <t>SECURITIES AND EXCHANGE COMMISSION</t>
  </si>
  <si>
    <t>AS AT -------------------------------------------------</t>
  </si>
  <si>
    <t xml:space="preserve">Address: </t>
  </si>
  <si>
    <t>Capital:</t>
  </si>
  <si>
    <t>List names of shareholders who own substantial shares in your company (5% &amp; above)</t>
  </si>
  <si>
    <t>Shareholding</t>
  </si>
  <si>
    <t>Yes</t>
  </si>
  <si>
    <t xml:space="preserve">         No   </t>
  </si>
  <si>
    <t xml:space="preserve"> </t>
  </si>
  <si>
    <t>xx</t>
  </si>
  <si>
    <t xml:space="preserve">Name    </t>
  </si>
  <si>
    <t xml:space="preserve">                                                       </t>
  </si>
  <si>
    <t xml:space="preserve">Designation                                                 </t>
  </si>
  <si>
    <t>OFFICIAL STAMP/DATE</t>
  </si>
  <si>
    <r>
      <t>E-mail</t>
    </r>
    <r>
      <rPr>
        <sz val="11"/>
        <color theme="1"/>
        <rFont val="Calibri"/>
        <family val="2"/>
        <scheme val="minor"/>
      </rPr>
      <t>:</t>
    </r>
  </si>
  <si>
    <r>
      <t>Date of Incorporation</t>
    </r>
    <r>
      <rPr>
        <sz val="11"/>
        <color theme="1"/>
        <rFont val="Calibri"/>
        <family val="2"/>
        <scheme val="minor"/>
      </rPr>
      <t>:</t>
    </r>
  </si>
  <si>
    <t>If yes, give details:</t>
  </si>
  <si>
    <t>a)</t>
  </si>
  <si>
    <t>b)</t>
  </si>
  <si>
    <t>c)</t>
  </si>
  <si>
    <t>Name of Company:</t>
  </si>
  <si>
    <t>Telephone/Fax Number(s):</t>
  </si>
  <si>
    <t>Paid-up Capital:</t>
  </si>
  <si>
    <t>Reserves:</t>
  </si>
  <si>
    <t xml:space="preserve">Shareholders fund: </t>
  </si>
  <si>
    <t xml:space="preserve">If yes, give details: </t>
  </si>
  <si>
    <t>Any change in the key management staff?                         Yes</t>
  </si>
  <si>
    <t xml:space="preserve">Have you notified the Commission?                                   </t>
  </si>
  <si>
    <t xml:space="preserve">d)     </t>
  </si>
  <si>
    <t xml:space="preserve">  Indicate number(s) of board meetings held in the quarter: </t>
  </si>
  <si>
    <t xml:space="preserve">Any change in Registered personnel?  </t>
  </si>
  <si>
    <t>If yes, give details (including reasons):</t>
  </si>
  <si>
    <t>(i) Indicate number of staff trained in the quarter:</t>
  </si>
  <si>
    <t xml:space="preserve">(ii) Disclose type of training attended by staff: </t>
  </si>
  <si>
    <t>Disclose:</t>
  </si>
  <si>
    <t xml:space="preserve"> Number of staff who left your organization within the quarter: </t>
  </si>
  <si>
    <t xml:space="preserve"> Give reasons: </t>
  </si>
  <si>
    <t>Total number of clients:</t>
  </si>
  <si>
    <t xml:space="preserve">                    </t>
  </si>
  <si>
    <t>xxxx</t>
  </si>
  <si>
    <t xml:space="preserve">Any fraud detected in your organization during the period?  </t>
  </si>
  <si>
    <t>If yes, state the nature and how it was resolved:</t>
  </si>
  <si>
    <t xml:space="preserve">Any litigation?  </t>
  </si>
  <si>
    <t>Certification:</t>
  </si>
  <si>
    <t>N</t>
  </si>
  <si>
    <t>XX</t>
  </si>
  <si>
    <t>ii)</t>
  </si>
  <si>
    <r>
      <t>(</t>
    </r>
    <r>
      <rPr>
        <i/>
        <sz val="11"/>
        <color theme="1"/>
        <rFont val="Calibri"/>
        <family val="2"/>
        <scheme val="minor"/>
      </rPr>
      <t>This return must be made, latest, by the end of the first month of the succeeding quarter.  Late returns would attract the statutory penalty).</t>
    </r>
  </si>
  <si>
    <r>
      <rPr>
        <b/>
        <sz val="11"/>
        <color theme="1"/>
        <rFont val="Calibri"/>
        <family val="2"/>
        <scheme val="minor"/>
      </rPr>
      <t>Management Accounts</t>
    </r>
    <r>
      <rPr>
        <sz val="11"/>
        <color theme="1"/>
        <rFont val="Calibri"/>
        <family val="2"/>
        <scheme val="minor"/>
      </rPr>
      <t>: Attach Management Accounts prepared in compliance with the attached (excel) template:</t>
    </r>
  </si>
  <si>
    <t>10a)</t>
  </si>
  <si>
    <t>Corporate/Other Bonds @ Fair Value</t>
  </si>
  <si>
    <t>Total Income</t>
  </si>
  <si>
    <t>Income from Other Activities/Total Income</t>
  </si>
  <si>
    <t>Profitability/Total Income</t>
  </si>
  <si>
    <t>Land&amp;Building</t>
  </si>
  <si>
    <t>Treasury Bills @ Fair Value</t>
  </si>
  <si>
    <t>vii</t>
  </si>
  <si>
    <t>viii</t>
  </si>
  <si>
    <t>TREASURY BILLS</t>
  </si>
  <si>
    <t>ix</t>
  </si>
  <si>
    <t>Additions/Transfer</t>
  </si>
  <si>
    <t>Disposal/Transfer</t>
  </si>
  <si>
    <t>Value at the end of the qtr</t>
  </si>
  <si>
    <t>Valuer</t>
  </si>
  <si>
    <t>Description of Property</t>
  </si>
  <si>
    <t>Valuation Date</t>
  </si>
  <si>
    <t>INVESTMENT PROPERTIES</t>
  </si>
  <si>
    <t>Corporate bonds@ Amortised Cost</t>
  </si>
  <si>
    <t>Treasury Bills@ Fair value</t>
  </si>
  <si>
    <t>Treasury Bills@ Amortised Cost</t>
  </si>
  <si>
    <t xml:space="preserve"> =N= </t>
  </si>
  <si>
    <t>Allowance for impairment/Write-back (if any)</t>
  </si>
  <si>
    <t>Fair Value Gain/(Loss)</t>
  </si>
  <si>
    <t>Changes in due to related companies</t>
  </si>
  <si>
    <t>Land</t>
  </si>
  <si>
    <t>Building</t>
  </si>
  <si>
    <t>Property under Construction</t>
  </si>
  <si>
    <t>Investment Property- Fair Value Model</t>
  </si>
  <si>
    <t>x</t>
  </si>
  <si>
    <t>Investment Property- Cost Model</t>
  </si>
  <si>
    <t>Own</t>
  </si>
  <si>
    <t>Client</t>
  </si>
  <si>
    <t>Basis for Valuation</t>
  </si>
  <si>
    <t>Changes in due from related companies</t>
  </si>
  <si>
    <t>Changes in bank loans</t>
  </si>
  <si>
    <t>Investment Property-FV Model</t>
  </si>
  <si>
    <t>Type (NE,NM,F)</t>
  </si>
  <si>
    <t>Type (NO,NNO,F)</t>
  </si>
  <si>
    <t>UnlistedNigerian Equities Not Traded OTC</t>
  </si>
  <si>
    <t>Unlisted Foreign Equities</t>
  </si>
  <si>
    <t>Listed Nigerian Equities</t>
  </si>
  <si>
    <t>Unlisted Nigerian Equities Traded OTC</t>
  </si>
  <si>
    <t>Listed Nigerian Mutual Funds</t>
  </si>
  <si>
    <t>Listed Foreign Equities</t>
  </si>
  <si>
    <t>Type (C,S,O)</t>
  </si>
  <si>
    <t>Sub-national Bonds(FV)</t>
  </si>
  <si>
    <t>Sub-national Bonds(AC)</t>
  </si>
  <si>
    <t>S</t>
  </si>
  <si>
    <t>Corporate Bonds (FV)</t>
  </si>
  <si>
    <t>Corporate Bonds (AC)</t>
  </si>
  <si>
    <t>Other Bond (FV)</t>
  </si>
  <si>
    <t>Other Bond (AC)</t>
  </si>
  <si>
    <t>MINIMUM CAPITAL REQUIREMENT</t>
  </si>
  <si>
    <t>Capital Requirement</t>
  </si>
  <si>
    <t>CAPITAL ADEQUACY</t>
  </si>
  <si>
    <t>Audited</t>
  </si>
  <si>
    <t>Chief Financial Officer (Name)</t>
  </si>
  <si>
    <t>Ordinary Share Capital</t>
  </si>
  <si>
    <t>TOTAL ASSETS</t>
  </si>
  <si>
    <t>TOTAL LIABILITIES</t>
  </si>
  <si>
    <t>TOTAL EQUITY</t>
  </si>
  <si>
    <t>TOTAL EQUITY AND LIABILITIES</t>
  </si>
  <si>
    <r>
      <t xml:space="preserve">We certify that all information provided in this account is true, correct and complete. We also understand that failure to report completely and accurately all information required in this form or file false/misleading information renders the return </t>
    </r>
    <r>
      <rPr>
        <b/>
        <i/>
        <sz val="10"/>
        <color rgb="FFFF0000"/>
        <rFont val="Verdana"/>
        <family val="2"/>
      </rPr>
      <t>VOID</t>
    </r>
    <r>
      <rPr>
        <b/>
        <i/>
        <sz val="10"/>
        <color rgb="FF000000"/>
        <rFont val="Verdana"/>
        <family val="2"/>
      </rPr>
      <t xml:space="preserve">. This will result in sanctions pursuant to the SEC Rules and Investment and Securities Act (2007). </t>
    </r>
  </si>
  <si>
    <t>For the Quarter</t>
  </si>
  <si>
    <t>Quarter</t>
  </si>
  <si>
    <t>Cumulative for the current year</t>
  </si>
  <si>
    <t>Cumulative for the previous year</t>
  </si>
  <si>
    <t>Balance as at beginning of the year</t>
  </si>
  <si>
    <t>Total Comprehensive income to date</t>
  </si>
  <si>
    <t>Total Comprehensive income for the period, net of tax</t>
  </si>
  <si>
    <t xml:space="preserve">Current Year </t>
  </si>
  <si>
    <t>Profit to date</t>
  </si>
  <si>
    <t>Previous Year (Comparative)</t>
  </si>
  <si>
    <t>Current Year</t>
  </si>
  <si>
    <t>Comparative Year</t>
  </si>
  <si>
    <t>Cumulative for the year</t>
  </si>
  <si>
    <t>Commission and fees income</t>
  </si>
  <si>
    <t>Commission and fees expense</t>
  </si>
  <si>
    <t>Net commission and fees income</t>
  </si>
  <si>
    <t>COMMISSION AND FEES INCOME</t>
  </si>
  <si>
    <t>COMMISSION AND FEES EXPENSE</t>
  </si>
  <si>
    <t>Investment income</t>
  </si>
  <si>
    <t>Finance Cost</t>
  </si>
  <si>
    <t>INVESTMENT INCOME</t>
  </si>
  <si>
    <t>FINANCE COST</t>
  </si>
  <si>
    <t>Interest on overdrafts</t>
  </si>
  <si>
    <t>Interest on Bank loans</t>
  </si>
  <si>
    <t>Interest on obligation under finance lease</t>
  </si>
  <si>
    <t>Interest on redeemable preference shares</t>
  </si>
  <si>
    <t>Interest on loans from related parties</t>
  </si>
  <si>
    <t>Profit after tax</t>
  </si>
  <si>
    <t>Share of profits/(losses) from associates, net of tax</t>
  </si>
  <si>
    <t>Other comprehensive income for the period, net of tax</t>
  </si>
  <si>
    <t>Total comprehensive income for the period</t>
  </si>
  <si>
    <t xml:space="preserve">STATEMENT OF PROFIT OR LOSS AND OTHER COMPREHENSIVE INCOME </t>
  </si>
  <si>
    <t>Depreciation</t>
  </si>
  <si>
    <t>Cost/Revaluation</t>
  </si>
  <si>
    <t>Writebacks</t>
  </si>
  <si>
    <t>Amortization</t>
  </si>
  <si>
    <t>Balance as last audited account</t>
  </si>
  <si>
    <t>Balance as as last audited account</t>
  </si>
  <si>
    <t>Principal activity</t>
  </si>
  <si>
    <t>Country of incorporation</t>
  </si>
  <si>
    <t>Carrying cost as at end of period:</t>
  </si>
  <si>
    <t>Opening balance</t>
  </si>
  <si>
    <t>Share of profits/(losses)</t>
  </si>
  <si>
    <t>Share of other comprehensive income</t>
  </si>
  <si>
    <t>Dividend earned</t>
  </si>
  <si>
    <t>Impairment losses recognised</t>
  </si>
  <si>
    <t>Items recycled to P&amp;L</t>
  </si>
  <si>
    <t>Items not recycled to P&amp;L</t>
  </si>
  <si>
    <t>Investment in subsidiaries and associated undertakings</t>
  </si>
  <si>
    <t>Regulatory Institution</t>
  </si>
  <si>
    <t>Details</t>
  </si>
  <si>
    <t xml:space="preserve">Amount invested </t>
  </si>
  <si>
    <t>Financial information about the company:</t>
  </si>
  <si>
    <t>Revenue</t>
  </si>
  <si>
    <t>Profit/(Losses) for the period</t>
  </si>
  <si>
    <t>Share Capital</t>
  </si>
  <si>
    <t>Shareholders Equity</t>
  </si>
  <si>
    <t>Proportion of voting rights (%) as at:</t>
  </si>
  <si>
    <t>% Interest held</t>
  </si>
  <si>
    <t>(Company 1)</t>
  </si>
  <si>
    <t>(Company 2)</t>
  </si>
  <si>
    <t>(Company 3)</t>
  </si>
  <si>
    <t>(Company 4)</t>
  </si>
  <si>
    <t>(Company 5)</t>
  </si>
  <si>
    <t>INVESTMENTS IN JOINT VENTURES</t>
  </si>
  <si>
    <t>INVESTMENTS IN ASSOCIATES</t>
  </si>
  <si>
    <t>INVESTMENTS IN SUBSIDIARIES</t>
  </si>
  <si>
    <t>Contigent liabilities (e.g Guarantees)</t>
  </si>
  <si>
    <t>New issue/cancellation</t>
  </si>
  <si>
    <t>Balance as at end of period</t>
  </si>
  <si>
    <t>Home</t>
  </si>
  <si>
    <t>CLICK HERE!                     To input last Audited balances.</t>
  </si>
  <si>
    <t>Other operating expense</t>
  </si>
  <si>
    <t>Finance cost</t>
  </si>
  <si>
    <t xml:space="preserve">Items recycled to P&amp;L </t>
  </si>
  <si>
    <t>Dividend Income</t>
  </si>
  <si>
    <t>Update Dividends here</t>
  </si>
  <si>
    <t>SUMMARY SHEET</t>
  </si>
  <si>
    <t>UPDATE LINK</t>
  </si>
  <si>
    <t>TOTAL UNITS OF REGISTERED SHARES</t>
  </si>
  <si>
    <t>TOTAL NO OF SHAREHOLDERS</t>
  </si>
  <si>
    <t>COMPANY TYPE (QTD/UNQTD/FUNDS</t>
  </si>
  <si>
    <t>CLIENTS</t>
  </si>
  <si>
    <t>S/NO</t>
  </si>
  <si>
    <t>LIST OF CLIENTS</t>
  </si>
  <si>
    <t>(after 12 yrs)</t>
  </si>
  <si>
    <t>(after 15 mnths)</t>
  </si>
  <si>
    <t>L</t>
  </si>
  <si>
    <t>K</t>
  </si>
  <si>
    <t>J</t>
  </si>
  <si>
    <t>H</t>
  </si>
  <si>
    <t>F</t>
  </si>
  <si>
    <t>REMARKS</t>
  </si>
  <si>
    <r>
      <t>Amount in Custody (</t>
    </r>
    <r>
      <rPr>
        <b/>
        <strike/>
        <sz val="11"/>
        <color theme="1"/>
        <rFont val="Calibri"/>
        <family val="2"/>
        <scheme val="minor"/>
      </rPr>
      <t>N</t>
    </r>
    <r>
      <rPr>
        <b/>
        <sz val="11"/>
        <color theme="1"/>
        <rFont val="Calibri"/>
        <family val="2"/>
        <scheme val="minor"/>
      </rPr>
      <t>)</t>
    </r>
  </si>
  <si>
    <t>Refund  (of Dividend previously returned) by Coy within the qtr (N)</t>
  </si>
  <si>
    <r>
      <t>Amount returned to Coy within the qtr  (</t>
    </r>
    <r>
      <rPr>
        <b/>
        <strike/>
        <sz val="11"/>
        <color theme="1"/>
        <rFont val="Calibri"/>
        <family val="2"/>
        <scheme val="minor"/>
      </rPr>
      <t>N</t>
    </r>
    <r>
      <rPr>
        <b/>
        <sz val="11"/>
        <color theme="1"/>
        <rFont val="Calibri"/>
        <family val="2"/>
        <scheme val="minor"/>
      </rPr>
      <t>)</t>
    </r>
  </si>
  <si>
    <t>Amount returned to Coy as at end of pervious qtr (N)</t>
  </si>
  <si>
    <r>
      <t>Amount returned to Coy after 15 mnths (</t>
    </r>
    <r>
      <rPr>
        <b/>
        <strike/>
        <sz val="11"/>
        <color theme="1"/>
        <rFont val="Calibri"/>
        <family val="2"/>
        <scheme val="minor"/>
      </rPr>
      <t>N</t>
    </r>
    <r>
      <rPr>
        <b/>
        <sz val="11"/>
        <color theme="1"/>
        <rFont val="Calibri"/>
        <family val="2"/>
        <scheme val="minor"/>
      </rPr>
      <t>)</t>
    </r>
  </si>
  <si>
    <r>
      <t>Amount Unclaimed (</t>
    </r>
    <r>
      <rPr>
        <b/>
        <strike/>
        <sz val="11"/>
        <color theme="1"/>
        <rFont val="Calibri"/>
        <family val="2"/>
        <scheme val="minor"/>
      </rPr>
      <t>N</t>
    </r>
    <r>
      <rPr>
        <b/>
        <sz val="11"/>
        <color theme="1"/>
        <rFont val="Calibri"/>
        <family val="2"/>
        <scheme val="minor"/>
      </rPr>
      <t>)</t>
    </r>
  </si>
  <si>
    <r>
      <t>Amount Currently Being Paid (Within Six Months) (</t>
    </r>
    <r>
      <rPr>
        <b/>
        <strike/>
        <sz val="11"/>
        <color theme="1"/>
        <rFont val="Calibri"/>
        <family val="2"/>
        <scheme val="minor"/>
      </rPr>
      <t>N</t>
    </r>
    <r>
      <rPr>
        <b/>
        <sz val="11"/>
        <color theme="1"/>
        <rFont val="Calibri"/>
        <family val="2"/>
        <scheme val="minor"/>
      </rPr>
      <t>)</t>
    </r>
  </si>
  <si>
    <r>
      <t>Total Dividends Paid Out         (</t>
    </r>
    <r>
      <rPr>
        <b/>
        <strike/>
        <sz val="11"/>
        <color theme="1"/>
        <rFont val="Calibri"/>
        <family val="2"/>
        <scheme val="minor"/>
      </rPr>
      <t>N</t>
    </r>
    <r>
      <rPr>
        <b/>
        <sz val="11"/>
        <color theme="1"/>
        <rFont val="Calibri"/>
        <family val="2"/>
        <scheme val="minor"/>
      </rPr>
      <t>)</t>
    </r>
  </si>
  <si>
    <r>
      <t>Within the Quarter                         (</t>
    </r>
    <r>
      <rPr>
        <b/>
        <strike/>
        <sz val="11"/>
        <color theme="1"/>
        <rFont val="Calibri"/>
        <family val="2"/>
        <scheme val="minor"/>
      </rPr>
      <t>N</t>
    </r>
    <r>
      <rPr>
        <b/>
        <sz val="11"/>
        <color theme="1"/>
        <rFont val="Calibri"/>
        <family val="2"/>
        <scheme val="minor"/>
      </rPr>
      <t>)</t>
    </r>
  </si>
  <si>
    <r>
      <t>As at End of Previous Quarter         (</t>
    </r>
    <r>
      <rPr>
        <b/>
        <strike/>
        <sz val="11"/>
        <color theme="1"/>
        <rFont val="Calibri"/>
        <family val="2"/>
        <scheme val="minor"/>
      </rPr>
      <t>N</t>
    </r>
    <r>
      <rPr>
        <b/>
        <sz val="11"/>
        <color theme="1"/>
        <rFont val="Calibri"/>
        <family val="2"/>
        <scheme val="minor"/>
      </rPr>
      <t>)</t>
    </r>
  </si>
  <si>
    <r>
      <t>Total Amount Received              (</t>
    </r>
    <r>
      <rPr>
        <b/>
        <strike/>
        <sz val="11"/>
        <color theme="1"/>
        <rFont val="Calibri"/>
        <family val="2"/>
        <scheme val="minor"/>
      </rPr>
      <t>N</t>
    </r>
    <r>
      <rPr>
        <b/>
        <sz val="11"/>
        <color theme="1"/>
        <rFont val="Calibri"/>
        <family val="2"/>
        <scheme val="minor"/>
      </rPr>
      <t>)</t>
    </r>
  </si>
  <si>
    <r>
      <t>Total Dividend Approved  to Date      (</t>
    </r>
    <r>
      <rPr>
        <b/>
        <strike/>
        <sz val="11"/>
        <color theme="1"/>
        <rFont val="Calibri"/>
        <family val="2"/>
        <scheme val="minor"/>
      </rPr>
      <t>N</t>
    </r>
    <r>
      <rPr>
        <b/>
        <sz val="11"/>
        <color theme="1"/>
        <rFont val="Calibri"/>
        <family val="2"/>
        <scheme val="minor"/>
      </rPr>
      <t>)</t>
    </r>
  </si>
  <si>
    <r>
      <t>Dividend Approved Within the Quarter (</t>
    </r>
    <r>
      <rPr>
        <b/>
        <strike/>
        <sz val="11"/>
        <color theme="1"/>
        <rFont val="Calibri"/>
        <family val="2"/>
        <scheme val="minor"/>
      </rPr>
      <t>N</t>
    </r>
    <r>
      <rPr>
        <b/>
        <sz val="11"/>
        <color theme="1"/>
        <rFont val="Calibri"/>
        <family val="2"/>
        <scheme val="minor"/>
      </rPr>
      <t>)</t>
    </r>
  </si>
  <si>
    <r>
      <t>Dividend Approved as at Previous Quarter (</t>
    </r>
    <r>
      <rPr>
        <b/>
        <strike/>
        <sz val="11"/>
        <color theme="1"/>
        <rFont val="Calibri"/>
        <family val="2"/>
        <scheme val="minor"/>
      </rPr>
      <t>N</t>
    </r>
    <r>
      <rPr>
        <b/>
        <sz val="11"/>
        <color theme="1"/>
        <rFont val="Calibri"/>
        <family val="2"/>
        <scheme val="minor"/>
      </rPr>
      <t>)</t>
    </r>
  </si>
  <si>
    <t>Company</t>
  </si>
  <si>
    <t>CLIENTS LIST</t>
  </si>
  <si>
    <t>O</t>
  </si>
  <si>
    <t>M</t>
  </si>
  <si>
    <t>DIVIDENDS PAID OUT BY REGISTRARS</t>
  </si>
  <si>
    <t>AMOUNT RECEIVED BY REGISTRARS</t>
  </si>
  <si>
    <t>DIVIDENDS DECLARED BY COMPANIES</t>
  </si>
  <si>
    <t>NAME OF REGISTRAR:</t>
  </si>
  <si>
    <t>SUMMARY OF DIVIDEND PAYMENTS</t>
  </si>
  <si>
    <t>Total amount received</t>
  </si>
  <si>
    <t>Amount received within the qtr</t>
  </si>
  <si>
    <t>Amount received as at beginning of qtr</t>
  </si>
  <si>
    <t>Total dividends declared</t>
  </si>
  <si>
    <t>Dividends declared within the qtr</t>
  </si>
  <si>
    <t>Dividends declared at the beginning of qtr</t>
  </si>
  <si>
    <r>
      <t>(</t>
    </r>
    <r>
      <rPr>
        <b/>
        <strike/>
        <sz val="11"/>
        <color theme="1"/>
        <rFont val="Calibri"/>
        <family val="2"/>
        <scheme val="minor"/>
      </rPr>
      <t>N</t>
    </r>
    <r>
      <rPr>
        <b/>
        <sz val="11"/>
        <color theme="1"/>
        <rFont val="Calibri"/>
        <family val="2"/>
        <scheme val="minor"/>
      </rPr>
      <t>)</t>
    </r>
  </si>
  <si>
    <t>(Within Six Months)</t>
  </si>
  <si>
    <t>(mm/dd/yyyy)</t>
  </si>
  <si>
    <t>(yyyy)</t>
  </si>
  <si>
    <t>Bank Balance</t>
  </si>
  <si>
    <t>Bank Name/ Account Number</t>
  </si>
  <si>
    <r>
      <t>Amount in Custody  (</t>
    </r>
    <r>
      <rPr>
        <b/>
        <strike/>
        <sz val="11"/>
        <color theme="1"/>
        <rFont val="Calibri"/>
        <family val="2"/>
        <scheme val="minor"/>
      </rPr>
      <t>N</t>
    </r>
    <r>
      <rPr>
        <b/>
        <sz val="11"/>
        <color theme="1"/>
        <rFont val="Calibri"/>
        <family val="2"/>
        <scheme val="minor"/>
      </rPr>
      <t>)</t>
    </r>
  </si>
  <si>
    <r>
      <t>Amount returned to Coy within the qtr (</t>
    </r>
    <r>
      <rPr>
        <b/>
        <strike/>
        <sz val="11"/>
        <color theme="1"/>
        <rFont val="Calibri"/>
        <family val="2"/>
        <scheme val="minor"/>
      </rPr>
      <t>N</t>
    </r>
    <r>
      <rPr>
        <b/>
        <sz val="11"/>
        <color theme="1"/>
        <rFont val="Calibri"/>
        <family val="2"/>
        <scheme val="minor"/>
      </rPr>
      <t>)</t>
    </r>
  </si>
  <si>
    <r>
      <t>Amount returned to Coy as at the end of last qtr  (</t>
    </r>
    <r>
      <rPr>
        <b/>
        <strike/>
        <sz val="11"/>
        <color theme="1"/>
        <rFont val="Calibri"/>
        <family val="2"/>
        <scheme val="minor"/>
      </rPr>
      <t>N</t>
    </r>
    <r>
      <rPr>
        <b/>
        <sz val="11"/>
        <color theme="1"/>
        <rFont val="Calibri"/>
        <family val="2"/>
        <scheme val="minor"/>
      </rPr>
      <t>)</t>
    </r>
  </si>
  <si>
    <r>
      <t>Amount Unclaimed  (</t>
    </r>
    <r>
      <rPr>
        <b/>
        <strike/>
        <sz val="11"/>
        <color theme="1"/>
        <rFont val="Calibri"/>
        <family val="2"/>
        <scheme val="minor"/>
      </rPr>
      <t>N</t>
    </r>
    <r>
      <rPr>
        <b/>
        <sz val="11"/>
        <color theme="1"/>
        <rFont val="Calibri"/>
        <family val="2"/>
        <scheme val="minor"/>
      </rPr>
      <t>)</t>
    </r>
  </si>
  <si>
    <r>
      <t>Amount Currently being paid  (</t>
    </r>
    <r>
      <rPr>
        <b/>
        <strike/>
        <sz val="11"/>
        <color theme="1"/>
        <rFont val="Calibri"/>
        <family val="2"/>
        <scheme val="minor"/>
      </rPr>
      <t>N</t>
    </r>
    <r>
      <rPr>
        <b/>
        <sz val="11"/>
        <color theme="1"/>
        <rFont val="Calibri"/>
        <family val="2"/>
        <scheme val="minor"/>
      </rPr>
      <t>)</t>
    </r>
  </si>
  <si>
    <t xml:space="preserve">Total Dividend Paid to Date  </t>
  </si>
  <si>
    <t>Total Dividend Paid Within the Quarter</t>
  </si>
  <si>
    <t>Total Dividend Paid as at End of Previous Quarter</t>
  </si>
  <si>
    <t>within the qtr</t>
  </si>
  <si>
    <t>Date Received</t>
  </si>
  <si>
    <r>
      <t>Amount Received (</t>
    </r>
    <r>
      <rPr>
        <b/>
        <strike/>
        <sz val="11"/>
        <color theme="1"/>
        <rFont val="Calibri"/>
        <family val="2"/>
        <scheme val="minor"/>
      </rPr>
      <t>N</t>
    </r>
    <r>
      <rPr>
        <b/>
        <sz val="11"/>
        <color theme="1"/>
        <rFont val="Calibri"/>
        <family val="2"/>
        <scheme val="minor"/>
      </rPr>
      <t>)</t>
    </r>
  </si>
  <si>
    <t>Date Approved</t>
  </si>
  <si>
    <r>
      <t>Dividend Approved (</t>
    </r>
    <r>
      <rPr>
        <b/>
        <strike/>
        <sz val="11"/>
        <color theme="1"/>
        <rFont val="Calibri"/>
        <family val="2"/>
        <scheme val="minor"/>
      </rPr>
      <t>N</t>
    </r>
    <r>
      <rPr>
        <b/>
        <sz val="11"/>
        <color theme="1"/>
        <rFont val="Calibri"/>
        <family val="2"/>
        <scheme val="minor"/>
      </rPr>
      <t>)</t>
    </r>
  </si>
  <si>
    <t>Year End</t>
  </si>
  <si>
    <t>Dividend No.</t>
  </si>
  <si>
    <t>NAME OF COMPANY</t>
  </si>
  <si>
    <t>NAME OF COMPANY:</t>
  </si>
  <si>
    <t>AS AT</t>
  </si>
  <si>
    <t>ANALYSIS OF DIVIDEND PAYMENTS</t>
  </si>
  <si>
    <t>Give reasons for failure to treat all complaints:</t>
  </si>
  <si>
    <t xml:space="preserve">Number outstanding: </t>
  </si>
  <si>
    <t>Number treated</t>
  </si>
  <si>
    <t xml:space="preserve"> -Referred by SEC/NSE/CSCS</t>
  </si>
  <si>
    <t xml:space="preserve"> -From Shareholders</t>
  </si>
  <si>
    <t xml:space="preserve"> Complaints received in the quarter: </t>
  </si>
  <si>
    <t xml:space="preserve"> Number of complaints brought forward: </t>
  </si>
  <si>
    <t xml:space="preserve">Complaints Profile: </t>
  </si>
  <si>
    <t>Uncompleted verifications (Work-In-Progress)</t>
  </si>
  <si>
    <t>v)</t>
  </si>
  <si>
    <t xml:space="preserve">Number of verifications requiring investor’s attention </t>
  </si>
  <si>
    <t>iv)</t>
  </si>
  <si>
    <t>Number of verifications successfully concluded in the quarter</t>
  </si>
  <si>
    <t>iii)</t>
  </si>
  <si>
    <t>Number of verification requests received in the quarter</t>
  </si>
  <si>
    <t>Number of verifications outstanding at the beginning of the quarter</t>
  </si>
  <si>
    <t>i)</t>
  </si>
  <si>
    <t>Provide information of verification of certificates:</t>
  </si>
  <si>
    <t>Verification:</t>
  </si>
  <si>
    <t>Interest Unclaimed After Six Months</t>
  </si>
  <si>
    <t>Total Interest Paid</t>
  </si>
  <si>
    <t>Total Interest Due to Debt Holders</t>
  </si>
  <si>
    <t>Interest Rate</t>
  </si>
  <si>
    <t>Period for Payment of Interest as Contained in Trust Deed</t>
  </si>
  <si>
    <t>Unredeemed Amount</t>
  </si>
  <si>
    <t>Amount Redeemed in the Quarter</t>
  </si>
  <si>
    <t>Specify Period for Redemption as Contained in Trust Deed</t>
  </si>
  <si>
    <t>Total Value of Debt</t>
  </si>
  <si>
    <t>Issuer of Debt Instrument</t>
  </si>
  <si>
    <t>Payment to Debt Instrument Holders</t>
  </si>
  <si>
    <t>List client-companies (not individual shareholders) whose dividends were paid electronically and state any difficulties encountered:</t>
  </si>
  <si>
    <t>E- Dividend:</t>
  </si>
  <si>
    <t>List client-companies (not individual shareholders) whose bonuses were distributed electronically and state any difficulties encountered:</t>
  </si>
  <si>
    <t>E- Bonus:</t>
  </si>
  <si>
    <t>(ii) If yes, give details:</t>
  </si>
  <si>
    <t>(i) Did your company lose clients in the quarter?</t>
  </si>
  <si>
    <t>Loss of Clients</t>
  </si>
  <si>
    <t>(Note that failure to complete the form would attract penalty)</t>
  </si>
  <si>
    <t>(iii) Was the Change of Registrars form completed?</t>
  </si>
  <si>
    <t>(i) Did your company take on new clients in the quarter?</t>
  </si>
  <si>
    <t>New Clients</t>
  </si>
  <si>
    <t xml:space="preserve">Unquoted </t>
  </si>
  <si>
    <t>Quoted Companies</t>
  </si>
  <si>
    <t>Training:</t>
  </si>
  <si>
    <t>11a)</t>
  </si>
  <si>
    <t>Any change of Directors?                                      Yes</t>
  </si>
  <si>
    <t>Number of Sponsored Individuals</t>
  </si>
  <si>
    <t>Date of Last Renewal of Registration with SEC:</t>
  </si>
  <si>
    <t>QUARTERLY RETURNS FROM REGISTRARS</t>
  </si>
  <si>
    <t>SEC/QR/4</t>
  </si>
  <si>
    <t>G</t>
  </si>
  <si>
    <t>D</t>
  </si>
  <si>
    <t xml:space="preserve">Aggregate no of Units </t>
  </si>
  <si>
    <r>
      <t>Amount (</t>
    </r>
    <r>
      <rPr>
        <b/>
        <sz val="11"/>
        <color theme="1"/>
        <rFont val="Calibri"/>
        <family val="2"/>
      </rPr>
      <t>₦)</t>
    </r>
  </si>
  <si>
    <t>In Custody as at End of Quarter</t>
  </si>
  <si>
    <t>In Custody at Beginning of Quarter</t>
  </si>
  <si>
    <t>Client Company</t>
  </si>
  <si>
    <t xml:space="preserve"> Amount  Outstanding(₦)</t>
  </si>
  <si>
    <t>Total Payment Made to Date(₦)</t>
  </si>
  <si>
    <t>Amount Paid to Subscribers Within the Quarter (₦)</t>
  </si>
  <si>
    <t>Total Surplus/Return Monies(₦)</t>
  </si>
  <si>
    <t>Date of Receipt</t>
  </si>
  <si>
    <r>
      <t>Amount Received During The Quarter (</t>
    </r>
    <r>
      <rPr>
        <b/>
        <sz val="11"/>
        <color theme="1"/>
        <rFont val="Calibri"/>
        <family val="2"/>
      </rPr>
      <t>₦)</t>
    </r>
  </si>
  <si>
    <t>Surplus/Return Monies at End of Previous Quarter (₦)</t>
  </si>
  <si>
    <t xml:space="preserve">Name of Company </t>
  </si>
  <si>
    <t>RETURN MONIES (SURPLUS/UN-ALLOTED)</t>
  </si>
  <si>
    <t>Fees from Issue</t>
  </si>
  <si>
    <t>Process of warrant</t>
  </si>
  <si>
    <t>Process of Bonus</t>
  </si>
  <si>
    <t>CSCS Transfer Fee</t>
  </si>
  <si>
    <t>DIVIDENDS UNDER MANAGEMENT</t>
  </si>
  <si>
    <t>RETURN MONIES (SUPLUS/UN-ALLOTED)</t>
  </si>
  <si>
    <t>Dividend under management</t>
  </si>
  <si>
    <t>Return Monies</t>
  </si>
  <si>
    <t>REGISTRARS</t>
  </si>
  <si>
    <t>Dividends under management</t>
  </si>
  <si>
    <t>Statement of Profit or Loss or Other Comprehensive Income</t>
  </si>
  <si>
    <t>STATEMENT OF PROFIT OR LOSS</t>
  </si>
  <si>
    <t>Changes in dividend under management</t>
  </si>
  <si>
    <t>Changes in return monies</t>
  </si>
  <si>
    <t>Income from Registrar Function</t>
  </si>
  <si>
    <t>Income from Registrar Function/Total Income</t>
  </si>
  <si>
    <t>Income from other Capital Market Activities</t>
  </si>
  <si>
    <t>Income from other Capital Market Activities/Total Income</t>
  </si>
  <si>
    <t>Dividend under management /Total Assets</t>
  </si>
  <si>
    <t>Return Monies/Total Assets</t>
  </si>
  <si>
    <t>NOTE 5</t>
  </si>
  <si>
    <t>Fair-value gain/(loss)</t>
  </si>
  <si>
    <t xml:space="preserve">(Kindly note that this is not the final status of your company. The Commission reserves the right to re-compute a Capital Market Operator's Capital Adequacy upon the review of returns filed.) </t>
  </si>
  <si>
    <t>Investment Income</t>
  </si>
  <si>
    <t>Other Income</t>
  </si>
  <si>
    <t>QUARTERLY RETURN FORM</t>
  </si>
  <si>
    <t>Link to note</t>
  </si>
  <si>
    <t>SFP</t>
  </si>
  <si>
    <t>Income Statement</t>
  </si>
  <si>
    <t>INVESTMENT PROPERTY</t>
  </si>
  <si>
    <t>Own investment</t>
  </si>
  <si>
    <t>Clients investment</t>
  </si>
  <si>
    <t xml:space="preserve">RECEIVABLES </t>
  </si>
  <si>
    <t>Opening Balance</t>
  </si>
  <si>
    <t>Payments received</t>
  </si>
  <si>
    <t>Charge for the period</t>
  </si>
  <si>
    <t xml:space="preserve">Closing Balance </t>
  </si>
  <si>
    <t>Receivables impairment/Write-backs</t>
  </si>
  <si>
    <t>Receivables</t>
  </si>
  <si>
    <t>Investment Property</t>
  </si>
  <si>
    <t>Investment in subsidiaries</t>
  </si>
  <si>
    <t>Investment in Associates and Joint Ventures</t>
  </si>
  <si>
    <t>Payables</t>
  </si>
  <si>
    <t>PAYABLES</t>
  </si>
  <si>
    <t>Revaluations</t>
  </si>
  <si>
    <t>Closing Balance</t>
  </si>
  <si>
    <t>Amount received during the period</t>
  </si>
  <si>
    <t>Amount paid out during the period</t>
  </si>
  <si>
    <t>Amount returned to Coy within the period (Net)</t>
  </si>
  <si>
    <t>Received during the period</t>
  </si>
  <si>
    <t>Paid during the period</t>
  </si>
  <si>
    <t>List Bank and disclose  loan type, tenure and amount outstanding:</t>
  </si>
  <si>
    <t>Additional deposit</t>
  </si>
  <si>
    <t>Allotments</t>
  </si>
  <si>
    <t>Repayments</t>
  </si>
  <si>
    <t>Irredeemable preference shares</t>
  </si>
  <si>
    <t>Other Components of Equity</t>
  </si>
  <si>
    <t>Prior year adjustment/accounting policy changes (give details)</t>
  </si>
  <si>
    <t>Items from other comprehensive income</t>
  </si>
  <si>
    <t>IRREDEEMABLE PREFERENCE SHARES</t>
  </si>
  <si>
    <t>Link to notes</t>
  </si>
  <si>
    <t>Link</t>
  </si>
  <si>
    <t>CASHFLOW STATEMENT</t>
  </si>
  <si>
    <t>CASH FLOW RECONCILIATION</t>
  </si>
  <si>
    <t>RECONCILE YOUR CASHFLOW FROM OPERATING ACTIVITIES HERE !!!!</t>
  </si>
  <si>
    <t>Investment in Subsidiaries</t>
  </si>
  <si>
    <t>Property Plant and Equipments</t>
  </si>
  <si>
    <t>Income tax relating to items recycled to P&amp;L</t>
  </si>
  <si>
    <t>Income tax relating to items not recycled to P&amp;L</t>
  </si>
  <si>
    <t xml:space="preserve">Signature &amp; Date   </t>
  </si>
  <si>
    <t>MANAGING DIRECTOR</t>
  </si>
  <si>
    <t>CHIEF FINANCIAL OFFICER</t>
  </si>
  <si>
    <t xml:space="preserve">COMPLIANCE OFFICER </t>
  </si>
  <si>
    <t>(This return should be signed by authorised signatories)</t>
  </si>
  <si>
    <t>Total Equity</t>
  </si>
  <si>
    <t xml:space="preserve">We certify that all information provided in this form is true, correct and complete. We also understand that failure to report completely and accurately all information required in this form, attempt to modify or amend the structure of the template or file false/misleading information renders the return VOID. This will result in sanctions pursuant to the Investment and Securities Act (2007), SEC Rules and other capital market rules and regulations. </t>
  </si>
  <si>
    <t xml:space="preserve">Other short-term money market securities </t>
  </si>
  <si>
    <t xml:space="preserve">                                                </t>
  </si>
  <si>
    <t xml:space="preserve">Changes in investments </t>
  </si>
  <si>
    <t>Changes in receivables</t>
  </si>
  <si>
    <t>Changes investment property</t>
  </si>
  <si>
    <t xml:space="preserve">Changes in payables </t>
  </si>
  <si>
    <t>Investment in associates and joint ventures</t>
  </si>
  <si>
    <t>Brief Description of Property</t>
  </si>
  <si>
    <t>Location</t>
  </si>
  <si>
    <t>Details of Property (Description, Number of Units, Location)</t>
  </si>
  <si>
    <t>Amount</t>
  </si>
  <si>
    <t>Property under construction</t>
  </si>
  <si>
    <t>PROPERTY, PLANT AND EQUIPMENT</t>
  </si>
  <si>
    <t>Plant, Property and Equipment</t>
  </si>
  <si>
    <t>Treasury Bills (91 Days Maturity</t>
  </si>
  <si>
    <t>Total (E)</t>
  </si>
  <si>
    <t>F=(A+B+C+D+E)</t>
  </si>
  <si>
    <t>Cash in hand(G)</t>
  </si>
  <si>
    <t>Total (J)</t>
  </si>
  <si>
    <t>Total (K)</t>
  </si>
  <si>
    <t>L=(G+H+I+J+K)</t>
  </si>
  <si>
    <t>(F+L)</t>
  </si>
  <si>
    <t>Treasury Bills (91 Days Maturity)</t>
  </si>
  <si>
    <t>Irredeemable Preference Shares</t>
  </si>
  <si>
    <t xml:space="preserve">Issue of new shares </t>
  </si>
  <si>
    <t xml:space="preserve">Translation </t>
  </si>
  <si>
    <t>Fair Value</t>
  </si>
  <si>
    <t>Revaluation</t>
  </si>
  <si>
    <t>Others (specify and attach detailed breakdown)</t>
  </si>
  <si>
    <t xml:space="preserve">NAME OF COMPLAINT </t>
  </si>
  <si>
    <t>DATE RECEIVED</t>
  </si>
  <si>
    <t>NATURE OF COMPLAINT</t>
  </si>
  <si>
    <t>STATUS (RESOLVED/UNRESOLVED</t>
  </si>
  <si>
    <t>DATE RESOLVED</t>
  </si>
  <si>
    <t>Please click here to provide details</t>
  </si>
  <si>
    <t>NAME</t>
  </si>
  <si>
    <t xml:space="preserve">NAME OF COMPLAINANT </t>
  </si>
  <si>
    <t>QR/4/FORM</t>
  </si>
  <si>
    <t>United Capital Plc(formerly UBA CapitalPlc  UBA Global Markets)</t>
  </si>
  <si>
    <t>Pivot Capital Limited (Pivot Trust &amp; Investment Company Limited)</t>
  </si>
  <si>
    <t>Lead Capital Plc (formerly Lead Sec &amp; Inv Ltd)</t>
  </si>
  <si>
    <t>First Registrars and Investor Services Limited (Formerly First Registrars Nig. Limited)</t>
  </si>
  <si>
    <t>FBN Trustees Ltd ( Formerly First Trustees Nig. Limited)</t>
  </si>
  <si>
    <t>UTL Trustees Management Services Limited (formerly Union Trustees Limited)</t>
  </si>
  <si>
    <t>STL Trustees Ltd (FormerlySkye Trustees Ltd EIB Trustees Limited}</t>
  </si>
  <si>
    <t>Zion Stockbroker and Securities Ltd (Formerly Zion Stockbrokers Limited,Altrade Securities Limited)</t>
  </si>
  <si>
    <t>Qualinvest Capital Limited (Formerly Independent Securities Ltd)</t>
  </si>
  <si>
    <t>Pace Registrars Ltd  (Formerly Sterling Registrars Ltd, NAL Tower Limited)</t>
  </si>
  <si>
    <t>Coronation Securities Ltd (Formerly Marina Securities Limited)</t>
  </si>
  <si>
    <t>FBN Merchant Bank Ltd (Formerly Kakawa Discount House Limited.)</t>
  </si>
  <si>
    <t>Akintola Williams Deloitte ( Formerly Akintola Williams Deloitte &amp; Touche)</t>
  </si>
  <si>
    <t>Coronation Merchant Bank Ltd (Formerly Associated Discount House Limited)</t>
  </si>
  <si>
    <t>Investment One Funds Mgt. Ltd (Formerly Kakawa Asset Mgt. Limited)</t>
  </si>
  <si>
    <t>EDC Registrars Limited (Formerly Oceanic Registrars Ltd)</t>
  </si>
  <si>
    <t>Trust Capital Management Ltd {IMTL Securities Ltd Formely Investment Masters &amp; Trust Ltd}</t>
  </si>
  <si>
    <t>Cardinalstone Registrars Ltd (Formerly City Securities (Registrars) Ltd)</t>
  </si>
  <si>
    <t>United Capital Trustees (Formerly UBA Trustees Ltd)</t>
  </si>
  <si>
    <t>SCM Capital Ltd (Formerly Sterling Capital Market Ltd)</t>
  </si>
  <si>
    <t>GTL Registrars Ltd (Formerly Union Registrars Ltd)</t>
  </si>
  <si>
    <t>Royal Exchange Finance &amp; Asset (REFAM)Limited (Formerly Royal Finance &amp; Investment Limited Rean Finance Company Limited)</t>
  </si>
  <si>
    <t>Mainstreet Bank Capital Ltd (Formerly Afribank Capital Ltd Afribank Capital Markets Ltd)</t>
  </si>
  <si>
    <t>United Securities Ltd (Formerly UBA Stockbrokers Ltd)</t>
  </si>
  <si>
    <t>Trustbanc Asset Management Limited (Formerly Bridgepoint Asset Management Ltd)</t>
  </si>
  <si>
    <t>Constant Capital Markets and Securities Limited (Formerly Rembrandt Advisory Services Ltd (Constant Capital))</t>
  </si>
  <si>
    <t>Growth &amp; Development Asset Management Limited (Formerly Express Discount Asset Management Ltd)</t>
  </si>
  <si>
    <t>Atlas Registrars Ltd (Formerly) Flour Mills Registrars Ltd</t>
  </si>
  <si>
    <t>Portfolio Advisers Ltd (Merged with LMB Stockbrokers Ltd)</t>
  </si>
  <si>
    <t>SFS Financial Services Limited (Formerly Skye Financial Services Ltd)</t>
  </si>
  <si>
    <t>Mega Capital Financial Services ltd (Formerly Eclat Capital Ltd Maven Kapital Ltd)</t>
  </si>
  <si>
    <t>AXA Mansard Investment Ltd  (Formerly Mansard Investment LtdAssur Asset Management Ltd)</t>
  </si>
  <si>
    <t>ValuAlliance Asset Management Limited (Formerly SIM Capital Alliance Ltd)</t>
  </si>
  <si>
    <t>CLG Stockbrokers Limited (Formerly Anchorage Securities &amp; Finance Ltd)</t>
  </si>
  <si>
    <t>Dunn Loren Merrifield Advisory Partners Limited (Formerly Dunn Loren Merrifiel Ltd)</t>
  </si>
  <si>
    <t>Dunn Loren Merrifield Asset Management &amp; Research Co. Limited (Formerly Access Investment &amp; Securities)</t>
  </si>
  <si>
    <t>Global View Capital Limited (Formerly Global View Consult &amp; Investment Ltd)</t>
  </si>
  <si>
    <t>Standard Chartered Capital &amp; Advisory Nigeria Limited (Formerly Standard Chartered Securities Nigeria Ltd)</t>
  </si>
  <si>
    <t>Capital Express Asset &amp; Trust Ltd (Formerly Kellogs Assets Mgt Ltd)</t>
  </si>
  <si>
    <t>Gruene Capital Limited (Formerly MC-Finerco Investment limited)</t>
  </si>
  <si>
    <t>Elixir Securities Limited (Formerly Merit Securities Ltd)</t>
  </si>
  <si>
    <t>Milestone Capital Management Limited (Formerly Ocean securities and stock Brokers Ltd)</t>
  </si>
  <si>
    <t>Allan Gray Investment Management Nig. Ltd</t>
  </si>
  <si>
    <t>Alpha Morgan Capital Managers Ltd.</t>
  </si>
  <si>
    <t>ARM Investment Managers Limited</t>
  </si>
  <si>
    <t>ARM-Harith Infrastructure Investment Limited</t>
  </si>
  <si>
    <t>BGL Capital Limited</t>
  </si>
  <si>
    <t>Blackbit Limited</t>
  </si>
  <si>
    <t>Boston Advisory Limited</t>
  </si>
  <si>
    <t>CAN Fund Manager Limited</t>
  </si>
  <si>
    <t>Capital Assets Limited</t>
  </si>
  <si>
    <t>Capitalfield Asset Management Limited</t>
  </si>
  <si>
    <t>Cashcraft Capital Ltd</t>
  </si>
  <si>
    <t>Cashcraft Securities Limited</t>
  </si>
  <si>
    <t>Citigroup Global Markets Nigeria Limited</t>
  </si>
  <si>
    <t>Cordros Securities Limited</t>
  </si>
  <si>
    <t>Coronation Assets Management Ltd</t>
  </si>
  <si>
    <t>Coronation Trustees Limited</t>
  </si>
  <si>
    <t>Cowry Asset Management Ltd</t>
  </si>
  <si>
    <t>ECOBANK Development Company Ltd.</t>
  </si>
  <si>
    <t>EFCP Limited</t>
  </si>
  <si>
    <t>El-Elyon Alliance &amp; Securities Limited</t>
  </si>
  <si>
    <t>Elixir Asset Management Limited</t>
  </si>
  <si>
    <t>Elixir Capital Partners Ltd</t>
  </si>
  <si>
    <t>Enterprise Stockbrokers Plc.</t>
  </si>
  <si>
    <t>FCMB Limited</t>
  </si>
  <si>
    <t>Felix Ogunmade &amp; Co.</t>
  </si>
  <si>
    <t>Financial &amp; Analytics Capital Limited</t>
  </si>
  <si>
    <t>First Ally Asset Management Ltd</t>
  </si>
  <si>
    <t>First Ally Capital Limited</t>
  </si>
  <si>
    <t>First Funds Limited</t>
  </si>
  <si>
    <t>Fundvine Capital &amp; Securities Limited</t>
  </si>
  <si>
    <t>Hedge &amp; Risk Limited</t>
  </si>
  <si>
    <t>Helix Securities Limited</t>
  </si>
  <si>
    <t>Heritage Bank Plc</t>
  </si>
  <si>
    <t>IBTC Ventures Limited</t>
  </si>
  <si>
    <t>Imperial Portfolio Limited</t>
  </si>
  <si>
    <t>JVL Capital Limited</t>
  </si>
  <si>
    <t>LCM Consulting Nigeria Ltd.</t>
  </si>
  <si>
    <t>Mainstreet Bank Registrars</t>
  </si>
  <si>
    <t>Mainstreet Bank Securities Limited</t>
  </si>
  <si>
    <t>Meristem Stockbrokers Ltd.</t>
  </si>
  <si>
    <t>Micro Small &amp; Medium Enterprises Development Trust Fund Limited</t>
  </si>
  <si>
    <t>NSL Capital Partners Ltd</t>
  </si>
  <si>
    <t>Opulent Investment &amp; Consultancy Limited</t>
  </si>
  <si>
    <t>Paxhill Minerva Ltd</t>
  </si>
  <si>
    <t>PlanetCap Asset Management Limited</t>
  </si>
  <si>
    <t>Quest Advisory Services Limited</t>
  </si>
  <si>
    <t>Quest M&amp;A Professional Services</t>
  </si>
  <si>
    <t>Radix Trustees Limited</t>
  </si>
  <si>
    <t>RMB Nigeria Stockbrokers Limited</t>
  </si>
  <si>
    <t>Securities and Capital Management Company Ltd</t>
  </si>
  <si>
    <t>Sewa Capital Ltd</t>
  </si>
  <si>
    <t>SME Ventures Capital Investment Ltd</t>
  </si>
  <si>
    <t>TAK Asset Management LTD</t>
  </si>
  <si>
    <t>Taraba Investment &amp; Properties Ltd</t>
  </si>
  <si>
    <t>The Infrastructure Bank Plc</t>
  </si>
  <si>
    <t>TIB Asset Management Llimited</t>
  </si>
  <si>
    <t>Trustbanc Capital Management Ltd</t>
  </si>
  <si>
    <t>Tyndale Securities Ltd</t>
  </si>
  <si>
    <t>UACN Property Development Company Plc</t>
  </si>
  <si>
    <t>United Capital Asset Management Limited</t>
  </si>
  <si>
    <t>United Capital Trustees Ltd</t>
  </si>
  <si>
    <t>Verod Advisory Services Limited</t>
  </si>
  <si>
    <t>Xcellon Capital Advisors Nig. Limited</t>
  </si>
  <si>
    <t>FINANCIAL ASSETS</t>
  </si>
  <si>
    <t>Financial Assets</t>
  </si>
  <si>
    <t>Classification (FVTPL/FVOCI)</t>
  </si>
  <si>
    <t>AC</t>
  </si>
  <si>
    <t>Government Bonds @ Amortised Cost (AC)</t>
  </si>
  <si>
    <t>Corporate/Other Bonds @ Amortised Cost (AC)</t>
  </si>
  <si>
    <t>Treasury Bills @ Amortised Cost (AC)</t>
  </si>
  <si>
    <t>Net charge for the period/(Write-backs)</t>
  </si>
  <si>
    <t>Kindly provide a breakdown of the net charge/write-back for the period:</t>
  </si>
  <si>
    <t>Please provide relevant disclosures on deferred tax assets including disclosures on the possibility of utilizing deferred tax assets in the future</t>
  </si>
  <si>
    <t>BANK LOANS/DEBT</t>
  </si>
  <si>
    <t>KLM Note</t>
  </si>
  <si>
    <t>Others/Adjustment (specify and attach detailed breakdown)</t>
  </si>
  <si>
    <t>OTHER COMPONENTS OF EQUITY</t>
  </si>
  <si>
    <t xml:space="preserve">Financial Assets/Investments </t>
  </si>
  <si>
    <t>Fair-Value Changes on FVOCI Securities</t>
  </si>
  <si>
    <t>Investment Schedule</t>
  </si>
  <si>
    <t>Redeemable Preference shares</t>
  </si>
  <si>
    <t>Age Analysis:</t>
  </si>
  <si>
    <t>Less than 90 days</t>
  </si>
  <si>
    <t>Less than 365 days</t>
  </si>
  <si>
    <t>Above 365 days</t>
  </si>
  <si>
    <t>FINANCIAL ASSETS/INVESTMENTS</t>
  </si>
  <si>
    <t>Additions during the Quarter</t>
  </si>
  <si>
    <t>Transferred to Shareholder's CSCS Account during the Quarter</t>
  </si>
  <si>
    <t>F*G</t>
  </si>
  <si>
    <r>
      <t>Mkt Price Per Share as at Quarter End (</t>
    </r>
    <r>
      <rPr>
        <b/>
        <sz val="11"/>
        <color theme="1"/>
        <rFont val="Calibri"/>
        <family val="2"/>
      </rPr>
      <t>₦)</t>
    </r>
  </si>
  <si>
    <t>ANALYSIS OF SHARES HELD IN CUSTODY FOR SHAREHOLDERS WITHOUT CSCS ACCOUNTS IN REGISTRAR'S CSCS ACCOUNT</t>
  </si>
  <si>
    <t>Transaction Date</t>
  </si>
  <si>
    <t>Number of Units Sold</t>
  </si>
  <si>
    <t>Seller</t>
  </si>
  <si>
    <t>Buyer</t>
  </si>
  <si>
    <t>Trading Platform</t>
  </si>
  <si>
    <t>Value (=N=)</t>
  </si>
  <si>
    <t>REPORT ON UNLISTED SECURITIES TRANSACTIONS</t>
  </si>
  <si>
    <t>FOR THE QUARTER ENDED:</t>
  </si>
  <si>
    <t xml:space="preserve">REPORT ON UNLISTED SECURITIES </t>
  </si>
  <si>
    <t>Impairments (Please attach a detailed breakdown)</t>
  </si>
  <si>
    <t>Client funds to be remitted (other than dividends and return/surplus monies)</t>
  </si>
  <si>
    <t>Client's Funds Awaiting Remittance at End of Previous Quarter (₦)</t>
  </si>
  <si>
    <r>
      <t>Amount Received During the Quarter (</t>
    </r>
    <r>
      <rPr>
        <b/>
        <sz val="11"/>
        <color theme="1"/>
        <rFont val="Calibri"/>
        <family val="2"/>
      </rPr>
      <t>₦)</t>
    </r>
  </si>
  <si>
    <t>Total Client's Funds Awaiting Remittance (₦)</t>
  </si>
  <si>
    <t>Amount Paid out within the Quarter (₦)</t>
  </si>
  <si>
    <t>Outstanding Total Client's Funds Awaiting Remittance  (₦)</t>
  </si>
  <si>
    <t>CLIENTS' FUNDS AWAITING REMITTANCE</t>
  </si>
  <si>
    <t>Purpose of Payment /Transaction Details</t>
  </si>
  <si>
    <t>Input Details Here</t>
  </si>
  <si>
    <t>Shares held in Registrar's CSCS Account for Shareholders without CSCS Accounts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</si>
</sst>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43" formatCode="_-* #,##0.00_-;\-* #,##0.00_-;_-* &quot;-&quot;??_-;_-@_-"/>
    <numFmt numFmtId="164" formatCode="_(* #,##0_);_(* \(#,##0\);_(* &quot;-&quot;_);_(@_)"/>
    <numFmt numFmtId="165" formatCode="_(* #,##0.00_);_(* \(#,##0.00\);_(* &quot;-&quot;??_);_(@_)"/>
    <numFmt numFmtId="166" formatCode="_-* #,##0_-;\-* #,##0_-;_-* &quot;-&quot;??_-;_-@_-"/>
    <numFmt numFmtId="167" formatCode="_(* #,##0_);_(* \(#,##0\);_(* &quot;-&quot;??_);_(@_)"/>
    <numFmt numFmtId="168" formatCode="[$-409]d\-mmm\-yy;@"/>
    <numFmt numFmtId="169" formatCode="[$-409]mmmm\ d\,\ yyyy;@"/>
  </numFmts>
  <fonts count="86" x14ac:knownFonts="1">
    <font>
      <sz val="11"/>
      <color theme="1"/>
      <name val="Calibri"/>
      <family val="2"/>
      <scheme val="minor"/>
    </font>
    <font>
      <sz val="11"/>
      <color indexed="8"/>
      <name val="Arial"/>
      <family val="2"/>
    </font>
    <font>
      <sz val="11"/>
      <name val="Arial"/>
      <family val="2"/>
    </font>
    <font>
      <b/>
      <sz val="11"/>
      <name val="Arial"/>
      <family val="2"/>
    </font>
    <font>
      <b/>
      <sz val="7"/>
      <name val="Arial"/>
      <family val="2"/>
    </font>
    <font>
      <sz val="9"/>
      <name val="Arial"/>
      <family val="2"/>
    </font>
    <font>
      <sz val="11"/>
      <color theme="1"/>
      <name val="Calibri"/>
      <family val="2"/>
      <scheme val="minor"/>
    </font>
    <font>
      <u/>
      <sz val="11"/>
      <color theme="10"/>
      <name val="Calibri"/>
      <family val="2"/>
    </font>
    <font>
      <sz val="11"/>
      <color theme="1"/>
      <name val="Arial"/>
      <family val="2"/>
    </font>
    <font>
      <b/>
      <sz val="11"/>
      <color theme="1"/>
      <name val="Arial"/>
      <family val="2"/>
    </font>
    <font>
      <b/>
      <strike/>
      <sz val="11"/>
      <color theme="1"/>
      <name val="Arial"/>
      <family val="2"/>
    </font>
    <font>
      <b/>
      <sz val="12"/>
      <color theme="1"/>
      <name val="Arial"/>
      <family val="2"/>
    </font>
    <font>
      <sz val="11"/>
      <color rgb="FFFF0000"/>
      <name val="Arial"/>
      <family val="2"/>
    </font>
    <font>
      <sz val="11"/>
      <color theme="3" tint="0.79998168889431442"/>
      <name val="Arial"/>
      <family val="2"/>
    </font>
    <font>
      <sz val="8"/>
      <color theme="1"/>
      <name val="Arial"/>
      <family val="2"/>
    </font>
    <font>
      <b/>
      <sz val="8"/>
      <color theme="1"/>
      <name val="Arial"/>
      <family val="2"/>
    </font>
    <font>
      <sz val="8"/>
      <color theme="1"/>
      <name val="Calibri"/>
      <family val="2"/>
      <scheme val="minor"/>
    </font>
    <font>
      <b/>
      <sz val="8"/>
      <color theme="1"/>
      <name val="Calibri"/>
      <family val="2"/>
      <scheme val="minor"/>
    </font>
    <font>
      <sz val="11"/>
      <name val="Calibri"/>
      <family val="2"/>
      <scheme val="minor"/>
    </font>
    <font>
      <sz val="11"/>
      <color rgb="FF000000"/>
      <name val="Calibri"/>
      <family val="2"/>
      <scheme val="minor"/>
    </font>
    <font>
      <sz val="36"/>
      <color rgb="FFFFFFFF"/>
      <name val="Calibri"/>
      <family val="2"/>
      <scheme val="minor"/>
    </font>
    <font>
      <sz val="11"/>
      <color rgb="FFFFFFFF"/>
      <name val="Calibri"/>
      <family val="2"/>
      <scheme val="minor"/>
    </font>
    <font>
      <sz val="11"/>
      <color rgb="FFA6A6A6"/>
      <name val="Calibri"/>
      <family val="2"/>
      <scheme val="minor"/>
    </font>
    <font>
      <b/>
      <sz val="14"/>
      <color rgb="FF000000"/>
      <name val="Calibri"/>
      <family val="2"/>
      <scheme val="minor"/>
    </font>
    <font>
      <sz val="14"/>
      <color rgb="FF000000"/>
      <name val="Calibri"/>
      <family val="2"/>
      <scheme val="minor"/>
    </font>
    <font>
      <b/>
      <u/>
      <sz val="14"/>
      <color rgb="FFFFFFFF"/>
      <name val="Calibri"/>
      <family val="2"/>
      <scheme val="minor"/>
    </font>
    <font>
      <b/>
      <sz val="10"/>
      <color rgb="FFFFFFFF"/>
      <name val="Arial"/>
      <family val="2"/>
    </font>
    <font>
      <b/>
      <sz val="14"/>
      <color theme="0"/>
      <name val="Calibri"/>
      <family val="2"/>
    </font>
    <font>
      <sz val="11"/>
      <color theme="0"/>
      <name val="Calibri"/>
      <family val="2"/>
      <scheme val="minor"/>
    </font>
    <font>
      <b/>
      <sz val="11"/>
      <color theme="1"/>
      <name val="Calibri"/>
      <family val="2"/>
      <scheme val="minor"/>
    </font>
    <font>
      <b/>
      <sz val="14"/>
      <color rgb="FFFFFFFF"/>
      <name val="Calibri"/>
      <family val="2"/>
      <scheme val="minor"/>
    </font>
    <font>
      <b/>
      <u/>
      <sz val="11"/>
      <color theme="0"/>
      <name val="Calibri"/>
      <family val="2"/>
    </font>
    <font>
      <b/>
      <sz val="11"/>
      <color rgb="FF000000"/>
      <name val="Calibri"/>
      <family val="2"/>
      <scheme val="minor"/>
    </font>
    <font>
      <b/>
      <sz val="10"/>
      <color rgb="FF000000"/>
      <name val="Arial"/>
      <family val="2"/>
    </font>
    <font>
      <b/>
      <sz val="11"/>
      <color rgb="FF000000"/>
      <name val="Arial"/>
      <family val="2"/>
    </font>
    <font>
      <sz val="11"/>
      <color rgb="FF000000"/>
      <name val="Arial"/>
      <family val="2"/>
    </font>
    <font>
      <b/>
      <sz val="11"/>
      <color theme="0"/>
      <name val="Calibri"/>
      <family val="2"/>
      <scheme val="minor"/>
    </font>
    <font>
      <sz val="11"/>
      <color theme="0"/>
      <name val="Calibri"/>
      <family val="2"/>
      <scheme val="minor"/>
    </font>
    <font>
      <sz val="11"/>
      <color rgb="FFFFFFFF"/>
      <name val="Calibri"/>
      <family val="2"/>
      <scheme val="minor"/>
    </font>
    <font>
      <sz val="11"/>
      <color theme="4" tint="-0.499984740745262"/>
      <name val="Calibri"/>
      <family val="2"/>
      <scheme val="minor"/>
    </font>
    <font>
      <b/>
      <sz val="12"/>
      <color theme="0"/>
      <name val="Calibri"/>
      <family val="2"/>
    </font>
    <font>
      <b/>
      <sz val="11"/>
      <color rgb="FFFFFFFF"/>
      <name val="Calibri"/>
      <family val="2"/>
      <scheme val="minor"/>
    </font>
    <font>
      <i/>
      <sz val="10"/>
      <color rgb="FF000000"/>
      <name val="Verdana"/>
      <family val="2"/>
    </font>
    <font>
      <b/>
      <i/>
      <sz val="10"/>
      <color rgb="FFFF0000"/>
      <name val="Verdan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2"/>
      <color theme="1"/>
      <name val="Arial"/>
      <family val="2"/>
    </font>
    <font>
      <sz val="11"/>
      <color indexed="8"/>
      <name val="Calibri"/>
      <family val="2"/>
    </font>
    <font>
      <sz val="8"/>
      <color theme="0"/>
      <name val="Calibri"/>
      <family val="2"/>
      <scheme val="minor"/>
    </font>
    <font>
      <b/>
      <sz val="11"/>
      <color theme="0"/>
      <name val="Arial"/>
      <family val="2"/>
    </font>
    <font>
      <b/>
      <sz val="18"/>
      <name val="Calibri"/>
      <family val="2"/>
      <scheme val="minor"/>
    </font>
    <font>
      <b/>
      <u/>
      <sz val="11"/>
      <color theme="0" tint="-0.499984740745262"/>
      <name val="Calibri"/>
      <family val="2"/>
    </font>
    <font>
      <b/>
      <i/>
      <sz val="11"/>
      <color theme="1"/>
      <name val="Calibri"/>
      <family val="2"/>
      <scheme val="minor"/>
    </font>
    <font>
      <i/>
      <sz val="11"/>
      <color theme="1"/>
      <name val="Calibri"/>
      <family val="2"/>
      <scheme val="minor"/>
    </font>
    <font>
      <b/>
      <strike/>
      <sz val="11"/>
      <color theme="1"/>
      <name val="Calibri"/>
      <family val="2"/>
      <scheme val="minor"/>
    </font>
    <font>
      <u/>
      <sz val="11"/>
      <color theme="0"/>
      <name val="Calibri"/>
      <family val="2"/>
    </font>
    <font>
      <sz val="9"/>
      <color indexed="81"/>
      <name val="Tahoma"/>
      <family val="2"/>
    </font>
    <font>
      <i/>
      <sz val="11"/>
      <color theme="1"/>
      <name val="Arial"/>
      <family val="2"/>
    </font>
    <font>
      <i/>
      <sz val="8"/>
      <color theme="1"/>
      <name val="Arial"/>
      <family val="2"/>
    </font>
    <font>
      <b/>
      <i/>
      <sz val="10"/>
      <color rgb="FF000000"/>
      <name val="Verdana"/>
      <family val="2"/>
    </font>
    <font>
      <b/>
      <sz val="10"/>
      <color theme="1"/>
      <name val="Arial"/>
      <family val="2"/>
    </font>
    <font>
      <sz val="10"/>
      <color theme="1"/>
      <name val="Arial"/>
      <family val="2"/>
    </font>
    <font>
      <i/>
      <sz val="11"/>
      <color rgb="FF000000"/>
      <name val="Arial"/>
      <family val="2"/>
    </font>
    <font>
      <i/>
      <sz val="10"/>
      <color theme="1"/>
      <name val="Arial"/>
      <family val="2"/>
    </font>
    <font>
      <b/>
      <i/>
      <sz val="11"/>
      <color theme="1"/>
      <name val="Arial"/>
      <family val="2"/>
    </font>
    <font>
      <b/>
      <i/>
      <sz val="11"/>
      <color rgb="FF000000"/>
      <name val="Arial"/>
      <family val="2"/>
    </font>
    <font>
      <b/>
      <sz val="12"/>
      <color theme="1"/>
      <name val="Calibri"/>
      <family val="2"/>
      <scheme val="minor"/>
    </font>
    <font>
      <b/>
      <u/>
      <sz val="10"/>
      <color theme="0"/>
      <name val="Calibri"/>
      <family val="2"/>
    </font>
    <font>
      <b/>
      <sz val="14"/>
      <color theme="1"/>
      <name val="Calibri"/>
      <family val="2"/>
      <scheme val="minor"/>
    </font>
    <font>
      <b/>
      <sz val="11"/>
      <color theme="2"/>
      <name val="Calibri"/>
      <family val="2"/>
      <scheme val="minor"/>
    </font>
    <font>
      <b/>
      <sz val="11"/>
      <color theme="1"/>
      <name val="Calibri"/>
      <family val="2"/>
    </font>
    <font>
      <b/>
      <sz val="11"/>
      <color theme="1"/>
      <name val="Century Gothic"/>
      <family val="2"/>
    </font>
    <font>
      <b/>
      <sz val="12"/>
      <color theme="0"/>
      <name val="Calibri"/>
      <family val="2"/>
      <scheme val="minor"/>
    </font>
    <font>
      <b/>
      <u/>
      <sz val="11"/>
      <name val="Calibri"/>
      <family val="2"/>
    </font>
    <font>
      <u/>
      <sz val="18"/>
      <color theme="10"/>
      <name val="Calibri"/>
      <family val="2"/>
    </font>
  </fonts>
  <fills count="61">
    <fill>
      <patternFill patternType="none"/>
    </fill>
    <fill>
      <patternFill patternType="gray125"/>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rgb="FF244062"/>
        <bgColor rgb="FF000000"/>
      </patternFill>
    </fill>
    <fill>
      <patternFill patternType="solid">
        <fgColor rgb="FF008000"/>
        <bgColor rgb="FF000000"/>
      </patternFill>
    </fill>
    <fill>
      <patternFill patternType="solid">
        <fgColor rgb="FFBFBFBF"/>
        <bgColor rgb="FF000000"/>
      </patternFill>
    </fill>
    <fill>
      <patternFill patternType="solid">
        <fgColor theme="3" tint="-0.249977111117893"/>
        <bgColor rgb="FF000000"/>
      </patternFill>
    </fill>
    <fill>
      <patternFill patternType="solid">
        <fgColor theme="3" tint="-0.249977111117893"/>
        <bgColor indexed="64"/>
      </patternFill>
    </fill>
    <fill>
      <patternFill patternType="solid">
        <fgColor theme="3"/>
        <bgColor indexed="64"/>
      </patternFill>
    </fill>
    <fill>
      <patternFill patternType="solid">
        <fgColor theme="4" tint="0.39997558519241921"/>
        <bgColor indexed="64"/>
      </patternFill>
    </fill>
    <fill>
      <patternFill patternType="solid">
        <fgColor theme="0" tint="-0.249977111117893"/>
        <bgColor rgb="FF000000"/>
      </patternFill>
    </fill>
    <fill>
      <patternFill patternType="solid">
        <fgColor rgb="FF00B05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3" tint="-0.499984740745262"/>
        <bgColor indexed="64"/>
      </patternFill>
    </fill>
    <fill>
      <patternFill patternType="solid">
        <fgColor theme="7" tint="-0.499984740745262"/>
        <bgColor indexed="64"/>
      </patternFill>
    </fill>
    <fill>
      <patternFill patternType="solid">
        <fgColor theme="4" tint="0.59999389629810485"/>
        <bgColor indexed="64"/>
      </patternFill>
    </fill>
    <fill>
      <patternFill patternType="solid">
        <fgColor theme="2"/>
        <bgColor indexed="64"/>
      </patternFill>
    </fill>
    <fill>
      <patternFill patternType="solid">
        <fgColor theme="4" tint="-0.499984740745262"/>
        <bgColor indexed="64"/>
      </patternFill>
    </fill>
    <fill>
      <patternFill patternType="solid">
        <fgColor theme="0"/>
        <bgColor indexed="64"/>
      </patternFill>
    </fill>
    <fill>
      <patternFill patternType="solid">
        <fgColor theme="4" tint="-0.249977111117893"/>
        <bgColor rgb="FF000000"/>
      </patternFill>
    </fill>
    <fill>
      <patternFill patternType="solid">
        <fgColor theme="2" tint="-0.249977111117893"/>
        <bgColor indexed="64"/>
      </patternFill>
    </fill>
    <fill>
      <patternFill patternType="solid">
        <fgColor theme="0"/>
        <bgColor rgb="FF000000"/>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8" tint="0.39997558519241921"/>
        <bgColor indexed="64"/>
      </patternFill>
    </fill>
  </fills>
  <borders count="81">
    <border>
      <left/>
      <right/>
      <top/>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right/>
      <top/>
      <bottom style="double">
        <color indexed="64"/>
      </bottom>
      <diagonal/>
    </border>
    <border>
      <left/>
      <right/>
      <top style="double">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otted">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top style="double">
        <color indexed="64"/>
      </top>
      <bottom/>
      <diagonal/>
    </border>
    <border>
      <left style="medium">
        <color indexed="64"/>
      </left>
      <right/>
      <top style="thin">
        <color indexed="64"/>
      </top>
      <bottom style="double">
        <color indexed="64"/>
      </bottom>
      <diagonal/>
    </border>
    <border>
      <left/>
      <right style="medium">
        <color indexed="64"/>
      </right>
      <top style="thin">
        <color indexed="64"/>
      </top>
      <bottom style="medium">
        <color indexed="64"/>
      </bottom>
      <diagonal/>
    </border>
    <border>
      <left style="medium">
        <color indexed="64"/>
      </left>
      <right/>
      <top/>
      <bottom style="double">
        <color indexed="64"/>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bottom/>
      <diagonal/>
    </border>
  </borders>
  <cellStyleXfs count="53">
    <xf numFmtId="0" fontId="0" fillId="0" borderId="0"/>
    <xf numFmtId="43" fontId="6" fillId="0" borderId="0" applyFont="0" applyFill="0" applyBorder="0" applyAlignment="0" applyProtection="0"/>
    <xf numFmtId="165" fontId="6" fillId="0" borderId="0" applyFont="0" applyFill="0" applyBorder="0" applyAlignment="0" applyProtection="0"/>
    <xf numFmtId="0" fontId="7" fillId="0" borderId="0" applyNumberFormat="0" applyFill="0" applyBorder="0" applyAlignment="0" applyProtection="0">
      <alignment vertical="top"/>
      <protection locked="0"/>
    </xf>
    <xf numFmtId="0" fontId="44" fillId="0" borderId="0" applyNumberFormat="0" applyFill="0" applyBorder="0" applyAlignment="0" applyProtection="0"/>
    <xf numFmtId="0" fontId="6" fillId="0" borderId="0"/>
    <xf numFmtId="0" fontId="57" fillId="0" borderId="0"/>
    <xf numFmtId="165" fontId="57" fillId="0" borderId="0" applyFont="0" applyFill="0" applyBorder="0" applyAlignment="0" applyProtection="0"/>
    <xf numFmtId="0" fontId="6" fillId="0" borderId="0"/>
    <xf numFmtId="43" fontId="6" fillId="0" borderId="0" applyFont="0" applyFill="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40" borderId="0" applyNumberFormat="0" applyBorder="0" applyAlignment="0" applyProtection="0"/>
    <xf numFmtId="0" fontId="28" fillId="44" borderId="0" applyNumberFormat="0" applyBorder="0" applyAlignment="0" applyProtection="0"/>
    <xf numFmtId="0" fontId="28" fillId="21"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49" fillId="15" borderId="0" applyNumberFormat="0" applyBorder="0" applyAlignment="0" applyProtection="0"/>
    <xf numFmtId="0" fontId="53" fillId="18" borderId="35" applyNumberFormat="0" applyAlignment="0" applyProtection="0"/>
    <xf numFmtId="0" fontId="36" fillId="19" borderId="38" applyNumberFormat="0" applyAlignment="0" applyProtection="0"/>
    <xf numFmtId="165" fontId="58" fillId="0" borderId="0" applyFont="0" applyFill="0" applyBorder="0" applyAlignment="0" applyProtection="0"/>
    <xf numFmtId="0" fontId="56" fillId="0" borderId="0" applyNumberFormat="0" applyFill="0" applyBorder="0" applyAlignment="0" applyProtection="0"/>
    <xf numFmtId="0" fontId="48" fillId="14" borderId="0" applyNumberFormat="0" applyBorder="0" applyAlignment="0" applyProtection="0"/>
    <xf numFmtId="0" fontId="45" fillId="0" borderId="32" applyNumberFormat="0" applyFill="0" applyAlignment="0" applyProtection="0"/>
    <xf numFmtId="0" fontId="46" fillId="0" borderId="33" applyNumberFormat="0" applyFill="0" applyAlignment="0" applyProtection="0"/>
    <xf numFmtId="0" fontId="47" fillId="0" borderId="34" applyNumberFormat="0" applyFill="0" applyAlignment="0" applyProtection="0"/>
    <xf numFmtId="0" fontId="47" fillId="0" borderId="0" applyNumberFormat="0" applyFill="0" applyBorder="0" applyAlignment="0" applyProtection="0"/>
    <xf numFmtId="0" fontId="51" fillId="17" borderId="35" applyNumberFormat="0" applyAlignment="0" applyProtection="0"/>
    <xf numFmtId="0" fontId="54" fillId="0" borderId="37" applyNumberFormat="0" applyFill="0" applyAlignment="0" applyProtection="0"/>
    <xf numFmtId="0" fontId="50" fillId="16" borderId="0" applyNumberFormat="0" applyBorder="0" applyAlignment="0" applyProtection="0"/>
    <xf numFmtId="0" fontId="6" fillId="20" borderId="39" applyNumberFormat="0" applyFont="0" applyAlignment="0" applyProtection="0"/>
    <xf numFmtId="0" fontId="52" fillId="18" borderId="36" applyNumberFormat="0" applyAlignment="0" applyProtection="0"/>
    <xf numFmtId="9" fontId="58" fillId="0" borderId="0" applyFont="0" applyFill="0" applyBorder="0" applyAlignment="0" applyProtection="0"/>
    <xf numFmtId="9" fontId="58" fillId="0" borderId="0" applyFont="0" applyFill="0" applyBorder="0" applyAlignment="0" applyProtection="0"/>
    <xf numFmtId="0" fontId="29" fillId="0" borderId="40" applyNumberFormat="0" applyFill="0" applyAlignment="0" applyProtection="0"/>
    <xf numFmtId="0" fontId="55" fillId="0" borderId="0" applyNumberFormat="0" applyFill="0" applyBorder="0" applyAlignment="0" applyProtection="0"/>
  </cellStyleXfs>
  <cellXfs count="976">
    <xf numFmtId="0" fontId="0" fillId="0" borderId="0" xfId="0"/>
    <xf numFmtId="165" fontId="9" fillId="0" borderId="0" xfId="0" applyNumberFormat="1" applyFont="1" applyBorder="1" applyProtection="1">
      <protection locked="0"/>
    </xf>
    <xf numFmtId="165" fontId="9" fillId="0" borderId="0" xfId="0" applyNumberFormat="1" applyFont="1" applyBorder="1" applyAlignment="1" applyProtection="1">
      <alignment horizontal="center"/>
      <protection locked="0"/>
    </xf>
    <xf numFmtId="165" fontId="9" fillId="0" borderId="0" xfId="0" applyNumberFormat="1" applyFont="1" applyFill="1" applyBorder="1" applyAlignment="1" applyProtection="1">
      <alignment horizontal="center"/>
      <protection locked="0"/>
    </xf>
    <xf numFmtId="165" fontId="10" fillId="0" borderId="0" xfId="1" applyNumberFormat="1" applyFont="1" applyFill="1" applyBorder="1" applyAlignment="1" applyProtection="1">
      <alignment horizontal="center"/>
      <protection locked="0"/>
    </xf>
    <xf numFmtId="165" fontId="8" fillId="0" borderId="0" xfId="1" applyNumberFormat="1" applyFont="1" applyFill="1" applyBorder="1" applyProtection="1">
      <protection locked="0"/>
    </xf>
    <xf numFmtId="166" fontId="14" fillId="0" borderId="0" xfId="1" applyNumberFormat="1" applyFont="1" applyProtection="1">
      <protection locked="0"/>
    </xf>
    <xf numFmtId="43" fontId="15" fillId="0" borderId="0" xfId="1" applyFont="1" applyProtection="1">
      <protection locked="0"/>
    </xf>
    <xf numFmtId="166" fontId="15" fillId="0" borderId="0" xfId="1" applyNumberFormat="1" applyFont="1" applyProtection="1">
      <protection locked="0"/>
    </xf>
    <xf numFmtId="43" fontId="14" fillId="0" borderId="0" xfId="1" applyFont="1" applyProtection="1">
      <protection locked="0"/>
    </xf>
    <xf numFmtId="43" fontId="16" fillId="0" borderId="0" xfId="1" applyFont="1" applyProtection="1">
      <protection locked="0"/>
    </xf>
    <xf numFmtId="43" fontId="15" fillId="0" borderId="7" xfId="1" applyFont="1" applyBorder="1" applyAlignment="1" applyProtection="1">
      <alignment horizontal="center" wrapText="1"/>
      <protection locked="0"/>
    </xf>
    <xf numFmtId="166" fontId="15" fillId="0" borderId="8" xfId="1" applyNumberFormat="1" applyFont="1" applyBorder="1" applyAlignment="1" applyProtection="1">
      <alignment horizontal="center"/>
      <protection locked="0"/>
    </xf>
    <xf numFmtId="166" fontId="14" fillId="0" borderId="11" xfId="1" applyNumberFormat="1" applyFont="1" applyBorder="1" applyProtection="1">
      <protection locked="0"/>
    </xf>
    <xf numFmtId="43" fontId="15" fillId="0" borderId="12" xfId="1" applyFont="1" applyBorder="1" applyProtection="1">
      <protection locked="0"/>
    </xf>
    <xf numFmtId="166" fontId="14" fillId="0" borderId="13" xfId="1" applyNumberFormat="1" applyFont="1" applyBorder="1" applyProtection="1">
      <protection locked="0"/>
    </xf>
    <xf numFmtId="43" fontId="14" fillId="0" borderId="11" xfId="1" applyFont="1" applyBorder="1" applyAlignment="1" applyProtection="1">
      <alignment horizontal="center"/>
      <protection locked="0"/>
    </xf>
    <xf numFmtId="166" fontId="14" fillId="0" borderId="13" xfId="1" applyNumberFormat="1" applyFont="1" applyBorder="1" applyAlignment="1" applyProtection="1">
      <alignment horizontal="center"/>
      <protection locked="0"/>
    </xf>
    <xf numFmtId="43" fontId="14" fillId="0" borderId="13" xfId="1" applyFont="1" applyBorder="1" applyAlignment="1" applyProtection="1">
      <alignment horizontal="center"/>
      <protection locked="0"/>
    </xf>
    <xf numFmtId="43" fontId="14" fillId="0" borderId="12" xfId="1" applyFont="1" applyBorder="1" applyAlignment="1" applyProtection="1">
      <alignment horizontal="center"/>
      <protection locked="0"/>
    </xf>
    <xf numFmtId="43" fontId="15" fillId="0" borderId="0" xfId="1" applyFont="1" applyAlignment="1" applyProtection="1">
      <alignment horizontal="center"/>
      <protection locked="0"/>
    </xf>
    <xf numFmtId="166" fontId="14" fillId="0" borderId="0" xfId="1" applyNumberFormat="1" applyFont="1" applyBorder="1" applyProtection="1">
      <protection locked="0"/>
    </xf>
    <xf numFmtId="43" fontId="14" fillId="0" borderId="11" xfId="1" applyFont="1" applyBorder="1" applyProtection="1">
      <protection locked="0"/>
    </xf>
    <xf numFmtId="43" fontId="14" fillId="0" borderId="13" xfId="1" applyFont="1" applyBorder="1" applyProtection="1">
      <protection locked="0"/>
    </xf>
    <xf numFmtId="43" fontId="15" fillId="0" borderId="15" xfId="1" applyFont="1" applyBorder="1" applyProtection="1">
      <protection locked="0"/>
    </xf>
    <xf numFmtId="43" fontId="16" fillId="0" borderId="10" xfId="1" applyFont="1" applyBorder="1" applyProtection="1">
      <protection locked="0"/>
    </xf>
    <xf numFmtId="43" fontId="14" fillId="0" borderId="10" xfId="1" applyFont="1" applyBorder="1" applyProtection="1">
      <protection locked="0"/>
    </xf>
    <xf numFmtId="166" fontId="14" fillId="0" borderId="12" xfId="1" applyNumberFormat="1" applyFont="1" applyBorder="1" applyProtection="1">
      <protection locked="0"/>
    </xf>
    <xf numFmtId="43" fontId="16" fillId="0" borderId="0" xfId="1" applyFont="1" applyBorder="1" applyProtection="1">
      <protection locked="0"/>
    </xf>
    <xf numFmtId="0" fontId="0" fillId="0" borderId="0" xfId="0" applyProtection="1">
      <protection locked="0"/>
    </xf>
    <xf numFmtId="0" fontId="7" fillId="0" borderId="0" xfId="3" applyAlignment="1" applyProtection="1">
      <protection locked="0"/>
    </xf>
    <xf numFmtId="0" fontId="19" fillId="5" borderId="0" xfId="0" applyFont="1" applyFill="1"/>
    <xf numFmtId="0" fontId="20" fillId="5" borderId="0" xfId="0" applyFont="1" applyFill="1"/>
    <xf numFmtId="0" fontId="7" fillId="0" borderId="0" xfId="3" applyAlignment="1" applyProtection="1">
      <alignment vertical="center"/>
    </xf>
    <xf numFmtId="0" fontId="7" fillId="0" borderId="0" xfId="3" applyNumberFormat="1" applyAlignment="1" applyProtection="1">
      <alignment vertical="center" wrapText="1"/>
    </xf>
    <xf numFmtId="0" fontId="28" fillId="5" borderId="0" xfId="0" applyFont="1" applyFill="1" applyAlignment="1">
      <alignment vertical="center"/>
    </xf>
    <xf numFmtId="0" fontId="28" fillId="5" borderId="0" xfId="0" applyFont="1" applyFill="1" applyAlignment="1">
      <alignment horizontal="center" vertical="center"/>
    </xf>
    <xf numFmtId="0" fontId="7" fillId="0" borderId="0" xfId="3" applyFill="1" applyAlignment="1" applyProtection="1">
      <alignment vertical="center"/>
      <protection locked="0"/>
    </xf>
    <xf numFmtId="0" fontId="29" fillId="0" borderId="0" xfId="0" applyFont="1" applyProtection="1">
      <protection locked="0"/>
    </xf>
    <xf numFmtId="166" fontId="15" fillId="0" borderId="8" xfId="1" applyNumberFormat="1" applyFont="1" applyBorder="1" applyAlignment="1" applyProtection="1">
      <alignment horizontal="center" wrapText="1"/>
      <protection locked="0"/>
    </xf>
    <xf numFmtId="164" fontId="14" fillId="0" borderId="0" xfId="1" applyNumberFormat="1" applyFont="1" applyProtection="1">
      <protection locked="0"/>
    </xf>
    <xf numFmtId="0" fontId="8" fillId="0" borderId="0" xfId="0" applyFont="1" applyAlignment="1" applyProtection="1">
      <alignment wrapText="1"/>
      <protection locked="0"/>
    </xf>
    <xf numFmtId="43" fontId="17" fillId="0" borderId="26" xfId="1" applyFont="1" applyBorder="1" applyProtection="1">
      <protection locked="0"/>
    </xf>
    <xf numFmtId="43" fontId="17" fillId="0" borderId="26" xfId="1" applyFont="1" applyBorder="1" applyAlignment="1" applyProtection="1">
      <alignment horizontal="center"/>
      <protection locked="0"/>
    </xf>
    <xf numFmtId="43" fontId="15" fillId="0" borderId="15" xfId="1" applyFont="1" applyBorder="1" applyAlignment="1" applyProtection="1">
      <alignment wrapText="1"/>
      <protection locked="0"/>
    </xf>
    <xf numFmtId="0" fontId="8" fillId="0" borderId="0" xfId="0" applyFont="1" applyBorder="1" applyProtection="1">
      <protection locked="0"/>
    </xf>
    <xf numFmtId="0" fontId="37" fillId="5" borderId="0" xfId="0" applyFont="1" applyFill="1"/>
    <xf numFmtId="0" fontId="38" fillId="5" borderId="0" xfId="0" applyFont="1" applyFill="1"/>
    <xf numFmtId="0" fontId="37" fillId="0" borderId="0" xfId="0" applyFont="1"/>
    <xf numFmtId="0" fontId="36" fillId="5" borderId="0" xfId="0" applyFont="1" applyFill="1"/>
    <xf numFmtId="0" fontId="41" fillId="5" borderId="0" xfId="0" applyFont="1" applyFill="1"/>
    <xf numFmtId="0" fontId="7" fillId="0" borderId="0" xfId="3" applyAlignment="1" applyProtection="1"/>
    <xf numFmtId="0" fontId="37" fillId="5" borderId="0" xfId="0" applyFont="1" applyFill="1" applyAlignment="1">
      <alignment vertical="center"/>
    </xf>
    <xf numFmtId="0" fontId="42" fillId="0" borderId="0" xfId="0" applyFont="1" applyAlignment="1">
      <alignment horizontal="justify"/>
    </xf>
    <xf numFmtId="165" fontId="9" fillId="0" borderId="0" xfId="1" applyNumberFormat="1" applyFont="1" applyFill="1" applyBorder="1" applyProtection="1"/>
    <xf numFmtId="0" fontId="34" fillId="0" borderId="1" xfId="0" applyFont="1" applyBorder="1" applyAlignment="1" applyProtection="1">
      <alignment vertical="top"/>
      <protection locked="0"/>
    </xf>
    <xf numFmtId="0" fontId="0" fillId="0" borderId="1" xfId="0" applyFont="1" applyBorder="1" applyProtection="1">
      <protection locked="0"/>
    </xf>
    <xf numFmtId="0" fontId="34" fillId="0" borderId="0" xfId="0" applyFont="1" applyAlignment="1" applyProtection="1">
      <alignment horizontal="center" vertical="top"/>
      <protection locked="0"/>
    </xf>
    <xf numFmtId="0" fontId="0" fillId="0" borderId="0" xfId="0" applyFont="1" applyAlignment="1" applyProtection="1">
      <alignment horizontal="center"/>
      <protection locked="0"/>
    </xf>
    <xf numFmtId="0" fontId="0" fillId="0" borderId="0" xfId="0" applyFont="1" applyProtection="1">
      <protection locked="0"/>
    </xf>
    <xf numFmtId="0" fontId="34" fillId="0" borderId="0" xfId="0" applyFont="1" applyAlignment="1" applyProtection="1">
      <alignment vertical="top"/>
      <protection locked="0"/>
    </xf>
    <xf numFmtId="0" fontId="35" fillId="0" borderId="0" xfId="0" applyFont="1" applyAlignment="1" applyProtection="1">
      <alignment vertical="top"/>
      <protection locked="0"/>
    </xf>
    <xf numFmtId="0" fontId="33" fillId="0" borderId="0" xfId="0" applyFont="1" applyAlignment="1" applyProtection="1">
      <alignment vertical="top"/>
      <protection locked="0"/>
    </xf>
    <xf numFmtId="0" fontId="33" fillId="0" borderId="0" xfId="0" applyFont="1" applyBorder="1" applyAlignment="1" applyProtection="1">
      <alignment vertical="top"/>
      <protection locked="0"/>
    </xf>
    <xf numFmtId="0" fontId="9" fillId="0" borderId="0" xfId="0" applyFont="1" applyAlignment="1" applyProtection="1">
      <alignment vertical="top"/>
      <protection locked="0"/>
    </xf>
    <xf numFmtId="0" fontId="8" fillId="0" borderId="0" xfId="0" applyFont="1" applyAlignment="1" applyProtection="1">
      <protection locked="0"/>
    </xf>
    <xf numFmtId="0" fontId="8" fillId="0" borderId="0" xfId="0" applyFont="1" applyFill="1" applyBorder="1" applyAlignment="1" applyProtection="1">
      <protection locked="0"/>
    </xf>
    <xf numFmtId="15" fontId="34" fillId="0" borderId="0" xfId="0" applyNumberFormat="1" applyFont="1" applyFill="1" applyBorder="1" applyAlignment="1" applyProtection="1">
      <alignment vertical="top"/>
      <protection locked="0"/>
    </xf>
    <xf numFmtId="0" fontId="34" fillId="0" borderId="0" xfId="0" applyFont="1" applyBorder="1" applyAlignment="1" applyProtection="1">
      <alignment vertical="top"/>
      <protection locked="0"/>
    </xf>
    <xf numFmtId="0" fontId="34" fillId="0" borderId="0" xfId="0" applyFont="1" applyBorder="1" applyAlignment="1" applyProtection="1">
      <alignment horizontal="center" vertical="top"/>
      <protection locked="0"/>
    </xf>
    <xf numFmtId="0" fontId="34" fillId="0" borderId="0" xfId="0" applyFont="1" applyFill="1" applyBorder="1" applyAlignment="1" applyProtection="1">
      <alignment vertical="top"/>
      <protection locked="0"/>
    </xf>
    <xf numFmtId="0" fontId="0" fillId="0" borderId="0" xfId="0" applyBorder="1" applyProtection="1">
      <protection locked="0"/>
    </xf>
    <xf numFmtId="43" fontId="34" fillId="0" borderId="0" xfId="1" applyFont="1" applyAlignment="1" applyProtection="1">
      <alignment vertical="top"/>
      <protection locked="0"/>
    </xf>
    <xf numFmtId="43" fontId="34" fillId="0" borderId="0" xfId="1" applyFont="1" applyFill="1" applyBorder="1" applyAlignment="1" applyProtection="1">
      <alignment vertical="top"/>
      <protection locked="0"/>
    </xf>
    <xf numFmtId="0" fontId="35" fillId="0" borderId="0" xfId="0" applyFont="1" applyAlignment="1" applyProtection="1">
      <alignment horizontal="center" vertical="top"/>
      <protection locked="0"/>
    </xf>
    <xf numFmtId="0" fontId="0" fillId="0" borderId="0" xfId="0" applyFill="1" applyBorder="1" applyProtection="1">
      <protection locked="0"/>
    </xf>
    <xf numFmtId="43" fontId="15" fillId="0" borderId="0" xfId="1" applyFont="1" applyBorder="1" applyProtection="1">
      <protection locked="0"/>
    </xf>
    <xf numFmtId="43" fontId="14" fillId="0" borderId="0" xfId="1" applyFont="1" applyBorder="1" applyProtection="1">
      <protection locked="0"/>
    </xf>
    <xf numFmtId="43" fontId="14" fillId="0" borderId="0" xfId="1" applyFont="1" applyFill="1" applyBorder="1" applyProtection="1"/>
    <xf numFmtId="164" fontId="14" fillId="0" borderId="0" xfId="1" applyNumberFormat="1" applyFont="1" applyFill="1" applyBorder="1" applyProtection="1"/>
    <xf numFmtId="166" fontId="15" fillId="0" borderId="22" xfId="1" applyNumberFormat="1" applyFont="1" applyBorder="1" applyAlignment="1" applyProtection="1">
      <alignment wrapText="1"/>
      <protection locked="0"/>
    </xf>
    <xf numFmtId="43" fontId="15" fillId="0" borderId="22" xfId="1" applyFont="1" applyBorder="1" applyAlignment="1" applyProtection="1">
      <alignment wrapText="1"/>
      <protection locked="0"/>
    </xf>
    <xf numFmtId="43" fontId="15" fillId="0" borderId="22" xfId="1" applyFont="1" applyFill="1" applyBorder="1" applyAlignment="1" applyProtection="1">
      <alignment wrapText="1"/>
    </xf>
    <xf numFmtId="43" fontId="15" fillId="0" borderId="12" xfId="1" applyFont="1" applyFill="1" applyBorder="1" applyProtection="1">
      <protection locked="0"/>
    </xf>
    <xf numFmtId="166" fontId="15" fillId="0" borderId="12" xfId="1" applyNumberFormat="1" applyFont="1" applyFill="1" applyBorder="1" applyProtection="1">
      <protection locked="0"/>
    </xf>
    <xf numFmtId="43" fontId="14" fillId="0" borderId="12" xfId="1" applyFont="1" applyFill="1" applyBorder="1" applyProtection="1">
      <protection locked="0"/>
    </xf>
    <xf numFmtId="43" fontId="14" fillId="3" borderId="10" xfId="1" applyFont="1" applyFill="1" applyBorder="1" applyProtection="1">
      <protection locked="0"/>
    </xf>
    <xf numFmtId="0" fontId="0" fillId="0" borderId="0" xfId="0"/>
    <xf numFmtId="0" fontId="8" fillId="0" borderId="0" xfId="0" applyFont="1" applyAlignment="1" applyProtection="1">
      <alignment horizontal="center"/>
      <protection locked="0"/>
    </xf>
    <xf numFmtId="165" fontId="8" fillId="0" borderId="0" xfId="0" applyNumberFormat="1" applyFont="1" applyFill="1" applyBorder="1" applyProtection="1">
      <protection locked="0"/>
    </xf>
    <xf numFmtId="165" fontId="9" fillId="0" borderId="0" xfId="0" applyNumberFormat="1" applyFont="1" applyFill="1" applyProtection="1">
      <protection locked="0"/>
    </xf>
    <xf numFmtId="165" fontId="13" fillId="0" borderId="0" xfId="0" applyNumberFormat="1" applyFont="1" applyFill="1" applyProtection="1">
      <protection locked="0"/>
    </xf>
    <xf numFmtId="0" fontId="8" fillId="0" borderId="0" xfId="0" applyNumberFormat="1" applyFont="1" applyAlignment="1" applyProtection="1">
      <alignment horizontal="center"/>
      <protection locked="0"/>
    </xf>
    <xf numFmtId="0" fontId="9" fillId="0" borderId="0" xfId="0" applyFont="1" applyFill="1" applyBorder="1" applyProtection="1">
      <protection locked="0"/>
    </xf>
    <xf numFmtId="0" fontId="8" fillId="0" borderId="0" xfId="0" applyFont="1" applyFill="1" applyBorder="1" applyProtection="1">
      <protection locked="0"/>
    </xf>
    <xf numFmtId="165" fontId="9" fillId="0" borderId="0" xfId="0" applyNumberFormat="1" applyFont="1" applyFill="1" applyBorder="1" applyAlignment="1" applyProtection="1">
      <alignment wrapText="1"/>
      <protection locked="0"/>
    </xf>
    <xf numFmtId="165" fontId="8" fillId="0" borderId="0" xfId="0" applyNumberFormat="1" applyFont="1" applyFill="1" applyBorder="1" applyProtection="1"/>
    <xf numFmtId="165" fontId="9" fillId="0" borderId="0" xfId="0" applyNumberFormat="1" applyFont="1" applyFill="1" applyBorder="1" applyProtection="1">
      <protection locked="0"/>
    </xf>
    <xf numFmtId="17" fontId="9" fillId="0" borderId="0" xfId="0" applyNumberFormat="1" applyFont="1" applyAlignment="1" applyProtection="1"/>
    <xf numFmtId="0" fontId="8" fillId="0" borderId="0" xfId="0" applyFont="1" applyProtection="1">
      <protection locked="0"/>
    </xf>
    <xf numFmtId="0" fontId="9" fillId="0" borderId="0" xfId="0" applyFont="1" applyProtection="1">
      <protection locked="0"/>
    </xf>
    <xf numFmtId="165" fontId="8" fillId="0" borderId="0" xfId="0" applyNumberFormat="1" applyFont="1" applyProtection="1">
      <protection locked="0"/>
    </xf>
    <xf numFmtId="165" fontId="8" fillId="0" borderId="0" xfId="0" applyNumberFormat="1" applyFont="1" applyBorder="1" applyProtection="1">
      <protection locked="0"/>
    </xf>
    <xf numFmtId="165" fontId="9" fillId="0" borderId="0" xfId="0" applyNumberFormat="1" applyFont="1" applyProtection="1">
      <protection locked="0"/>
    </xf>
    <xf numFmtId="165" fontId="9" fillId="0" borderId="0" xfId="0" applyNumberFormat="1" applyFont="1" applyAlignment="1" applyProtection="1">
      <alignment horizontal="center"/>
      <protection locked="0"/>
    </xf>
    <xf numFmtId="165" fontId="8" fillId="0" borderId="0" xfId="1" applyNumberFormat="1" applyFont="1" applyBorder="1" applyProtection="1">
      <protection locked="0"/>
    </xf>
    <xf numFmtId="165" fontId="8" fillId="0" borderId="0" xfId="1" applyNumberFormat="1" applyFont="1" applyProtection="1">
      <protection locked="0"/>
    </xf>
    <xf numFmtId="0" fontId="9" fillId="0" borderId="0" xfId="0" applyFont="1" applyFill="1" applyProtection="1">
      <protection locked="0"/>
    </xf>
    <xf numFmtId="0" fontId="8" fillId="0" borderId="0" xfId="0" applyFont="1" applyFill="1" applyProtection="1">
      <protection locked="0"/>
    </xf>
    <xf numFmtId="165" fontId="8" fillId="0" borderId="0" xfId="0" applyNumberFormat="1" applyFont="1" applyFill="1" applyProtection="1">
      <protection locked="0"/>
    </xf>
    <xf numFmtId="0" fontId="9" fillId="0" borderId="0" xfId="0" applyFont="1" applyFill="1" applyAlignment="1" applyProtection="1">
      <alignment horizontal="center"/>
      <protection locked="0"/>
    </xf>
    <xf numFmtId="0" fontId="8" fillId="4" borderId="0" xfId="0" applyFont="1" applyFill="1" applyProtection="1">
      <protection locked="0"/>
    </xf>
    <xf numFmtId="0" fontId="2" fillId="0" borderId="0" xfId="0" applyFont="1" applyFill="1" applyProtection="1">
      <protection locked="0"/>
    </xf>
    <xf numFmtId="165" fontId="8" fillId="0" borderId="0" xfId="1" applyNumberFormat="1" applyFont="1" applyFill="1" applyProtection="1">
      <protection locked="0"/>
    </xf>
    <xf numFmtId="0" fontId="11" fillId="0" borderId="0" xfId="0" applyFont="1" applyFill="1" applyProtection="1">
      <protection locked="0"/>
    </xf>
    <xf numFmtId="165" fontId="9" fillId="0" borderId="0" xfId="1" applyNumberFormat="1" applyFont="1" applyAlignment="1" applyProtection="1">
      <alignment horizontal="center"/>
      <protection locked="0"/>
    </xf>
    <xf numFmtId="165" fontId="9" fillId="0" borderId="0" xfId="1" applyNumberFormat="1" applyFont="1" applyProtection="1">
      <protection locked="0"/>
    </xf>
    <xf numFmtId="165" fontId="8" fillId="0" borderId="0" xfId="1" applyNumberFormat="1" applyFont="1" applyFill="1" applyBorder="1" applyProtection="1"/>
    <xf numFmtId="17" fontId="9" fillId="0" borderId="0" xfId="0" applyNumberFormat="1" applyFont="1" applyProtection="1"/>
    <xf numFmtId="0" fontId="8" fillId="0" borderId="0" xfId="0" applyFont="1" applyFill="1" applyAlignment="1" applyProtection="1">
      <protection locked="0"/>
    </xf>
    <xf numFmtId="0" fontId="8" fillId="0" borderId="0" xfId="0" applyFont="1" applyFill="1" applyAlignment="1" applyProtection="1">
      <alignment horizontal="left"/>
      <protection locked="0"/>
    </xf>
    <xf numFmtId="0" fontId="9" fillId="0" borderId="0" xfId="0" applyFont="1" applyFill="1" applyAlignment="1" applyProtection="1">
      <alignment horizontal="center" vertical="top"/>
      <protection locked="0"/>
    </xf>
    <xf numFmtId="165" fontId="8" fillId="0" borderId="0" xfId="1" applyNumberFormat="1" applyFont="1" applyAlignment="1" applyProtection="1">
      <alignment horizontal="center" vertical="top"/>
      <protection locked="0"/>
    </xf>
    <xf numFmtId="165" fontId="8" fillId="0" borderId="0" xfId="1" applyNumberFormat="1" applyFont="1" applyAlignment="1" applyProtection="1">
      <alignment horizontal="center" wrapText="1"/>
      <protection locked="0"/>
    </xf>
    <xf numFmtId="165" fontId="8" fillId="0" borderId="0" xfId="0" applyNumberFormat="1" applyFont="1" applyAlignment="1" applyProtection="1">
      <alignment horizontal="center" wrapText="1"/>
      <protection locked="0"/>
    </xf>
    <xf numFmtId="165" fontId="8" fillId="0" borderId="0" xfId="0" applyNumberFormat="1" applyFont="1" applyAlignment="1" applyProtection="1">
      <alignment horizontal="center" vertical="top" wrapText="1"/>
      <protection locked="0"/>
    </xf>
    <xf numFmtId="165" fontId="8" fillId="0" borderId="0" xfId="1" applyNumberFormat="1" applyFont="1" applyAlignment="1" applyProtection="1">
      <alignment horizontal="center"/>
      <protection locked="0"/>
    </xf>
    <xf numFmtId="165" fontId="8" fillId="0" borderId="0" xfId="0" applyNumberFormat="1" applyFont="1" applyAlignment="1" applyProtection="1">
      <alignment horizontal="center"/>
      <protection locked="0"/>
    </xf>
    <xf numFmtId="0" fontId="3" fillId="0" borderId="0" xfId="0" applyFont="1" applyFill="1" applyProtection="1">
      <protection locked="0"/>
    </xf>
    <xf numFmtId="165" fontId="12" fillId="0" borderId="0" xfId="1" applyNumberFormat="1" applyFont="1" applyProtection="1">
      <protection locked="0"/>
    </xf>
    <xf numFmtId="165" fontId="12" fillId="0" borderId="0" xfId="0" applyNumberFormat="1" applyFont="1" applyFill="1" applyProtection="1">
      <protection locked="0"/>
    </xf>
    <xf numFmtId="0" fontId="1" fillId="0" borderId="0" xfId="0" applyFont="1" applyFill="1" applyProtection="1">
      <protection locked="0"/>
    </xf>
    <xf numFmtId="43" fontId="59" fillId="0" borderId="0" xfId="1" applyFont="1" applyProtection="1">
      <protection locked="0"/>
    </xf>
    <xf numFmtId="165" fontId="35" fillId="0" borderId="0" xfId="1" applyNumberFormat="1" applyFont="1" applyFill="1" applyBorder="1" applyAlignment="1" applyProtection="1">
      <alignment horizontal="center" vertical="top"/>
      <protection locked="0"/>
    </xf>
    <xf numFmtId="165" fontId="2" fillId="0" borderId="0" xfId="1" applyNumberFormat="1" applyFont="1" applyFill="1" applyBorder="1" applyAlignment="1" applyProtection="1">
      <alignment horizontal="center" vertical="top"/>
      <protection locked="0"/>
    </xf>
    <xf numFmtId="165" fontId="34" fillId="0" borderId="0" xfId="1" applyNumberFormat="1" applyFont="1" applyFill="1" applyBorder="1" applyAlignment="1" applyProtection="1">
      <alignment horizontal="center" vertical="top"/>
      <protection locked="0"/>
    </xf>
    <xf numFmtId="165" fontId="34" fillId="0" borderId="0" xfId="1" applyNumberFormat="1" applyFont="1" applyAlignment="1" applyProtection="1">
      <alignment horizontal="center" vertical="top"/>
      <protection locked="0"/>
    </xf>
    <xf numFmtId="165" fontId="34" fillId="0" borderId="0" xfId="1" applyNumberFormat="1" applyFont="1" applyBorder="1" applyAlignment="1" applyProtection="1">
      <alignment horizontal="center" vertical="top"/>
      <protection locked="0"/>
    </xf>
    <xf numFmtId="167" fontId="4" fillId="0" borderId="29" xfId="2" applyNumberFormat="1" applyFont="1" applyFill="1" applyBorder="1" applyAlignment="1" applyProtection="1">
      <alignment horizontal="center" vertical="center" wrapText="1"/>
      <protection locked="0"/>
    </xf>
    <xf numFmtId="167" fontId="4" fillId="0" borderId="25" xfId="2" applyNumberFormat="1" applyFont="1" applyFill="1" applyBorder="1" applyAlignment="1" applyProtection="1">
      <alignment horizontal="center" vertical="center" wrapText="1"/>
      <protection locked="0"/>
    </xf>
    <xf numFmtId="167" fontId="4" fillId="0" borderId="26" xfId="2" applyNumberFormat="1" applyFont="1" applyFill="1" applyBorder="1" applyAlignment="1" applyProtection="1">
      <alignment horizontal="center" vertical="center"/>
      <protection locked="0"/>
    </xf>
    <xf numFmtId="167" fontId="4" fillId="0" borderId="0" xfId="2" applyNumberFormat="1" applyFont="1" applyFill="1" applyBorder="1" applyAlignment="1" applyProtection="1">
      <alignment horizontal="center" vertical="center" wrapText="1"/>
      <protection locked="0"/>
    </xf>
    <xf numFmtId="167" fontId="4" fillId="0" borderId="0" xfId="2" applyNumberFormat="1" applyFont="1" applyFill="1" applyBorder="1" applyAlignment="1" applyProtection="1">
      <alignment horizontal="center" wrapText="1"/>
      <protection locked="0"/>
    </xf>
    <xf numFmtId="167" fontId="4" fillId="11" borderId="0" xfId="2" applyNumberFormat="1" applyFont="1" applyFill="1" applyBorder="1" applyAlignment="1" applyProtection="1">
      <alignment horizontal="center" vertical="center" wrapText="1"/>
      <protection locked="0"/>
    </xf>
    <xf numFmtId="0" fontId="0" fillId="0" borderId="26" xfId="0" applyBorder="1"/>
    <xf numFmtId="167" fontId="4" fillId="45" borderId="26" xfId="2" applyNumberFormat="1" applyFont="1" applyFill="1" applyBorder="1" applyAlignment="1" applyProtection="1">
      <alignment horizontal="center" vertical="center"/>
      <protection locked="0"/>
    </xf>
    <xf numFmtId="167" fontId="4" fillId="46" borderId="26" xfId="2" applyNumberFormat="1" applyFont="1" applyFill="1" applyBorder="1" applyAlignment="1" applyProtection="1">
      <alignment horizontal="center" vertical="center"/>
      <protection locked="0"/>
    </xf>
    <xf numFmtId="167" fontId="4" fillId="46" borderId="25" xfId="2" applyNumberFormat="1" applyFont="1" applyFill="1" applyBorder="1" applyAlignment="1" applyProtection="1">
      <alignment horizontal="center" vertical="center"/>
      <protection locked="0"/>
    </xf>
    <xf numFmtId="165" fontId="0" fillId="46" borderId="26" xfId="0" applyNumberFormat="1" applyFill="1" applyBorder="1"/>
    <xf numFmtId="0" fontId="0" fillId="46" borderId="26" xfId="0" applyFill="1" applyBorder="1"/>
    <xf numFmtId="167" fontId="4" fillId="47" borderId="26" xfId="2" applyNumberFormat="1" applyFont="1" applyFill="1" applyBorder="1" applyAlignment="1" applyProtection="1">
      <alignment horizontal="center" vertical="center"/>
      <protection locked="0"/>
    </xf>
    <xf numFmtId="167" fontId="4" fillId="47" borderId="25" xfId="2" applyNumberFormat="1" applyFont="1" applyFill="1" applyBorder="1" applyAlignment="1" applyProtection="1">
      <alignment horizontal="center" vertical="center"/>
      <protection locked="0"/>
    </xf>
    <xf numFmtId="165" fontId="0" fillId="47" borderId="26" xfId="0" applyNumberFormat="1" applyFill="1" applyBorder="1"/>
    <xf numFmtId="165" fontId="5" fillId="47" borderId="26" xfId="1" applyNumberFormat="1" applyFont="1" applyFill="1" applyBorder="1" applyProtection="1">
      <protection hidden="1"/>
    </xf>
    <xf numFmtId="0" fontId="0" fillId="47" borderId="26" xfId="0" applyFill="1" applyBorder="1"/>
    <xf numFmtId="165" fontId="0" fillId="45" borderId="26" xfId="0" applyNumberFormat="1" applyFill="1" applyBorder="1"/>
    <xf numFmtId="0" fontId="9" fillId="0" borderId="0" xfId="0" applyFont="1"/>
    <xf numFmtId="0" fontId="8" fillId="0" borderId="0" xfId="0" applyFont="1"/>
    <xf numFmtId="0" fontId="8" fillId="0" borderId="0" xfId="0" applyFont="1" applyAlignment="1">
      <alignment horizontal="center"/>
    </xf>
    <xf numFmtId="0" fontId="8" fillId="0" borderId="0" xfId="0" applyFont="1" applyAlignment="1">
      <alignment horizontal="left"/>
    </xf>
    <xf numFmtId="0" fontId="35" fillId="48" borderId="43" xfId="0" applyFont="1" applyFill="1" applyBorder="1" applyAlignment="1" applyProtection="1">
      <alignment horizontal="center" vertical="center" wrapText="1"/>
    </xf>
    <xf numFmtId="0" fontId="35" fillId="48" borderId="45" xfId="0" applyFont="1" applyFill="1" applyBorder="1" applyAlignment="1" applyProtection="1">
      <alignment horizontal="center" vertical="center" wrapText="1"/>
    </xf>
    <xf numFmtId="0" fontId="60" fillId="49" borderId="41" xfId="0" applyFont="1" applyFill="1" applyBorder="1" applyAlignment="1">
      <alignment horizontal="center"/>
    </xf>
    <xf numFmtId="0" fontId="60" fillId="50" borderId="42" xfId="0" applyFont="1" applyFill="1" applyBorder="1" applyAlignment="1">
      <alignment horizontal="center"/>
    </xf>
    <xf numFmtId="0" fontId="35" fillId="51" borderId="44" xfId="0" applyFont="1" applyFill="1" applyBorder="1" applyAlignment="1" applyProtection="1">
      <alignment horizontal="left" vertical="center"/>
    </xf>
    <xf numFmtId="0" fontId="35" fillId="51" borderId="44" xfId="0" applyFont="1" applyFill="1" applyBorder="1" applyAlignment="1" applyProtection="1">
      <alignment horizontal="left" vertical="center" wrapText="1"/>
    </xf>
    <xf numFmtId="0" fontId="35" fillId="51" borderId="46" xfId="0" applyFont="1" applyFill="1" applyBorder="1" applyAlignment="1" applyProtection="1">
      <alignment horizontal="left" vertical="center"/>
    </xf>
    <xf numFmtId="0" fontId="62" fillId="7" borderId="0" xfId="3" applyFont="1" applyFill="1" applyAlignment="1" applyProtection="1">
      <alignment horizontal="center"/>
    </xf>
    <xf numFmtId="0" fontId="8" fillId="52" borderId="0" xfId="0" applyFont="1" applyFill="1"/>
    <xf numFmtId="0" fontId="19" fillId="5" borderId="0" xfId="0" applyFont="1" applyFill="1" applyProtection="1"/>
    <xf numFmtId="0" fontId="37" fillId="0" borderId="0" xfId="0" applyFont="1" applyProtection="1"/>
    <xf numFmtId="0" fontId="20" fillId="5" borderId="0" xfId="0" applyFont="1" applyFill="1" applyProtection="1"/>
    <xf numFmtId="0" fontId="19" fillId="7" borderId="0" xfId="0" applyFont="1" applyFill="1" applyProtection="1"/>
    <xf numFmtId="0" fontId="21" fillId="5" borderId="0" xfId="0" applyFont="1" applyFill="1" applyAlignment="1" applyProtection="1">
      <alignment vertical="top"/>
    </xf>
    <xf numFmtId="0" fontId="19" fillId="12" borderId="0" xfId="0" applyFont="1" applyFill="1" applyProtection="1"/>
    <xf numFmtId="0" fontId="21" fillId="5" borderId="0" xfId="0" applyFont="1" applyFill="1" applyProtection="1"/>
    <xf numFmtId="0" fontId="24" fillId="5" borderId="0" xfId="0" applyFont="1" applyFill="1" applyAlignment="1" applyProtection="1">
      <alignment horizontal="left"/>
    </xf>
    <xf numFmtId="0" fontId="19" fillId="7" borderId="0" xfId="0" applyFont="1" applyFill="1" applyAlignment="1" applyProtection="1"/>
    <xf numFmtId="0" fontId="21" fillId="5" borderId="0" xfId="0" applyFont="1" applyFill="1" applyAlignment="1" applyProtection="1">
      <alignment horizontal="right" vertical="top"/>
    </xf>
    <xf numFmtId="0" fontId="19" fillId="5" borderId="0" xfId="0" applyFont="1" applyFill="1" applyBorder="1" applyProtection="1"/>
    <xf numFmtId="0" fontId="25" fillId="5" borderId="0" xfId="0" applyFont="1" applyFill="1" applyAlignment="1" applyProtection="1">
      <alignment horizontal="left"/>
    </xf>
    <xf numFmtId="0" fontId="21" fillId="5" borderId="0" xfId="0" applyFont="1" applyFill="1" applyAlignment="1" applyProtection="1">
      <alignment vertical="top" wrapText="1"/>
    </xf>
    <xf numFmtId="0" fontId="40" fillId="5" borderId="0" xfId="0" applyFont="1" applyFill="1" applyBorder="1" applyProtection="1"/>
    <xf numFmtId="0" fontId="28" fillId="5" borderId="0" xfId="0" applyFont="1" applyFill="1" applyAlignment="1" applyProtection="1">
      <alignment vertical="center"/>
    </xf>
    <xf numFmtId="0" fontId="28" fillId="5" borderId="0" xfId="0" applyFont="1" applyFill="1" applyAlignment="1" applyProtection="1">
      <alignment horizontal="center" vertical="center"/>
    </xf>
    <xf numFmtId="0" fontId="7" fillId="0" borderId="0" xfId="3" applyFill="1" applyAlignment="1" applyProtection="1">
      <alignment vertical="center"/>
    </xf>
    <xf numFmtId="0" fontId="7" fillId="0" borderId="0" xfId="3" applyFill="1" applyAlignment="1" applyProtection="1">
      <alignment vertical="center" wrapText="1"/>
    </xf>
    <xf numFmtId="0" fontId="19" fillId="5" borderId="0" xfId="0" applyFont="1" applyFill="1" applyAlignment="1" applyProtection="1">
      <alignment vertical="center"/>
    </xf>
    <xf numFmtId="0" fontId="26" fillId="8" borderId="0" xfId="0" applyFont="1" applyFill="1" applyAlignment="1" applyProtection="1">
      <alignment vertical="center"/>
    </xf>
    <xf numFmtId="0" fontId="19" fillId="5" borderId="0" xfId="0" applyFont="1" applyFill="1" applyProtection="1"/>
    <xf numFmtId="0" fontId="21" fillId="5" borderId="0" xfId="0" applyFont="1" applyFill="1" applyBorder="1" applyProtection="1"/>
    <xf numFmtId="0" fontId="0" fillId="0" borderId="0" xfId="0" applyFont="1"/>
    <xf numFmtId="0" fontId="29" fillId="0" borderId="0" xfId="0" applyFont="1"/>
    <xf numFmtId="0" fontId="29" fillId="0" borderId="0" xfId="0" applyFont="1" applyAlignment="1">
      <alignment vertical="center"/>
    </xf>
    <xf numFmtId="0" fontId="29" fillId="0" borderId="0" xfId="0" applyFont="1" applyAlignment="1">
      <alignment horizontal="justify" vertical="center"/>
    </xf>
    <xf numFmtId="0" fontId="0" fillId="0" borderId="0" xfId="0" applyFont="1" applyAlignment="1">
      <alignment horizontal="justify" vertical="center"/>
    </xf>
    <xf numFmtId="0" fontId="0" fillId="0" borderId="26" xfId="0" applyFont="1" applyBorder="1"/>
    <xf numFmtId="0" fontId="0" fillId="0" borderId="0" xfId="0" applyFont="1" applyAlignment="1">
      <alignment vertical="center"/>
    </xf>
    <xf numFmtId="0" fontId="0" fillId="0" borderId="0" xfId="0" applyFont="1" applyBorder="1"/>
    <xf numFmtId="0" fontId="0" fillId="0" borderId="0" xfId="0" applyFont="1" applyAlignment="1">
      <alignment horizontal="center" vertical="center"/>
    </xf>
    <xf numFmtId="0" fontId="0" fillId="0" borderId="0" xfId="0" applyFont="1" applyAlignment="1">
      <alignment horizontal="left"/>
    </xf>
    <xf numFmtId="0" fontId="63" fillId="0" borderId="0" xfId="0" applyFont="1" applyAlignment="1">
      <alignment vertical="center"/>
    </xf>
    <xf numFmtId="0" fontId="0" fillId="0" borderId="47" xfId="0" applyFont="1" applyBorder="1" applyAlignment="1"/>
    <xf numFmtId="0" fontId="0" fillId="0" borderId="0" xfId="0" applyFont="1" applyBorder="1" applyAlignment="1">
      <alignment horizontal="justify" vertical="center"/>
    </xf>
    <xf numFmtId="0" fontId="0" fillId="0" borderId="0" xfId="0" applyFont="1" applyAlignment="1">
      <alignment horizontal="left" vertical="center"/>
    </xf>
    <xf numFmtId="0" fontId="0" fillId="0" borderId="0" xfId="0" applyFont="1" applyAlignment="1">
      <alignment vertical="center" wrapText="1"/>
    </xf>
    <xf numFmtId="0" fontId="0" fillId="0" borderId="47" xfId="0" applyFont="1" applyBorder="1"/>
    <xf numFmtId="0" fontId="0" fillId="0" borderId="21" xfId="0" applyFont="1" applyBorder="1" applyAlignment="1">
      <alignment vertical="center" wrapText="1"/>
    </xf>
    <xf numFmtId="0" fontId="0" fillId="0" borderId="22" xfId="0" applyFont="1" applyBorder="1" applyAlignment="1">
      <alignment vertical="center" wrapText="1"/>
    </xf>
    <xf numFmtId="0" fontId="29" fillId="0" borderId="0" xfId="0" applyFont="1" applyBorder="1" applyAlignment="1">
      <alignment horizontal="justify" vertical="center"/>
    </xf>
    <xf numFmtId="0" fontId="0" fillId="0" borderId="21" xfId="0" applyFont="1" applyBorder="1" applyAlignment="1">
      <alignment horizontal="center" vertical="center" wrapText="1"/>
    </xf>
    <xf numFmtId="0" fontId="0" fillId="0" borderId="0" xfId="0" applyFont="1" applyBorder="1" applyAlignment="1">
      <alignment vertical="center"/>
    </xf>
    <xf numFmtId="0" fontId="0" fillId="0" borderId="0" xfId="0" applyFont="1" applyBorder="1" applyAlignment="1"/>
    <xf numFmtId="0" fontId="0" fillId="0" borderId="0" xfId="0" applyFont="1" applyBorder="1" applyAlignment="1">
      <alignment vertical="top"/>
    </xf>
    <xf numFmtId="0" fontId="0" fillId="0" borderId="0" xfId="0" applyFont="1" applyFill="1" applyBorder="1" applyAlignment="1">
      <alignment horizontal="justify" vertical="center"/>
    </xf>
    <xf numFmtId="0" fontId="0" fillId="0" borderId="0" xfId="0" applyFont="1" applyAlignment="1">
      <alignment horizontal="left" vertical="top"/>
    </xf>
    <xf numFmtId="0" fontId="0" fillId="0" borderId="0" xfId="0" applyFont="1" applyAlignment="1">
      <alignment horizontal="left" vertical="center" indent="10"/>
    </xf>
    <xf numFmtId="0" fontId="36" fillId="5" borderId="0" xfId="0" applyFont="1" applyFill="1" applyProtection="1"/>
    <xf numFmtId="0" fontId="66" fillId="5" borderId="0" xfId="3" applyFont="1" applyFill="1" applyAlignment="1" applyProtection="1"/>
    <xf numFmtId="43" fontId="14" fillId="0" borderId="0" xfId="1" applyFont="1" applyFill="1" applyBorder="1" applyProtection="1">
      <protection locked="0"/>
    </xf>
    <xf numFmtId="43" fontId="15" fillId="0" borderId="22" xfId="1" applyFont="1" applyFill="1" applyBorder="1" applyAlignment="1" applyProtection="1">
      <alignment wrapText="1"/>
      <protection locked="0"/>
    </xf>
    <xf numFmtId="166" fontId="14" fillId="0" borderId="0" xfId="1" applyNumberFormat="1" applyFont="1" applyAlignment="1" applyProtection="1">
      <protection locked="0"/>
    </xf>
    <xf numFmtId="166" fontId="15" fillId="0" borderId="7" xfId="1" applyNumberFormat="1" applyFont="1" applyBorder="1" applyAlignment="1" applyProtection="1">
      <protection locked="0"/>
    </xf>
    <xf numFmtId="166" fontId="14" fillId="0" borderId="11" xfId="1" applyNumberFormat="1" applyFont="1" applyBorder="1" applyAlignment="1" applyProtection="1">
      <protection locked="0"/>
    </xf>
    <xf numFmtId="166" fontId="14" fillId="0" borderId="0" xfId="1" applyNumberFormat="1" applyFont="1" applyBorder="1" applyAlignment="1" applyProtection="1">
      <protection locked="0"/>
    </xf>
    <xf numFmtId="166" fontId="14" fillId="0" borderId="0" xfId="1" applyNumberFormat="1" applyFont="1" applyBorder="1" applyAlignment="1" applyProtection="1"/>
    <xf numFmtId="166" fontId="15" fillId="0" borderId="0" xfId="1" applyNumberFormat="1" applyFont="1" applyAlignment="1" applyProtection="1">
      <protection locked="0"/>
    </xf>
    <xf numFmtId="166" fontId="14" fillId="0" borderId="17" xfId="1" applyNumberFormat="1" applyFont="1" applyBorder="1" applyAlignment="1" applyProtection="1">
      <protection locked="0"/>
    </xf>
    <xf numFmtId="166" fontId="15" fillId="0" borderId="0" xfId="1" applyNumberFormat="1" applyFont="1" applyBorder="1" applyAlignment="1" applyProtection="1">
      <protection locked="0"/>
    </xf>
    <xf numFmtId="43" fontId="17" fillId="0" borderId="0" xfId="1" applyFont="1" applyAlignment="1" applyProtection="1">
      <protection locked="0"/>
    </xf>
    <xf numFmtId="43" fontId="15" fillId="0" borderId="53" xfId="1" applyFont="1" applyBorder="1" applyAlignment="1" applyProtection="1">
      <alignment vertical="top" wrapText="1"/>
      <protection locked="0"/>
    </xf>
    <xf numFmtId="166" fontId="15" fillId="0" borderId="53" xfId="1" applyNumberFormat="1" applyFont="1" applyBorder="1" applyAlignment="1" applyProtection="1">
      <alignment vertical="top" wrapText="1"/>
      <protection locked="0"/>
    </xf>
    <xf numFmtId="166" fontId="15" fillId="0" borderId="54" xfId="1" applyNumberFormat="1" applyFont="1" applyBorder="1" applyAlignment="1" applyProtection="1">
      <alignment vertical="top"/>
      <protection locked="0"/>
    </xf>
    <xf numFmtId="43" fontId="17" fillId="0" borderId="26" xfId="1" applyFont="1" applyBorder="1" applyAlignment="1" applyProtection="1">
      <alignment horizontal="left"/>
      <protection locked="0"/>
    </xf>
    <xf numFmtId="43" fontId="14" fillId="0" borderId="0" xfId="1" applyFont="1" applyAlignment="1" applyProtection="1">
      <alignment wrapText="1"/>
      <protection locked="0"/>
    </xf>
    <xf numFmtId="166" fontId="14" fillId="0" borderId="0" xfId="1" applyNumberFormat="1" applyFont="1" applyAlignment="1" applyProtection="1">
      <alignment wrapText="1"/>
      <protection locked="0"/>
    </xf>
    <xf numFmtId="0" fontId="8" fillId="0" borderId="7" xfId="0" applyFont="1" applyFill="1" applyBorder="1" applyProtection="1">
      <protection locked="0"/>
    </xf>
    <xf numFmtId="0" fontId="8" fillId="0" borderId="11" xfId="0" applyFont="1" applyFill="1" applyBorder="1" applyProtection="1">
      <protection locked="0"/>
    </xf>
    <xf numFmtId="43" fontId="15" fillId="0" borderId="22" xfId="1" applyFont="1" applyBorder="1" applyAlignment="1" applyProtection="1">
      <alignment vertical="top" wrapText="1"/>
      <protection locked="0"/>
    </xf>
    <xf numFmtId="165" fontId="9" fillId="0" borderId="12" xfId="1" applyNumberFormat="1" applyFont="1" applyBorder="1" applyAlignment="1" applyProtection="1">
      <alignment horizontal="center"/>
      <protection locked="0"/>
    </xf>
    <xf numFmtId="166" fontId="15" fillId="0" borderId="22" xfId="1" applyNumberFormat="1" applyFont="1" applyBorder="1" applyAlignment="1" applyProtection="1">
      <alignment vertical="top" wrapText="1"/>
      <protection locked="0"/>
    </xf>
    <xf numFmtId="43" fontId="15" fillId="0" borderId="23" xfId="1" applyFont="1" applyBorder="1" applyAlignment="1" applyProtection="1">
      <alignment wrapText="1"/>
      <protection locked="0"/>
    </xf>
    <xf numFmtId="43" fontId="14" fillId="0" borderId="10" xfId="1" applyFont="1" applyFill="1" applyBorder="1" applyProtection="1">
      <protection locked="0"/>
    </xf>
    <xf numFmtId="166" fontId="14" fillId="0" borderId="0" xfId="1" applyNumberFormat="1" applyFont="1" applyFill="1" applyBorder="1" applyProtection="1">
      <protection locked="0"/>
    </xf>
    <xf numFmtId="43" fontId="14" fillId="0" borderId="9" xfId="1" applyFont="1" applyFill="1" applyBorder="1" applyProtection="1">
      <protection locked="0"/>
    </xf>
    <xf numFmtId="166" fontId="15" fillId="0" borderId="13" xfId="1" applyNumberFormat="1" applyFont="1" applyFill="1" applyBorder="1" applyProtection="1">
      <protection locked="0"/>
    </xf>
    <xf numFmtId="43" fontId="14" fillId="0" borderId="11" xfId="1" applyFont="1" applyFill="1" applyBorder="1" applyProtection="1">
      <protection locked="0"/>
    </xf>
    <xf numFmtId="43" fontId="14" fillId="0" borderId="0" xfId="1" applyFont="1" applyFill="1" applyProtection="1">
      <protection locked="0"/>
    </xf>
    <xf numFmtId="166" fontId="14" fillId="0" borderId="0" xfId="1" applyNumberFormat="1" applyFont="1" applyFill="1" applyProtection="1">
      <protection locked="0"/>
    </xf>
    <xf numFmtId="43" fontId="15" fillId="0" borderId="0" xfId="1" applyFont="1" applyFill="1" applyProtection="1">
      <protection locked="0"/>
    </xf>
    <xf numFmtId="43" fontId="15" fillId="0" borderId="0" xfId="1" applyFont="1" applyFill="1" applyBorder="1" applyProtection="1">
      <protection locked="0"/>
    </xf>
    <xf numFmtId="166" fontId="15" fillId="0" borderId="0" xfId="1" applyNumberFormat="1" applyFont="1" applyFill="1" applyBorder="1" applyProtection="1">
      <protection locked="0"/>
    </xf>
    <xf numFmtId="43" fontId="15" fillId="0" borderId="22" xfId="1" applyFont="1" applyFill="1" applyBorder="1" applyProtection="1">
      <protection locked="0"/>
    </xf>
    <xf numFmtId="43" fontId="17" fillId="0" borderId="22" xfId="1" applyFont="1" applyFill="1" applyBorder="1" applyAlignment="1" applyProtection="1">
      <alignment wrapText="1"/>
      <protection locked="0"/>
    </xf>
    <xf numFmtId="166" fontId="15" fillId="0" borderId="22" xfId="1" applyNumberFormat="1" applyFont="1" applyFill="1" applyBorder="1" applyAlignment="1" applyProtection="1">
      <alignment wrapText="1"/>
      <protection locked="0"/>
    </xf>
    <xf numFmtId="43" fontId="15" fillId="0" borderId="10" xfId="1" applyFont="1" applyFill="1" applyBorder="1" applyProtection="1">
      <protection locked="0"/>
    </xf>
    <xf numFmtId="166" fontId="15" fillId="0" borderId="10" xfId="1" applyNumberFormat="1" applyFont="1" applyFill="1" applyBorder="1" applyProtection="1">
      <protection locked="0"/>
    </xf>
    <xf numFmtId="43" fontId="16" fillId="0" borderId="0" xfId="1" applyFont="1" applyFill="1" applyProtection="1">
      <protection locked="0"/>
    </xf>
    <xf numFmtId="43" fontId="15" fillId="0" borderId="52" xfId="1" applyFont="1" applyFill="1" applyBorder="1" applyAlignment="1" applyProtection="1">
      <alignment vertical="top"/>
      <protection locked="0"/>
    </xf>
    <xf numFmtId="43" fontId="15" fillId="0" borderId="53" xfId="1" applyFont="1" applyFill="1" applyBorder="1" applyAlignment="1" applyProtection="1">
      <alignment vertical="top"/>
      <protection locked="0"/>
    </xf>
    <xf numFmtId="43" fontId="15" fillId="0" borderId="53" xfId="1" applyFont="1" applyFill="1" applyBorder="1" applyAlignment="1" applyProtection="1">
      <alignment vertical="top" wrapText="1"/>
      <protection locked="0"/>
    </xf>
    <xf numFmtId="166" fontId="15" fillId="0" borderId="53" xfId="1" applyNumberFormat="1" applyFont="1" applyFill="1" applyBorder="1" applyAlignment="1" applyProtection="1">
      <alignment vertical="top" wrapText="1"/>
      <protection locked="0"/>
    </xf>
    <xf numFmtId="166" fontId="14" fillId="0" borderId="17" xfId="1" applyNumberFormat="1" applyFont="1" applyFill="1" applyBorder="1" applyProtection="1">
      <protection locked="0"/>
    </xf>
    <xf numFmtId="165" fontId="8" fillId="0" borderId="3" xfId="1" applyNumberFormat="1" applyFont="1" applyFill="1" applyBorder="1" applyProtection="1">
      <protection locked="0"/>
    </xf>
    <xf numFmtId="166" fontId="14" fillId="0" borderId="9" xfId="1" applyNumberFormat="1" applyFont="1" applyFill="1" applyBorder="1" applyProtection="1">
      <protection locked="0"/>
    </xf>
    <xf numFmtId="166" fontId="14" fillId="0" borderId="13" xfId="1" applyNumberFormat="1" applyFont="1" applyFill="1" applyBorder="1" applyProtection="1">
      <protection locked="0"/>
    </xf>
    <xf numFmtId="166" fontId="14" fillId="0" borderId="7" xfId="1" applyNumberFormat="1" applyFont="1" applyFill="1" applyBorder="1" applyProtection="1">
      <protection locked="0"/>
    </xf>
    <xf numFmtId="166" fontId="14" fillId="0" borderId="8" xfId="1" applyNumberFormat="1" applyFont="1" applyFill="1" applyBorder="1" applyProtection="1">
      <protection locked="0"/>
    </xf>
    <xf numFmtId="166" fontId="14" fillId="0" borderId="16" xfId="1" applyNumberFormat="1" applyFont="1" applyFill="1" applyBorder="1" applyProtection="1">
      <protection locked="0"/>
    </xf>
    <xf numFmtId="166" fontId="14" fillId="0" borderId="15" xfId="1" applyNumberFormat="1" applyFont="1" applyFill="1" applyBorder="1" applyProtection="1">
      <protection locked="0"/>
    </xf>
    <xf numFmtId="43" fontId="14" fillId="0" borderId="13" xfId="1" applyFont="1" applyFill="1" applyBorder="1" applyProtection="1">
      <protection locked="0"/>
    </xf>
    <xf numFmtId="43" fontId="14" fillId="0" borderId="0" xfId="9" applyNumberFormat="1" applyFont="1" applyFill="1" applyBorder="1" applyProtection="1">
      <protection locked="0"/>
    </xf>
    <xf numFmtId="166" fontId="15" fillId="0" borderId="21" xfId="1" applyNumberFormat="1" applyFont="1" applyBorder="1" applyAlignment="1" applyProtection="1">
      <alignment wrapText="1"/>
      <protection locked="0"/>
    </xf>
    <xf numFmtId="166" fontId="14" fillId="0" borderId="10" xfId="1" applyNumberFormat="1" applyFont="1" applyFill="1" applyBorder="1" applyProtection="1">
      <protection locked="0"/>
    </xf>
    <xf numFmtId="166" fontId="14" fillId="0" borderId="12" xfId="1" applyNumberFormat="1" applyFont="1" applyFill="1" applyBorder="1" applyProtection="1">
      <protection locked="0"/>
    </xf>
    <xf numFmtId="166" fontId="14" fillId="0" borderId="17" xfId="1" applyNumberFormat="1" applyFont="1" applyBorder="1" applyProtection="1">
      <protection locked="0"/>
    </xf>
    <xf numFmtId="166" fontId="14" fillId="0" borderId="56" xfId="1" applyNumberFormat="1" applyFont="1" applyFill="1" applyBorder="1" applyProtection="1">
      <protection locked="0"/>
    </xf>
    <xf numFmtId="43" fontId="14" fillId="0" borderId="17" xfId="1" applyFont="1" applyFill="1" applyBorder="1" applyProtection="1">
      <protection locked="0"/>
    </xf>
    <xf numFmtId="43" fontId="14" fillId="0" borderId="24" xfId="1" applyFont="1" applyBorder="1" applyProtection="1">
      <protection locked="0"/>
    </xf>
    <xf numFmtId="166" fontId="14" fillId="0" borderId="12" xfId="1" applyNumberFormat="1" applyFont="1" applyBorder="1" applyAlignment="1" applyProtection="1">
      <alignment horizontal="center"/>
      <protection locked="0"/>
    </xf>
    <xf numFmtId="43" fontId="15" fillId="0" borderId="8" xfId="1" applyFont="1" applyBorder="1" applyAlignment="1" applyProtection="1">
      <alignment horizontal="center" wrapText="1"/>
      <protection locked="0"/>
    </xf>
    <xf numFmtId="166" fontId="15" fillId="0" borderId="15" xfId="1" applyNumberFormat="1" applyFont="1" applyBorder="1" applyAlignment="1" applyProtection="1">
      <alignment horizontal="center" wrapText="1"/>
      <protection locked="0"/>
    </xf>
    <xf numFmtId="166" fontId="14" fillId="0" borderId="10" xfId="1" applyNumberFormat="1" applyFont="1" applyBorder="1" applyAlignment="1" applyProtection="1">
      <alignment horizontal="center"/>
      <protection locked="0"/>
    </xf>
    <xf numFmtId="166" fontId="15" fillId="0" borderId="15" xfId="1" applyNumberFormat="1" applyFont="1" applyBorder="1" applyAlignment="1" applyProtection="1">
      <alignment horizontal="center"/>
      <protection locked="0"/>
    </xf>
    <xf numFmtId="43" fontId="15" fillId="0" borderId="12" xfId="1" applyFont="1" applyBorder="1" applyAlignment="1" applyProtection="1">
      <alignment horizontal="center" wrapText="1"/>
      <protection locked="0"/>
    </xf>
    <xf numFmtId="43" fontId="15" fillId="0" borderId="15" xfId="1" applyFont="1" applyBorder="1" applyAlignment="1" applyProtection="1">
      <alignment horizontal="center" wrapText="1"/>
      <protection locked="0"/>
    </xf>
    <xf numFmtId="43" fontId="14" fillId="0" borderId="15" xfId="1" applyFont="1" applyFill="1" applyBorder="1" applyProtection="1">
      <protection locked="0"/>
    </xf>
    <xf numFmtId="0" fontId="9" fillId="0" borderId="16" xfId="0" applyFont="1" applyFill="1" applyBorder="1" applyProtection="1">
      <protection locked="0"/>
    </xf>
    <xf numFmtId="0" fontId="8" fillId="0" borderId="17" xfId="0" applyFont="1" applyFill="1" applyBorder="1" applyProtection="1">
      <protection locked="0"/>
    </xf>
    <xf numFmtId="0" fontId="9" fillId="0" borderId="17" xfId="0" applyFont="1" applyFill="1" applyBorder="1" applyProtection="1">
      <protection locked="0"/>
    </xf>
    <xf numFmtId="0" fontId="8" fillId="0" borderId="12" xfId="0" applyFont="1" applyFill="1" applyBorder="1" applyProtection="1">
      <protection locked="0"/>
    </xf>
    <xf numFmtId="166" fontId="14" fillId="0" borderId="16" xfId="1" applyNumberFormat="1" applyFont="1" applyBorder="1" applyProtection="1">
      <protection locked="0"/>
    </xf>
    <xf numFmtId="165" fontId="8" fillId="0" borderId="17" xfId="1" applyNumberFormat="1" applyFont="1" applyFill="1" applyBorder="1" applyProtection="1">
      <protection locked="0"/>
    </xf>
    <xf numFmtId="165" fontId="8" fillId="0" borderId="17" xfId="1" applyNumberFormat="1" applyFont="1" applyBorder="1" applyProtection="1">
      <protection locked="0"/>
    </xf>
    <xf numFmtId="165" fontId="8" fillId="0" borderId="18" xfId="1" applyNumberFormat="1" applyFont="1" applyFill="1" applyBorder="1" applyProtection="1">
      <protection locked="0"/>
    </xf>
    <xf numFmtId="165" fontId="9" fillId="0" borderId="24" xfId="1" applyNumberFormat="1" applyFont="1" applyBorder="1" applyAlignment="1" applyProtection="1">
      <alignment horizontal="center"/>
      <protection locked="0"/>
    </xf>
    <xf numFmtId="165" fontId="9" fillId="0" borderId="22" xfId="1" applyNumberFormat="1" applyFont="1" applyBorder="1" applyAlignment="1" applyProtection="1">
      <alignment horizontal="center"/>
      <protection locked="0"/>
    </xf>
    <xf numFmtId="43" fontId="16" fillId="0" borderId="15" xfId="1" applyFont="1" applyBorder="1" applyProtection="1">
      <protection locked="0"/>
    </xf>
    <xf numFmtId="166" fontId="14" fillId="0" borderId="57" xfId="1" applyNumberFormat="1" applyFont="1" applyBorder="1" applyProtection="1">
      <protection locked="0"/>
    </xf>
    <xf numFmtId="43" fontId="14" fillId="0" borderId="8" xfId="1" applyFont="1" applyFill="1" applyBorder="1" applyProtection="1">
      <protection locked="0"/>
    </xf>
    <xf numFmtId="43" fontId="14" fillId="0" borderId="16" xfId="1" applyFont="1" applyFill="1" applyBorder="1" applyProtection="1">
      <protection locked="0"/>
    </xf>
    <xf numFmtId="43" fontId="14" fillId="0" borderId="0" xfId="9" applyFont="1" applyFill="1" applyBorder="1" applyProtection="1">
      <protection locked="0"/>
    </xf>
    <xf numFmtId="43" fontId="14" fillId="0" borderId="9" xfId="1" applyFont="1" applyFill="1" applyBorder="1" applyAlignment="1" applyProtection="1">
      <alignment horizontal="center"/>
      <protection locked="0"/>
    </xf>
    <xf numFmtId="43" fontId="15" fillId="0" borderId="21" xfId="1" applyFont="1" applyFill="1" applyBorder="1" applyAlignment="1" applyProtection="1">
      <alignment wrapText="1"/>
    </xf>
    <xf numFmtId="43" fontId="14" fillId="0" borderId="15" xfId="9" applyNumberFormat="1" applyFont="1" applyFill="1" applyBorder="1" applyProtection="1">
      <protection locked="0"/>
    </xf>
    <xf numFmtId="43" fontId="14" fillId="0" borderId="10" xfId="9" applyNumberFormat="1" applyFont="1" applyFill="1" applyBorder="1" applyProtection="1">
      <protection locked="0"/>
    </xf>
    <xf numFmtId="43" fontId="14" fillId="0" borderId="12" xfId="1" applyFont="1" applyBorder="1" applyProtection="1">
      <protection locked="0"/>
    </xf>
    <xf numFmtId="164" fontId="14" fillId="0" borderId="13" xfId="1" applyNumberFormat="1" applyFont="1" applyBorder="1" applyProtection="1">
      <protection locked="0"/>
    </xf>
    <xf numFmtId="0" fontId="14" fillId="0" borderId="55" xfId="0" applyFont="1" applyFill="1" applyBorder="1" applyProtection="1">
      <protection locked="0"/>
    </xf>
    <xf numFmtId="0" fontId="14" fillId="0" borderId="20" xfId="0" applyFont="1" applyFill="1" applyBorder="1" applyProtection="1">
      <protection locked="0"/>
    </xf>
    <xf numFmtId="0" fontId="14" fillId="0" borderId="59" xfId="0" applyFont="1" applyFill="1" applyBorder="1" applyProtection="1">
      <protection locked="0"/>
    </xf>
    <xf numFmtId="164" fontId="14" fillId="0" borderId="0" xfId="1" applyNumberFormat="1" applyFont="1" applyBorder="1" applyProtection="1">
      <protection locked="0"/>
    </xf>
    <xf numFmtId="0" fontId="14" fillId="0" borderId="16" xfId="0" applyFont="1" applyFill="1" applyBorder="1" applyProtection="1">
      <protection locked="0"/>
    </xf>
    <xf numFmtId="0" fontId="14" fillId="0" borderId="17" xfId="0" applyFont="1" applyFill="1" applyBorder="1" applyProtection="1">
      <protection locked="0"/>
    </xf>
    <xf numFmtId="164" fontId="14" fillId="0" borderId="24" xfId="1" applyNumberFormat="1" applyFont="1" applyFill="1" applyBorder="1" applyProtection="1"/>
    <xf numFmtId="43" fontId="14" fillId="0" borderId="22" xfId="1" applyFont="1" applyFill="1" applyBorder="1" applyProtection="1">
      <protection locked="0"/>
    </xf>
    <xf numFmtId="14" fontId="14" fillId="0" borderId="22" xfId="1" applyNumberFormat="1" applyFont="1" applyFill="1" applyBorder="1" applyProtection="1">
      <protection locked="0"/>
    </xf>
    <xf numFmtId="43" fontId="16" fillId="0" borderId="22" xfId="1" applyFont="1" applyFill="1" applyBorder="1" applyProtection="1">
      <protection locked="0"/>
    </xf>
    <xf numFmtId="164" fontId="14" fillId="0" borderId="22" xfId="1" applyNumberFormat="1" applyFont="1" applyFill="1" applyBorder="1" applyProtection="1"/>
    <xf numFmtId="43" fontId="16" fillId="0" borderId="0" xfId="1" applyFont="1" applyFill="1" applyBorder="1" applyProtection="1">
      <protection locked="0"/>
    </xf>
    <xf numFmtId="43" fontId="15" fillId="0" borderId="15" xfId="1" applyFont="1" applyFill="1" applyBorder="1" applyProtection="1">
      <protection locked="0"/>
    </xf>
    <xf numFmtId="43" fontId="16" fillId="0" borderId="12" xfId="1" applyFont="1" applyBorder="1" applyProtection="1">
      <protection locked="0"/>
    </xf>
    <xf numFmtId="165" fontId="35" fillId="0" borderId="1" xfId="1" applyNumberFormat="1" applyFont="1" applyFill="1" applyBorder="1" applyAlignment="1" applyProtection="1">
      <alignment vertical="top"/>
      <protection locked="0"/>
    </xf>
    <xf numFmtId="165" fontId="35" fillId="0" borderId="0" xfId="1" applyNumberFormat="1" applyFont="1" applyFill="1" applyBorder="1" applyAlignment="1" applyProtection="1">
      <alignment vertical="top"/>
      <protection locked="0"/>
    </xf>
    <xf numFmtId="165" fontId="35" fillId="0" borderId="0" xfId="1" applyNumberFormat="1" applyFont="1" applyFill="1" applyAlignment="1" applyProtection="1">
      <alignment vertical="top"/>
      <protection locked="0"/>
    </xf>
    <xf numFmtId="165" fontId="2" fillId="0" borderId="0" xfId="1" applyNumberFormat="1" applyFont="1" applyFill="1" applyAlignment="1" applyProtection="1">
      <alignment horizontal="center" vertical="top"/>
      <protection locked="0"/>
    </xf>
    <xf numFmtId="165" fontId="35" fillId="0" borderId="0" xfId="1" applyNumberFormat="1" applyFont="1" applyFill="1" applyAlignment="1" applyProtection="1">
      <alignment horizontal="center" vertical="top"/>
      <protection locked="0"/>
    </xf>
    <xf numFmtId="165" fontId="2" fillId="0" borderId="1" xfId="1" applyNumberFormat="1" applyFont="1" applyFill="1" applyBorder="1" applyAlignment="1" applyProtection="1">
      <alignment horizontal="center" vertical="top"/>
      <protection locked="0"/>
    </xf>
    <xf numFmtId="165" fontId="35" fillId="0" borderId="1" xfId="1" applyNumberFormat="1" applyFont="1" applyFill="1" applyBorder="1" applyAlignment="1" applyProtection="1">
      <alignment horizontal="center" vertical="top"/>
      <protection locked="0"/>
    </xf>
    <xf numFmtId="0" fontId="8" fillId="0" borderId="22" xfId="0" applyFont="1" applyFill="1" applyBorder="1" applyProtection="1">
      <protection locked="0"/>
    </xf>
    <xf numFmtId="165" fontId="8" fillId="0" borderId="22" xfId="1" applyNumberFormat="1" applyFont="1" applyBorder="1" applyProtection="1">
      <protection locked="0"/>
    </xf>
    <xf numFmtId="165" fontId="8" fillId="0" borderId="22" xfId="1" applyNumberFormat="1" applyFont="1" applyFill="1" applyBorder="1" applyProtection="1">
      <protection locked="0"/>
    </xf>
    <xf numFmtId="0" fontId="9" fillId="0" borderId="22" xfId="0" applyFont="1" applyFill="1" applyBorder="1" applyProtection="1">
      <protection locked="0"/>
    </xf>
    <xf numFmtId="165" fontId="8" fillId="0" borderId="5" xfId="1" applyNumberFormat="1" applyFont="1" applyFill="1" applyBorder="1" applyProtection="1">
      <protection locked="0"/>
    </xf>
    <xf numFmtId="165" fontId="8" fillId="0" borderId="22" xfId="0" applyNumberFormat="1" applyFont="1" applyFill="1" applyBorder="1" applyProtection="1">
      <protection locked="0"/>
    </xf>
    <xf numFmtId="165" fontId="2" fillId="0" borderId="0" xfId="1" applyNumberFormat="1" applyFont="1" applyFill="1" applyProtection="1">
      <protection locked="0"/>
    </xf>
    <xf numFmtId="0" fontId="0" fillId="0" borderId="0" xfId="0" applyFill="1"/>
    <xf numFmtId="0" fontId="0" fillId="0" borderId="0" xfId="0" applyBorder="1"/>
    <xf numFmtId="43" fontId="15" fillId="0" borderId="0" xfId="1" applyFont="1" applyBorder="1" applyAlignment="1" applyProtection="1">
      <alignment horizontal="center" wrapText="1"/>
      <protection locked="0"/>
    </xf>
    <xf numFmtId="0" fontId="14" fillId="0" borderId="0" xfId="0" applyFont="1" applyFill="1" applyBorder="1" applyProtection="1">
      <protection locked="0"/>
    </xf>
    <xf numFmtId="0" fontId="14" fillId="0" borderId="15" xfId="0" applyFont="1" applyFill="1" applyBorder="1" applyProtection="1">
      <protection locked="0"/>
    </xf>
    <xf numFmtId="0" fontId="14" fillId="0" borderId="10" xfId="0" applyFont="1" applyFill="1" applyBorder="1" applyProtection="1">
      <protection locked="0"/>
    </xf>
    <xf numFmtId="0" fontId="14" fillId="0" borderId="12" xfId="0" applyFont="1" applyFill="1" applyBorder="1" applyProtection="1">
      <protection locked="0"/>
    </xf>
    <xf numFmtId="43" fontId="15" fillId="0" borderId="22" xfId="1" applyFont="1" applyBorder="1" applyAlignment="1" applyProtection="1">
      <alignment horizontal="center" wrapText="1"/>
      <protection locked="0"/>
    </xf>
    <xf numFmtId="0" fontId="19" fillId="5" borderId="0" xfId="0" applyFont="1" applyFill="1" applyProtection="1"/>
    <xf numFmtId="167" fontId="4" fillId="45" borderId="26" xfId="2" applyNumberFormat="1" applyFont="1" applyFill="1" applyBorder="1" applyAlignment="1" applyProtection="1">
      <alignment horizontal="center" vertical="center"/>
      <protection locked="0"/>
    </xf>
    <xf numFmtId="43" fontId="28" fillId="54" borderId="0" xfId="1" applyFont="1" applyFill="1"/>
    <xf numFmtId="0" fontId="28" fillId="54" borderId="0" xfId="0" applyFont="1" applyFill="1" applyProtection="1"/>
    <xf numFmtId="0" fontId="28" fillId="54" borderId="0" xfId="0" applyFont="1" applyFill="1"/>
    <xf numFmtId="0" fontId="19" fillId="5" borderId="0" xfId="0" applyFont="1" applyFill="1" applyProtection="1">
      <protection locked="0"/>
    </xf>
    <xf numFmtId="0" fontId="19" fillId="5" borderId="0" xfId="0" applyFont="1" applyFill="1" applyProtection="1">
      <protection hidden="1"/>
    </xf>
    <xf numFmtId="0" fontId="28" fillId="5" borderId="0" xfId="0" applyFont="1" applyFill="1" applyProtection="1">
      <protection hidden="1"/>
    </xf>
    <xf numFmtId="43" fontId="19" fillId="55" borderId="0" xfId="1" applyFont="1" applyFill="1" applyProtection="1">
      <protection hidden="1"/>
    </xf>
    <xf numFmtId="43" fontId="19" fillId="55" borderId="0" xfId="1" applyFont="1" applyFill="1" applyAlignment="1" applyProtection="1">
      <alignment horizontal="center"/>
      <protection hidden="1"/>
    </xf>
    <xf numFmtId="43" fontId="36" fillId="5" borderId="0" xfId="1" applyFont="1" applyFill="1" applyProtection="1">
      <protection hidden="1"/>
    </xf>
    <xf numFmtId="0" fontId="32" fillId="5" borderId="0" xfId="0" applyFont="1" applyFill="1" applyProtection="1">
      <protection hidden="1"/>
    </xf>
    <xf numFmtId="43" fontId="36" fillId="5" borderId="0" xfId="1" applyFont="1" applyFill="1" applyProtection="1">
      <protection locked="0"/>
    </xf>
    <xf numFmtId="0" fontId="19" fillId="13" borderId="0" xfId="0" applyNumberFormat="1" applyFont="1" applyFill="1" applyProtection="1">
      <protection locked="0"/>
    </xf>
    <xf numFmtId="0" fontId="37" fillId="5" borderId="0" xfId="0" applyFont="1" applyFill="1" applyProtection="1">
      <protection locked="0"/>
    </xf>
    <xf numFmtId="0" fontId="39" fillId="5" borderId="0" xfId="0" applyFont="1" applyFill="1" applyProtection="1">
      <protection locked="0"/>
    </xf>
    <xf numFmtId="0" fontId="19" fillId="5" borderId="0" xfId="0" applyFont="1" applyFill="1" applyProtection="1">
      <protection locked="0" hidden="1"/>
    </xf>
    <xf numFmtId="0" fontId="22" fillId="5" borderId="1" xfId="0" applyFont="1" applyFill="1" applyBorder="1" applyProtection="1">
      <protection locked="0"/>
    </xf>
    <xf numFmtId="0" fontId="22" fillId="6" borderId="1" xfId="0" applyFont="1" applyFill="1" applyBorder="1" applyProtection="1">
      <protection locked="0"/>
    </xf>
    <xf numFmtId="168" fontId="32" fillId="13" borderId="0" xfId="0" applyNumberFormat="1" applyFont="1" applyFill="1" applyProtection="1">
      <protection locked="0"/>
    </xf>
    <xf numFmtId="0" fontId="19" fillId="7" borderId="0" xfId="0" applyFont="1" applyFill="1" applyProtection="1">
      <protection locked="0"/>
    </xf>
    <xf numFmtId="0" fontId="21" fillId="5" borderId="0" xfId="0" applyFont="1" applyFill="1" applyAlignment="1" applyProtection="1">
      <alignment vertical="top"/>
      <protection locked="0"/>
    </xf>
    <xf numFmtId="0" fontId="19" fillId="12" borderId="0" xfId="0" applyFont="1" applyFill="1" applyProtection="1">
      <protection locked="0"/>
    </xf>
    <xf numFmtId="0" fontId="23" fillId="5" borderId="0" xfId="0" applyFont="1" applyFill="1" applyAlignment="1" applyProtection="1">
      <alignment horizontal="left"/>
      <protection locked="0"/>
    </xf>
    <xf numFmtId="0" fontId="24" fillId="5" borderId="0" xfId="0" applyFont="1" applyFill="1" applyAlignment="1" applyProtection="1">
      <alignment horizontal="left"/>
      <protection locked="0"/>
    </xf>
    <xf numFmtId="0" fontId="27" fillId="8" borderId="0" xfId="0" applyFont="1" applyFill="1" applyAlignment="1" applyProtection="1">
      <alignment horizontal="left"/>
      <protection locked="0"/>
    </xf>
    <xf numFmtId="0" fontId="9" fillId="0" borderId="0" xfId="0" applyFont="1" applyFill="1" applyBorder="1" applyAlignment="1" applyProtection="1">
      <alignment horizontal="center"/>
      <protection locked="0"/>
    </xf>
    <xf numFmtId="165" fontId="8" fillId="0" borderId="2" xfId="1" applyNumberFormat="1" applyFont="1" applyFill="1" applyBorder="1" applyProtection="1"/>
    <xf numFmtId="17" fontId="9" fillId="0" borderId="0" xfId="0" applyNumberFormat="1" applyFont="1" applyFill="1" applyBorder="1" applyProtection="1"/>
    <xf numFmtId="165" fontId="72" fillId="0" borderId="0" xfId="0" applyNumberFormat="1" applyFont="1" applyBorder="1" applyProtection="1">
      <protection locked="0"/>
    </xf>
    <xf numFmtId="0" fontId="71" fillId="0" borderId="7" xfId="0" applyFont="1" applyBorder="1" applyProtection="1">
      <protection locked="0"/>
    </xf>
    <xf numFmtId="0" fontId="8" fillId="0" borderId="8" xfId="0" applyFont="1" applyBorder="1" applyAlignment="1" applyProtection="1">
      <alignment horizontal="center"/>
      <protection locked="0"/>
    </xf>
    <xf numFmtId="0" fontId="72" fillId="0" borderId="8" xfId="0" applyFont="1" applyBorder="1" applyAlignment="1" applyProtection="1">
      <alignment horizontal="center"/>
      <protection locked="0"/>
    </xf>
    <xf numFmtId="165" fontId="72" fillId="0" borderId="8" xfId="0" applyNumberFormat="1" applyFont="1" applyBorder="1" applyProtection="1">
      <protection locked="0"/>
    </xf>
    <xf numFmtId="17" fontId="71" fillId="0" borderId="8" xfId="0" applyNumberFormat="1" applyFont="1" applyBorder="1" applyProtection="1"/>
    <xf numFmtId="165" fontId="8" fillId="0" borderId="8" xfId="0" applyNumberFormat="1" applyFont="1" applyBorder="1" applyProtection="1">
      <protection locked="0"/>
    </xf>
    <xf numFmtId="165" fontId="8" fillId="0" borderId="16" xfId="0" applyNumberFormat="1" applyFont="1" applyBorder="1" applyProtection="1">
      <protection locked="0"/>
    </xf>
    <xf numFmtId="0" fontId="71" fillId="0" borderId="9" xfId="0" applyFont="1" applyBorder="1" applyProtection="1">
      <protection locked="0"/>
    </xf>
    <xf numFmtId="0" fontId="8" fillId="0" borderId="0" xfId="0" applyFont="1" applyBorder="1" applyAlignment="1" applyProtection="1">
      <alignment horizontal="center"/>
      <protection locked="0"/>
    </xf>
    <xf numFmtId="17" fontId="71" fillId="0" borderId="0" xfId="0" applyNumberFormat="1" applyFont="1" applyBorder="1" applyProtection="1"/>
    <xf numFmtId="0" fontId="72" fillId="0" borderId="0" xfId="0" applyFont="1" applyBorder="1" applyAlignment="1" applyProtection="1">
      <alignment horizontal="center"/>
      <protection locked="0"/>
    </xf>
    <xf numFmtId="165" fontId="8" fillId="0" borderId="17" xfId="0" applyNumberFormat="1" applyFont="1" applyBorder="1" applyProtection="1">
      <protection locked="0"/>
    </xf>
    <xf numFmtId="0" fontId="9" fillId="0" borderId="9" xfId="0" applyFont="1" applyBorder="1" applyProtection="1">
      <protection locked="0"/>
    </xf>
    <xf numFmtId="0" fontId="8" fillId="0" borderId="9" xfId="0" applyFont="1" applyBorder="1" applyProtection="1">
      <protection locked="0"/>
    </xf>
    <xf numFmtId="0" fontId="9" fillId="0" borderId="0" xfId="0" applyFont="1" applyBorder="1" applyAlignment="1" applyProtection="1">
      <alignment horizontal="center"/>
      <protection locked="0"/>
    </xf>
    <xf numFmtId="165" fontId="9" fillId="0" borderId="17" xfId="0" applyNumberFormat="1" applyFont="1" applyBorder="1" applyAlignment="1" applyProtection="1">
      <alignment horizontal="center"/>
      <protection locked="0"/>
    </xf>
    <xf numFmtId="0" fontId="8" fillId="0" borderId="9" xfId="0" applyFont="1" applyBorder="1" applyProtection="1"/>
    <xf numFmtId="0" fontId="8" fillId="0" borderId="9" xfId="0" applyFont="1" applyBorder="1" applyAlignment="1" applyProtection="1">
      <alignment wrapText="1"/>
    </xf>
    <xf numFmtId="0" fontId="9" fillId="0" borderId="9" xfId="0" applyFont="1" applyBorder="1" applyProtection="1"/>
    <xf numFmtId="0" fontId="8" fillId="0" borderId="11" xfId="0" applyFont="1" applyBorder="1" applyProtection="1">
      <protection locked="0"/>
    </xf>
    <xf numFmtId="0" fontId="8" fillId="0" borderId="13" xfId="0" applyFont="1" applyBorder="1" applyAlignment="1" applyProtection="1">
      <alignment horizontal="center"/>
      <protection locked="0"/>
    </xf>
    <xf numFmtId="165" fontId="8" fillId="0" borderId="13" xfId="0" applyNumberFormat="1" applyFont="1" applyBorder="1" applyProtection="1">
      <protection locked="0"/>
    </xf>
    <xf numFmtId="165" fontId="8" fillId="0" borderId="24" xfId="0" applyNumberFormat="1" applyFont="1" applyBorder="1" applyProtection="1">
      <protection locked="0"/>
    </xf>
    <xf numFmtId="0" fontId="9" fillId="0" borderId="7" xfId="0" applyFont="1" applyFill="1" applyBorder="1" applyProtection="1">
      <protection locked="0"/>
    </xf>
    <xf numFmtId="0" fontId="8" fillId="0" borderId="8" xfId="0" applyFont="1" applyFill="1" applyBorder="1" applyProtection="1">
      <protection locked="0"/>
    </xf>
    <xf numFmtId="165" fontId="8" fillId="0" borderId="8" xfId="0" applyNumberFormat="1" applyFont="1" applyFill="1" applyBorder="1" applyProtection="1">
      <protection locked="0"/>
    </xf>
    <xf numFmtId="165" fontId="8" fillId="0" borderId="16" xfId="0" applyNumberFormat="1" applyFont="1" applyFill="1" applyBorder="1" applyProtection="1">
      <protection locked="0"/>
    </xf>
    <xf numFmtId="0" fontId="9" fillId="0" borderId="9" xfId="0" applyFont="1" applyFill="1" applyBorder="1" applyProtection="1">
      <protection locked="0"/>
    </xf>
    <xf numFmtId="165" fontId="8" fillId="0" borderId="17" xfId="0" applyNumberFormat="1" applyFont="1" applyFill="1" applyBorder="1" applyProtection="1">
      <protection locked="0"/>
    </xf>
    <xf numFmtId="0" fontId="8" fillId="0" borderId="9" xfId="0" applyFont="1" applyFill="1" applyBorder="1" applyProtection="1">
      <protection locked="0"/>
    </xf>
    <xf numFmtId="0" fontId="9" fillId="0" borderId="9" xfId="0" applyFont="1" applyFill="1" applyBorder="1" applyProtection="1"/>
    <xf numFmtId="165" fontId="10" fillId="0" borderId="17" xfId="1" applyNumberFormat="1" applyFont="1" applyFill="1" applyBorder="1" applyAlignment="1" applyProtection="1">
      <alignment horizontal="center"/>
      <protection locked="0"/>
    </xf>
    <xf numFmtId="0" fontId="8" fillId="0" borderId="9" xfId="0" applyFont="1" applyFill="1" applyBorder="1" applyProtection="1"/>
    <xf numFmtId="0" fontId="11" fillId="0" borderId="9" xfId="0" applyFont="1" applyFill="1" applyBorder="1" applyProtection="1"/>
    <xf numFmtId="165" fontId="9" fillId="0" borderId="17" xfId="1" applyNumberFormat="1" applyFont="1" applyFill="1" applyBorder="1" applyProtection="1"/>
    <xf numFmtId="0" fontId="11" fillId="0" borderId="9" xfId="0" applyFont="1" applyFill="1" applyBorder="1" applyProtection="1">
      <protection locked="0"/>
    </xf>
    <xf numFmtId="0" fontId="9" fillId="0" borderId="61" xfId="0" applyFont="1" applyFill="1" applyBorder="1" applyProtection="1">
      <protection locked="0"/>
    </xf>
    <xf numFmtId="0" fontId="69" fillId="0" borderId="9" xfId="0" applyFont="1" applyFill="1" applyBorder="1" applyProtection="1">
      <protection locked="0"/>
    </xf>
    <xf numFmtId="0" fontId="8" fillId="0" borderId="13" xfId="0" applyFont="1" applyBorder="1" applyProtection="1">
      <protection locked="0"/>
    </xf>
    <xf numFmtId="0" fontId="8" fillId="0" borderId="13" xfId="0" applyFont="1" applyFill="1" applyBorder="1" applyProtection="1">
      <protection locked="0"/>
    </xf>
    <xf numFmtId="165" fontId="8" fillId="46" borderId="0" xfId="1" applyNumberFormat="1" applyFont="1" applyFill="1" applyBorder="1" applyProtection="1"/>
    <xf numFmtId="165" fontId="8" fillId="46" borderId="1" xfId="1" applyNumberFormat="1" applyFont="1" applyFill="1" applyBorder="1" applyProtection="1"/>
    <xf numFmtId="165" fontId="8" fillId="46" borderId="2" xfId="1" applyNumberFormat="1" applyFont="1" applyFill="1" applyBorder="1" applyProtection="1"/>
    <xf numFmtId="165" fontId="8" fillId="46" borderId="3" xfId="1" applyNumberFormat="1" applyFont="1" applyFill="1" applyBorder="1" applyProtection="1"/>
    <xf numFmtId="165" fontId="8" fillId="46" borderId="4" xfId="1" applyNumberFormat="1" applyFont="1" applyFill="1" applyBorder="1" applyProtection="1"/>
    <xf numFmtId="165" fontId="9" fillId="46" borderId="3" xfId="1" applyNumberFormat="1" applyFont="1" applyFill="1" applyBorder="1" applyProtection="1"/>
    <xf numFmtId="165" fontId="8" fillId="46" borderId="17" xfId="1" applyNumberFormat="1" applyFont="1" applyFill="1" applyBorder="1" applyProtection="1"/>
    <xf numFmtId="165" fontId="8" fillId="46" borderId="20" xfId="1" applyNumberFormat="1" applyFont="1" applyFill="1" applyBorder="1" applyProtection="1"/>
    <xf numFmtId="165" fontId="9" fillId="56" borderId="0" xfId="0" applyNumberFormat="1" applyFont="1" applyFill="1" applyBorder="1" applyAlignment="1" applyProtection="1">
      <alignment horizontal="center"/>
      <protection locked="0"/>
    </xf>
    <xf numFmtId="165" fontId="9" fillId="56" borderId="17" xfId="0" applyNumberFormat="1" applyFont="1" applyFill="1" applyBorder="1" applyAlignment="1" applyProtection="1">
      <alignment horizontal="center"/>
      <protection locked="0"/>
    </xf>
    <xf numFmtId="165" fontId="8" fillId="46" borderId="0" xfId="1" applyNumberFormat="1" applyFont="1" applyFill="1" applyBorder="1" applyProtection="1">
      <protection locked="0"/>
    </xf>
    <xf numFmtId="165" fontId="8" fillId="46" borderId="17" xfId="1" applyNumberFormat="1" applyFont="1" applyFill="1" applyBorder="1" applyProtection="1">
      <protection locked="0"/>
    </xf>
    <xf numFmtId="0" fontId="34" fillId="0" borderId="0" xfId="0" applyFont="1" applyFill="1" applyAlignment="1" applyProtection="1">
      <alignment horizontal="center" vertical="top"/>
      <protection locked="0"/>
    </xf>
    <xf numFmtId="15" fontId="34" fillId="56" borderId="0" xfId="0" applyNumberFormat="1" applyFont="1" applyFill="1" applyAlignment="1" applyProtection="1">
      <alignment vertical="top"/>
      <protection locked="0"/>
    </xf>
    <xf numFmtId="15" fontId="34" fillId="56" borderId="0" xfId="0" applyNumberFormat="1" applyFont="1" applyFill="1" applyBorder="1" applyAlignment="1" applyProtection="1">
      <alignment horizontal="center" vertical="top" wrapText="1"/>
      <protection locked="0"/>
    </xf>
    <xf numFmtId="15" fontId="34" fillId="56" borderId="0" xfId="0" applyNumberFormat="1" applyFont="1" applyFill="1" applyBorder="1" applyAlignment="1" applyProtection="1">
      <alignment vertical="top" wrapText="1"/>
      <protection locked="0"/>
    </xf>
    <xf numFmtId="165" fontId="35" fillId="0" borderId="0" xfId="1" applyNumberFormat="1" applyFont="1" applyFill="1" applyAlignment="1" applyProtection="1">
      <alignment horizontal="center" vertical="top"/>
    </xf>
    <xf numFmtId="165" fontId="35" fillId="0" borderId="0" xfId="1" applyNumberFormat="1" applyFont="1" applyFill="1" applyBorder="1" applyAlignment="1" applyProtection="1">
      <alignment horizontal="center" vertical="top"/>
    </xf>
    <xf numFmtId="165" fontId="34" fillId="0" borderId="0" xfId="1" applyNumberFormat="1" applyFont="1" applyFill="1" applyBorder="1" applyAlignment="1" applyProtection="1">
      <alignment horizontal="center" vertical="top"/>
    </xf>
    <xf numFmtId="165" fontId="34" fillId="46" borderId="0" xfId="1" applyNumberFormat="1" applyFont="1" applyFill="1" applyAlignment="1" applyProtection="1">
      <alignment horizontal="center" vertical="top"/>
    </xf>
    <xf numFmtId="165" fontId="34" fillId="46" borderId="1" xfId="1" applyNumberFormat="1" applyFont="1" applyFill="1" applyBorder="1" applyAlignment="1" applyProtection="1">
      <alignment horizontal="center" vertical="top"/>
    </xf>
    <xf numFmtId="165" fontId="34" fillId="46" borderId="3" xfId="1" applyNumberFormat="1" applyFont="1" applyFill="1" applyBorder="1" applyAlignment="1" applyProtection="1">
      <alignment horizontal="center" vertical="top"/>
    </xf>
    <xf numFmtId="165" fontId="34" fillId="0" borderId="0" xfId="1" applyNumberFormat="1" applyFont="1" applyFill="1" applyAlignment="1" applyProtection="1">
      <alignment horizontal="center" vertical="top"/>
    </xf>
    <xf numFmtId="165" fontId="35" fillId="46" borderId="0" xfId="1" applyNumberFormat="1" applyFont="1" applyFill="1" applyAlignment="1" applyProtection="1">
      <alignment vertical="top"/>
    </xf>
    <xf numFmtId="165" fontId="35" fillId="46" borderId="0" xfId="1" applyNumberFormat="1" applyFont="1" applyFill="1" applyAlignment="1" applyProtection="1">
      <alignment vertical="top"/>
      <protection locked="0"/>
    </xf>
    <xf numFmtId="165" fontId="35" fillId="46" borderId="0" xfId="1" applyNumberFormat="1" applyFont="1" applyFill="1" applyBorder="1" applyAlignment="1" applyProtection="1">
      <alignment vertical="top"/>
      <protection locked="0"/>
    </xf>
    <xf numFmtId="165" fontId="35" fillId="46" borderId="0" xfId="1" applyNumberFormat="1" applyFont="1" applyFill="1" applyBorder="1" applyAlignment="1" applyProtection="1">
      <alignment vertical="top"/>
    </xf>
    <xf numFmtId="165" fontId="35" fillId="46" borderId="1" xfId="1" applyNumberFormat="1" applyFont="1" applyFill="1" applyBorder="1" applyAlignment="1" applyProtection="1">
      <alignment vertical="top"/>
    </xf>
    <xf numFmtId="165" fontId="35" fillId="46" borderId="3" xfId="1" applyNumberFormat="1" applyFont="1" applyFill="1" applyBorder="1" applyAlignment="1" applyProtection="1">
      <alignment vertical="top"/>
    </xf>
    <xf numFmtId="165" fontId="34" fillId="46" borderId="3" xfId="1" applyNumberFormat="1" applyFont="1" applyFill="1" applyBorder="1" applyAlignment="1" applyProtection="1">
      <alignment vertical="top"/>
    </xf>
    <xf numFmtId="0" fontId="34" fillId="56" borderId="1" xfId="0" applyFont="1" applyFill="1" applyBorder="1" applyAlignment="1" applyProtection="1">
      <alignment vertical="top"/>
      <protection locked="0"/>
    </xf>
    <xf numFmtId="0" fontId="34" fillId="56" borderId="1" xfId="0" applyFont="1" applyFill="1" applyBorder="1" applyAlignment="1" applyProtection="1">
      <alignment vertical="top" wrapText="1"/>
      <protection locked="0"/>
    </xf>
    <xf numFmtId="165" fontId="35" fillId="46" borderId="0" xfId="1" applyNumberFormat="1" applyFont="1" applyFill="1" applyAlignment="1" applyProtection="1">
      <alignment horizontal="center" vertical="top"/>
    </xf>
    <xf numFmtId="165" fontId="35" fillId="46" borderId="2" xfId="1" applyNumberFormat="1" applyFont="1" applyFill="1" applyBorder="1" applyAlignment="1" applyProtection="1">
      <alignment horizontal="center" vertical="top"/>
    </xf>
    <xf numFmtId="165" fontId="35" fillId="46" borderId="0" xfId="1" applyNumberFormat="1" applyFont="1" applyFill="1" applyBorder="1" applyAlignment="1" applyProtection="1">
      <alignment horizontal="center" vertical="top"/>
    </xf>
    <xf numFmtId="165" fontId="34" fillId="46" borderId="30" xfId="1" applyNumberFormat="1" applyFont="1" applyFill="1" applyBorder="1" applyAlignment="1" applyProtection="1">
      <alignment horizontal="center" vertical="top"/>
    </xf>
    <xf numFmtId="0" fontId="0" fillId="0" borderId="0" xfId="0" applyFont="1" applyBorder="1" applyProtection="1">
      <protection locked="0"/>
    </xf>
    <xf numFmtId="0" fontId="31" fillId="54" borderId="0" xfId="3" applyFont="1" applyFill="1" applyAlignment="1" applyProtection="1">
      <alignment vertical="center"/>
      <protection locked="0"/>
    </xf>
    <xf numFmtId="0" fontId="73" fillId="0" borderId="0" xfId="0" applyFont="1" applyBorder="1" applyAlignment="1" applyProtection="1">
      <alignment vertical="top"/>
      <protection locked="0"/>
    </xf>
    <xf numFmtId="0" fontId="31" fillId="0" borderId="0" xfId="3" applyFont="1" applyFill="1" applyAlignment="1" applyProtection="1">
      <alignment horizontal="center" vertical="center"/>
      <protection locked="0"/>
    </xf>
    <xf numFmtId="17" fontId="74" fillId="0" borderId="0" xfId="0" applyNumberFormat="1" applyFont="1" applyBorder="1" applyAlignment="1" applyProtection="1">
      <alignment horizontal="center"/>
    </xf>
    <xf numFmtId="0" fontId="0" fillId="0" borderId="0" xfId="0" applyFill="1" applyBorder="1"/>
    <xf numFmtId="165" fontId="9" fillId="56" borderId="0" xfId="0" applyNumberFormat="1" applyFont="1" applyFill="1" applyAlignment="1" applyProtection="1">
      <alignment horizontal="center"/>
      <protection locked="0"/>
    </xf>
    <xf numFmtId="165" fontId="8" fillId="0" borderId="1" xfId="1" applyNumberFormat="1" applyFont="1" applyFill="1" applyBorder="1" applyProtection="1">
      <protection locked="0"/>
    </xf>
    <xf numFmtId="43" fontId="8" fillId="46" borderId="3" xfId="1" applyFont="1" applyFill="1" applyBorder="1"/>
    <xf numFmtId="43" fontId="8" fillId="0" borderId="0" xfId="1" applyFont="1" applyFill="1" applyBorder="1"/>
    <xf numFmtId="165" fontId="8" fillId="0" borderId="56" xfId="1" applyNumberFormat="1" applyFont="1" applyFill="1" applyBorder="1" applyProtection="1">
      <protection locked="0"/>
    </xf>
    <xf numFmtId="165" fontId="9" fillId="56" borderId="0" xfId="0" applyNumberFormat="1" applyFont="1" applyFill="1" applyBorder="1" applyAlignment="1" applyProtection="1">
      <alignment horizontal="center" wrapText="1"/>
      <protection locked="0"/>
    </xf>
    <xf numFmtId="165" fontId="9" fillId="56" borderId="17" xfId="0" applyNumberFormat="1" applyFont="1" applyFill="1" applyBorder="1" applyAlignment="1" applyProtection="1">
      <alignment horizontal="center" wrapText="1"/>
      <protection locked="0"/>
    </xf>
    <xf numFmtId="0" fontId="19" fillId="5" borderId="0" xfId="0" applyFont="1" applyFill="1" applyProtection="1"/>
    <xf numFmtId="0" fontId="31" fillId="10" borderId="0" xfId="3" applyFont="1" applyFill="1" applyAlignment="1" applyProtection="1">
      <alignment horizontal="center" vertical="center"/>
      <protection locked="0"/>
    </xf>
    <xf numFmtId="0" fontId="9" fillId="0" borderId="7" xfId="0" applyFont="1" applyFill="1" applyBorder="1" applyAlignment="1" applyProtection="1">
      <alignment horizontal="left" vertical="top"/>
      <protection locked="0"/>
    </xf>
    <xf numFmtId="0" fontId="9" fillId="0" borderId="8" xfId="0" applyFont="1" applyFill="1" applyBorder="1" applyAlignment="1" applyProtection="1">
      <alignment horizontal="left" vertical="top"/>
      <protection locked="0"/>
    </xf>
    <xf numFmtId="0" fontId="9" fillId="0" borderId="16" xfId="0" applyFont="1" applyFill="1" applyBorder="1" applyAlignment="1" applyProtection="1">
      <alignment horizontal="left" vertical="top"/>
      <protection locked="0"/>
    </xf>
    <xf numFmtId="0" fontId="9" fillId="0" borderId="9" xfId="0" applyFont="1" applyFill="1" applyBorder="1" applyAlignment="1" applyProtection="1">
      <alignment horizontal="left" vertical="top"/>
      <protection locked="0"/>
    </xf>
    <xf numFmtId="0" fontId="9" fillId="0" borderId="0" xfId="0" applyFont="1" applyFill="1" applyBorder="1" applyAlignment="1" applyProtection="1">
      <alignment horizontal="left" vertical="top"/>
      <protection locked="0"/>
    </xf>
    <xf numFmtId="0" fontId="9" fillId="0" borderId="17" xfId="0" applyFont="1" applyFill="1" applyBorder="1" applyAlignment="1" applyProtection="1">
      <alignment horizontal="left" vertical="top"/>
      <protection locked="0"/>
    </xf>
    <xf numFmtId="0" fontId="9" fillId="0" borderId="11" xfId="0" applyFont="1" applyFill="1" applyBorder="1" applyAlignment="1" applyProtection="1">
      <alignment horizontal="left" vertical="top"/>
      <protection locked="0"/>
    </xf>
    <xf numFmtId="0" fontId="9" fillId="0" borderId="13" xfId="0" applyFont="1" applyFill="1" applyBorder="1" applyAlignment="1" applyProtection="1">
      <alignment horizontal="left" vertical="top"/>
      <protection locked="0"/>
    </xf>
    <xf numFmtId="0" fontId="9" fillId="0" borderId="24" xfId="0" applyFont="1" applyFill="1" applyBorder="1" applyAlignment="1" applyProtection="1">
      <alignment horizontal="left" vertical="top"/>
      <protection locked="0"/>
    </xf>
    <xf numFmtId="0" fontId="29" fillId="0" borderId="0" xfId="0" applyFont="1" applyAlignment="1">
      <alignment horizontal="center"/>
    </xf>
    <xf numFmtId="165" fontId="9" fillId="46" borderId="18" xfId="1" applyNumberFormat="1" applyFont="1" applyFill="1" applyBorder="1" applyProtection="1"/>
    <xf numFmtId="0" fontId="31" fillId="0" borderId="0" xfId="3" applyFont="1" applyFill="1" applyBorder="1" applyAlignment="1" applyProtection="1">
      <alignment vertical="center"/>
      <protection locked="0"/>
    </xf>
    <xf numFmtId="165" fontId="8" fillId="46" borderId="56" xfId="1" applyNumberFormat="1" applyFont="1" applyFill="1" applyBorder="1" applyProtection="1"/>
    <xf numFmtId="165" fontId="8" fillId="46" borderId="62" xfId="1" applyNumberFormat="1" applyFont="1" applyFill="1" applyBorder="1" applyProtection="1"/>
    <xf numFmtId="165" fontId="8" fillId="46" borderId="18" xfId="1" applyNumberFormat="1" applyFont="1" applyFill="1" applyBorder="1" applyProtection="1"/>
    <xf numFmtId="165" fontId="8" fillId="0" borderId="5" xfId="1" applyNumberFormat="1" applyFont="1" applyBorder="1" applyProtection="1">
      <protection locked="0"/>
    </xf>
    <xf numFmtId="165" fontId="8" fillId="0" borderId="5" xfId="0" applyNumberFormat="1" applyFont="1" applyBorder="1" applyProtection="1">
      <protection locked="0"/>
    </xf>
    <xf numFmtId="165" fontId="8" fillId="0" borderId="4" xfId="1" applyNumberFormat="1" applyFont="1" applyFill="1" applyBorder="1" applyProtection="1">
      <protection locked="0"/>
    </xf>
    <xf numFmtId="165" fontId="8" fillId="0" borderId="3" xfId="1" applyNumberFormat="1" applyFont="1" applyBorder="1" applyProtection="1">
      <protection locked="0"/>
    </xf>
    <xf numFmtId="165" fontId="8" fillId="0" borderId="3" xfId="0" applyNumberFormat="1" applyFont="1" applyBorder="1" applyProtection="1">
      <protection locked="0"/>
    </xf>
    <xf numFmtId="0" fontId="9" fillId="0" borderId="0" xfId="0" applyFont="1" applyFill="1" applyAlignment="1" applyProtection="1">
      <alignment horizontal="left"/>
      <protection locked="0"/>
    </xf>
    <xf numFmtId="165" fontId="9" fillId="0" borderId="0" xfId="1" applyNumberFormat="1" applyFont="1" applyFill="1" applyAlignment="1" applyProtection="1">
      <alignment horizontal="center"/>
      <protection locked="0"/>
    </xf>
    <xf numFmtId="165" fontId="9" fillId="0" borderId="0" xfId="0" applyNumberFormat="1" applyFont="1" applyFill="1" applyAlignment="1" applyProtection="1">
      <alignment horizontal="center"/>
      <protection locked="0"/>
    </xf>
    <xf numFmtId="165" fontId="68" fillId="0" borderId="0" xfId="1" applyNumberFormat="1" applyFont="1" applyFill="1" applyAlignment="1" applyProtection="1">
      <alignment horizontal="left"/>
      <protection locked="0"/>
    </xf>
    <xf numFmtId="0" fontId="0" fillId="0" borderId="15" xfId="0" applyFont="1" applyBorder="1" applyAlignment="1">
      <alignment vertical="center" wrapText="1"/>
    </xf>
    <xf numFmtId="0" fontId="0" fillId="0" borderId="10" xfId="0" applyFont="1" applyBorder="1" applyAlignment="1">
      <alignment vertical="center" wrapText="1"/>
    </xf>
    <xf numFmtId="0" fontId="0" fillId="0" borderId="12" xfId="0" applyFont="1" applyBorder="1" applyAlignment="1">
      <alignment vertical="center" wrapText="1"/>
    </xf>
    <xf numFmtId="0" fontId="0" fillId="0" borderId="0" xfId="0" applyFont="1" applyAlignment="1">
      <alignment horizontal="left" vertical="center" wrapText="1"/>
    </xf>
    <xf numFmtId="0" fontId="0" fillId="0" borderId="0" xfId="0" applyFont="1" applyAlignment="1">
      <alignment horizontal="center"/>
    </xf>
    <xf numFmtId="0" fontId="29" fillId="0" borderId="0" xfId="0" applyFont="1" applyAlignment="1">
      <alignment horizontal="center" vertical="center"/>
    </xf>
    <xf numFmtId="0" fontId="0" fillId="0" borderId="0" xfId="0" applyFont="1" applyBorder="1" applyAlignment="1">
      <alignment horizontal="center"/>
    </xf>
    <xf numFmtId="0" fontId="29" fillId="0" borderId="0" xfId="0" applyFont="1" applyAlignment="1">
      <alignment horizontal="left" vertical="center"/>
    </xf>
    <xf numFmtId="165" fontId="68" fillId="0" borderId="0" xfId="1" applyNumberFormat="1" applyFont="1" applyFill="1" applyAlignment="1" applyProtection="1">
      <protection locked="0"/>
    </xf>
    <xf numFmtId="165" fontId="8" fillId="0" borderId="0" xfId="1" applyNumberFormat="1" applyFont="1" applyFill="1" applyAlignment="1" applyProtection="1">
      <alignment horizontal="center"/>
      <protection locked="0"/>
    </xf>
    <xf numFmtId="165" fontId="8" fillId="0" borderId="0" xfId="0" applyNumberFormat="1" applyFont="1" applyFill="1" applyAlignment="1" applyProtection="1">
      <alignment horizontal="center"/>
      <protection locked="0"/>
    </xf>
    <xf numFmtId="165" fontId="8" fillId="46" borderId="0" xfId="1" applyNumberFormat="1" applyFont="1" applyFill="1" applyProtection="1"/>
    <xf numFmtId="165" fontId="8" fillId="46" borderId="0" xfId="0" applyNumberFormat="1" applyFont="1" applyFill="1" applyProtection="1"/>
    <xf numFmtId="165" fontId="8" fillId="46" borderId="5" xfId="1" applyNumberFormat="1" applyFont="1" applyFill="1" applyBorder="1" applyProtection="1"/>
    <xf numFmtId="165" fontId="8" fillId="46" borderId="1" xfId="0" applyNumberFormat="1" applyFont="1" applyFill="1" applyBorder="1" applyProtection="1"/>
    <xf numFmtId="165" fontId="8" fillId="46" borderId="3" xfId="0" applyNumberFormat="1" applyFont="1" applyFill="1" applyBorder="1" applyProtection="1">
      <protection locked="0"/>
    </xf>
    <xf numFmtId="0" fontId="8" fillId="0" borderId="0" xfId="0" applyFont="1" applyFill="1" applyAlignment="1" applyProtection="1">
      <alignment horizontal="center"/>
      <protection locked="0"/>
    </xf>
    <xf numFmtId="165" fontId="68" fillId="0" borderId="0" xfId="1" applyNumberFormat="1" applyFont="1" applyFill="1" applyAlignment="1" applyProtection="1">
      <alignment horizontal="center"/>
      <protection locked="0"/>
    </xf>
    <xf numFmtId="165" fontId="68" fillId="0" borderId="0" xfId="0" applyNumberFormat="1" applyFont="1" applyFill="1" applyAlignment="1" applyProtection="1">
      <alignment horizontal="center"/>
      <protection locked="0"/>
    </xf>
    <xf numFmtId="0" fontId="68" fillId="0" borderId="0" xfId="0" applyFont="1" applyFill="1" applyProtection="1">
      <protection locked="0"/>
    </xf>
    <xf numFmtId="0" fontId="9" fillId="0" borderId="0" xfId="0" applyFont="1" applyAlignment="1" applyProtection="1">
      <alignment horizontal="center"/>
      <protection locked="0"/>
    </xf>
    <xf numFmtId="165" fontId="8" fillId="0" borderId="0" xfId="1" applyNumberFormat="1" applyFont="1" applyFill="1" applyBorder="1" applyAlignment="1" applyProtection="1">
      <alignment horizontal="center"/>
      <protection locked="0"/>
    </xf>
    <xf numFmtId="0" fontId="8" fillId="0" borderId="0" xfId="1" applyNumberFormat="1" applyFont="1" applyFill="1" applyAlignment="1" applyProtection="1">
      <alignment horizontal="left"/>
      <protection locked="0"/>
    </xf>
    <xf numFmtId="0" fontId="8" fillId="0" borderId="0" xfId="0" applyNumberFormat="1" applyFont="1" applyAlignment="1" applyProtection="1">
      <alignment horizontal="left"/>
      <protection locked="0"/>
    </xf>
    <xf numFmtId="0" fontId="8" fillId="0" borderId="0" xfId="1" applyNumberFormat="1" applyFont="1" applyFill="1" applyAlignment="1" applyProtection="1">
      <protection locked="0"/>
    </xf>
    <xf numFmtId="43" fontId="9" fillId="0" borderId="0" xfId="1" applyFont="1" applyFill="1" applyAlignment="1" applyProtection="1">
      <alignment horizontal="center"/>
      <protection locked="0"/>
    </xf>
    <xf numFmtId="165" fontId="8" fillId="46" borderId="0" xfId="0" applyNumberFormat="1" applyFont="1" applyFill="1" applyProtection="1">
      <protection locked="0"/>
    </xf>
    <xf numFmtId="0" fontId="8" fillId="46" borderId="0" xfId="0" applyFont="1" applyFill="1" applyBorder="1" applyProtection="1">
      <protection locked="0"/>
    </xf>
    <xf numFmtId="0" fontId="9" fillId="46" borderId="0" xfId="0" applyFont="1" applyFill="1" applyBorder="1" applyProtection="1">
      <protection locked="0"/>
    </xf>
    <xf numFmtId="165" fontId="9" fillId="46" borderId="0" xfId="0" applyNumberFormat="1" applyFont="1" applyFill="1" applyProtection="1">
      <protection locked="0"/>
    </xf>
    <xf numFmtId="165" fontId="8" fillId="46" borderId="0" xfId="0" applyNumberFormat="1" applyFont="1" applyFill="1" applyBorder="1" applyProtection="1">
      <protection locked="0"/>
    </xf>
    <xf numFmtId="165" fontId="9" fillId="46" borderId="0" xfId="0" applyNumberFormat="1" applyFont="1" applyFill="1" applyBorder="1" applyProtection="1">
      <protection locked="0"/>
    </xf>
    <xf numFmtId="165" fontId="8" fillId="46" borderId="0" xfId="1" applyNumberFormat="1" applyFont="1" applyFill="1" applyProtection="1">
      <protection locked="0"/>
    </xf>
    <xf numFmtId="0" fontId="8" fillId="46" borderId="0" xfId="0" applyFont="1" applyFill="1" applyProtection="1">
      <protection locked="0"/>
    </xf>
    <xf numFmtId="0" fontId="9" fillId="46" borderId="0" xfId="0" applyFont="1" applyFill="1" applyProtection="1">
      <protection locked="0"/>
    </xf>
    <xf numFmtId="165" fontId="68" fillId="46" borderId="0" xfId="1" applyNumberFormat="1" applyFont="1" applyFill="1" applyAlignment="1" applyProtection="1">
      <alignment horizontal="left"/>
      <protection locked="0"/>
    </xf>
    <xf numFmtId="165" fontId="9" fillId="46" borderId="0" xfId="0" applyNumberFormat="1" applyFont="1" applyFill="1" applyAlignment="1" applyProtection="1">
      <alignment horizontal="center"/>
      <protection locked="0"/>
    </xf>
    <xf numFmtId="165" fontId="8" fillId="46" borderId="0" xfId="1" applyNumberFormat="1" applyFont="1" applyFill="1" applyAlignment="1" applyProtection="1">
      <alignment horizontal="center"/>
      <protection locked="0"/>
    </xf>
    <xf numFmtId="165" fontId="68" fillId="46" borderId="0" xfId="1" applyNumberFormat="1" applyFont="1" applyFill="1" applyAlignment="1" applyProtection="1">
      <alignment horizontal="center"/>
      <protection locked="0"/>
    </xf>
    <xf numFmtId="165" fontId="8" fillId="46" borderId="0" xfId="0" applyNumberFormat="1" applyFont="1" applyFill="1" applyBorder="1" applyProtection="1"/>
    <xf numFmtId="43" fontId="8" fillId="0" borderId="5" xfId="1" applyFont="1" applyFill="1" applyBorder="1" applyAlignment="1" applyProtection="1">
      <alignment horizontal="left"/>
      <protection locked="0"/>
    </xf>
    <xf numFmtId="43" fontId="8" fillId="0" borderId="5" xfId="1" applyFont="1" applyFill="1" applyBorder="1" applyProtection="1">
      <protection locked="0"/>
    </xf>
    <xf numFmtId="43" fontId="8" fillId="0" borderId="5" xfId="1" applyFont="1" applyBorder="1" applyProtection="1">
      <protection locked="0"/>
    </xf>
    <xf numFmtId="165" fontId="8" fillId="46" borderId="5" xfId="0" applyNumberFormat="1" applyFont="1" applyFill="1" applyBorder="1" applyProtection="1">
      <protection locked="0"/>
    </xf>
    <xf numFmtId="0" fontId="8" fillId="46" borderId="0" xfId="0" applyNumberFormat="1" applyFont="1" applyFill="1" applyAlignment="1" applyProtection="1">
      <alignment horizontal="center"/>
      <protection locked="0"/>
    </xf>
    <xf numFmtId="165" fontId="75" fillId="0" borderId="0" xfId="0" applyNumberFormat="1" applyFont="1" applyProtection="1">
      <protection locked="0"/>
    </xf>
    <xf numFmtId="0" fontId="75" fillId="0" borderId="0" xfId="0" applyFont="1" applyFill="1" applyProtection="1">
      <protection locked="0"/>
    </xf>
    <xf numFmtId="165" fontId="9" fillId="0" borderId="0" xfId="0" applyNumberFormat="1" applyFont="1" applyAlignment="1" applyProtection="1">
      <alignment horizontal="left"/>
      <protection locked="0"/>
    </xf>
    <xf numFmtId="165" fontId="13" fillId="46" borderId="0" xfId="0" applyNumberFormat="1" applyFont="1" applyFill="1" applyProtection="1">
      <protection locked="0"/>
    </xf>
    <xf numFmtId="0" fontId="8" fillId="46" borderId="0" xfId="0" applyFont="1" applyFill="1" applyAlignment="1" applyProtection="1">
      <alignment horizontal="center"/>
      <protection locked="0"/>
    </xf>
    <xf numFmtId="165" fontId="8" fillId="46" borderId="22" xfId="1" applyNumberFormat="1" applyFont="1" applyFill="1" applyBorder="1" applyProtection="1">
      <protection locked="0"/>
    </xf>
    <xf numFmtId="165" fontId="2" fillId="46" borderId="0" xfId="1" applyNumberFormat="1" applyFont="1" applyFill="1" applyProtection="1"/>
    <xf numFmtId="165" fontId="2" fillId="46" borderId="3" xfId="1" applyNumberFormat="1" applyFont="1" applyFill="1" applyBorder="1" applyProtection="1"/>
    <xf numFmtId="165" fontId="8" fillId="46" borderId="3" xfId="0" applyNumberFormat="1" applyFont="1" applyFill="1" applyBorder="1" applyProtection="1"/>
    <xf numFmtId="165" fontId="8" fillId="46" borderId="5" xfId="0" applyNumberFormat="1" applyFont="1" applyFill="1" applyBorder="1" applyProtection="1"/>
    <xf numFmtId="165" fontId="8" fillId="46" borderId="6" xfId="0" applyNumberFormat="1" applyFont="1" applyFill="1" applyBorder="1" applyProtection="1"/>
    <xf numFmtId="165" fontId="8" fillId="0" borderId="17" xfId="1" applyNumberFormat="1" applyFont="1" applyFill="1" applyBorder="1" applyProtection="1"/>
    <xf numFmtId="0" fontId="76" fillId="0" borderId="0" xfId="0" applyFont="1" applyBorder="1" applyAlignment="1" applyProtection="1">
      <alignment vertical="top"/>
      <protection locked="0"/>
    </xf>
    <xf numFmtId="0" fontId="68" fillId="0" borderId="0" xfId="0" applyFont="1" applyProtection="1">
      <protection locked="0"/>
    </xf>
    <xf numFmtId="165" fontId="2" fillId="0" borderId="0" xfId="1" applyNumberFormat="1" applyFont="1" applyFill="1" applyProtection="1"/>
    <xf numFmtId="165" fontId="35" fillId="0" borderId="0" xfId="1" applyNumberFormat="1" applyFont="1" applyFill="1" applyAlignment="1" applyProtection="1">
      <alignment vertical="top"/>
    </xf>
    <xf numFmtId="165" fontId="35" fillId="0" borderId="0" xfId="1" applyNumberFormat="1" applyFont="1" applyFill="1" applyBorder="1" applyAlignment="1" applyProtection="1">
      <alignment vertical="top"/>
    </xf>
    <xf numFmtId="0" fontId="3" fillId="0" borderId="0" xfId="0" applyFont="1" applyFill="1" applyAlignment="1" applyProtection="1">
      <alignment horizontal="center"/>
      <protection locked="0"/>
    </xf>
    <xf numFmtId="43" fontId="31" fillId="10" borderId="0" xfId="3" applyNumberFormat="1" applyFont="1" applyFill="1" applyBorder="1" applyAlignment="1" applyProtection="1">
      <alignment horizontal="center" wrapText="1"/>
      <protection locked="0"/>
    </xf>
    <xf numFmtId="43" fontId="14" fillId="46" borderId="17" xfId="1" applyFont="1" applyFill="1" applyBorder="1" applyProtection="1"/>
    <xf numFmtId="43" fontId="14" fillId="46" borderId="18" xfId="1" applyFont="1" applyFill="1" applyBorder="1" applyProtection="1"/>
    <xf numFmtId="166" fontId="14" fillId="46" borderId="10" xfId="1" applyNumberFormat="1" applyFont="1" applyFill="1" applyBorder="1" applyProtection="1"/>
    <xf numFmtId="164" fontId="14" fillId="46" borderId="14" xfId="1" applyNumberFormat="1" applyFont="1" applyFill="1" applyBorder="1" applyProtection="1"/>
    <xf numFmtId="43" fontId="14" fillId="46" borderId="9" xfId="1" applyFont="1" applyFill="1" applyBorder="1" applyProtection="1"/>
    <xf numFmtId="43" fontId="14" fillId="46" borderId="14" xfId="1" applyFont="1" applyFill="1" applyBorder="1" applyProtection="1"/>
    <xf numFmtId="43" fontId="14" fillId="46" borderId="7" xfId="1" applyFont="1" applyFill="1" applyBorder="1" applyProtection="1"/>
    <xf numFmtId="166" fontId="14" fillId="46" borderId="7" xfId="1" applyNumberFormat="1" applyFont="1" applyFill="1" applyBorder="1" applyProtection="1"/>
    <xf numFmtId="166" fontId="14" fillId="46" borderId="9" xfId="1" applyNumberFormat="1" applyFont="1" applyFill="1" applyBorder="1" applyProtection="1"/>
    <xf numFmtId="43" fontId="14" fillId="46" borderId="8" xfId="1" applyFont="1" applyFill="1" applyBorder="1" applyProtection="1"/>
    <xf numFmtId="43" fontId="14" fillId="46" borderId="0" xfId="1" applyFont="1" applyFill="1" applyBorder="1" applyProtection="1"/>
    <xf numFmtId="164" fontId="14" fillId="46" borderId="60" xfId="1" applyNumberFormat="1" applyFont="1" applyFill="1" applyBorder="1" applyProtection="1"/>
    <xf numFmtId="43" fontId="14" fillId="46" borderId="15" xfId="1" applyFont="1" applyFill="1" applyBorder="1" applyProtection="1"/>
    <xf numFmtId="43" fontId="14" fillId="46" borderId="10" xfId="1" applyFont="1" applyFill="1" applyBorder="1" applyProtection="1"/>
    <xf numFmtId="43" fontId="14" fillId="46" borderId="12" xfId="1" applyFont="1" applyFill="1" applyBorder="1" applyProtection="1"/>
    <xf numFmtId="43" fontId="14" fillId="46" borderId="31" xfId="1" applyFont="1" applyFill="1" applyBorder="1" applyProtection="1"/>
    <xf numFmtId="166" fontId="14" fillId="46" borderId="14" xfId="1" applyNumberFormat="1" applyFont="1" applyFill="1" applyBorder="1" applyProtection="1"/>
    <xf numFmtId="166" fontId="14" fillId="46" borderId="15" xfId="1" applyNumberFormat="1" applyFont="1" applyFill="1" applyBorder="1" applyProtection="1"/>
    <xf numFmtId="166" fontId="14" fillId="46" borderId="12" xfId="1" applyNumberFormat="1" applyFont="1" applyFill="1" applyBorder="1" applyProtection="1"/>
    <xf numFmtId="166" fontId="14" fillId="0" borderId="0" xfId="1" applyNumberFormat="1" applyFont="1" applyFill="1" applyBorder="1" applyProtection="1"/>
    <xf numFmtId="43" fontId="14" fillId="46" borderId="58" xfId="1" applyFont="1" applyFill="1" applyBorder="1" applyProtection="1"/>
    <xf numFmtId="43" fontId="14" fillId="46" borderId="0" xfId="1" applyFont="1" applyFill="1" applyProtection="1">
      <protection locked="0"/>
    </xf>
    <xf numFmtId="43" fontId="14" fillId="46" borderId="15" xfId="1" applyFont="1" applyFill="1" applyBorder="1" applyProtection="1">
      <protection locked="0"/>
    </xf>
    <xf numFmtId="43" fontId="14" fillId="46" borderId="10" xfId="1" applyFont="1" applyFill="1" applyBorder="1" applyProtection="1">
      <protection locked="0"/>
    </xf>
    <xf numFmtId="43" fontId="14" fillId="46" borderId="14" xfId="1" applyFont="1" applyFill="1" applyBorder="1" applyProtection="1">
      <protection locked="0"/>
    </xf>
    <xf numFmtId="164" fontId="14" fillId="46" borderId="14" xfId="1" applyNumberFormat="1" applyFont="1" applyFill="1" applyBorder="1" applyProtection="1">
      <protection locked="0"/>
    </xf>
    <xf numFmtId="166" fontId="14" fillId="46" borderId="7" xfId="1" applyNumberFormat="1" applyFont="1" applyFill="1" applyBorder="1" applyProtection="1">
      <protection locked="0"/>
    </xf>
    <xf numFmtId="166" fontId="14" fillId="46" borderId="9" xfId="1" applyNumberFormat="1" applyFont="1" applyFill="1" applyBorder="1" applyProtection="1">
      <protection locked="0"/>
    </xf>
    <xf numFmtId="43" fontId="14" fillId="46" borderId="7" xfId="1" applyFont="1" applyFill="1" applyBorder="1" applyProtection="1">
      <protection locked="0"/>
    </xf>
    <xf numFmtId="43" fontId="14" fillId="46" borderId="9" xfId="1" applyFont="1" applyFill="1" applyBorder="1" applyProtection="1">
      <protection locked="0"/>
    </xf>
    <xf numFmtId="43" fontId="14" fillId="46" borderId="12" xfId="1" applyFont="1" applyFill="1" applyBorder="1" applyProtection="1">
      <protection locked="0"/>
    </xf>
    <xf numFmtId="43" fontId="14" fillId="46" borderId="31" xfId="1" applyFont="1" applyFill="1" applyBorder="1" applyProtection="1">
      <protection locked="0"/>
    </xf>
    <xf numFmtId="166" fontId="14" fillId="46" borderId="14" xfId="1" applyNumberFormat="1" applyFont="1" applyFill="1" applyBorder="1" applyProtection="1">
      <protection locked="0"/>
    </xf>
    <xf numFmtId="166" fontId="14" fillId="46" borderId="15" xfId="1" applyNumberFormat="1" applyFont="1" applyFill="1" applyBorder="1" applyProtection="1">
      <protection locked="0"/>
    </xf>
    <xf numFmtId="166" fontId="14" fillId="46" borderId="10" xfId="1" applyNumberFormat="1" applyFont="1" applyFill="1" applyBorder="1" applyProtection="1">
      <protection locked="0"/>
    </xf>
    <xf numFmtId="166" fontId="14" fillId="46" borderId="12" xfId="1" applyNumberFormat="1" applyFont="1" applyFill="1" applyBorder="1" applyProtection="1">
      <protection locked="0"/>
    </xf>
    <xf numFmtId="43" fontId="16" fillId="46" borderId="26" xfId="1" applyFont="1" applyFill="1" applyBorder="1" applyProtection="1"/>
    <xf numFmtId="43" fontId="17" fillId="46" borderId="26" xfId="1" applyFont="1" applyFill="1" applyBorder="1" applyProtection="1"/>
    <xf numFmtId="0" fontId="7" fillId="57" borderId="0" xfId="3" applyFill="1" applyAlignment="1" applyProtection="1">
      <alignment vertical="center"/>
    </xf>
    <xf numFmtId="0" fontId="7" fillId="54" borderId="0" xfId="3" applyFill="1" applyAlignment="1" applyProtection="1"/>
    <xf numFmtId="0" fontId="28" fillId="5" borderId="0" xfId="0" applyFont="1" applyFill="1" applyProtection="1"/>
    <xf numFmtId="0" fontId="19" fillId="5" borderId="0" xfId="0" applyFont="1" applyFill="1" applyProtection="1"/>
    <xf numFmtId="0" fontId="19" fillId="7" borderId="0" xfId="0" applyFont="1" applyFill="1" applyProtection="1"/>
    <xf numFmtId="167" fontId="4" fillId="46" borderId="26" xfId="2" applyNumberFormat="1" applyFont="1" applyFill="1" applyBorder="1" applyAlignment="1" applyProtection="1">
      <alignment horizontal="center" vertical="center"/>
      <protection locked="0"/>
    </xf>
    <xf numFmtId="0" fontId="31" fillId="10" borderId="44" xfId="3" applyFont="1" applyFill="1" applyBorder="1" applyAlignment="1" applyProtection="1"/>
    <xf numFmtId="0" fontId="0" fillId="0" borderId="26" xfId="0" applyFill="1" applyBorder="1" applyProtection="1">
      <protection locked="0"/>
    </xf>
    <xf numFmtId="0" fontId="0" fillId="0" borderId="43" xfId="0" applyBorder="1"/>
    <xf numFmtId="0" fontId="77" fillId="0" borderId="0" xfId="0" applyFont="1"/>
    <xf numFmtId="0" fontId="31" fillId="10" borderId="0" xfId="3" applyFont="1" applyFill="1" applyAlignment="1" applyProtection="1"/>
    <xf numFmtId="0" fontId="0" fillId="52" borderId="26" xfId="0" applyFill="1" applyBorder="1" applyAlignment="1" applyProtection="1">
      <alignment horizontal="center"/>
      <protection locked="0"/>
    </xf>
    <xf numFmtId="43" fontId="0" fillId="52" borderId="49" xfId="0" applyNumberFormat="1" applyFill="1" applyBorder="1" applyProtection="1"/>
    <xf numFmtId="0" fontId="0" fillId="52" borderId="49" xfId="0" applyFill="1" applyBorder="1" applyProtection="1">
      <protection locked="0"/>
    </xf>
    <xf numFmtId="0" fontId="29" fillId="58" borderId="45" xfId="0" applyFont="1" applyFill="1" applyBorder="1" applyProtection="1">
      <protection locked="0"/>
    </xf>
    <xf numFmtId="0" fontId="0" fillId="52" borderId="26" xfId="0" applyFill="1" applyBorder="1" applyAlignment="1" applyProtection="1">
      <alignment horizontal="center"/>
    </xf>
    <xf numFmtId="43" fontId="0" fillId="52" borderId="25" xfId="0" applyNumberFormat="1" applyFill="1" applyBorder="1" applyProtection="1"/>
    <xf numFmtId="0" fontId="0" fillId="0" borderId="43" xfId="0" applyBorder="1" applyProtection="1">
      <protection locked="0"/>
    </xf>
    <xf numFmtId="0" fontId="0" fillId="0" borderId="64" xfId="0" applyBorder="1" applyProtection="1">
      <protection locked="0"/>
    </xf>
    <xf numFmtId="43" fontId="0" fillId="52" borderId="51" xfId="0" applyNumberFormat="1" applyFill="1" applyBorder="1" applyProtection="1"/>
    <xf numFmtId="0" fontId="29" fillId="0" borderId="0" xfId="0" applyFont="1" applyAlignment="1" applyProtection="1">
      <alignment horizontal="center"/>
      <protection locked="0"/>
    </xf>
    <xf numFmtId="0" fontId="29" fillId="59" borderId="68" xfId="0" applyFont="1" applyFill="1" applyBorder="1" applyAlignment="1" applyProtection="1">
      <alignment horizontal="center"/>
      <protection locked="0"/>
    </xf>
    <xf numFmtId="0" fontId="29" fillId="59" borderId="69" xfId="0" applyFont="1" applyFill="1" applyBorder="1" applyAlignment="1" applyProtection="1">
      <alignment horizontal="center"/>
      <protection locked="0"/>
    </xf>
    <xf numFmtId="0" fontId="29" fillId="59" borderId="70" xfId="0" applyFont="1" applyFill="1" applyBorder="1" applyAlignment="1" applyProtection="1">
      <alignment horizontal="center"/>
      <protection locked="0"/>
    </xf>
    <xf numFmtId="0" fontId="29" fillId="59" borderId="71" xfId="0" applyFont="1" applyFill="1" applyBorder="1" applyAlignment="1" applyProtection="1">
      <alignment horizontal="center"/>
      <protection locked="0"/>
    </xf>
    <xf numFmtId="0" fontId="29" fillId="59" borderId="72" xfId="0" applyFont="1" applyFill="1" applyBorder="1" applyAlignment="1" applyProtection="1">
      <alignment horizontal="center"/>
      <protection locked="0"/>
    </xf>
    <xf numFmtId="0" fontId="29" fillId="0" borderId="0" xfId="0" applyFont="1" applyAlignment="1" applyProtection="1">
      <alignment horizontal="center" wrapText="1"/>
      <protection locked="0"/>
    </xf>
    <xf numFmtId="0" fontId="29" fillId="56" borderId="65" xfId="0" applyFont="1" applyFill="1" applyBorder="1" applyAlignment="1" applyProtection="1">
      <alignment horizontal="center" vertical="top" wrapText="1"/>
      <protection locked="0"/>
    </xf>
    <xf numFmtId="43" fontId="29" fillId="56" borderId="73" xfId="1" applyFont="1" applyFill="1" applyBorder="1" applyAlignment="1" applyProtection="1">
      <alignment horizontal="center" vertical="top" wrapText="1"/>
      <protection locked="0"/>
    </xf>
    <xf numFmtId="43" fontId="29" fillId="56" borderId="66" xfId="1" applyFont="1" applyFill="1" applyBorder="1" applyAlignment="1" applyProtection="1">
      <alignment horizontal="center" vertical="top" wrapText="1"/>
      <protection locked="0"/>
    </xf>
    <xf numFmtId="0" fontId="29" fillId="56" borderId="66" xfId="0" applyFont="1" applyFill="1" applyBorder="1" applyAlignment="1" applyProtection="1">
      <alignment horizontal="center" wrapText="1"/>
      <protection locked="0"/>
    </xf>
    <xf numFmtId="0" fontId="29" fillId="56" borderId="66" xfId="0" applyFont="1" applyFill="1" applyBorder="1" applyAlignment="1" applyProtection="1">
      <alignment horizontal="center" vertical="top" wrapText="1"/>
      <protection locked="0"/>
    </xf>
    <xf numFmtId="0" fontId="29" fillId="56" borderId="67" xfId="0" applyFont="1" applyFill="1" applyBorder="1" applyAlignment="1" applyProtection="1">
      <alignment horizontal="center" wrapText="1"/>
      <protection locked="0"/>
    </xf>
    <xf numFmtId="0" fontId="78" fillId="10" borderId="0" xfId="3" applyFont="1" applyFill="1" applyAlignment="1" applyProtection="1">
      <alignment wrapText="1"/>
      <protection locked="0"/>
    </xf>
    <xf numFmtId="0" fontId="29" fillId="0" borderId="0" xfId="0" applyFont="1" applyProtection="1"/>
    <xf numFmtId="0" fontId="79" fillId="0" borderId="0" xfId="0" applyFont="1" applyProtection="1">
      <protection locked="0"/>
    </xf>
    <xf numFmtId="43" fontId="0" fillId="0" borderId="0" xfId="1" applyFont="1" applyProtection="1">
      <protection locked="0"/>
    </xf>
    <xf numFmtId="14" fontId="0" fillId="0" borderId="0" xfId="1" applyNumberFormat="1" applyFont="1" applyBorder="1" applyProtection="1">
      <protection locked="0"/>
    </xf>
    <xf numFmtId="14" fontId="0" fillId="0" borderId="0" xfId="1" applyNumberFormat="1" applyFont="1" applyProtection="1">
      <protection locked="0"/>
    </xf>
    <xf numFmtId="1" fontId="0" fillId="0" borderId="0" xfId="1" applyNumberFormat="1" applyFont="1" applyProtection="1">
      <protection locked="0"/>
    </xf>
    <xf numFmtId="41" fontId="0" fillId="0" borderId="0" xfId="1" applyNumberFormat="1" applyFont="1" applyProtection="1">
      <protection locked="0"/>
    </xf>
    <xf numFmtId="43" fontId="29" fillId="0" borderId="0" xfId="1" applyFont="1" applyProtection="1">
      <protection locked="0"/>
    </xf>
    <xf numFmtId="43" fontId="29" fillId="52" borderId="69" xfId="1" applyFont="1" applyFill="1" applyBorder="1" applyProtection="1"/>
    <xf numFmtId="43" fontId="29" fillId="52" borderId="71" xfId="1" applyFont="1" applyFill="1" applyBorder="1" applyProtection="1"/>
    <xf numFmtId="43" fontId="29" fillId="52" borderId="74" xfId="1" applyFont="1" applyFill="1" applyBorder="1" applyProtection="1"/>
    <xf numFmtId="43" fontId="29" fillId="52" borderId="70" xfId="1" applyFont="1" applyFill="1" applyBorder="1" applyProtection="1"/>
    <xf numFmtId="43" fontId="29" fillId="0" borderId="70" xfId="1" applyFont="1" applyFill="1" applyBorder="1" applyProtection="1"/>
    <xf numFmtId="43" fontId="29" fillId="0" borderId="71" xfId="1" applyFont="1" applyFill="1" applyBorder="1" applyProtection="1"/>
    <xf numFmtId="1" fontId="29" fillId="0" borderId="71" xfId="1" applyNumberFormat="1" applyFont="1" applyBorder="1" applyProtection="1">
      <protection locked="0"/>
    </xf>
    <xf numFmtId="43" fontId="29" fillId="0" borderId="74" xfId="1" applyFont="1" applyBorder="1" applyProtection="1">
      <protection locked="0"/>
    </xf>
    <xf numFmtId="41" fontId="29" fillId="0" borderId="72" xfId="1" applyNumberFormat="1" applyFont="1" applyBorder="1" applyProtection="1">
      <protection locked="0"/>
    </xf>
    <xf numFmtId="43" fontId="0" fillId="0" borderId="51" xfId="1" applyFont="1" applyFill="1" applyBorder="1" applyProtection="1">
      <protection locked="0"/>
    </xf>
    <xf numFmtId="43" fontId="0" fillId="52" borderId="63" xfId="1" applyFont="1" applyFill="1" applyBorder="1" applyProtection="1"/>
    <xf numFmtId="43" fontId="0" fillId="0" borderId="25" xfId="1" applyFont="1" applyFill="1" applyBorder="1" applyProtection="1">
      <protection locked="0"/>
    </xf>
    <xf numFmtId="43" fontId="0" fillId="52" borderId="25" xfId="1" applyFont="1" applyFill="1" applyBorder="1" applyProtection="1"/>
    <xf numFmtId="43" fontId="0" fillId="52" borderId="50" xfId="1" applyFont="1" applyFill="1" applyBorder="1" applyProtection="1"/>
    <xf numFmtId="43" fontId="0" fillId="0" borderId="50" xfId="1" applyFont="1" applyFill="1" applyBorder="1" applyProtection="1">
      <protection locked="0"/>
    </xf>
    <xf numFmtId="43" fontId="0" fillId="0" borderId="25" xfId="1" applyFont="1" applyFill="1" applyBorder="1" applyProtection="1"/>
    <xf numFmtId="14" fontId="0" fillId="0" borderId="26" xfId="1" applyNumberFormat="1" applyFont="1" applyFill="1" applyBorder="1" applyProtection="1">
      <protection locked="0"/>
    </xf>
    <xf numFmtId="43" fontId="0" fillId="0" borderId="51" xfId="1" applyFont="1" applyFill="1" applyBorder="1" applyProtection="1"/>
    <xf numFmtId="14" fontId="0" fillId="0" borderId="25" xfId="1" applyNumberFormat="1" applyFont="1" applyFill="1" applyBorder="1" applyProtection="1">
      <protection locked="0"/>
    </xf>
    <xf numFmtId="1" fontId="0" fillId="0" borderId="25" xfId="1" applyNumberFormat="1" applyFont="1" applyFill="1" applyBorder="1" applyProtection="1">
      <protection locked="0"/>
    </xf>
    <xf numFmtId="43" fontId="0" fillId="0" borderId="26" xfId="1" applyFont="1" applyFill="1" applyBorder="1" applyProtection="1"/>
    <xf numFmtId="43" fontId="0" fillId="52" borderId="24" xfId="1" applyFont="1" applyFill="1" applyBorder="1" applyProtection="1"/>
    <xf numFmtId="43" fontId="0" fillId="52" borderId="11" xfId="1" applyFont="1" applyFill="1" applyBorder="1" applyProtection="1">
      <protection locked="0"/>
    </xf>
    <xf numFmtId="43" fontId="0" fillId="52" borderId="17" xfId="1" applyFont="1" applyFill="1" applyBorder="1" applyProtection="1"/>
    <xf numFmtId="43" fontId="0" fillId="52" borderId="9" xfId="1" applyFont="1" applyFill="1" applyBorder="1" applyProtection="1">
      <protection locked="0"/>
    </xf>
    <xf numFmtId="43" fontId="0" fillId="52" borderId="16" xfId="1" applyFont="1" applyFill="1" applyBorder="1" applyProtection="1"/>
    <xf numFmtId="43" fontId="0" fillId="52" borderId="7" xfId="1" applyFont="1" applyFill="1" applyBorder="1" applyProtection="1">
      <protection locked="0"/>
    </xf>
    <xf numFmtId="1" fontId="0" fillId="0" borderId="48" xfId="1" applyNumberFormat="1" applyFont="1" applyFill="1" applyBorder="1" applyProtection="1">
      <protection locked="0"/>
    </xf>
    <xf numFmtId="43" fontId="29" fillId="0" borderId="0" xfId="1" applyFont="1" applyAlignment="1" applyProtection="1">
      <alignment horizontal="center"/>
      <protection locked="0"/>
    </xf>
    <xf numFmtId="14" fontId="29" fillId="56" borderId="74" xfId="1" applyNumberFormat="1" applyFont="1" applyFill="1" applyBorder="1" applyAlignment="1" applyProtection="1">
      <alignment horizontal="center" vertical="top"/>
      <protection locked="0"/>
    </xf>
    <xf numFmtId="43" fontId="29" fillId="56" borderId="69" xfId="1" applyFont="1" applyFill="1" applyBorder="1" applyAlignment="1" applyProtection="1">
      <alignment horizontal="center" vertical="top"/>
      <protection locked="0"/>
    </xf>
    <xf numFmtId="43" fontId="29" fillId="56" borderId="70" xfId="1" applyFont="1" applyFill="1" applyBorder="1" applyAlignment="1" applyProtection="1">
      <alignment horizontal="center" vertical="top"/>
      <protection locked="0"/>
    </xf>
    <xf numFmtId="43" fontId="29" fillId="56" borderId="71" xfId="1" applyFont="1" applyFill="1" applyBorder="1" applyAlignment="1" applyProtection="1">
      <alignment horizontal="center" vertical="top"/>
      <protection locked="0"/>
    </xf>
    <xf numFmtId="14" fontId="29" fillId="56" borderId="71" xfId="1" applyNumberFormat="1" applyFont="1" applyFill="1" applyBorder="1" applyAlignment="1" applyProtection="1">
      <alignment horizontal="center" vertical="top"/>
      <protection locked="0"/>
    </xf>
    <xf numFmtId="14" fontId="29" fillId="56" borderId="70" xfId="1" applyNumberFormat="1" applyFont="1" applyFill="1" applyBorder="1" applyAlignment="1" applyProtection="1">
      <alignment horizontal="center" vertical="top"/>
      <protection locked="0"/>
    </xf>
    <xf numFmtId="1" fontId="29" fillId="56" borderId="71" xfId="1" applyNumberFormat="1" applyFont="1" applyFill="1" applyBorder="1" applyAlignment="1" applyProtection="1">
      <alignment horizontal="center" vertical="top"/>
      <protection locked="0"/>
    </xf>
    <xf numFmtId="43" fontId="29" fillId="56" borderId="74" xfId="1" applyFont="1" applyFill="1" applyBorder="1" applyAlignment="1" applyProtection="1">
      <alignment horizontal="center" vertical="top"/>
      <protection locked="0"/>
    </xf>
    <xf numFmtId="43" fontId="29" fillId="0" borderId="0" xfId="1" applyFont="1" applyAlignment="1" applyProtection="1">
      <alignment horizontal="center" wrapText="1"/>
      <protection locked="0"/>
    </xf>
    <xf numFmtId="43" fontId="29" fillId="56" borderId="65" xfId="1" applyFont="1" applyFill="1" applyBorder="1" applyAlignment="1" applyProtection="1">
      <alignment horizontal="center" vertical="top" wrapText="1"/>
      <protection locked="0"/>
    </xf>
    <xf numFmtId="43" fontId="29" fillId="56" borderId="77" xfId="1" applyFont="1" applyFill="1" applyBorder="1" applyAlignment="1" applyProtection="1">
      <alignment horizontal="center" vertical="top" wrapText="1"/>
      <protection locked="0"/>
    </xf>
    <xf numFmtId="14" fontId="29" fillId="56" borderId="77" xfId="1" applyNumberFormat="1" applyFont="1" applyFill="1" applyBorder="1" applyAlignment="1" applyProtection="1">
      <alignment horizontal="center" vertical="top" wrapText="1"/>
      <protection locked="0"/>
    </xf>
    <xf numFmtId="14" fontId="29" fillId="56" borderId="66" xfId="1" applyNumberFormat="1" applyFont="1" applyFill="1" applyBorder="1" applyAlignment="1" applyProtection="1">
      <alignment horizontal="center" vertical="top" wrapText="1"/>
      <protection locked="0"/>
    </xf>
    <xf numFmtId="14" fontId="29" fillId="56" borderId="73" xfId="1" applyNumberFormat="1" applyFont="1" applyFill="1" applyBorder="1" applyAlignment="1" applyProtection="1">
      <alignment horizontal="center" vertical="top" wrapText="1"/>
      <protection locked="0"/>
    </xf>
    <xf numFmtId="1" fontId="29" fillId="56" borderId="66" xfId="1" applyNumberFormat="1" applyFont="1" applyFill="1" applyBorder="1" applyAlignment="1" applyProtection="1">
      <alignment horizontal="center" vertical="top" wrapText="1"/>
      <protection locked="0"/>
    </xf>
    <xf numFmtId="43" fontId="31" fillId="10" borderId="0" xfId="3" applyNumberFormat="1" applyFont="1" applyFill="1" applyAlignment="1" applyProtection="1">
      <alignment horizontal="center" wrapText="1"/>
      <protection locked="0"/>
    </xf>
    <xf numFmtId="43" fontId="29" fillId="0" borderId="0" xfId="1" applyFont="1" applyBorder="1" applyProtection="1">
      <protection locked="0"/>
    </xf>
    <xf numFmtId="14" fontId="29" fillId="0" borderId="0" xfId="1" applyNumberFormat="1" applyFont="1" applyProtection="1">
      <protection locked="0"/>
    </xf>
    <xf numFmtId="1" fontId="29" fillId="0" borderId="0" xfId="1" applyNumberFormat="1" applyFont="1" applyProtection="1">
      <protection locked="0"/>
    </xf>
    <xf numFmtId="1" fontId="29" fillId="52" borderId="0" xfId="1" applyNumberFormat="1" applyFont="1" applyFill="1" applyProtection="1"/>
    <xf numFmtId="43" fontId="77" fillId="0" borderId="0" xfId="1" applyFont="1" applyProtection="1">
      <protection locked="0"/>
    </xf>
    <xf numFmtId="41" fontId="29" fillId="0" borderId="0" xfId="1" applyNumberFormat="1" applyFont="1" applyProtection="1">
      <protection locked="0"/>
    </xf>
    <xf numFmtId="0" fontId="31" fillId="0" borderId="0" xfId="3" applyFont="1" applyFill="1" applyAlignment="1" applyProtection="1">
      <alignment vertical="center"/>
      <protection locked="0"/>
    </xf>
    <xf numFmtId="14" fontId="29" fillId="0" borderId="0" xfId="1" applyNumberFormat="1" applyFont="1" applyProtection="1"/>
    <xf numFmtId="43" fontId="79" fillId="0" borderId="0" xfId="1" applyFont="1" applyProtection="1">
      <protection locked="0"/>
    </xf>
    <xf numFmtId="0" fontId="31" fillId="10" borderId="0" xfId="3" applyFont="1" applyFill="1" applyAlignment="1" applyProtection="1">
      <alignment vertical="center"/>
      <protection locked="0"/>
    </xf>
    <xf numFmtId="0" fontId="80" fillId="0" borderId="0" xfId="0" applyFont="1" applyFill="1" applyAlignment="1" applyProtection="1">
      <alignment vertical="center"/>
      <protection locked="0"/>
    </xf>
    <xf numFmtId="43" fontId="29" fillId="2" borderId="70" xfId="1" applyFont="1" applyFill="1" applyBorder="1" applyProtection="1"/>
    <xf numFmtId="43" fontId="29" fillId="2" borderId="71" xfId="1" applyFont="1" applyFill="1" applyBorder="1" applyProtection="1"/>
    <xf numFmtId="43" fontId="0" fillId="0" borderId="66" xfId="1" applyFont="1" applyFill="1" applyBorder="1" applyProtection="1"/>
    <xf numFmtId="43" fontId="0" fillId="52" borderId="0" xfId="1" applyFont="1" applyFill="1" applyProtection="1">
      <protection locked="0"/>
    </xf>
    <xf numFmtId="43" fontId="29" fillId="46" borderId="69" xfId="1" applyFont="1" applyFill="1" applyBorder="1" applyProtection="1"/>
    <xf numFmtId="43" fontId="29" fillId="46" borderId="71" xfId="1" applyFont="1" applyFill="1" applyBorder="1" applyProtection="1"/>
    <xf numFmtId="43" fontId="29" fillId="46" borderId="74" xfId="1" applyFont="1" applyFill="1" applyBorder="1" applyProtection="1"/>
    <xf numFmtId="43" fontId="29" fillId="46" borderId="70" xfId="1" applyFont="1" applyFill="1" applyBorder="1" applyProtection="1"/>
    <xf numFmtId="43" fontId="0" fillId="46" borderId="63" xfId="1" applyFont="1" applyFill="1" applyBorder="1" applyProtection="1"/>
    <xf numFmtId="43" fontId="0" fillId="46" borderId="25" xfId="1" applyFont="1" applyFill="1" applyBorder="1" applyProtection="1"/>
    <xf numFmtId="43" fontId="0" fillId="46" borderId="50" xfId="1" applyFont="1" applyFill="1" applyBorder="1" applyProtection="1"/>
    <xf numFmtId="43" fontId="0" fillId="46" borderId="24" xfId="1" applyFont="1" applyFill="1" applyBorder="1" applyProtection="1"/>
    <xf numFmtId="43" fontId="0" fillId="46" borderId="11" xfId="1" applyFont="1" applyFill="1" applyBorder="1" applyProtection="1">
      <protection locked="0"/>
    </xf>
    <xf numFmtId="43" fontId="0" fillId="46" borderId="17" xfId="1" applyFont="1" applyFill="1" applyBorder="1" applyProtection="1"/>
    <xf numFmtId="43" fontId="0" fillId="46" borderId="9" xfId="1" applyFont="1" applyFill="1" applyBorder="1" applyProtection="1">
      <protection locked="0"/>
    </xf>
    <xf numFmtId="43" fontId="0" fillId="46" borderId="16" xfId="1" applyFont="1" applyFill="1" applyBorder="1" applyProtection="1"/>
    <xf numFmtId="43" fontId="0" fillId="46" borderId="7" xfId="1" applyFont="1" applyFill="1" applyBorder="1" applyProtection="1">
      <protection locked="0"/>
    </xf>
    <xf numFmtId="1" fontId="29" fillId="56" borderId="0" xfId="1" applyNumberFormat="1" applyFont="1" applyFill="1" applyProtection="1"/>
    <xf numFmtId="1" fontId="29" fillId="46" borderId="0" xfId="1" applyNumberFormat="1" applyFont="1" applyFill="1" applyProtection="1"/>
    <xf numFmtId="43" fontId="0" fillId="0" borderId="26" xfId="1" applyFont="1" applyFill="1" applyBorder="1" applyProtection="1">
      <protection locked="0"/>
    </xf>
    <xf numFmtId="43" fontId="0" fillId="0" borderId="66" xfId="1" applyFont="1" applyFill="1" applyBorder="1" applyProtection="1">
      <protection locked="0"/>
    </xf>
    <xf numFmtId="1" fontId="29" fillId="0" borderId="71" xfId="1" applyNumberFormat="1" applyFont="1" applyFill="1" applyBorder="1" applyProtection="1">
      <protection locked="0"/>
    </xf>
    <xf numFmtId="43" fontId="0" fillId="52" borderId="51" xfId="1" applyFont="1" applyFill="1" applyBorder="1" applyProtection="1">
      <protection locked="0"/>
    </xf>
    <xf numFmtId="43" fontId="0" fillId="52" borderId="25" xfId="1" applyFont="1" applyFill="1" applyBorder="1" applyProtection="1">
      <protection locked="0"/>
    </xf>
    <xf numFmtId="43" fontId="0" fillId="52" borderId="50" xfId="1" applyFont="1" applyFill="1" applyBorder="1" applyProtection="1">
      <protection locked="0"/>
    </xf>
    <xf numFmtId="43" fontId="29" fillId="0" borderId="78" xfId="1" applyFont="1" applyBorder="1" applyProtection="1">
      <protection locked="0"/>
    </xf>
    <xf numFmtId="43" fontId="0" fillId="0" borderId="19" xfId="1" applyFont="1" applyBorder="1" applyProtection="1">
      <protection locked="0"/>
    </xf>
    <xf numFmtId="43" fontId="0" fillId="0" borderId="79" xfId="1" applyFont="1" applyBorder="1" applyProtection="1">
      <protection locked="0"/>
    </xf>
    <xf numFmtId="43" fontId="29" fillId="0" borderId="46" xfId="1" applyFont="1" applyBorder="1" applyProtection="1">
      <protection locked="0"/>
    </xf>
    <xf numFmtId="43" fontId="29" fillId="0" borderId="45" xfId="1" applyFont="1" applyBorder="1" applyProtection="1">
      <protection locked="0"/>
    </xf>
    <xf numFmtId="43" fontId="0" fillId="0" borderId="44" xfId="1" applyFont="1" applyBorder="1" applyProtection="1">
      <protection locked="0"/>
    </xf>
    <xf numFmtId="43" fontId="0" fillId="0" borderId="43" xfId="1" applyFont="1" applyBorder="1" applyProtection="1">
      <protection locked="0"/>
    </xf>
    <xf numFmtId="43" fontId="0" fillId="52" borderId="51" xfId="1" applyFont="1" applyFill="1" applyBorder="1" applyProtection="1"/>
    <xf numFmtId="43" fontId="0" fillId="0" borderId="42" xfId="1" applyFont="1" applyBorder="1" applyProtection="1">
      <protection locked="0"/>
    </xf>
    <xf numFmtId="43" fontId="0" fillId="0" borderId="41" xfId="1" applyFont="1" applyBorder="1" applyProtection="1">
      <protection locked="0"/>
    </xf>
    <xf numFmtId="14" fontId="29" fillId="56" borderId="80" xfId="1" applyNumberFormat="1" applyFont="1" applyFill="1" applyBorder="1" applyAlignment="1" applyProtection="1">
      <alignment horizontal="center" vertical="top"/>
      <protection locked="0"/>
    </xf>
    <xf numFmtId="43" fontId="29" fillId="56" borderId="68" xfId="1" applyFont="1" applyFill="1" applyBorder="1" applyAlignment="1" applyProtection="1">
      <alignment horizontal="center" vertical="top"/>
      <protection locked="0"/>
    </xf>
    <xf numFmtId="14" fontId="29" fillId="59" borderId="74" xfId="1" applyNumberFormat="1" applyFont="1" applyFill="1" applyBorder="1" applyAlignment="1" applyProtection="1">
      <alignment horizontal="center" vertical="top"/>
      <protection locked="0"/>
    </xf>
    <xf numFmtId="43" fontId="29" fillId="59" borderId="69" xfId="1" applyFont="1" applyFill="1" applyBorder="1" applyAlignment="1" applyProtection="1">
      <alignment horizontal="center" vertical="top"/>
      <protection locked="0"/>
    </xf>
    <xf numFmtId="43" fontId="29" fillId="59" borderId="70" xfId="1" applyFont="1" applyFill="1" applyBorder="1" applyAlignment="1" applyProtection="1">
      <alignment horizontal="center" vertical="top"/>
      <protection locked="0"/>
    </xf>
    <xf numFmtId="43" fontId="29" fillId="59" borderId="71" xfId="1" applyFont="1" applyFill="1" applyBorder="1" applyAlignment="1" applyProtection="1">
      <alignment horizontal="center" vertical="top"/>
      <protection locked="0"/>
    </xf>
    <xf numFmtId="14" fontId="29" fillId="59" borderId="71" xfId="1" applyNumberFormat="1" applyFont="1" applyFill="1" applyBorder="1" applyAlignment="1" applyProtection="1">
      <alignment horizontal="center" vertical="top"/>
      <protection locked="0"/>
    </xf>
    <xf numFmtId="14" fontId="29" fillId="59" borderId="70" xfId="1" applyNumberFormat="1" applyFont="1" applyFill="1" applyBorder="1" applyAlignment="1" applyProtection="1">
      <alignment horizontal="center" vertical="top"/>
      <protection locked="0"/>
    </xf>
    <xf numFmtId="1" fontId="29" fillId="59" borderId="71" xfId="1" applyNumberFormat="1" applyFont="1" applyFill="1" applyBorder="1" applyAlignment="1" applyProtection="1">
      <alignment horizontal="center" vertical="top"/>
      <protection locked="0"/>
    </xf>
    <xf numFmtId="43" fontId="29" fillId="59" borderId="74" xfId="1" applyFont="1" applyFill="1" applyBorder="1" applyAlignment="1" applyProtection="1">
      <alignment horizontal="center" vertical="top"/>
      <protection locked="0"/>
    </xf>
    <xf numFmtId="43" fontId="29" fillId="59" borderId="65" xfId="1" applyFont="1" applyFill="1" applyBorder="1" applyAlignment="1" applyProtection="1">
      <alignment horizontal="center" vertical="top" wrapText="1"/>
      <protection locked="0"/>
    </xf>
    <xf numFmtId="43" fontId="29" fillId="59" borderId="73" xfId="1" applyFont="1" applyFill="1" applyBorder="1" applyAlignment="1" applyProtection="1">
      <alignment horizontal="center" vertical="top" wrapText="1"/>
      <protection locked="0"/>
    </xf>
    <xf numFmtId="43" fontId="29" fillId="59" borderId="66" xfId="1" applyFont="1" applyFill="1" applyBorder="1" applyAlignment="1" applyProtection="1">
      <alignment horizontal="center" vertical="top" wrapText="1"/>
      <protection locked="0"/>
    </xf>
    <xf numFmtId="43" fontId="29" fillId="59" borderId="77" xfId="1" applyFont="1" applyFill="1" applyBorder="1" applyAlignment="1" applyProtection="1">
      <alignment horizontal="center" vertical="top" wrapText="1"/>
      <protection locked="0"/>
    </xf>
    <xf numFmtId="14" fontId="29" fillId="59" borderId="77" xfId="1" applyNumberFormat="1" applyFont="1" applyFill="1" applyBorder="1" applyAlignment="1" applyProtection="1">
      <alignment horizontal="center" vertical="top" wrapText="1"/>
      <protection locked="0"/>
    </xf>
    <xf numFmtId="14" fontId="29" fillId="59" borderId="66" xfId="1" applyNumberFormat="1" applyFont="1" applyFill="1" applyBorder="1" applyAlignment="1" applyProtection="1">
      <alignment horizontal="center" vertical="top" wrapText="1"/>
      <protection locked="0"/>
    </xf>
    <xf numFmtId="14" fontId="29" fillId="59" borderId="73" xfId="1" applyNumberFormat="1" applyFont="1" applyFill="1" applyBorder="1" applyAlignment="1" applyProtection="1">
      <alignment horizontal="center" vertical="top" wrapText="1"/>
      <protection locked="0"/>
    </xf>
    <xf numFmtId="1" fontId="29" fillId="59" borderId="66" xfId="1" applyNumberFormat="1" applyFont="1" applyFill="1" applyBorder="1" applyAlignment="1" applyProtection="1">
      <alignment horizontal="center" vertical="top" wrapText="1"/>
      <protection locked="0"/>
    </xf>
    <xf numFmtId="14" fontId="0" fillId="52" borderId="0" xfId="1" applyNumberFormat="1" applyFont="1" applyFill="1" applyBorder="1" applyProtection="1">
      <protection locked="0"/>
    </xf>
    <xf numFmtId="43" fontId="0" fillId="52" borderId="26" xfId="1" applyFont="1" applyFill="1" applyBorder="1" applyProtection="1"/>
    <xf numFmtId="43" fontId="29" fillId="52" borderId="0" xfId="1" applyFont="1" applyFill="1" applyBorder="1" applyProtection="1">
      <protection locked="0"/>
    </xf>
    <xf numFmtId="0" fontId="29" fillId="0" borderId="3" xfId="0" applyFont="1" applyBorder="1" applyAlignment="1">
      <alignment horizontal="center" vertical="center"/>
    </xf>
    <xf numFmtId="0" fontId="0" fillId="0" borderId="0" xfId="0" applyFont="1" applyAlignment="1">
      <alignment horizontal="left" vertical="center" indent="4"/>
    </xf>
    <xf numFmtId="0" fontId="0" fillId="0" borderId="24" xfId="0" applyFont="1" applyBorder="1" applyAlignment="1">
      <alignment vertical="center" wrapText="1"/>
    </xf>
    <xf numFmtId="0" fontId="0" fillId="0" borderId="22" xfId="0" applyFont="1" applyBorder="1"/>
    <xf numFmtId="0" fontId="29" fillId="0" borderId="21" xfId="0" applyFont="1" applyBorder="1" applyAlignment="1">
      <alignment vertical="center" wrapText="1"/>
    </xf>
    <xf numFmtId="0" fontId="29" fillId="0" borderId="22" xfId="0" applyFont="1" applyBorder="1" applyAlignment="1">
      <alignment vertical="center" wrapText="1"/>
    </xf>
    <xf numFmtId="0" fontId="29" fillId="0" borderId="0" xfId="0" applyFont="1" applyAlignment="1">
      <alignment horizontal="left" vertical="center" indent="7"/>
    </xf>
    <xf numFmtId="0" fontId="0" fillId="0" borderId="0" xfId="0" applyAlignment="1">
      <alignment horizontal="left" vertical="center"/>
    </xf>
    <xf numFmtId="43" fontId="0" fillId="52" borderId="26" xfId="0" applyNumberFormat="1" applyFill="1" applyBorder="1" applyProtection="1">
      <protection locked="0"/>
    </xf>
    <xf numFmtId="43" fontId="18" fillId="52" borderId="25" xfId="1" applyFont="1" applyFill="1" applyBorder="1" applyProtection="1"/>
    <xf numFmtId="0" fontId="0" fillId="0" borderId="26" xfId="0" applyBorder="1" applyAlignment="1" applyProtection="1">
      <alignment horizontal="center"/>
      <protection locked="0"/>
    </xf>
    <xf numFmtId="0" fontId="0" fillId="0" borderId="25" xfId="0" applyBorder="1" applyAlignment="1" applyProtection="1">
      <alignment horizontal="center"/>
      <protection locked="0"/>
    </xf>
    <xf numFmtId="0" fontId="0" fillId="0" borderId="25" xfId="0" applyFill="1" applyBorder="1" applyProtection="1">
      <protection locked="0"/>
    </xf>
    <xf numFmtId="0" fontId="81" fillId="56" borderId="69" xfId="0" applyFont="1" applyFill="1" applyBorder="1" applyAlignment="1" applyProtection="1">
      <alignment horizontal="center"/>
      <protection locked="0"/>
    </xf>
    <xf numFmtId="0" fontId="81" fillId="56" borderId="71" xfId="0" applyFont="1" applyFill="1" applyBorder="1" applyAlignment="1" applyProtection="1">
      <alignment horizontal="center"/>
      <protection locked="0"/>
    </xf>
    <xf numFmtId="0" fontId="29" fillId="56" borderId="71" xfId="0" applyFont="1" applyFill="1" applyBorder="1" applyAlignment="1" applyProtection="1">
      <alignment horizontal="center"/>
      <protection locked="0"/>
    </xf>
    <xf numFmtId="0" fontId="29" fillId="56" borderId="72" xfId="0" applyFont="1" applyFill="1" applyBorder="1" applyAlignment="1" applyProtection="1">
      <alignment horizontal="center"/>
      <protection locked="0"/>
    </xf>
    <xf numFmtId="165" fontId="0" fillId="52" borderId="46" xfId="0" applyNumberFormat="1" applyFill="1" applyBorder="1" applyProtection="1"/>
    <xf numFmtId="0" fontId="0" fillId="0" borderId="49" xfId="0" applyBorder="1" applyProtection="1">
      <protection locked="0"/>
    </xf>
    <xf numFmtId="0" fontId="77" fillId="0" borderId="45" xfId="0" applyFont="1" applyBorder="1" applyProtection="1">
      <protection locked="0"/>
    </xf>
    <xf numFmtId="165" fontId="0" fillId="52" borderId="44" xfId="0" applyNumberFormat="1" applyFill="1" applyBorder="1" applyProtection="1"/>
    <xf numFmtId="0" fontId="0" fillId="0" borderId="43" xfId="0" applyBorder="1" applyAlignment="1" applyProtection="1">
      <alignment horizontal="center"/>
      <protection locked="0"/>
    </xf>
    <xf numFmtId="0" fontId="29" fillId="56" borderId="63" xfId="0" applyFont="1" applyFill="1" applyBorder="1" applyAlignment="1" applyProtection="1">
      <alignment horizontal="center" vertical="top" wrapText="1"/>
      <protection locked="0"/>
    </xf>
    <xf numFmtId="0" fontId="29" fillId="56" borderId="25" xfId="0" applyFont="1" applyFill="1" applyBorder="1" applyAlignment="1" applyProtection="1">
      <alignment horizontal="center" vertical="top" wrapText="1"/>
      <protection locked="0"/>
    </xf>
    <xf numFmtId="0" fontId="29" fillId="56" borderId="25" xfId="0" applyFont="1" applyFill="1" applyBorder="1" applyAlignment="1" applyProtection="1">
      <alignment vertical="top"/>
      <protection locked="0"/>
    </xf>
    <xf numFmtId="0" fontId="29" fillId="56" borderId="64" xfId="0" applyFont="1" applyFill="1" applyBorder="1" applyAlignment="1" applyProtection="1">
      <alignment horizontal="center" vertical="top"/>
      <protection locked="0"/>
    </xf>
    <xf numFmtId="0" fontId="79" fillId="60" borderId="21" xfId="0" applyFont="1" applyFill="1" applyBorder="1" applyAlignment="1" applyProtection="1">
      <protection locked="0"/>
    </xf>
    <xf numFmtId="0" fontId="79" fillId="60" borderId="28" xfId="0" applyFont="1" applyFill="1" applyBorder="1" applyAlignment="1" applyProtection="1">
      <protection locked="0"/>
    </xf>
    <xf numFmtId="0" fontId="79" fillId="60" borderId="23" xfId="0" applyFont="1" applyFill="1" applyBorder="1" applyAlignment="1" applyProtection="1">
      <protection locked="0"/>
    </xf>
    <xf numFmtId="0" fontId="31" fillId="10" borderId="0" xfId="3" applyFont="1" applyFill="1" applyAlignment="1" applyProtection="1">
      <protection locked="0"/>
    </xf>
    <xf numFmtId="43" fontId="8" fillId="0" borderId="0" xfId="1" applyFont="1" applyFill="1" applyProtection="1">
      <protection locked="0"/>
    </xf>
    <xf numFmtId="43" fontId="8" fillId="52" borderId="0" xfId="1" applyFont="1" applyFill="1" applyProtection="1"/>
    <xf numFmtId="43" fontId="8" fillId="52" borderId="3" xfId="1" applyFont="1" applyFill="1" applyBorder="1" applyProtection="1"/>
    <xf numFmtId="0" fontId="31" fillId="5" borderId="0" xfId="3" applyFont="1" applyFill="1" applyAlignment="1" applyProtection="1"/>
    <xf numFmtId="0" fontId="21" fillId="5" borderId="0" xfId="0" applyFont="1" applyFill="1" applyAlignment="1" applyProtection="1">
      <alignment horizontal="left" vertical="top"/>
      <protection locked="0"/>
    </xf>
    <xf numFmtId="0" fontId="19" fillId="8" borderId="0" xfId="0" applyFont="1" applyFill="1" applyAlignment="1" applyProtection="1">
      <alignment horizontal="left"/>
    </xf>
    <xf numFmtId="0" fontId="31" fillId="9" borderId="0" xfId="3" applyFont="1" applyFill="1" applyAlignment="1" applyProtection="1">
      <alignment horizontal="left" vertical="center"/>
    </xf>
    <xf numFmtId="43" fontId="8" fillId="0" borderId="0" xfId="1" applyFont="1" applyProtection="1">
      <protection locked="0"/>
    </xf>
    <xf numFmtId="43" fontId="8" fillId="0" borderId="0" xfId="1" applyFont="1" applyFill="1" applyBorder="1" applyProtection="1">
      <protection locked="0"/>
    </xf>
    <xf numFmtId="0" fontId="0" fillId="0" borderId="0" xfId="0" applyFill="1" applyProtection="1">
      <protection locked="0"/>
    </xf>
    <xf numFmtId="0" fontId="9" fillId="0" borderId="0" xfId="0" applyFont="1" applyFill="1" applyBorder="1" applyAlignment="1" applyProtection="1">
      <alignment horizontal="left" vertical="top"/>
      <protection locked="0"/>
    </xf>
    <xf numFmtId="0" fontId="7" fillId="0" borderId="0" xfId="3" applyFill="1" applyAlignment="1" applyProtection="1">
      <protection locked="0"/>
    </xf>
    <xf numFmtId="0" fontId="9" fillId="0" borderId="0" xfId="0" applyFont="1" applyFill="1" applyBorder="1" applyAlignment="1" applyProtection="1">
      <alignment horizontal="left" vertical="top"/>
      <protection locked="0"/>
    </xf>
    <xf numFmtId="0" fontId="31" fillId="10" borderId="0" xfId="3" applyFont="1" applyFill="1" applyAlignment="1" applyProtection="1">
      <alignment horizontal="center" vertical="center" wrapText="1"/>
      <protection locked="0"/>
    </xf>
    <xf numFmtId="0" fontId="84" fillId="0" borderId="17" xfId="3" applyFont="1" applyFill="1" applyBorder="1" applyAlignment="1" applyProtection="1">
      <alignment horizontal="center" vertical="center" wrapText="1"/>
      <protection locked="0"/>
    </xf>
    <xf numFmtId="0" fontId="7" fillId="0" borderId="17" xfId="3" applyFill="1" applyBorder="1" applyAlignment="1" applyProtection="1">
      <alignment horizontal="center" vertical="center" wrapText="1"/>
      <protection locked="0"/>
    </xf>
    <xf numFmtId="0" fontId="31" fillId="0" borderId="0" xfId="3" applyFont="1" applyFill="1" applyAlignment="1" applyProtection="1">
      <alignment horizontal="center" wrapText="1"/>
    </xf>
    <xf numFmtId="0" fontId="31" fillId="0" borderId="0" xfId="3" applyFont="1" applyFill="1" applyAlignment="1" applyProtection="1">
      <alignment horizontal="center" vertical="center"/>
    </xf>
    <xf numFmtId="0" fontId="85" fillId="0" borderId="0" xfId="3" applyFont="1" applyAlignment="1" applyProtection="1">
      <alignment vertical="top"/>
      <protection locked="0"/>
    </xf>
    <xf numFmtId="0" fontId="7" fillId="0" borderId="0" xfId="3" applyNumberFormat="1" applyAlignment="1" applyProtection="1">
      <alignment vertical="center"/>
    </xf>
    <xf numFmtId="0" fontId="19" fillId="5" borderId="0" xfId="0" applyFont="1" applyFill="1" applyProtection="1"/>
    <xf numFmtId="0" fontId="34" fillId="0" borderId="0" xfId="0" applyFont="1" applyAlignment="1" applyProtection="1">
      <alignment horizontal="left" vertical="top"/>
      <protection locked="0"/>
    </xf>
    <xf numFmtId="43" fontId="16" fillId="46" borderId="10" xfId="1" applyFont="1" applyFill="1" applyBorder="1" applyProtection="1">
      <protection locked="0"/>
    </xf>
    <xf numFmtId="165" fontId="8" fillId="46" borderId="14" xfId="1" applyNumberFormat="1" applyFont="1" applyFill="1" applyBorder="1" applyProtection="1">
      <protection locked="0"/>
    </xf>
    <xf numFmtId="165" fontId="8" fillId="46" borderId="3" xfId="1" applyNumberFormat="1" applyFont="1" applyFill="1" applyBorder="1" applyProtection="1">
      <protection locked="0"/>
    </xf>
    <xf numFmtId="165" fontId="8" fillId="46" borderId="18" xfId="1" applyNumberFormat="1" applyFont="1" applyFill="1" applyBorder="1" applyProtection="1">
      <protection locked="0"/>
    </xf>
    <xf numFmtId="43" fontId="9" fillId="0" borderId="41" xfId="1" applyFont="1" applyBorder="1" applyAlignment="1" applyProtection="1">
      <alignment wrapText="1"/>
      <protection locked="0"/>
    </xf>
    <xf numFmtId="43" fontId="9" fillId="0" borderId="43" xfId="1" applyFont="1" applyBorder="1" applyProtection="1">
      <protection locked="0"/>
    </xf>
    <xf numFmtId="43" fontId="9" fillId="0" borderId="26" xfId="1" applyFont="1" applyBorder="1" applyProtection="1">
      <protection locked="0"/>
    </xf>
    <xf numFmtId="166" fontId="15" fillId="0" borderId="44" xfId="1" applyNumberFormat="1" applyFont="1" applyBorder="1" applyProtection="1">
      <protection locked="0"/>
    </xf>
    <xf numFmtId="43" fontId="9" fillId="0" borderId="26" xfId="1" applyFont="1" applyBorder="1" applyAlignment="1" applyProtection="1">
      <alignment horizontal="center"/>
      <protection locked="0"/>
    </xf>
    <xf numFmtId="166" fontId="9" fillId="0" borderId="44" xfId="1" applyNumberFormat="1" applyFont="1" applyBorder="1" applyAlignment="1" applyProtection="1">
      <alignment horizontal="center"/>
      <protection locked="0"/>
    </xf>
    <xf numFmtId="43" fontId="14" fillId="0" borderId="43" xfId="1" applyFont="1" applyBorder="1" applyProtection="1">
      <protection locked="0"/>
    </xf>
    <xf numFmtId="43" fontId="14" fillId="0" borderId="26" xfId="1" applyFont="1" applyBorder="1" applyProtection="1">
      <protection locked="0"/>
    </xf>
    <xf numFmtId="166" fontId="14" fillId="0" borderId="44" xfId="1" applyNumberFormat="1" applyFont="1" applyBorder="1" applyProtection="1">
      <protection locked="0"/>
    </xf>
    <xf numFmtId="43" fontId="14" fillId="0" borderId="45" xfId="1" applyFont="1" applyBorder="1" applyProtection="1">
      <protection locked="0"/>
    </xf>
    <xf numFmtId="43" fontId="14" fillId="0" borderId="49" xfId="1" applyFont="1" applyBorder="1" applyProtection="1">
      <protection locked="0"/>
    </xf>
    <xf numFmtId="166" fontId="14" fillId="0" borderId="46" xfId="1" applyNumberFormat="1" applyFont="1" applyBorder="1" applyProtection="1">
      <protection locked="0"/>
    </xf>
    <xf numFmtId="1" fontId="0" fillId="0" borderId="25" xfId="1" applyNumberFormat="1" applyFont="1" applyFill="1" applyBorder="1" applyAlignment="1" applyProtection="1">
      <alignment horizontal="left" indent="4"/>
      <protection locked="0"/>
    </xf>
    <xf numFmtId="0" fontId="34" fillId="56" borderId="1" xfId="0" applyFont="1" applyFill="1" applyBorder="1" applyAlignment="1" applyProtection="1">
      <alignment horizontal="center" vertical="top" wrapText="1"/>
      <protection locked="0"/>
    </xf>
    <xf numFmtId="0" fontId="29" fillId="0" borderId="0" xfId="0" applyFont="1" applyBorder="1" applyAlignment="1">
      <alignment horizontal="center" vertical="center"/>
    </xf>
    <xf numFmtId="0" fontId="29" fillId="0" borderId="26" xfId="0" applyFont="1" applyBorder="1" applyAlignment="1">
      <alignment horizontal="center" vertical="center"/>
    </xf>
    <xf numFmtId="0" fontId="29" fillId="0" borderId="26" xfId="0" applyFont="1" applyBorder="1"/>
    <xf numFmtId="0" fontId="29" fillId="0" borderId="26" xfId="0" applyFont="1" applyFill="1" applyBorder="1"/>
    <xf numFmtId="0" fontId="29" fillId="0" borderId="0" xfId="0" applyFont="1" applyBorder="1" applyAlignment="1">
      <alignment horizontal="right" vertical="center"/>
    </xf>
    <xf numFmtId="0" fontId="31" fillId="10" borderId="0" xfId="3" applyFont="1" applyFill="1" applyBorder="1" applyAlignment="1" applyProtection="1">
      <alignment vertical="center" wrapText="1"/>
      <protection locked="0"/>
    </xf>
    <xf numFmtId="169" fontId="0" fillId="0" borderId="0" xfId="0" applyNumberFormat="1"/>
    <xf numFmtId="0" fontId="35" fillId="48" borderId="0" xfId="0" applyFont="1" applyFill="1" applyBorder="1" applyAlignment="1" applyProtection="1">
      <alignment horizontal="center" vertical="center" wrapText="1"/>
    </xf>
    <xf numFmtId="0" fontId="35" fillId="51" borderId="0" xfId="0" applyFont="1" applyFill="1" applyBorder="1" applyAlignment="1" applyProtection="1">
      <alignment horizontal="left" vertical="center"/>
    </xf>
    <xf numFmtId="0" fontId="19" fillId="7" borderId="0" xfId="0" applyFont="1" applyFill="1" applyProtection="1"/>
    <xf numFmtId="0" fontId="29" fillId="56" borderId="26" xfId="0" applyFont="1" applyFill="1" applyBorder="1" applyAlignment="1" applyProtection="1">
      <alignment horizontal="center" vertical="top" wrapText="1"/>
      <protection locked="0"/>
    </xf>
    <xf numFmtId="0" fontId="9" fillId="0" borderId="7" xfId="0" applyFont="1" applyFill="1" applyBorder="1" applyAlignment="1" applyProtection="1">
      <alignment vertical="top"/>
      <protection locked="0"/>
    </xf>
    <xf numFmtId="0" fontId="9" fillId="0" borderId="8" xfId="0" applyFont="1" applyFill="1" applyBorder="1" applyAlignment="1" applyProtection="1">
      <alignment vertical="top"/>
      <protection locked="0"/>
    </xf>
    <xf numFmtId="0" fontId="9" fillId="0" borderId="16" xfId="0" applyFont="1" applyFill="1" applyBorder="1" applyAlignment="1" applyProtection="1">
      <alignment vertical="top"/>
      <protection locked="0"/>
    </xf>
    <xf numFmtId="0" fontId="9" fillId="0" borderId="9" xfId="0" applyFont="1" applyFill="1" applyBorder="1" applyAlignment="1" applyProtection="1">
      <alignment vertical="top"/>
      <protection locked="0"/>
    </xf>
    <xf numFmtId="0" fontId="9" fillId="0" borderId="0" xfId="0" applyFont="1" applyFill="1" applyBorder="1" applyAlignment="1" applyProtection="1">
      <alignment vertical="top"/>
      <protection locked="0"/>
    </xf>
    <xf numFmtId="0" fontId="9" fillId="0" borderId="17" xfId="0" applyFont="1" applyFill="1" applyBorder="1" applyAlignment="1" applyProtection="1">
      <alignment vertical="top"/>
      <protection locked="0"/>
    </xf>
    <xf numFmtId="0" fontId="9" fillId="0" borderId="11" xfId="0" applyFont="1" applyFill="1" applyBorder="1" applyAlignment="1" applyProtection="1">
      <alignment vertical="top"/>
      <protection locked="0"/>
    </xf>
    <xf numFmtId="0" fontId="9" fillId="0" borderId="13" xfId="0" applyFont="1" applyFill="1" applyBorder="1" applyAlignment="1" applyProtection="1">
      <alignment vertical="top"/>
      <protection locked="0"/>
    </xf>
    <xf numFmtId="0" fontId="9" fillId="0" borderId="24" xfId="0" applyFont="1" applyFill="1" applyBorder="1" applyAlignment="1" applyProtection="1">
      <alignment vertical="top"/>
      <protection locked="0"/>
    </xf>
    <xf numFmtId="165" fontId="8" fillId="0" borderId="15" xfId="1" applyNumberFormat="1" applyFont="1" applyFill="1" applyBorder="1" applyProtection="1">
      <protection locked="0"/>
    </xf>
    <xf numFmtId="165" fontId="8" fillId="59" borderId="3" xfId="1" applyNumberFormat="1" applyFont="1" applyFill="1" applyBorder="1" applyProtection="1"/>
    <xf numFmtId="165" fontId="8" fillId="59" borderId="0" xfId="0" applyNumberFormat="1" applyFont="1" applyFill="1" applyProtection="1">
      <protection locked="0"/>
    </xf>
    <xf numFmtId="0" fontId="8" fillId="0" borderId="0" xfId="0" applyFont="1" applyBorder="1" applyAlignment="1" applyProtection="1">
      <alignment wrapText="1"/>
      <protection locked="0"/>
    </xf>
    <xf numFmtId="0" fontId="9" fillId="0" borderId="9" xfId="0" applyFont="1" applyBorder="1" applyAlignment="1" applyProtection="1">
      <alignment wrapText="1"/>
    </xf>
    <xf numFmtId="0" fontId="66" fillId="10" borderId="0" xfId="3" applyFont="1" applyFill="1" applyAlignment="1" applyProtection="1">
      <protection locked="0"/>
    </xf>
    <xf numFmtId="43" fontId="8" fillId="0" borderId="0" xfId="1" applyFont="1" applyBorder="1" applyProtection="1">
      <protection locked="0"/>
    </xf>
    <xf numFmtId="43" fontId="8" fillId="0" borderId="17" xfId="1" applyFont="1" applyBorder="1" applyProtection="1">
      <protection locked="0"/>
    </xf>
    <xf numFmtId="0" fontId="29" fillId="56" borderId="27" xfId="0" applyFont="1" applyFill="1" applyBorder="1" applyAlignment="1" applyProtection="1">
      <alignment horizontal="center" vertical="top" wrapText="1"/>
      <protection locked="0"/>
    </xf>
    <xf numFmtId="43" fontId="0" fillId="0" borderId="0" xfId="1" applyFont="1"/>
    <xf numFmtId="14" fontId="0" fillId="0" borderId="26" xfId="0" applyNumberFormat="1" applyBorder="1"/>
    <xf numFmtId="43" fontId="0" fillId="0" borderId="26" xfId="1" applyFont="1" applyBorder="1"/>
    <xf numFmtId="0" fontId="79" fillId="0" borderId="26" xfId="0" applyFont="1" applyBorder="1" applyAlignment="1">
      <alignment horizontal="center"/>
    </xf>
    <xf numFmtId="43" fontId="79" fillId="0" borderId="26" xfId="1" applyFont="1" applyBorder="1" applyAlignment="1">
      <alignment horizontal="center"/>
    </xf>
    <xf numFmtId="0" fontId="79" fillId="0" borderId="0" xfId="0" applyFont="1"/>
    <xf numFmtId="43" fontId="29" fillId="0" borderId="0" xfId="1" applyFont="1"/>
    <xf numFmtId="0" fontId="8" fillId="0" borderId="0" xfId="0" applyFont="1" applyFill="1" applyAlignment="1" applyProtection="1">
      <alignment wrapText="1"/>
      <protection locked="0"/>
    </xf>
    <xf numFmtId="14" fontId="0" fillId="0" borderId="26" xfId="0" applyNumberFormat="1" applyFill="1" applyBorder="1" applyProtection="1">
      <protection locked="0"/>
    </xf>
    <xf numFmtId="14" fontId="0" fillId="0" borderId="49" xfId="0" applyNumberFormat="1" applyBorder="1" applyProtection="1">
      <protection locked="0"/>
    </xf>
    <xf numFmtId="0" fontId="7" fillId="0" borderId="0" xfId="3" applyFill="1" applyAlignment="1" applyProtection="1">
      <alignment wrapText="1"/>
    </xf>
    <xf numFmtId="0" fontId="28" fillId="5" borderId="0" xfId="0" applyFont="1" applyFill="1" applyAlignment="1" applyProtection="1"/>
    <xf numFmtId="0" fontId="19" fillId="5" borderId="0" xfId="0" applyFont="1" applyFill="1" applyProtection="1"/>
    <xf numFmtId="0" fontId="83" fillId="5" borderId="0" xfId="0" applyFont="1" applyFill="1" applyAlignment="1" applyProtection="1">
      <alignment horizontal="left" vertical="top" wrapText="1"/>
      <protection hidden="1"/>
    </xf>
    <xf numFmtId="0" fontId="36" fillId="6" borderId="1" xfId="0" applyFont="1" applyFill="1" applyBorder="1" applyAlignment="1" applyProtection="1">
      <alignment horizontal="center"/>
      <protection locked="0"/>
    </xf>
    <xf numFmtId="0" fontId="19" fillId="7" borderId="0" xfId="0" applyFont="1" applyFill="1" applyProtection="1"/>
    <xf numFmtId="0" fontId="21" fillId="5" borderId="0" xfId="0" applyFont="1" applyFill="1" applyBorder="1" applyAlignment="1" applyProtection="1">
      <alignment vertical="top"/>
    </xf>
    <xf numFmtId="0" fontId="30" fillId="5" borderId="0" xfId="0" applyFont="1" applyFill="1" applyAlignment="1" applyProtection="1">
      <alignment horizontal="left" shrinkToFit="1"/>
      <protection locked="0"/>
    </xf>
    <xf numFmtId="0" fontId="61" fillId="7" borderId="0" xfId="0" applyFont="1" applyFill="1" applyAlignment="1" applyProtection="1">
      <alignment horizontal="center" vertical="center"/>
      <protection locked="0"/>
    </xf>
    <xf numFmtId="0" fontId="66" fillId="9" borderId="0" xfId="3" applyFont="1" applyFill="1" applyAlignment="1" applyProtection="1">
      <alignment horizontal="left" vertical="center" wrapText="1"/>
    </xf>
    <xf numFmtId="0" fontId="66" fillId="9" borderId="0" xfId="3" applyFont="1" applyFill="1" applyAlignment="1" applyProtection="1">
      <alignment horizontal="left" vertical="center"/>
      <protection locked="0"/>
    </xf>
    <xf numFmtId="0" fontId="66" fillId="9" borderId="0" xfId="3" applyFont="1" applyFill="1" applyAlignment="1" applyProtection="1">
      <alignment horizontal="left" vertical="center"/>
    </xf>
    <xf numFmtId="17" fontId="74" fillId="0" borderId="0" xfId="0" applyNumberFormat="1" applyFont="1" applyBorder="1" applyAlignment="1" applyProtection="1">
      <alignment horizontal="center"/>
    </xf>
    <xf numFmtId="165" fontId="74" fillId="0" borderId="0" xfId="0" applyNumberFormat="1" applyFont="1" applyBorder="1" applyAlignment="1" applyProtection="1">
      <alignment horizontal="center"/>
      <protection locked="0"/>
    </xf>
    <xf numFmtId="165" fontId="74" fillId="0" borderId="17" xfId="0" applyNumberFormat="1" applyFont="1" applyBorder="1" applyAlignment="1" applyProtection="1">
      <alignment horizontal="center"/>
      <protection locked="0"/>
    </xf>
    <xf numFmtId="0" fontId="31" fillId="10" borderId="17" xfId="3" applyFont="1" applyFill="1" applyBorder="1" applyAlignment="1" applyProtection="1">
      <alignment horizontal="center" vertical="center" wrapText="1"/>
      <protection locked="0"/>
    </xf>
    <xf numFmtId="0" fontId="31" fillId="10" borderId="0" xfId="3" applyFont="1" applyFill="1" applyBorder="1" applyAlignment="1" applyProtection="1">
      <alignment horizontal="center" vertical="center" wrapText="1"/>
      <protection locked="0"/>
    </xf>
    <xf numFmtId="0" fontId="8" fillId="0" borderId="9" xfId="0" applyFont="1" applyFill="1" applyBorder="1" applyAlignment="1" applyProtection="1">
      <alignment horizontal="center"/>
      <protection locked="0"/>
    </xf>
    <xf numFmtId="0" fontId="0" fillId="0" borderId="9" xfId="0" applyBorder="1"/>
    <xf numFmtId="0" fontId="0" fillId="0" borderId="11" xfId="0" applyBorder="1"/>
    <xf numFmtId="0" fontId="8" fillId="0" borderId="11" xfId="0" applyFont="1" applyFill="1" applyBorder="1" applyAlignment="1" applyProtection="1">
      <alignment horizontal="center"/>
      <protection locked="0"/>
    </xf>
    <xf numFmtId="0" fontId="31" fillId="10" borderId="0" xfId="3" applyFont="1" applyFill="1" applyAlignment="1" applyProtection="1">
      <alignment horizontal="center" vertical="center"/>
      <protection locked="0"/>
    </xf>
    <xf numFmtId="0" fontId="70" fillId="0" borderId="9" xfId="0" applyFont="1" applyBorder="1" applyAlignment="1">
      <alignment horizontal="left" wrapText="1"/>
    </xf>
    <xf numFmtId="0" fontId="70" fillId="0" borderId="0" xfId="0" applyFont="1" applyBorder="1" applyAlignment="1">
      <alignment horizontal="left" wrapText="1"/>
    </xf>
    <xf numFmtId="0" fontId="70" fillId="0" borderId="17" xfId="0" applyFont="1" applyBorder="1" applyAlignment="1">
      <alignment horizontal="left" wrapText="1"/>
    </xf>
    <xf numFmtId="0" fontId="8" fillId="0" borderId="0" xfId="0" applyFont="1" applyFill="1" applyBorder="1" applyAlignment="1" applyProtection="1">
      <alignment horizontal="center"/>
      <protection locked="0"/>
    </xf>
    <xf numFmtId="0" fontId="8" fillId="0" borderId="13" xfId="0" applyFont="1" applyFill="1" applyBorder="1" applyAlignment="1" applyProtection="1">
      <alignment horizontal="center"/>
      <protection locked="0"/>
    </xf>
    <xf numFmtId="0" fontId="31" fillId="10" borderId="0" xfId="3" applyFont="1" applyFill="1" applyAlignment="1" applyProtection="1">
      <alignment horizontal="center" vertical="center" wrapText="1"/>
      <protection locked="0"/>
    </xf>
    <xf numFmtId="0" fontId="31" fillId="9" borderId="0" xfId="3" applyFont="1" applyFill="1" applyAlignment="1" applyProtection="1">
      <alignment horizontal="center" wrapText="1"/>
    </xf>
    <xf numFmtId="0" fontId="31" fillId="9" borderId="0" xfId="3" applyFont="1" applyFill="1" applyAlignment="1" applyProtection="1">
      <alignment horizontal="center" vertical="center"/>
    </xf>
    <xf numFmtId="0" fontId="9" fillId="0" borderId="7" xfId="0" applyFont="1" applyFill="1" applyBorder="1" applyAlignment="1" applyProtection="1">
      <alignment horizontal="left" vertical="top"/>
      <protection locked="0"/>
    </xf>
    <xf numFmtId="0" fontId="9" fillId="0" borderId="8" xfId="0" applyFont="1" applyFill="1" applyBorder="1" applyAlignment="1" applyProtection="1">
      <alignment horizontal="left" vertical="top"/>
      <protection locked="0"/>
    </xf>
    <xf numFmtId="0" fontId="9" fillId="0" borderId="16" xfId="0" applyFont="1" applyFill="1" applyBorder="1" applyAlignment="1" applyProtection="1">
      <alignment horizontal="left" vertical="top"/>
      <protection locked="0"/>
    </xf>
    <xf numFmtId="0" fontId="9" fillId="0" borderId="9" xfId="0" applyFont="1" applyFill="1" applyBorder="1" applyAlignment="1" applyProtection="1">
      <alignment horizontal="left" vertical="top"/>
      <protection locked="0"/>
    </xf>
    <xf numFmtId="0" fontId="9" fillId="0" borderId="0" xfId="0" applyFont="1" applyFill="1" applyBorder="1" applyAlignment="1" applyProtection="1">
      <alignment horizontal="left" vertical="top"/>
      <protection locked="0"/>
    </xf>
    <xf numFmtId="0" fontId="9" fillId="0" borderId="17" xfId="0" applyFont="1" applyFill="1" applyBorder="1" applyAlignment="1" applyProtection="1">
      <alignment horizontal="left" vertical="top"/>
      <protection locked="0"/>
    </xf>
    <xf numFmtId="0" fontId="9" fillId="0" borderId="11" xfId="0" applyFont="1" applyFill="1" applyBorder="1" applyAlignment="1" applyProtection="1">
      <alignment horizontal="left" vertical="top"/>
      <protection locked="0"/>
    </xf>
    <xf numFmtId="0" fontId="9" fillId="0" borderId="13" xfId="0" applyFont="1" applyFill="1" applyBorder="1" applyAlignment="1" applyProtection="1">
      <alignment horizontal="left" vertical="top"/>
      <protection locked="0"/>
    </xf>
    <xf numFmtId="0" fontId="9" fillId="0" borderId="24" xfId="0" applyFont="1" applyFill="1" applyBorder="1" applyAlignment="1" applyProtection="1">
      <alignment horizontal="left" vertical="top"/>
      <protection locked="0"/>
    </xf>
    <xf numFmtId="0" fontId="31" fillId="49" borderId="0" xfId="3" applyFont="1" applyFill="1" applyAlignment="1" applyProtection="1">
      <alignment horizontal="center" vertical="center"/>
    </xf>
    <xf numFmtId="17" fontId="68" fillId="0" borderId="0" xfId="0" applyNumberFormat="1" applyFont="1" applyAlignment="1" applyProtection="1">
      <alignment horizontal="center"/>
    </xf>
    <xf numFmtId="0" fontId="68" fillId="0" borderId="0" xfId="0" applyFont="1" applyAlignment="1">
      <alignment horizontal="center"/>
    </xf>
    <xf numFmtId="0" fontId="66" fillId="10" borderId="0" xfId="3" applyFont="1" applyFill="1" applyAlignment="1" applyProtection="1">
      <alignment horizontal="center" vertical="center"/>
      <protection locked="0"/>
    </xf>
    <xf numFmtId="0" fontId="9" fillId="0" borderId="23" xfId="0" applyFont="1" applyFill="1" applyBorder="1" applyAlignment="1" applyProtection="1">
      <alignment horizontal="left" vertical="top"/>
      <protection locked="0"/>
    </xf>
    <xf numFmtId="0" fontId="8" fillId="0" borderId="28" xfId="0" applyFont="1" applyFill="1" applyBorder="1" applyAlignment="1" applyProtection="1">
      <alignment horizontal="left" vertical="top"/>
      <protection locked="0"/>
    </xf>
    <xf numFmtId="0" fontId="8" fillId="0" borderId="21" xfId="0" applyFont="1" applyFill="1" applyBorder="1" applyAlignment="1" applyProtection="1">
      <alignment horizontal="left" vertical="top"/>
      <protection locked="0"/>
    </xf>
    <xf numFmtId="0" fontId="9" fillId="0" borderId="0" xfId="0" applyFont="1" applyAlignment="1" applyProtection="1">
      <alignment horizontal="center"/>
      <protection locked="0"/>
    </xf>
    <xf numFmtId="165" fontId="9" fillId="0" borderId="0" xfId="0" applyNumberFormat="1" applyFont="1" applyAlignment="1" applyProtection="1">
      <alignment horizontal="center"/>
      <protection locked="0"/>
    </xf>
    <xf numFmtId="43" fontId="9" fillId="0" borderId="0" xfId="1" applyFont="1" applyAlignment="1" applyProtection="1">
      <alignment horizontal="center"/>
      <protection locked="0"/>
    </xf>
    <xf numFmtId="43" fontId="15" fillId="0" borderId="23" xfId="1" applyFont="1" applyBorder="1" applyAlignment="1" applyProtection="1">
      <alignment horizontal="center" wrapText="1"/>
      <protection locked="0"/>
    </xf>
    <xf numFmtId="43" fontId="15" fillId="0" borderId="28" xfId="1" applyFont="1" applyBorder="1" applyAlignment="1" applyProtection="1">
      <alignment horizontal="center" wrapText="1"/>
      <protection locked="0"/>
    </xf>
    <xf numFmtId="43" fontId="15" fillId="0" borderId="21" xfId="1" applyFont="1" applyBorder="1" applyAlignment="1" applyProtection="1">
      <alignment horizontal="center" wrapText="1"/>
      <protection locked="0"/>
    </xf>
    <xf numFmtId="43" fontId="15" fillId="0" borderId="23" xfId="1" applyFont="1" applyBorder="1" applyAlignment="1" applyProtection="1">
      <alignment horizontal="center"/>
      <protection locked="0"/>
    </xf>
    <xf numFmtId="43" fontId="15" fillId="0" borderId="28" xfId="1" applyFont="1" applyBorder="1" applyAlignment="1" applyProtection="1">
      <alignment horizontal="center"/>
      <protection locked="0"/>
    </xf>
    <xf numFmtId="43" fontId="15" fillId="0" borderId="21" xfId="1" applyFont="1" applyBorder="1" applyAlignment="1" applyProtection="1">
      <alignment horizontal="center"/>
      <protection locked="0"/>
    </xf>
    <xf numFmtId="43" fontId="14" fillId="0" borderId="23" xfId="1" applyFont="1" applyBorder="1" applyAlignment="1" applyProtection="1">
      <alignment horizontal="center"/>
      <protection locked="0"/>
    </xf>
    <xf numFmtId="43" fontId="14" fillId="0" borderId="28" xfId="1" applyFont="1" applyBorder="1" applyAlignment="1" applyProtection="1">
      <alignment horizontal="center"/>
      <protection locked="0"/>
    </xf>
    <xf numFmtId="43" fontId="14" fillId="0" borderId="21" xfId="1" applyFont="1" applyBorder="1" applyAlignment="1" applyProtection="1">
      <alignment horizontal="center"/>
      <protection locked="0"/>
    </xf>
    <xf numFmtId="43" fontId="9" fillId="0" borderId="48" xfId="1" applyFont="1" applyBorder="1" applyAlignment="1" applyProtection="1">
      <alignment horizontal="center"/>
      <protection locked="0"/>
    </xf>
    <xf numFmtId="43" fontId="9" fillId="0" borderId="42" xfId="1" applyFont="1" applyBorder="1" applyAlignment="1" applyProtection="1">
      <alignment horizontal="center"/>
      <protection locked="0"/>
    </xf>
    <xf numFmtId="167" fontId="4" fillId="47" borderId="29" xfId="2" applyNumberFormat="1" applyFont="1" applyFill="1" applyBorder="1" applyAlignment="1" applyProtection="1">
      <alignment horizontal="center" vertical="center" wrapText="1"/>
      <protection locked="0"/>
    </xf>
    <xf numFmtId="167" fontId="4" fillId="47" borderId="25" xfId="2" applyNumberFormat="1" applyFont="1" applyFill="1" applyBorder="1" applyAlignment="1" applyProtection="1">
      <alignment horizontal="center" vertical="center" wrapText="1"/>
      <protection locked="0"/>
    </xf>
    <xf numFmtId="167" fontId="4" fillId="0" borderId="26" xfId="2" applyNumberFormat="1" applyFont="1" applyFill="1" applyBorder="1" applyAlignment="1" applyProtection="1">
      <alignment horizontal="center" vertical="center"/>
      <protection locked="0"/>
    </xf>
    <xf numFmtId="167" fontId="4" fillId="46" borderId="26" xfId="2" applyNumberFormat="1" applyFont="1" applyFill="1" applyBorder="1" applyAlignment="1" applyProtection="1">
      <alignment horizontal="center" vertical="center"/>
      <protection locked="0"/>
    </xf>
    <xf numFmtId="167" fontId="4" fillId="46" borderId="29" xfId="2" applyNumberFormat="1" applyFont="1" applyFill="1" applyBorder="1" applyAlignment="1" applyProtection="1">
      <alignment horizontal="left" vertical="center" wrapText="1"/>
      <protection locked="0"/>
    </xf>
    <xf numFmtId="167" fontId="4" fillId="46" borderId="25" xfId="2" applyNumberFormat="1" applyFont="1" applyFill="1" applyBorder="1" applyAlignment="1" applyProtection="1">
      <alignment horizontal="left" vertical="center" wrapText="1"/>
      <protection locked="0"/>
    </xf>
    <xf numFmtId="167" fontId="4" fillId="46" borderId="26" xfId="2" applyNumberFormat="1" applyFont="1" applyFill="1" applyBorder="1" applyAlignment="1" applyProtection="1">
      <alignment horizontal="center" vertical="center" wrapText="1"/>
      <protection locked="0"/>
    </xf>
    <xf numFmtId="167" fontId="4" fillId="46" borderId="29" xfId="2" applyNumberFormat="1" applyFont="1" applyFill="1" applyBorder="1" applyAlignment="1" applyProtection="1">
      <alignment horizontal="center" vertical="center" wrapText="1"/>
      <protection locked="0"/>
    </xf>
    <xf numFmtId="167" fontId="4" fillId="46" borderId="25" xfId="2" applyNumberFormat="1" applyFont="1" applyFill="1" applyBorder="1" applyAlignment="1" applyProtection="1">
      <alignment horizontal="center" vertical="center" wrapText="1"/>
      <protection locked="0"/>
    </xf>
    <xf numFmtId="167" fontId="4" fillId="0" borderId="26" xfId="2" applyNumberFormat="1" applyFont="1" applyFill="1" applyBorder="1" applyAlignment="1" applyProtection="1">
      <alignment horizontal="center" vertical="center" wrapText="1"/>
      <protection locked="0"/>
    </xf>
    <xf numFmtId="167" fontId="4" fillId="0" borderId="29" xfId="2" applyNumberFormat="1" applyFont="1" applyFill="1" applyBorder="1" applyAlignment="1" applyProtection="1">
      <alignment horizontal="center" vertical="center" wrapText="1"/>
      <protection locked="0"/>
    </xf>
    <xf numFmtId="167" fontId="4" fillId="0" borderId="25" xfId="2" applyNumberFormat="1" applyFont="1" applyFill="1" applyBorder="1" applyAlignment="1" applyProtection="1">
      <alignment horizontal="center" vertical="center" wrapText="1"/>
      <protection locked="0"/>
    </xf>
    <xf numFmtId="167" fontId="4" fillId="11" borderId="26" xfId="2" applyNumberFormat="1" applyFont="1" applyFill="1" applyBorder="1" applyAlignment="1" applyProtection="1">
      <alignment horizontal="center" vertical="center" wrapText="1"/>
      <protection locked="0"/>
    </xf>
    <xf numFmtId="167" fontId="4" fillId="0" borderId="26" xfId="2" applyNumberFormat="1" applyFont="1" applyFill="1" applyBorder="1" applyAlignment="1" applyProtection="1">
      <alignment horizontal="center" wrapText="1"/>
      <protection locked="0"/>
    </xf>
    <xf numFmtId="167" fontId="4" fillId="0" borderId="29" xfId="2" applyNumberFormat="1" applyFont="1" applyFill="1" applyBorder="1" applyAlignment="1" applyProtection="1">
      <alignment horizontal="center" wrapText="1"/>
      <protection locked="0"/>
    </xf>
    <xf numFmtId="167" fontId="4" fillId="0" borderId="25" xfId="2" applyNumberFormat="1" applyFont="1" applyFill="1" applyBorder="1" applyAlignment="1" applyProtection="1">
      <alignment horizontal="center" wrapText="1"/>
      <protection locked="0"/>
    </xf>
    <xf numFmtId="167" fontId="4" fillId="47" borderId="26" xfId="2" applyNumberFormat="1" applyFont="1" applyFill="1" applyBorder="1" applyAlignment="1" applyProtection="1">
      <alignment horizontal="center" vertical="center" wrapText="1"/>
      <protection locked="0"/>
    </xf>
    <xf numFmtId="167" fontId="4" fillId="45" borderId="29" xfId="2" applyNumberFormat="1" applyFont="1" applyFill="1" applyBorder="1" applyAlignment="1" applyProtection="1">
      <alignment horizontal="center" vertical="center" wrapText="1"/>
      <protection locked="0"/>
    </xf>
    <xf numFmtId="167" fontId="4" fillId="45" borderId="25" xfId="2" applyNumberFormat="1" applyFont="1" applyFill="1" applyBorder="1" applyAlignment="1" applyProtection="1">
      <alignment horizontal="center" vertical="center" wrapText="1"/>
      <protection locked="0"/>
    </xf>
    <xf numFmtId="0" fontId="31" fillId="53" borderId="17" xfId="3" applyFont="1" applyFill="1" applyBorder="1" applyAlignment="1" applyProtection="1">
      <alignment horizontal="center" vertical="center"/>
    </xf>
    <xf numFmtId="0" fontId="31" fillId="10" borderId="17" xfId="3" applyFont="1" applyFill="1" applyBorder="1" applyAlignment="1" applyProtection="1">
      <alignment horizontal="center" wrapText="1"/>
    </xf>
    <xf numFmtId="0" fontId="29" fillId="0" borderId="66" xfId="0" applyFont="1" applyBorder="1" applyAlignment="1">
      <alignment horizontal="center" wrapText="1"/>
    </xf>
    <xf numFmtId="0" fontId="29" fillId="0" borderId="25" xfId="0" applyFont="1" applyBorder="1" applyAlignment="1">
      <alignment horizontal="center" wrapText="1"/>
    </xf>
    <xf numFmtId="0" fontId="29" fillId="0" borderId="66"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65" xfId="0" applyFont="1" applyBorder="1" applyAlignment="1">
      <alignment horizontal="center" vertical="center" wrapText="1"/>
    </xf>
    <xf numFmtId="0" fontId="29" fillId="0" borderId="63" xfId="0" applyFont="1" applyBorder="1" applyAlignment="1">
      <alignment horizontal="center" vertical="center" wrapText="1"/>
    </xf>
    <xf numFmtId="0" fontId="29" fillId="0" borderId="66" xfId="0" applyFont="1" applyBorder="1" applyAlignment="1">
      <alignment horizontal="center" vertical="center"/>
    </xf>
    <xf numFmtId="0" fontId="29" fillId="0" borderId="25" xfId="0" applyFont="1" applyBorder="1" applyAlignment="1">
      <alignment horizontal="center" vertical="center"/>
    </xf>
    <xf numFmtId="0" fontId="29" fillId="0" borderId="67" xfId="0" applyFont="1" applyBorder="1" applyAlignment="1">
      <alignment horizontal="center" vertical="center"/>
    </xf>
    <xf numFmtId="0" fontId="29" fillId="0" borderId="64" xfId="0" applyFont="1" applyBorder="1" applyAlignment="1">
      <alignment horizontal="center" vertical="center"/>
    </xf>
    <xf numFmtId="0" fontId="29" fillId="0" borderId="23" xfId="0" applyFont="1" applyBorder="1" applyAlignment="1" applyProtection="1">
      <alignment horizontal="center"/>
      <protection locked="0"/>
    </xf>
    <xf numFmtId="0" fontId="29" fillId="0" borderId="28" xfId="0" applyFont="1" applyBorder="1" applyAlignment="1" applyProtection="1">
      <alignment horizontal="center"/>
      <protection locked="0"/>
    </xf>
    <xf numFmtId="0" fontId="29" fillId="0" borderId="21" xfId="0" applyFont="1" applyBorder="1" applyAlignment="1" applyProtection="1">
      <alignment horizontal="center"/>
      <protection locked="0"/>
    </xf>
    <xf numFmtId="41" fontId="29" fillId="56" borderId="15" xfId="1" applyNumberFormat="1" applyFont="1" applyFill="1" applyBorder="1" applyAlignment="1" applyProtection="1">
      <alignment horizontal="center" vertical="top" wrapText="1"/>
      <protection locked="0"/>
    </xf>
    <xf numFmtId="41" fontId="29" fillId="56" borderId="12" xfId="1" applyNumberFormat="1" applyFont="1" applyFill="1" applyBorder="1" applyAlignment="1" applyProtection="1">
      <alignment horizontal="center" vertical="top" wrapText="1"/>
      <protection locked="0"/>
    </xf>
    <xf numFmtId="41" fontId="0" fillId="0" borderId="67" xfId="1" applyNumberFormat="1" applyFont="1" applyFill="1" applyBorder="1" applyAlignment="1" applyProtection="1">
      <alignment horizontal="center" vertical="center"/>
      <protection locked="0"/>
    </xf>
    <xf numFmtId="41" fontId="0" fillId="0" borderId="76" xfId="1" applyNumberFormat="1" applyFont="1" applyFill="1" applyBorder="1" applyAlignment="1" applyProtection="1">
      <alignment horizontal="center" vertical="center"/>
      <protection locked="0"/>
    </xf>
    <xf numFmtId="41" fontId="0" fillId="0" borderId="64" xfId="1" applyNumberFormat="1" applyFont="1" applyFill="1" applyBorder="1" applyAlignment="1" applyProtection="1">
      <alignment horizontal="center" vertical="center"/>
      <protection locked="0"/>
    </xf>
    <xf numFmtId="43" fontId="0" fillId="52" borderId="66" xfId="1" applyFont="1" applyFill="1" applyBorder="1" applyAlignment="1" applyProtection="1">
      <alignment horizontal="center" vertical="center"/>
    </xf>
    <xf numFmtId="43" fontId="0" fillId="52" borderId="75" xfId="1" applyFont="1" applyFill="1" applyBorder="1" applyAlignment="1" applyProtection="1">
      <alignment horizontal="center" vertical="center"/>
    </xf>
    <xf numFmtId="43" fontId="0" fillId="52" borderId="25" xfId="1" applyFont="1" applyFill="1" applyBorder="1" applyAlignment="1" applyProtection="1">
      <alignment horizontal="center" vertical="center"/>
    </xf>
    <xf numFmtId="43" fontId="0" fillId="46" borderId="66" xfId="1" applyFont="1" applyFill="1" applyBorder="1" applyAlignment="1" applyProtection="1">
      <alignment horizontal="center" vertical="center"/>
    </xf>
    <xf numFmtId="43" fontId="0" fillId="46" borderId="75" xfId="1" applyFont="1" applyFill="1" applyBorder="1" applyAlignment="1" applyProtection="1">
      <alignment horizontal="center" vertical="center"/>
    </xf>
    <xf numFmtId="43" fontId="0" fillId="46" borderId="25" xfId="1" applyFont="1" applyFill="1" applyBorder="1" applyAlignment="1" applyProtection="1">
      <alignment horizontal="center" vertical="center"/>
    </xf>
    <xf numFmtId="41" fontId="29" fillId="59" borderId="15" xfId="1" applyNumberFormat="1" applyFont="1" applyFill="1" applyBorder="1" applyAlignment="1" applyProtection="1">
      <alignment horizontal="center" vertical="top" wrapText="1"/>
      <protection locked="0"/>
    </xf>
    <xf numFmtId="41" fontId="29" fillId="59" borderId="12" xfId="1" applyNumberFormat="1" applyFont="1" applyFill="1" applyBorder="1" applyAlignment="1" applyProtection="1">
      <alignment horizontal="center" vertical="top" wrapText="1"/>
      <protection locked="0"/>
    </xf>
    <xf numFmtId="0" fontId="0" fillId="0" borderId="47" xfId="0" applyFont="1" applyBorder="1" applyAlignment="1">
      <alignment horizontal="center"/>
    </xf>
    <xf numFmtId="0" fontId="29" fillId="0" borderId="47" xfId="0" applyFont="1" applyBorder="1" applyAlignment="1">
      <alignment horizontal="center"/>
    </xf>
    <xf numFmtId="0" fontId="31" fillId="9" borderId="0" xfId="3" applyFont="1" applyFill="1" applyAlignment="1" applyProtection="1">
      <alignment horizontal="center"/>
    </xf>
    <xf numFmtId="0" fontId="29" fillId="0" borderId="0" xfId="0" applyFont="1" applyAlignment="1">
      <alignment horizontal="center" vertical="center"/>
    </xf>
    <xf numFmtId="0" fontId="0" fillId="0" borderId="0" xfId="0" applyFont="1" applyBorder="1" applyAlignment="1">
      <alignment horizontal="center"/>
    </xf>
    <xf numFmtId="0" fontId="63" fillId="0" borderId="0" xfId="0" applyFont="1" applyAlignment="1">
      <alignment horizontal="left" vertical="center" wrapText="1"/>
    </xf>
    <xf numFmtId="0" fontId="31" fillId="10" borderId="0" xfId="3" applyFont="1" applyFill="1" applyBorder="1" applyAlignment="1" applyProtection="1">
      <alignment horizontal="center" vertical="center"/>
      <protection locked="0"/>
    </xf>
    <xf numFmtId="0" fontId="31" fillId="10" borderId="1" xfId="3" applyFont="1" applyFill="1" applyBorder="1" applyAlignment="1" applyProtection="1">
      <alignment horizontal="center" vertical="center"/>
      <protection locked="0"/>
    </xf>
    <xf numFmtId="0" fontId="82" fillId="0" borderId="0" xfId="0" applyFont="1" applyAlignment="1" applyProtection="1">
      <alignment horizontal="left"/>
      <protection locked="0"/>
    </xf>
    <xf numFmtId="0" fontId="82" fillId="0" borderId="0" xfId="0" applyFont="1" applyBorder="1" applyAlignment="1" applyProtection="1">
      <alignment horizontal="left"/>
      <protection locked="0"/>
    </xf>
    <xf numFmtId="0" fontId="29" fillId="56" borderId="26" xfId="0" applyFont="1" applyFill="1" applyBorder="1" applyAlignment="1" applyProtection="1">
      <alignment horizontal="center" vertical="top" wrapText="1"/>
      <protection locked="0"/>
    </xf>
    <xf numFmtId="0" fontId="29" fillId="56" borderId="26" xfId="0" applyFont="1" applyFill="1" applyBorder="1" applyAlignment="1" applyProtection="1">
      <alignment horizontal="center" vertical="top"/>
      <protection locked="0"/>
    </xf>
    <xf numFmtId="0" fontId="79" fillId="54" borderId="23" xfId="0" applyFont="1" applyFill="1" applyBorder="1" applyAlignment="1" applyProtection="1">
      <alignment horizontal="left"/>
      <protection locked="0"/>
    </xf>
    <xf numFmtId="0" fontId="79" fillId="54" borderId="28" xfId="0" applyFont="1" applyFill="1" applyBorder="1" applyAlignment="1" applyProtection="1">
      <alignment horizontal="left"/>
      <protection locked="0"/>
    </xf>
    <xf numFmtId="0" fontId="79" fillId="54" borderId="21" xfId="0" applyFont="1" applyFill="1" applyBorder="1" applyAlignment="1" applyProtection="1">
      <alignment horizontal="left"/>
      <protection locked="0"/>
    </xf>
  </cellXfs>
  <cellStyles count="53">
    <cellStyle name="20% - Accent1 2" xfId="10"/>
    <cellStyle name="20% - Accent2 2" xfId="11"/>
    <cellStyle name="20% - Accent3 2" xfId="12"/>
    <cellStyle name="20% - Accent4 2" xfId="13"/>
    <cellStyle name="20% - Accent5 2" xfId="14"/>
    <cellStyle name="20% - Accent6 2" xfId="15"/>
    <cellStyle name="40% - Accent1 2" xfId="16"/>
    <cellStyle name="40% - Accent2 2" xfId="17"/>
    <cellStyle name="40% - Accent3 2" xfId="18"/>
    <cellStyle name="40% - Accent4 2" xfId="19"/>
    <cellStyle name="40% - Accent5 2" xfId="20"/>
    <cellStyle name="40% - Accent6 2" xfId="21"/>
    <cellStyle name="60% - Accent1 2" xfId="22"/>
    <cellStyle name="60% - Accent2 2" xfId="23"/>
    <cellStyle name="60% - Accent3 2" xfId="24"/>
    <cellStyle name="60% - Accent4 2" xfId="25"/>
    <cellStyle name="60% - Accent5 2" xfId="26"/>
    <cellStyle name="60% - Accent6 2" xfId="27"/>
    <cellStyle name="Accent1 2" xfId="28"/>
    <cellStyle name="Accent2 2" xfId="29"/>
    <cellStyle name="Accent3 2" xfId="30"/>
    <cellStyle name="Accent4 2" xfId="31"/>
    <cellStyle name="Accent5 2" xfId="32"/>
    <cellStyle name="Accent6 2" xfId="33"/>
    <cellStyle name="Bad 2" xfId="34"/>
    <cellStyle name="Calculation 2" xfId="35"/>
    <cellStyle name="Check Cell 2" xfId="36"/>
    <cellStyle name="Comma" xfId="1" builtinId="3"/>
    <cellStyle name="Comma 2" xfId="2"/>
    <cellStyle name="Comma 3" xfId="9"/>
    <cellStyle name="Comma 4" xfId="37"/>
    <cellStyle name="Comma 5" xfId="7"/>
    <cellStyle name="Explanatory Text 2" xfId="38"/>
    <cellStyle name="Good 2" xfId="39"/>
    <cellStyle name="Heading 1 2" xfId="40"/>
    <cellStyle name="Heading 2 2" xfId="41"/>
    <cellStyle name="Heading 3 2" xfId="42"/>
    <cellStyle name="Heading 4 2" xfId="43"/>
    <cellStyle name="Hyperlink" xfId="3" builtinId="8"/>
    <cellStyle name="Input 2" xfId="44"/>
    <cellStyle name="Linked Cell 2" xfId="45"/>
    <cellStyle name="Neutral 2" xfId="46"/>
    <cellStyle name="Normal" xfId="0" builtinId="0"/>
    <cellStyle name="Normal 11" xfId="5"/>
    <cellStyle name="Normal 2" xfId="8"/>
    <cellStyle name="Normal 3" xfId="6"/>
    <cellStyle name="Note 2" xfId="47"/>
    <cellStyle name="Output 2" xfId="48"/>
    <cellStyle name="Percent 2" xfId="50"/>
    <cellStyle name="Percent 3" xfId="49"/>
    <cellStyle name="Title" xfId="4" builtinId="15" customBuiltin="1"/>
    <cellStyle name="Total 2" xfId="51"/>
    <cellStyle name="Warning Text 2" xfId="52"/>
  </cellStyles>
  <dxfs count="14">
    <dxf>
      <fill>
        <patternFill>
          <bgColor rgb="FFFF0000"/>
        </patternFill>
      </fill>
    </dxf>
    <dxf>
      <fill>
        <patternFill>
          <bgColor rgb="FFFF0000"/>
        </patternFill>
      </fill>
    </dxf>
    <dxf>
      <font>
        <b/>
        <i val="0"/>
      </font>
      <fill>
        <patternFill>
          <bgColor rgb="FF00B050"/>
        </patternFill>
      </fill>
    </dxf>
    <dxf>
      <fill>
        <patternFill>
          <bgColor rgb="FFFF0000"/>
        </patternFill>
      </fill>
    </dxf>
    <dxf>
      <font>
        <b/>
        <i val="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759619</xdr:colOff>
      <xdr:row>2</xdr:row>
      <xdr:rowOff>0</xdr:rowOff>
    </xdr:from>
    <xdr:to>
      <xdr:col>4</xdr:col>
      <xdr:colOff>523875</xdr:colOff>
      <xdr:row>10</xdr:row>
      <xdr:rowOff>11906</xdr:rowOff>
    </xdr:to>
    <xdr:pic>
      <xdr:nvPicPr>
        <xdr:cNvPr id="4" name="Picture 3"/>
        <xdr:cNvPicPr/>
      </xdr:nvPicPr>
      <xdr:blipFill>
        <a:blip xmlns:r="http://schemas.openxmlformats.org/officeDocument/2006/relationships" r:embed="rId1" cstate="print"/>
        <a:srcRect/>
        <a:stretch>
          <a:fillRect/>
        </a:stretch>
      </xdr:blipFill>
      <xdr:spPr bwMode="auto">
        <a:xfrm>
          <a:off x="914400" y="381000"/>
          <a:ext cx="2050256" cy="20955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sokuneye/Documents/Quarterly%20Returns%20-%20Harmonised%20Template%20Oct%2024%20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oaraoye/AppData/Local/Microsoft/Windows/Temporary%20Internet%20Files/Content.Outlook/G17X385A/Copy%20of%20QUARTERLY%20RETURNS%20FOR%20REGISTRARS%202015%20-%20Edited%20after%20%20training%20a.._.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sokuneye/Desktop/MISC/E-FILING/2017/Quarterly%20Returns%20-%20Harmonised%20Template%20August%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atement of Financial Performa"/>
      <sheetName val="Statement of Financial Position"/>
      <sheetName val="Statement of Changes in Equity"/>
      <sheetName val="Statement of Cash flow"/>
      <sheetName val="CF Reconciliation"/>
      <sheetName val="Notes P&amp;L"/>
      <sheetName val="Notes BS"/>
      <sheetName val="Notes on Subsidiaries"/>
      <sheetName val="Schedule of Investments"/>
      <sheetName val="Sinking fund Account"/>
      <sheetName val="Portfolio under management"/>
      <sheetName val="BROKER DEALER ANALYSIS"/>
      <sheetName val="PORTFOLIO MANAGER ANALYSIS"/>
      <sheetName val="COMMONSIZE ANALYSIS"/>
      <sheetName val="Operators list"/>
      <sheetName val="SEC QR 7"/>
      <sheetName val="SEC QR 10"/>
      <sheetName val="Bond Issue"/>
      <sheetName val="SEC QR 2"/>
      <sheetName val="SEC QR 5"/>
      <sheetName val="SEC QR 6"/>
      <sheetName val="SEC QR 3"/>
      <sheetName val="MMR"/>
      <sheetName val="SEC QR 11"/>
    </sheetNames>
    <sheetDataSet>
      <sheetData sheetId="0">
        <row r="5">
          <cell r="O5">
            <v>41455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atement of Financial Performa"/>
      <sheetName val="Statement of Financial Position"/>
      <sheetName val="Statement of Changes in Equity"/>
      <sheetName val="Statement of Cash flow"/>
      <sheetName val="Notes P&amp;L"/>
      <sheetName val="Notes BS"/>
      <sheetName val="Appendices"/>
      <sheetName val="Schedule of quoted equities"/>
      <sheetName val="COMMONSIZE ANALYSIS"/>
      <sheetName val="Operators list"/>
      <sheetName val="Unclaimed Share Certificate"/>
      <sheetName val="Surplus Monies"/>
      <sheetName val="List of Clients"/>
      <sheetName val="Summary of Dividend payments"/>
      <sheetName val="Sheet1"/>
      <sheetName val="Sheet1 (2)"/>
      <sheetName val="Sheet1 (3)"/>
      <sheetName val="Sheet1 (4)"/>
      <sheetName val="Sheet1 (5)"/>
      <sheetName val="Sheet1 (6)"/>
      <sheetName val="Sheet1 (7)"/>
      <sheetName val="Sheet1 (8)"/>
      <sheetName val="Sheet1 (9)"/>
      <sheetName val="Sheet1 (10)"/>
      <sheetName val="Sheet1 (11)"/>
      <sheetName val="Sheet1 (12)"/>
      <sheetName val="Sheet1 (13)"/>
      <sheetName val="Sheet1 (14)"/>
      <sheetName val="Sheet1 (15)"/>
      <sheetName val="Sheet1 (16)"/>
      <sheetName val="Sheet1 (17)"/>
      <sheetName val="Sheet1 (18)"/>
      <sheetName val="Sheet1 (19)"/>
      <sheetName val="Sheet1 (20)"/>
      <sheetName val="Sheet1 (21)"/>
      <sheetName val="Sheet1 (22)"/>
      <sheetName val="Sheet1 (23)"/>
      <sheetName val="Sheet1 (24)"/>
      <sheetName val="Sheet1 (25)"/>
      <sheetName val="Sheet1 (26)"/>
      <sheetName val="Sheet1 (27)"/>
      <sheetName val="Sheet1 (28)"/>
      <sheetName val="Sheet1 (29)"/>
      <sheetName val="Sheet1 (30)"/>
      <sheetName val="Sheet1 (31)"/>
      <sheetName val="Sheet1 (32)"/>
      <sheetName val="Sheet1 (33)"/>
      <sheetName val="Sheet1 (34)"/>
      <sheetName val="Sheet1 (35)"/>
      <sheetName val="Sheet1 (36)"/>
      <sheetName val="Sheet1 (37)"/>
      <sheetName val="Sheet1 (38)"/>
      <sheetName val="Sheet1 (39)"/>
      <sheetName val="Sheet1 (40)"/>
      <sheetName val="Sheet1 (41)"/>
      <sheetName val="Sheet1 (42)"/>
      <sheetName val="Sheet1 (43)"/>
      <sheetName val="Sheet1 (44)"/>
      <sheetName val="Sheet1 (45)"/>
      <sheetName val="Sheet1 (46)"/>
      <sheetName val="Sheet1 (47)"/>
      <sheetName val="Sheet1 (48)"/>
      <sheetName val="Sheet1 (49)"/>
      <sheetName val="Sheet1 (50)"/>
      <sheetName val="Sheet1 (51)"/>
      <sheetName val="Sheet1 (52)"/>
      <sheetName val="Sheet1 (53)"/>
      <sheetName val="Sheet1 (54)"/>
      <sheetName val="Sheet1 (55)"/>
      <sheetName val="Sheet1 (56)"/>
      <sheetName val="Sheet1 (57)"/>
      <sheetName val="Sheet1 (58)"/>
      <sheetName val="Sheet1 (59)"/>
      <sheetName val="Sheet1 (60)"/>
      <sheetName val="SEC QR 4"/>
    </sheetNames>
    <sheetDataSet>
      <sheetData sheetId="0">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atement of Financial Performa"/>
      <sheetName val="Statement of Financial Position"/>
      <sheetName val="Statement of Changes in Equity"/>
      <sheetName val="Statement of Cash flow"/>
      <sheetName val="CF Reconciliation"/>
      <sheetName val="Notes P&amp;L"/>
      <sheetName val="Notes BS"/>
      <sheetName val="Notes on Subsidiaries"/>
      <sheetName val="Schedule of Investments"/>
      <sheetName val="Sinking fund Account"/>
      <sheetName val="Portfolio under management"/>
      <sheetName val="BROKER DEALER ANALYSIS"/>
      <sheetName val="PORTFOLIO MANAGER ANALYSIS"/>
      <sheetName val="COMMONSIZE ANALYSIS"/>
      <sheetName val="Operators list"/>
      <sheetName val="SEC QR 7"/>
      <sheetName val="SEC QR 10"/>
      <sheetName val="Bond Issue"/>
      <sheetName val="SEC QR 2"/>
      <sheetName val="SEC QR 5"/>
      <sheetName val="SEC QR 6"/>
      <sheetName val="SEC QR 3"/>
      <sheetName val="MMR"/>
      <sheetName val="SEC QR 11"/>
      <sheetName val="Complaints Register"/>
    </sheetNames>
    <sheetDataSet>
      <sheetData sheetId="0">
        <row r="5">
          <cell r="I5">
            <v>0</v>
          </cell>
          <cell r="O5">
            <v>42643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X336"/>
  <sheetViews>
    <sheetView showGridLines="0" showRowColHeaders="0" showZeros="0" tabSelected="1" showOutlineSymbols="0" zoomScale="120" zoomScaleNormal="120" workbookViewId="0"/>
  </sheetViews>
  <sheetFormatPr defaultColWidth="11.42578125" defaultRowHeight="15" x14ac:dyDescent="0.25"/>
  <cols>
    <col min="1" max="1" width="2.28515625" customWidth="1"/>
    <col min="6" max="6" width="8.28515625" customWidth="1"/>
    <col min="7" max="7" width="2.42578125" customWidth="1"/>
    <col min="8" max="8" width="3.85546875" customWidth="1"/>
    <col min="9" max="9" width="28.7109375" customWidth="1"/>
    <col min="10" max="10" width="3.28515625" customWidth="1"/>
    <col min="11" max="11" width="29.28515625" customWidth="1"/>
    <col min="12" max="12" width="2.85546875" customWidth="1"/>
    <col min="13" max="13" width="60.28515625" customWidth="1"/>
    <col min="14" max="14" width="1.7109375" customWidth="1"/>
    <col min="15" max="15" width="17.85546875" customWidth="1"/>
    <col min="16" max="16" width="2.42578125" customWidth="1"/>
    <col min="17" max="17" width="28" hidden="1" customWidth="1"/>
    <col min="18" max="18" width="3.140625" customWidth="1"/>
    <col min="19" max="19" width="32.5703125" customWidth="1"/>
    <col min="20" max="20" width="4.42578125" customWidth="1"/>
    <col min="21" max="21" width="19.28515625" customWidth="1"/>
    <col min="22" max="22" width="7" customWidth="1"/>
    <col min="23" max="23" width="15" customWidth="1"/>
    <col min="47" max="47" width="24.28515625" style="48" customWidth="1"/>
    <col min="48" max="48" width="11.42578125" style="48"/>
    <col min="49" max="49" width="16.28515625" bestFit="1" customWidth="1"/>
  </cols>
  <sheetData>
    <row r="1" spans="1:50" x14ac:dyDescent="0.25">
      <c r="A1" s="169"/>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70"/>
      <c r="AV1" s="170"/>
    </row>
    <row r="2" spans="1:50" x14ac:dyDescent="0.25">
      <c r="A2" s="31" t="s">
        <v>168</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70"/>
      <c r="AV2" s="170"/>
    </row>
    <row r="3" spans="1:50" ht="46.5" x14ac:dyDescent="0.7">
      <c r="A3" s="169"/>
      <c r="B3" s="169"/>
      <c r="C3" s="171"/>
      <c r="D3" s="169"/>
      <c r="E3" s="169"/>
      <c r="F3" s="169"/>
      <c r="G3" s="32" t="s">
        <v>171</v>
      </c>
      <c r="H3" s="169"/>
      <c r="I3" s="169"/>
      <c r="J3" s="169"/>
      <c r="K3" s="169"/>
      <c r="L3" s="169"/>
      <c r="M3" s="169"/>
      <c r="N3" s="169"/>
      <c r="O3" s="169"/>
      <c r="P3" s="169"/>
      <c r="Q3" s="169"/>
      <c r="R3" s="169"/>
      <c r="S3" s="350"/>
      <c r="T3" s="350"/>
      <c r="U3" s="350"/>
      <c r="V3" s="350"/>
      <c r="W3" s="360"/>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347"/>
      <c r="AV3" s="347"/>
      <c r="AW3" s="346"/>
      <c r="AX3" s="348"/>
    </row>
    <row r="4" spans="1:50" x14ac:dyDescent="0.25">
      <c r="A4" s="169"/>
      <c r="B4" s="169"/>
      <c r="C4" s="169"/>
      <c r="D4" s="169"/>
      <c r="E4" s="169"/>
      <c r="F4" s="169"/>
      <c r="G4" s="169"/>
      <c r="H4" s="169"/>
      <c r="I4" s="175" t="s">
        <v>169</v>
      </c>
      <c r="J4" s="169"/>
      <c r="K4" s="175"/>
      <c r="L4" s="169"/>
      <c r="M4" s="47" t="s">
        <v>265</v>
      </c>
      <c r="N4" s="169"/>
      <c r="O4" s="46" t="s">
        <v>266</v>
      </c>
      <c r="P4" s="169"/>
      <c r="Q4" s="46" t="s">
        <v>267</v>
      </c>
      <c r="R4" s="169"/>
      <c r="S4" s="351" t="s">
        <v>1042</v>
      </c>
      <c r="T4" s="350"/>
      <c r="U4" s="351" t="s">
        <v>1044</v>
      </c>
      <c r="V4" s="350"/>
      <c r="W4" s="351" t="str">
        <f>IF(Q7="BROKER/DEALER","NET CAPITAL",IF(Q9="BROKER/DEALER","NET CAPITAL",IF(Q11="BROKER/DEALER","NET CAPITAL",IF(Q13="BROKER/DEALER","NET CAPITAL",IF(Q15="BROKER/DEALER","NET CAPITAL",IF(Q17="BROKER/DEALER","NET CAPITAL",IF(Q19="BROKER/DEALER","NET CAPITAL","")))))))</f>
        <v/>
      </c>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348" t="s">
        <v>268</v>
      </c>
      <c r="AV4" s="348">
        <v>1</v>
      </c>
      <c r="AW4" s="346">
        <v>200000000</v>
      </c>
      <c r="AX4" s="348"/>
    </row>
    <row r="5" spans="1:50" x14ac:dyDescent="0.25">
      <c r="A5" s="169"/>
      <c r="B5" s="169"/>
      <c r="C5" s="169"/>
      <c r="D5" s="169"/>
      <c r="E5" s="169"/>
      <c r="F5" s="169"/>
      <c r="G5" s="169"/>
      <c r="H5" s="169"/>
      <c r="I5" s="858"/>
      <c r="J5" s="858"/>
      <c r="K5" s="858"/>
      <c r="L5" s="361"/>
      <c r="M5" s="362"/>
      <c r="N5" s="349"/>
      <c r="O5" s="363">
        <v>42825</v>
      </c>
      <c r="P5" s="169"/>
      <c r="Q5" s="357">
        <v>1</v>
      </c>
      <c r="R5" s="349"/>
      <c r="S5" s="352">
        <v>150000000</v>
      </c>
      <c r="T5" s="350"/>
      <c r="U5" s="353" t="str">
        <f>IF('Statement of Financial Position'!F40&gt;=HOME!S5,"ADEQUATE","INADEQUATE")</f>
        <v>INADEQUATE</v>
      </c>
      <c r="V5" s="350"/>
      <c r="W5" s="350" t="str">
        <f>IF(W4="","",#REF!)</f>
        <v/>
      </c>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348" t="s">
        <v>269</v>
      </c>
      <c r="AV5" s="348">
        <v>2</v>
      </c>
      <c r="AW5" s="346">
        <v>100000000</v>
      </c>
      <c r="AX5" s="348"/>
    </row>
    <row r="6" spans="1:50" x14ac:dyDescent="0.25">
      <c r="A6" s="169"/>
      <c r="B6" s="169"/>
      <c r="C6" s="169"/>
      <c r="D6" s="169"/>
      <c r="E6" s="169"/>
      <c r="F6" s="169"/>
      <c r="G6" s="169"/>
      <c r="H6" s="169"/>
      <c r="I6" s="349"/>
      <c r="J6" s="349"/>
      <c r="K6" s="349"/>
      <c r="L6" s="349"/>
      <c r="M6" s="349"/>
      <c r="N6" s="349"/>
      <c r="O6" s="349"/>
      <c r="P6" s="169"/>
      <c r="Q6" s="358" t="s">
        <v>277</v>
      </c>
      <c r="R6" s="349"/>
      <c r="S6" s="350"/>
      <c r="T6" s="350"/>
      <c r="U6" s="857" t="s">
        <v>1288</v>
      </c>
      <c r="V6" s="857"/>
      <c r="W6" s="857"/>
      <c r="X6" s="857"/>
      <c r="Y6" s="857"/>
      <c r="Z6" s="169"/>
      <c r="AA6" s="169"/>
      <c r="AB6" s="169"/>
      <c r="AC6" s="169"/>
      <c r="AD6" s="169"/>
      <c r="AE6" s="169"/>
      <c r="AF6" s="169"/>
      <c r="AG6" s="169"/>
      <c r="AH6" s="169"/>
      <c r="AI6" s="169"/>
      <c r="AJ6" s="169"/>
      <c r="AK6" s="169"/>
      <c r="AL6" s="169"/>
      <c r="AM6" s="169"/>
      <c r="AN6" s="169"/>
      <c r="AO6" s="169"/>
      <c r="AP6" s="169"/>
      <c r="AQ6" s="169"/>
      <c r="AR6" s="169"/>
      <c r="AS6" s="169"/>
      <c r="AT6" s="169"/>
      <c r="AU6" s="348" t="s">
        <v>270</v>
      </c>
      <c r="AV6" s="348">
        <v>3</v>
      </c>
      <c r="AW6" s="346">
        <v>300000000</v>
      </c>
      <c r="AX6" s="348"/>
    </row>
    <row r="7" spans="1:50" x14ac:dyDescent="0.25">
      <c r="A7" s="169"/>
      <c r="B7" s="169"/>
      <c r="C7" s="169"/>
      <c r="D7" s="169"/>
      <c r="E7" s="169"/>
      <c r="F7" s="169"/>
      <c r="G7" s="172"/>
      <c r="H7" s="172"/>
      <c r="I7" s="364"/>
      <c r="J7" s="364"/>
      <c r="K7" s="364"/>
      <c r="L7" s="364"/>
      <c r="M7" s="364"/>
      <c r="N7" s="364"/>
      <c r="O7" s="349" t="str">
        <f>IF(Q5=1,"",O3)</f>
        <v/>
      </c>
      <c r="P7" s="169"/>
      <c r="Q7" s="359"/>
      <c r="R7" s="349"/>
      <c r="S7" s="354" t="str">
        <f>IF(Q7="Broker",$AW$4,IF(Q7="Dealer",$AW$5,IF(Q7="Broker/Dealer",$AW$6,IF(Q7="Funds/Portfolio Manager",$AW$7,IF(Q7="Trustee",$AW$8,IF(Q7="Issuing House",$AW$9,IF(Q7="Investment Adviser",$AW$10,IF(Q7="Rating Agency",$AW$11,IF(Q7="Underwriter",$AW$12,IF(Q7="",""))))))))))</f>
        <v/>
      </c>
      <c r="T7" s="350"/>
      <c r="U7" s="857"/>
      <c r="V7" s="857"/>
      <c r="W7" s="857"/>
      <c r="X7" s="857"/>
      <c r="Y7" s="857"/>
      <c r="Z7" s="169"/>
      <c r="AA7" s="169"/>
      <c r="AB7" s="169"/>
      <c r="AC7" s="169"/>
      <c r="AD7" s="169"/>
      <c r="AE7" s="169"/>
      <c r="AF7" s="169"/>
      <c r="AG7" s="169"/>
      <c r="AH7" s="169"/>
      <c r="AI7" s="169"/>
      <c r="AJ7" s="169"/>
      <c r="AK7" s="169"/>
      <c r="AL7" s="169"/>
      <c r="AM7" s="169"/>
      <c r="AN7" s="169"/>
      <c r="AO7" s="169"/>
      <c r="AP7" s="169"/>
      <c r="AQ7" s="169"/>
      <c r="AR7" s="169"/>
      <c r="AS7" s="169"/>
      <c r="AT7" s="169"/>
      <c r="AU7" s="348" t="s">
        <v>276</v>
      </c>
      <c r="AV7" s="348">
        <v>4</v>
      </c>
      <c r="AW7" s="346">
        <v>150000000</v>
      </c>
      <c r="AX7" s="348"/>
    </row>
    <row r="8" spans="1:50" ht="23.25" customHeight="1" x14ac:dyDescent="0.3">
      <c r="A8" s="169"/>
      <c r="B8" s="169"/>
      <c r="C8" s="169"/>
      <c r="D8" s="169"/>
      <c r="E8" s="169"/>
      <c r="F8" s="169"/>
      <c r="G8" s="172"/>
      <c r="H8" s="172"/>
      <c r="I8" s="365"/>
      <c r="J8" s="861" t="s">
        <v>173</v>
      </c>
      <c r="K8" s="861"/>
      <c r="L8" s="366"/>
      <c r="M8" s="862"/>
      <c r="N8" s="364"/>
      <c r="O8" s="349"/>
      <c r="P8" s="169"/>
      <c r="Q8" s="349"/>
      <c r="R8" s="349"/>
      <c r="S8" s="354" t="str">
        <f t="shared" ref="S8:S19" si="0">IF(Q8="Broker",$AW$4,IF(Q8="Dealer",$AW$5,IF(Q8="Broker/Dealer",$AW$6,IF(Q8="Funds/Portfolio Manager",$AW$7,IF(Q8="Trustee",$AW$8,IF(Q8="Issuing House",$AW$9,IF(Q8="Investment Adviser",$AW$10,IF(Q8="Rating Agency",$AW$11,IF(Q8="Underwriter",$AW$12,IF(Q8="",""))))))))))</f>
        <v/>
      </c>
      <c r="T8" s="350"/>
      <c r="U8" s="857"/>
      <c r="V8" s="857"/>
      <c r="W8" s="857"/>
      <c r="X8" s="857"/>
      <c r="Y8" s="857"/>
      <c r="Z8" s="169"/>
      <c r="AA8" s="169"/>
      <c r="AB8" s="169"/>
      <c r="AC8" s="169"/>
      <c r="AD8" s="169"/>
      <c r="AE8" s="169"/>
      <c r="AF8" s="169"/>
      <c r="AG8" s="169"/>
      <c r="AH8" s="169"/>
      <c r="AI8" s="169"/>
      <c r="AJ8" s="169"/>
      <c r="AK8" s="169"/>
      <c r="AL8" s="169"/>
      <c r="AM8" s="169"/>
      <c r="AN8" s="169"/>
      <c r="AO8" s="169"/>
      <c r="AP8" s="169"/>
      <c r="AQ8" s="169"/>
      <c r="AR8" s="169"/>
      <c r="AS8" s="169"/>
      <c r="AT8" s="169"/>
      <c r="AU8" s="348" t="s">
        <v>271</v>
      </c>
      <c r="AV8" s="348">
        <v>5</v>
      </c>
      <c r="AW8" s="346">
        <v>300000000</v>
      </c>
      <c r="AX8" s="348"/>
    </row>
    <row r="9" spans="1:50" ht="18.75" x14ac:dyDescent="0.3">
      <c r="A9" s="169"/>
      <c r="B9" s="169"/>
      <c r="C9" s="169"/>
      <c r="D9" s="169"/>
      <c r="E9" s="169"/>
      <c r="F9" s="169"/>
      <c r="G9" s="172"/>
      <c r="H9" s="172"/>
      <c r="I9" s="365"/>
      <c r="J9" s="367"/>
      <c r="K9" s="368"/>
      <c r="L9" s="366"/>
      <c r="M9" s="862"/>
      <c r="N9" s="364"/>
      <c r="O9" s="349"/>
      <c r="P9" s="169"/>
      <c r="Q9" s="359"/>
      <c r="R9" s="349"/>
      <c r="S9" s="356" t="str">
        <f t="shared" si="0"/>
        <v/>
      </c>
      <c r="T9" s="350"/>
      <c r="U9" s="857"/>
      <c r="V9" s="857"/>
      <c r="W9" s="857"/>
      <c r="X9" s="857"/>
      <c r="Y9" s="857"/>
      <c r="Z9" s="169"/>
      <c r="AA9" s="169"/>
      <c r="AB9" s="169"/>
      <c r="AC9" s="169"/>
      <c r="AD9" s="169"/>
      <c r="AE9" s="169"/>
      <c r="AF9" s="169"/>
      <c r="AG9" s="169"/>
      <c r="AH9" s="169"/>
      <c r="AI9" s="169"/>
      <c r="AJ9" s="169"/>
      <c r="AK9" s="169"/>
      <c r="AL9" s="169"/>
      <c r="AM9" s="169"/>
      <c r="AN9" s="169"/>
      <c r="AO9" s="169"/>
      <c r="AP9" s="169"/>
      <c r="AQ9" s="169"/>
      <c r="AR9" s="169"/>
      <c r="AS9" s="169"/>
      <c r="AT9" s="169"/>
      <c r="AU9" s="348" t="s">
        <v>272</v>
      </c>
      <c r="AV9" s="348">
        <v>6</v>
      </c>
      <c r="AW9" s="346">
        <v>200000000</v>
      </c>
      <c r="AX9" s="348"/>
    </row>
    <row r="10" spans="1:50" ht="15" customHeight="1" x14ac:dyDescent="0.25">
      <c r="A10" s="169"/>
      <c r="B10" s="169"/>
      <c r="C10" s="169"/>
      <c r="D10" s="169"/>
      <c r="E10" s="169"/>
      <c r="F10" s="169"/>
      <c r="G10" s="172"/>
      <c r="H10" s="172"/>
      <c r="I10" s="864" t="s">
        <v>261</v>
      </c>
      <c r="J10" s="864"/>
      <c r="K10" s="864"/>
      <c r="L10" s="366"/>
      <c r="M10" s="824"/>
      <c r="N10" s="364"/>
      <c r="O10" s="349"/>
      <c r="P10" s="169"/>
      <c r="Q10" s="349"/>
      <c r="R10" s="349"/>
      <c r="S10" s="354" t="str">
        <f t="shared" si="0"/>
        <v/>
      </c>
      <c r="T10" s="350"/>
      <c r="U10" s="857"/>
      <c r="V10" s="857"/>
      <c r="W10" s="857"/>
      <c r="X10" s="857"/>
      <c r="Y10" s="857"/>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348" t="s">
        <v>273</v>
      </c>
      <c r="AV10" s="348">
        <v>7</v>
      </c>
      <c r="AW10" s="346">
        <v>5000000</v>
      </c>
      <c r="AX10" s="348"/>
    </row>
    <row r="11" spans="1:50" ht="18.75" customHeight="1" x14ac:dyDescent="0.3">
      <c r="A11" s="169"/>
      <c r="B11" s="169"/>
      <c r="C11" s="169"/>
      <c r="D11" s="169"/>
      <c r="E11" s="169"/>
      <c r="F11" s="169"/>
      <c r="G11" s="172"/>
      <c r="H11" s="172"/>
      <c r="I11" s="779"/>
      <c r="J11" s="369"/>
      <c r="K11" s="369"/>
      <c r="L11" s="366"/>
      <c r="M11" s="824"/>
      <c r="N11" s="364"/>
      <c r="O11" s="349"/>
      <c r="P11" s="169"/>
      <c r="Q11" s="359"/>
      <c r="R11" s="349"/>
      <c r="S11" s="354" t="str">
        <f t="shared" si="0"/>
        <v/>
      </c>
      <c r="T11" s="350"/>
      <c r="U11" s="350"/>
      <c r="V11" s="350"/>
      <c r="W11" s="350"/>
      <c r="X11" s="594"/>
      <c r="Y11" s="594"/>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348" t="s">
        <v>274</v>
      </c>
      <c r="AV11" s="348">
        <v>8</v>
      </c>
      <c r="AW11" s="346">
        <v>150000000</v>
      </c>
      <c r="AX11" s="348"/>
    </row>
    <row r="12" spans="1:50" ht="15" customHeight="1" x14ac:dyDescent="0.25">
      <c r="A12" s="169"/>
      <c r="B12" s="169"/>
      <c r="C12" s="169"/>
      <c r="D12" s="169"/>
      <c r="E12" s="169"/>
      <c r="F12" s="169"/>
      <c r="G12" s="172"/>
      <c r="H12" s="172"/>
      <c r="I12" s="863" t="s">
        <v>1276</v>
      </c>
      <c r="J12" s="863"/>
      <c r="K12" s="863"/>
      <c r="L12" s="174"/>
      <c r="M12" s="167"/>
      <c r="N12" s="172"/>
      <c r="O12" s="189"/>
      <c r="P12" s="169"/>
      <c r="Q12" s="349"/>
      <c r="R12" s="349"/>
      <c r="S12" s="354" t="str">
        <f t="shared" si="0"/>
        <v/>
      </c>
      <c r="T12" s="350"/>
      <c r="U12" s="350"/>
      <c r="V12" s="350"/>
      <c r="W12" s="350"/>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348" t="s">
        <v>275</v>
      </c>
      <c r="AV12" s="348">
        <v>9</v>
      </c>
      <c r="AW12" s="346">
        <v>200000000</v>
      </c>
      <c r="AX12" s="348"/>
    </row>
    <row r="13" spans="1:50" ht="15" customHeight="1" x14ac:dyDescent="0.25">
      <c r="A13" s="169"/>
      <c r="B13" s="169"/>
      <c r="C13" s="169"/>
      <c r="D13" s="169"/>
      <c r="E13" s="169"/>
      <c r="F13" s="169"/>
      <c r="G13" s="172"/>
      <c r="H13" s="172"/>
      <c r="I13" s="780"/>
      <c r="J13" s="781"/>
      <c r="K13" s="781"/>
      <c r="L13" s="174"/>
      <c r="M13" s="172"/>
      <c r="N13" s="172"/>
      <c r="O13" s="189"/>
      <c r="P13" s="169"/>
      <c r="Q13" s="359"/>
      <c r="R13" s="349"/>
      <c r="S13" s="354" t="str">
        <f t="shared" si="0"/>
        <v/>
      </c>
      <c r="T13" s="350"/>
      <c r="U13" s="350"/>
      <c r="V13" s="350"/>
      <c r="W13" s="350"/>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347"/>
      <c r="AV13" s="347"/>
      <c r="AW13" s="348"/>
      <c r="AX13" s="348"/>
    </row>
    <row r="14" spans="1:50" x14ac:dyDescent="0.25">
      <c r="A14" s="169"/>
      <c r="B14" s="189"/>
      <c r="C14" s="217" t="s">
        <v>1291</v>
      </c>
      <c r="D14" s="169"/>
      <c r="E14" s="169"/>
      <c r="F14" s="169"/>
      <c r="G14" s="172"/>
      <c r="H14" s="172"/>
      <c r="I14" s="865" t="s">
        <v>260</v>
      </c>
      <c r="J14" s="865"/>
      <c r="K14" s="865"/>
      <c r="L14" s="174"/>
      <c r="M14" s="172"/>
      <c r="N14" s="172"/>
      <c r="O14" s="189"/>
      <c r="P14" s="169"/>
      <c r="Q14" s="349"/>
      <c r="R14" s="349"/>
      <c r="S14" s="354" t="str">
        <f t="shared" si="0"/>
        <v/>
      </c>
      <c r="T14" s="350"/>
      <c r="U14" s="350"/>
      <c r="V14" s="350"/>
      <c r="W14" s="350"/>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70"/>
      <c r="AV14" s="170"/>
    </row>
    <row r="15" spans="1:50" x14ac:dyDescent="0.25">
      <c r="A15" s="169"/>
      <c r="B15" s="189"/>
      <c r="C15" s="778" t="s">
        <v>1274</v>
      </c>
      <c r="D15" s="189"/>
      <c r="E15" s="169"/>
      <c r="F15" s="169"/>
      <c r="G15" s="172"/>
      <c r="H15" s="172"/>
      <c r="I15" s="780"/>
      <c r="J15" s="781"/>
      <c r="K15" s="781"/>
      <c r="L15" s="174"/>
      <c r="M15" s="172"/>
      <c r="N15" s="172"/>
      <c r="O15" s="189"/>
      <c r="P15" s="169"/>
      <c r="Q15" s="349"/>
      <c r="R15" s="349"/>
      <c r="S15" s="354" t="str">
        <f t="shared" si="0"/>
        <v/>
      </c>
      <c r="T15" s="350"/>
      <c r="U15" s="350"/>
      <c r="V15" s="350"/>
      <c r="W15" s="350"/>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70"/>
      <c r="AV15" s="170"/>
    </row>
    <row r="16" spans="1:50" x14ac:dyDescent="0.25">
      <c r="A16" s="169"/>
      <c r="B16" s="189"/>
      <c r="C16" s="218"/>
      <c r="D16" s="189"/>
      <c r="E16" s="169"/>
      <c r="F16" s="169"/>
      <c r="G16" s="172"/>
      <c r="H16" s="172"/>
      <c r="I16" s="865" t="s">
        <v>262</v>
      </c>
      <c r="J16" s="865"/>
      <c r="K16" s="865"/>
      <c r="L16" s="174"/>
      <c r="M16" s="172"/>
      <c r="N16" s="172"/>
      <c r="O16" s="189"/>
      <c r="P16" s="169"/>
      <c r="Q16" s="349"/>
      <c r="R16" s="349"/>
      <c r="S16" s="354" t="str">
        <f t="shared" si="0"/>
        <v/>
      </c>
      <c r="T16" s="350"/>
      <c r="U16" s="350"/>
      <c r="V16" s="350"/>
      <c r="W16" s="350"/>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70"/>
      <c r="AV16" s="170"/>
    </row>
    <row r="17" spans="1:48" ht="18.75" x14ac:dyDescent="0.3">
      <c r="A17" s="169"/>
      <c r="B17" s="189"/>
      <c r="C17" s="778" t="s">
        <v>1521</v>
      </c>
      <c r="D17" s="189"/>
      <c r="E17" s="169"/>
      <c r="F17" s="169"/>
      <c r="G17" s="172"/>
      <c r="H17" s="172"/>
      <c r="I17" s="173"/>
      <c r="J17" s="180"/>
      <c r="K17" s="176"/>
      <c r="L17" s="174"/>
      <c r="M17" s="172"/>
      <c r="N17" s="172"/>
      <c r="O17" s="189"/>
      <c r="P17" s="169"/>
      <c r="Q17" s="349"/>
      <c r="R17" s="349"/>
      <c r="S17" s="354" t="str">
        <f t="shared" si="0"/>
        <v/>
      </c>
      <c r="T17" s="350"/>
      <c r="U17" s="350"/>
      <c r="V17" s="350"/>
      <c r="W17" s="350"/>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70"/>
      <c r="AV17" s="170"/>
    </row>
    <row r="18" spans="1:48" x14ac:dyDescent="0.25">
      <c r="A18" s="169"/>
      <c r="B18" s="189"/>
      <c r="C18" s="218"/>
      <c r="D18" s="169"/>
      <c r="E18" s="169"/>
      <c r="F18" s="169"/>
      <c r="G18" s="172"/>
      <c r="H18" s="172"/>
      <c r="I18" s="172"/>
      <c r="J18" s="172"/>
      <c r="K18" s="172"/>
      <c r="L18" s="172"/>
      <c r="M18" s="172"/>
      <c r="N18" s="172"/>
      <c r="O18" s="169"/>
      <c r="P18" s="169"/>
      <c r="Q18" s="349"/>
      <c r="R18" s="349"/>
      <c r="S18" s="354" t="str">
        <f t="shared" si="0"/>
        <v/>
      </c>
      <c r="T18" s="350"/>
      <c r="U18" s="350"/>
      <c r="V18" s="350"/>
      <c r="W18" s="350"/>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70"/>
      <c r="AV18" s="170"/>
    </row>
    <row r="19" spans="1:48" x14ac:dyDescent="0.25">
      <c r="A19" s="169"/>
      <c r="B19" s="190"/>
      <c r="C19" s="218"/>
      <c r="D19" s="169"/>
      <c r="E19" s="169"/>
      <c r="F19" s="169"/>
      <c r="G19" s="172"/>
      <c r="H19" s="175"/>
      <c r="I19" s="49" t="s">
        <v>164</v>
      </c>
      <c r="J19" s="169"/>
      <c r="K19" s="169"/>
      <c r="L19" s="169"/>
      <c r="M19" s="169"/>
      <c r="N19" s="172"/>
      <c r="O19" s="169"/>
      <c r="P19" s="169"/>
      <c r="Q19" s="349"/>
      <c r="R19" s="349"/>
      <c r="S19" s="354" t="str">
        <f t="shared" si="0"/>
        <v/>
      </c>
      <c r="T19" s="350"/>
      <c r="U19" s="350"/>
      <c r="V19" s="350"/>
      <c r="W19" s="350"/>
      <c r="X19" s="169"/>
      <c r="Y19" s="169"/>
      <c r="Z19" s="169"/>
      <c r="AA19" s="169"/>
      <c r="AB19" s="169"/>
      <c r="AC19" s="169"/>
      <c r="AD19" s="169"/>
      <c r="AE19" s="169"/>
      <c r="AF19" s="169"/>
      <c r="AG19" s="169"/>
      <c r="AH19" s="169"/>
      <c r="AI19" s="169"/>
      <c r="AJ19" s="169"/>
      <c r="AK19" s="169"/>
      <c r="AL19" s="169"/>
      <c r="AM19" s="169"/>
      <c r="AN19" s="169"/>
      <c r="AO19" s="169"/>
      <c r="AP19" s="169"/>
      <c r="AQ19" s="169"/>
      <c r="AR19" s="169"/>
      <c r="AS19" s="169"/>
      <c r="AT19" s="169"/>
      <c r="AU19" s="170"/>
      <c r="AV19" s="170"/>
    </row>
    <row r="20" spans="1:48" ht="42" customHeight="1" x14ac:dyDescent="0.25">
      <c r="A20" s="178"/>
      <c r="B20" s="179"/>
      <c r="C20" s="218"/>
      <c r="D20" s="169"/>
      <c r="E20" s="169"/>
      <c r="F20" s="169"/>
      <c r="G20" s="172"/>
      <c r="H20" s="169"/>
      <c r="I20" s="50" t="s">
        <v>12</v>
      </c>
      <c r="J20" s="169"/>
      <c r="K20" s="50" t="s">
        <v>13</v>
      </c>
      <c r="L20" s="169"/>
      <c r="M20" s="50" t="s">
        <v>27</v>
      </c>
      <c r="N20" s="172"/>
      <c r="O20" s="169"/>
      <c r="P20" s="169"/>
      <c r="Q20" s="349"/>
      <c r="R20" s="349"/>
      <c r="S20" s="355"/>
      <c r="T20" s="350"/>
      <c r="U20" s="350"/>
      <c r="V20" s="350"/>
      <c r="W20" s="350"/>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70"/>
      <c r="AV20" s="170"/>
    </row>
    <row r="21" spans="1:48" ht="29.1" customHeight="1" x14ac:dyDescent="0.25">
      <c r="A21" s="178"/>
      <c r="B21" s="179"/>
      <c r="C21" s="218"/>
      <c r="D21" s="169"/>
      <c r="E21" s="169"/>
      <c r="F21" s="169"/>
      <c r="G21" s="172"/>
      <c r="H21" s="169"/>
      <c r="I21" s="169"/>
      <c r="J21" s="169"/>
      <c r="K21" s="169"/>
      <c r="L21" s="169"/>
      <c r="M21" s="169"/>
      <c r="N21" s="172"/>
      <c r="O21" s="169"/>
      <c r="P21" s="169"/>
      <c r="Q21" s="349"/>
      <c r="R21" s="349"/>
      <c r="S21" s="169"/>
      <c r="T21" s="169"/>
      <c r="U21" s="169"/>
      <c r="V21" s="169"/>
      <c r="W21" s="169"/>
      <c r="X21" s="169"/>
      <c r="Y21" s="169"/>
      <c r="Z21" s="169"/>
      <c r="AA21" s="169"/>
      <c r="AB21" s="169"/>
      <c r="AC21" s="169"/>
      <c r="AD21" s="169"/>
      <c r="AE21" s="169"/>
      <c r="AF21" s="169"/>
      <c r="AG21" s="169"/>
      <c r="AH21" s="169"/>
      <c r="AI21" s="169"/>
      <c r="AJ21" s="169"/>
      <c r="AK21" s="169"/>
      <c r="AL21" s="169"/>
      <c r="AM21" s="169"/>
      <c r="AN21" s="169"/>
      <c r="AO21" s="169"/>
      <c r="AP21" s="169"/>
      <c r="AQ21" s="169"/>
      <c r="AR21" s="169"/>
      <c r="AS21" s="169"/>
      <c r="AT21" s="169"/>
      <c r="AU21" s="170"/>
      <c r="AV21" s="170"/>
    </row>
    <row r="22" spans="1:48" x14ac:dyDescent="0.25">
      <c r="A22" s="173"/>
      <c r="B22" s="190"/>
      <c r="C22" s="218"/>
      <c r="D22" s="181"/>
      <c r="E22" s="181"/>
      <c r="F22" s="181"/>
      <c r="G22" s="172"/>
      <c r="H22" s="35">
        <v>1</v>
      </c>
      <c r="I22" s="34" t="s">
        <v>165</v>
      </c>
      <c r="J22" s="35">
        <v>1</v>
      </c>
      <c r="K22" s="51" t="s">
        <v>1275</v>
      </c>
      <c r="L22" s="36">
        <v>1</v>
      </c>
      <c r="M22" s="37" t="s">
        <v>1</v>
      </c>
      <c r="N22" s="172"/>
      <c r="O22" s="169"/>
      <c r="P22" s="169"/>
      <c r="Q22" s="344"/>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70"/>
      <c r="AV22" s="170"/>
    </row>
    <row r="23" spans="1:48" ht="45" customHeight="1" x14ac:dyDescent="0.25">
      <c r="A23" s="860"/>
      <c r="B23" s="182"/>
      <c r="C23" s="218"/>
      <c r="D23" s="169"/>
      <c r="E23" s="169"/>
      <c r="F23" s="169"/>
      <c r="G23" s="859"/>
      <c r="H23" s="183">
        <v>2</v>
      </c>
      <c r="I23" s="34" t="s">
        <v>1499</v>
      </c>
      <c r="J23" s="183">
        <v>2</v>
      </c>
      <c r="K23" s="33" t="s">
        <v>1273</v>
      </c>
      <c r="L23" s="184">
        <v>2</v>
      </c>
      <c r="M23" s="185" t="s">
        <v>2</v>
      </c>
      <c r="N23" s="177"/>
      <c r="O23" s="856"/>
      <c r="P23" s="856"/>
      <c r="Q23" s="856"/>
      <c r="R23" s="856"/>
      <c r="S23" s="856"/>
      <c r="T23" s="856"/>
      <c r="U23" s="856"/>
      <c r="V23" s="856"/>
      <c r="W23" s="856"/>
      <c r="X23" s="856"/>
      <c r="Y23" s="856"/>
      <c r="Z23" s="856"/>
      <c r="AA23" s="856"/>
      <c r="AB23" s="856"/>
      <c r="AC23" s="856"/>
      <c r="AD23" s="856"/>
      <c r="AE23" s="856"/>
      <c r="AF23" s="856"/>
      <c r="AG23" s="856"/>
      <c r="AH23" s="856"/>
      <c r="AI23" s="856"/>
      <c r="AJ23" s="856"/>
      <c r="AK23" s="856"/>
      <c r="AL23" s="856"/>
      <c r="AM23" s="856"/>
      <c r="AN23" s="856"/>
      <c r="AO23" s="856"/>
      <c r="AP23" s="856"/>
      <c r="AQ23" s="856"/>
      <c r="AR23" s="856"/>
      <c r="AS23" s="856"/>
      <c r="AT23" s="856"/>
      <c r="AU23" s="170"/>
      <c r="AV23" s="170"/>
    </row>
    <row r="24" spans="1:48" ht="51.95" customHeight="1" x14ac:dyDescent="0.25">
      <c r="A24" s="860"/>
      <c r="B24" s="179"/>
      <c r="C24" s="169"/>
      <c r="D24" s="169"/>
      <c r="E24" s="169"/>
      <c r="F24" s="169"/>
      <c r="G24" s="859"/>
      <c r="H24" s="183">
        <v>3</v>
      </c>
      <c r="I24" s="34" t="s">
        <v>74</v>
      </c>
      <c r="J24" s="183">
        <v>3</v>
      </c>
      <c r="K24" s="34" t="s">
        <v>1308</v>
      </c>
      <c r="L24" s="184">
        <v>3</v>
      </c>
      <c r="M24" s="185" t="s">
        <v>17</v>
      </c>
      <c r="N24" s="177"/>
      <c r="O24" s="856"/>
      <c r="P24" s="856"/>
      <c r="Q24" s="856"/>
      <c r="R24" s="856"/>
      <c r="S24" s="856"/>
      <c r="T24" s="856"/>
      <c r="U24" s="856"/>
      <c r="V24" s="856"/>
      <c r="W24" s="856"/>
      <c r="X24" s="856"/>
      <c r="Y24" s="856"/>
      <c r="Z24" s="856"/>
      <c r="AA24" s="856"/>
      <c r="AB24" s="856"/>
      <c r="AC24" s="856"/>
      <c r="AD24" s="856"/>
      <c r="AE24" s="856"/>
      <c r="AF24" s="856"/>
      <c r="AG24" s="856"/>
      <c r="AH24" s="856"/>
      <c r="AI24" s="856"/>
      <c r="AJ24" s="856"/>
      <c r="AK24" s="856"/>
      <c r="AL24" s="856"/>
      <c r="AM24" s="856"/>
      <c r="AN24" s="856"/>
      <c r="AO24" s="856"/>
      <c r="AP24" s="856"/>
      <c r="AQ24" s="856"/>
      <c r="AR24" s="856"/>
      <c r="AS24" s="856"/>
      <c r="AT24" s="856"/>
      <c r="AU24" s="170"/>
      <c r="AV24" s="170"/>
    </row>
    <row r="25" spans="1:48" ht="42" customHeight="1" x14ac:dyDescent="0.25">
      <c r="A25" s="860"/>
      <c r="B25" s="179"/>
      <c r="C25" s="169"/>
      <c r="D25" s="169"/>
      <c r="E25" s="169"/>
      <c r="F25" s="169"/>
      <c r="G25" s="859"/>
      <c r="H25" s="183">
        <v>6</v>
      </c>
      <c r="I25" s="34" t="s">
        <v>18</v>
      </c>
      <c r="J25" s="183">
        <v>4</v>
      </c>
      <c r="K25" s="854" t="s">
        <v>1532</v>
      </c>
      <c r="L25" s="184">
        <v>4</v>
      </c>
      <c r="M25" s="185" t="s">
        <v>1322</v>
      </c>
      <c r="N25" s="177"/>
      <c r="O25" s="856"/>
      <c r="P25" s="856"/>
      <c r="Q25" s="856"/>
      <c r="R25" s="856"/>
      <c r="S25" s="856"/>
      <c r="T25" s="856"/>
      <c r="U25" s="856"/>
      <c r="V25" s="856"/>
      <c r="W25" s="856"/>
      <c r="X25" s="856"/>
      <c r="Y25" s="856"/>
      <c r="Z25" s="856"/>
      <c r="AA25" s="856"/>
      <c r="AB25" s="856"/>
      <c r="AC25" s="856"/>
      <c r="AD25" s="856"/>
      <c r="AE25" s="856"/>
      <c r="AF25" s="856"/>
      <c r="AG25" s="856"/>
      <c r="AH25" s="856"/>
      <c r="AI25" s="856"/>
      <c r="AJ25" s="856"/>
      <c r="AK25" s="856"/>
      <c r="AL25" s="856"/>
      <c r="AM25" s="856"/>
      <c r="AN25" s="856"/>
      <c r="AO25" s="856"/>
      <c r="AP25" s="856"/>
      <c r="AQ25" s="856"/>
      <c r="AR25" s="856"/>
      <c r="AS25" s="856"/>
      <c r="AT25" s="856"/>
      <c r="AU25" s="170"/>
      <c r="AV25" s="170"/>
    </row>
    <row r="26" spans="1:48" ht="24.95" customHeight="1" x14ac:dyDescent="0.25">
      <c r="A26" s="860"/>
      <c r="B26" s="179"/>
      <c r="C26" s="169"/>
      <c r="D26" s="169"/>
      <c r="E26" s="169"/>
      <c r="F26" s="169"/>
      <c r="G26" s="859"/>
      <c r="H26" s="183">
        <v>7</v>
      </c>
      <c r="I26" s="794" t="s">
        <v>1332</v>
      </c>
      <c r="J26" s="855">
        <v>5</v>
      </c>
      <c r="K26" s="854" t="s">
        <v>118</v>
      </c>
      <c r="L26" s="187"/>
      <c r="M26" s="33"/>
      <c r="N26" s="177"/>
      <c r="O26" s="856"/>
      <c r="P26" s="856"/>
      <c r="Q26" s="856"/>
      <c r="R26" s="856"/>
      <c r="S26" s="856"/>
      <c r="T26" s="856"/>
      <c r="U26" s="856"/>
      <c r="V26" s="856"/>
      <c r="W26" s="856"/>
      <c r="X26" s="856"/>
      <c r="Y26" s="856"/>
      <c r="Z26" s="856"/>
      <c r="AA26" s="856"/>
      <c r="AB26" s="856"/>
      <c r="AC26" s="856"/>
      <c r="AD26" s="856"/>
      <c r="AE26" s="856"/>
      <c r="AF26" s="856"/>
      <c r="AG26" s="856"/>
      <c r="AH26" s="856"/>
      <c r="AI26" s="856"/>
      <c r="AJ26" s="856"/>
      <c r="AK26" s="856"/>
      <c r="AL26" s="856"/>
      <c r="AM26" s="856"/>
      <c r="AN26" s="856"/>
      <c r="AO26" s="856"/>
      <c r="AP26" s="856"/>
      <c r="AQ26" s="856"/>
      <c r="AR26" s="856"/>
      <c r="AS26" s="856"/>
      <c r="AT26" s="856"/>
      <c r="AU26" s="170"/>
      <c r="AV26" s="170"/>
    </row>
    <row r="27" spans="1:48" ht="47.25" customHeight="1" x14ac:dyDescent="0.25">
      <c r="A27" s="860"/>
      <c r="B27" s="179"/>
      <c r="C27" s="169"/>
      <c r="D27" s="169"/>
      <c r="E27" s="169"/>
      <c r="F27" s="169"/>
      <c r="G27" s="859"/>
      <c r="H27" s="183">
        <v>9</v>
      </c>
      <c r="I27" s="34" t="s">
        <v>25</v>
      </c>
      <c r="J27" s="183">
        <v>6</v>
      </c>
      <c r="K27" s="186" t="s">
        <v>7</v>
      </c>
      <c r="L27" s="184">
        <v>5</v>
      </c>
      <c r="M27" s="33" t="s">
        <v>1365</v>
      </c>
      <c r="N27" s="177"/>
      <c r="O27" s="856"/>
      <c r="P27" s="856"/>
      <c r="Q27" s="856"/>
      <c r="R27" s="856"/>
      <c r="S27" s="856"/>
      <c r="T27" s="856"/>
      <c r="U27" s="856"/>
      <c r="V27" s="856"/>
      <c r="W27" s="856"/>
      <c r="X27" s="856"/>
      <c r="Y27" s="856"/>
      <c r="Z27" s="856"/>
      <c r="AA27" s="856"/>
      <c r="AB27" s="856"/>
      <c r="AC27" s="856"/>
      <c r="AD27" s="856"/>
      <c r="AE27" s="856"/>
      <c r="AF27" s="856"/>
      <c r="AG27" s="856"/>
      <c r="AH27" s="856"/>
      <c r="AI27" s="856"/>
      <c r="AJ27" s="856"/>
      <c r="AK27" s="856"/>
      <c r="AL27" s="856"/>
      <c r="AM27" s="856"/>
      <c r="AN27" s="856"/>
      <c r="AO27" s="856"/>
      <c r="AP27" s="856"/>
      <c r="AQ27" s="856"/>
      <c r="AR27" s="856"/>
      <c r="AS27" s="856"/>
      <c r="AT27" s="856"/>
      <c r="AU27" s="170"/>
      <c r="AV27" s="170"/>
    </row>
    <row r="28" spans="1:48" ht="56.1" customHeight="1" x14ac:dyDescent="0.25">
      <c r="A28" s="860"/>
      <c r="B28" s="179"/>
      <c r="C28" s="169"/>
      <c r="D28" s="169"/>
      <c r="E28" s="169"/>
      <c r="F28" s="169"/>
      <c r="G28" s="859"/>
      <c r="H28" s="183">
        <v>10</v>
      </c>
      <c r="I28" s="34" t="s">
        <v>166</v>
      </c>
      <c r="J28" s="183">
        <v>7</v>
      </c>
      <c r="K28" s="186" t="s">
        <v>14</v>
      </c>
      <c r="L28" s="187"/>
      <c r="M28" s="33"/>
      <c r="N28" s="177"/>
      <c r="O28" s="856"/>
      <c r="P28" s="856"/>
      <c r="Q28" s="856"/>
      <c r="R28" s="856"/>
      <c r="S28" s="856"/>
      <c r="T28" s="856"/>
      <c r="U28" s="856"/>
      <c r="V28" s="856"/>
      <c r="W28" s="856"/>
      <c r="X28" s="856"/>
      <c r="Y28" s="856"/>
      <c r="Z28" s="856"/>
      <c r="AA28" s="856"/>
      <c r="AB28" s="856"/>
      <c r="AC28" s="856"/>
      <c r="AD28" s="856"/>
      <c r="AE28" s="856"/>
      <c r="AF28" s="856"/>
      <c r="AG28" s="856"/>
      <c r="AH28" s="856"/>
      <c r="AI28" s="856"/>
      <c r="AJ28" s="856"/>
      <c r="AK28" s="856"/>
      <c r="AL28" s="856"/>
      <c r="AM28" s="856"/>
      <c r="AN28" s="856"/>
      <c r="AO28" s="856"/>
      <c r="AP28" s="856"/>
      <c r="AQ28" s="856"/>
      <c r="AR28" s="856"/>
      <c r="AS28" s="856"/>
      <c r="AT28" s="856"/>
      <c r="AU28" s="170"/>
      <c r="AV28" s="170"/>
    </row>
    <row r="29" spans="1:48" ht="56.1" customHeight="1" x14ac:dyDescent="0.25">
      <c r="A29" s="860"/>
      <c r="B29" s="179"/>
      <c r="C29" s="169"/>
      <c r="D29" s="169"/>
      <c r="E29" s="169"/>
      <c r="F29" s="169"/>
      <c r="G29" s="859"/>
      <c r="H29" s="183">
        <v>11</v>
      </c>
      <c r="I29" s="34" t="s">
        <v>161</v>
      </c>
      <c r="J29" s="183">
        <v>8</v>
      </c>
      <c r="K29" s="186" t="s">
        <v>167</v>
      </c>
      <c r="L29" s="187"/>
      <c r="M29" s="188" t="s">
        <v>1277</v>
      </c>
      <c r="N29" s="177"/>
      <c r="O29" s="856"/>
      <c r="P29" s="856"/>
      <c r="Q29" s="856"/>
      <c r="R29" s="856"/>
      <c r="S29" s="856"/>
      <c r="T29" s="856"/>
      <c r="U29" s="856"/>
      <c r="V29" s="856"/>
      <c r="W29" s="856"/>
      <c r="X29" s="856"/>
      <c r="Y29" s="856"/>
      <c r="Z29" s="856"/>
      <c r="AA29" s="856"/>
      <c r="AB29" s="856"/>
      <c r="AC29" s="856"/>
      <c r="AD29" s="856"/>
      <c r="AE29" s="856"/>
      <c r="AF29" s="856"/>
      <c r="AG29" s="856"/>
      <c r="AH29" s="856"/>
      <c r="AI29" s="856"/>
      <c r="AJ29" s="856"/>
      <c r="AK29" s="856"/>
      <c r="AL29" s="856"/>
      <c r="AM29" s="856"/>
      <c r="AN29" s="856"/>
      <c r="AO29" s="856"/>
      <c r="AP29" s="856"/>
      <c r="AQ29" s="856"/>
      <c r="AR29" s="856"/>
      <c r="AS29" s="856"/>
      <c r="AT29" s="856"/>
      <c r="AU29" s="170"/>
      <c r="AV29" s="170"/>
    </row>
    <row r="30" spans="1:48" ht="50.1" customHeight="1" x14ac:dyDescent="0.25">
      <c r="A30" s="860"/>
      <c r="B30" s="179"/>
      <c r="C30" s="169"/>
      <c r="D30" s="169"/>
      <c r="E30" s="169"/>
      <c r="F30" s="169"/>
      <c r="G30" s="859"/>
      <c r="H30" s="183">
        <v>12</v>
      </c>
      <c r="I30" s="34" t="s">
        <v>1331</v>
      </c>
      <c r="J30" s="183">
        <v>9</v>
      </c>
      <c r="K30" s="186" t="s">
        <v>16</v>
      </c>
      <c r="L30" s="187"/>
      <c r="M30" s="187"/>
      <c r="N30" s="177"/>
      <c r="O30" s="856"/>
      <c r="P30" s="856"/>
      <c r="Q30" s="856"/>
      <c r="R30" s="856"/>
      <c r="S30" s="856"/>
      <c r="T30" s="856"/>
      <c r="U30" s="856"/>
      <c r="V30" s="856"/>
      <c r="W30" s="856"/>
      <c r="X30" s="856"/>
      <c r="Y30" s="856"/>
      <c r="Z30" s="856"/>
      <c r="AA30" s="856"/>
      <c r="AB30" s="856"/>
      <c r="AC30" s="856"/>
      <c r="AD30" s="856"/>
      <c r="AE30" s="856"/>
      <c r="AF30" s="856"/>
      <c r="AG30" s="856"/>
      <c r="AH30" s="856"/>
      <c r="AI30" s="856"/>
      <c r="AJ30" s="856"/>
      <c r="AK30" s="856"/>
      <c r="AL30" s="856"/>
      <c r="AM30" s="856"/>
      <c r="AN30" s="856"/>
      <c r="AO30" s="856"/>
      <c r="AP30" s="856"/>
      <c r="AQ30" s="856"/>
      <c r="AR30" s="856"/>
      <c r="AS30" s="856"/>
      <c r="AT30" s="856"/>
      <c r="AU30" s="170"/>
      <c r="AV30" s="170"/>
    </row>
    <row r="31" spans="1:48" s="87" customFormat="1" x14ac:dyDescent="0.25">
      <c r="A31" s="860"/>
      <c r="B31" s="179"/>
      <c r="C31" s="594"/>
      <c r="D31" s="594"/>
      <c r="E31" s="594"/>
      <c r="F31" s="594"/>
      <c r="G31" s="859"/>
      <c r="H31" s="187"/>
      <c r="I31" s="34"/>
      <c r="J31" s="183"/>
      <c r="K31" s="186"/>
      <c r="L31" s="187"/>
      <c r="M31" s="187"/>
      <c r="N31" s="177"/>
      <c r="O31" s="856"/>
      <c r="P31" s="856"/>
      <c r="Q31" s="856"/>
      <c r="R31" s="856"/>
      <c r="S31" s="856"/>
      <c r="T31" s="856"/>
      <c r="U31" s="856"/>
      <c r="V31" s="856"/>
      <c r="W31" s="856"/>
      <c r="X31" s="856"/>
      <c r="Y31" s="856"/>
      <c r="Z31" s="856"/>
      <c r="AA31" s="856"/>
      <c r="AB31" s="856"/>
      <c r="AC31" s="856"/>
      <c r="AD31" s="856"/>
      <c r="AE31" s="856"/>
      <c r="AF31" s="856"/>
      <c r="AG31" s="856"/>
      <c r="AH31" s="856"/>
      <c r="AI31" s="856"/>
      <c r="AJ31" s="856"/>
      <c r="AK31" s="856"/>
      <c r="AL31" s="856"/>
      <c r="AM31" s="856"/>
      <c r="AN31" s="856"/>
      <c r="AO31" s="856"/>
      <c r="AP31" s="856"/>
      <c r="AQ31" s="856"/>
      <c r="AR31" s="856"/>
      <c r="AS31" s="856"/>
      <c r="AT31" s="856"/>
      <c r="AU31" s="170"/>
      <c r="AV31" s="170"/>
    </row>
    <row r="32" spans="1:48" ht="30" x14ac:dyDescent="0.25">
      <c r="A32" s="860"/>
      <c r="B32" s="179"/>
      <c r="C32" s="169"/>
      <c r="D32" s="169"/>
      <c r="E32" s="169"/>
      <c r="F32" s="169"/>
      <c r="G32" s="859"/>
      <c r="H32" s="183">
        <v>13</v>
      </c>
      <c r="I32" s="34" t="s">
        <v>1307</v>
      </c>
      <c r="J32" s="183">
        <v>10</v>
      </c>
      <c r="K32" s="186" t="s">
        <v>15</v>
      </c>
      <c r="L32" s="183">
        <v>1</v>
      </c>
      <c r="M32" s="51" t="s">
        <v>1066</v>
      </c>
      <c r="N32" s="177"/>
      <c r="O32" s="856"/>
      <c r="P32" s="856"/>
      <c r="Q32" s="856"/>
      <c r="R32" s="856"/>
      <c r="S32" s="856"/>
      <c r="T32" s="856"/>
      <c r="U32" s="856"/>
      <c r="V32" s="856"/>
      <c r="W32" s="856"/>
      <c r="X32" s="856"/>
      <c r="Y32" s="856"/>
      <c r="Z32" s="856"/>
      <c r="AA32" s="856"/>
      <c r="AB32" s="856"/>
      <c r="AC32" s="856"/>
      <c r="AD32" s="856"/>
      <c r="AE32" s="856"/>
      <c r="AF32" s="856"/>
      <c r="AG32" s="856"/>
      <c r="AH32" s="856"/>
      <c r="AI32" s="856"/>
      <c r="AJ32" s="856"/>
      <c r="AK32" s="856"/>
      <c r="AL32" s="856"/>
      <c r="AM32" s="856"/>
      <c r="AN32" s="856"/>
      <c r="AO32" s="856"/>
      <c r="AP32" s="856"/>
      <c r="AQ32" s="856"/>
      <c r="AR32" s="856"/>
      <c r="AS32" s="856"/>
      <c r="AT32" s="856"/>
      <c r="AU32" s="170"/>
      <c r="AV32" s="170"/>
    </row>
    <row r="33" spans="1:48" x14ac:dyDescent="0.25">
      <c r="A33" s="860"/>
      <c r="B33" s="179"/>
      <c r="C33" s="169"/>
      <c r="D33" s="169"/>
      <c r="E33" s="169"/>
      <c r="F33" s="169"/>
      <c r="G33" s="859"/>
      <c r="H33" s="187"/>
      <c r="I33" s="34"/>
      <c r="J33" s="183"/>
      <c r="K33" s="186"/>
      <c r="L33" s="183">
        <v>2</v>
      </c>
      <c r="M33" s="51" t="s">
        <v>1067</v>
      </c>
      <c r="N33" s="177"/>
      <c r="O33" s="856"/>
      <c r="P33" s="856"/>
      <c r="Q33" s="856"/>
      <c r="R33" s="856"/>
      <c r="S33" s="856"/>
      <c r="T33" s="856"/>
      <c r="U33" s="856"/>
      <c r="V33" s="856"/>
      <c r="W33" s="856"/>
      <c r="X33" s="856"/>
      <c r="Y33" s="856"/>
      <c r="Z33" s="856"/>
      <c r="AA33" s="856"/>
      <c r="AB33" s="856"/>
      <c r="AC33" s="856"/>
      <c r="AD33" s="856"/>
      <c r="AE33" s="856"/>
      <c r="AF33" s="856"/>
      <c r="AG33" s="856"/>
      <c r="AH33" s="856"/>
      <c r="AI33" s="856"/>
      <c r="AJ33" s="856"/>
      <c r="AK33" s="856"/>
      <c r="AL33" s="856"/>
      <c r="AM33" s="856"/>
      <c r="AN33" s="856"/>
      <c r="AO33" s="856"/>
      <c r="AP33" s="856"/>
      <c r="AQ33" s="856"/>
      <c r="AR33" s="856"/>
      <c r="AS33" s="856"/>
      <c r="AT33" s="856"/>
      <c r="AU33" s="170"/>
      <c r="AV33" s="170"/>
    </row>
    <row r="34" spans="1:48" ht="14.1" customHeight="1" x14ac:dyDescent="0.25">
      <c r="A34" s="860"/>
      <c r="B34" s="179"/>
      <c r="C34" s="169"/>
      <c r="D34" s="169"/>
      <c r="E34" s="169"/>
      <c r="F34" s="169"/>
      <c r="G34" s="859"/>
      <c r="H34" s="183">
        <v>14</v>
      </c>
      <c r="I34" s="34" t="s">
        <v>1305</v>
      </c>
      <c r="J34" s="183">
        <v>11</v>
      </c>
      <c r="K34" s="186" t="s">
        <v>40</v>
      </c>
      <c r="L34" s="183">
        <v>3</v>
      </c>
      <c r="M34" s="51" t="s">
        <v>1289</v>
      </c>
      <c r="N34" s="177"/>
      <c r="O34" s="856"/>
      <c r="P34" s="856"/>
      <c r="Q34" s="856"/>
      <c r="R34" s="856"/>
      <c r="S34" s="856"/>
      <c r="T34" s="856"/>
      <c r="U34" s="856"/>
      <c r="V34" s="856"/>
      <c r="W34" s="856"/>
      <c r="X34" s="856"/>
      <c r="Y34" s="856"/>
      <c r="Z34" s="856"/>
      <c r="AA34" s="856"/>
      <c r="AB34" s="856"/>
      <c r="AC34" s="856"/>
      <c r="AD34" s="856"/>
      <c r="AE34" s="856"/>
      <c r="AF34" s="856"/>
      <c r="AG34" s="856"/>
      <c r="AH34" s="856"/>
      <c r="AI34" s="856"/>
      <c r="AJ34" s="856"/>
      <c r="AK34" s="856"/>
      <c r="AL34" s="856"/>
      <c r="AM34" s="856"/>
      <c r="AN34" s="856"/>
      <c r="AO34" s="856"/>
      <c r="AP34" s="856"/>
      <c r="AQ34" s="856"/>
      <c r="AR34" s="856"/>
      <c r="AS34" s="856"/>
      <c r="AT34" s="856"/>
      <c r="AU34" s="170"/>
      <c r="AV34" s="170"/>
    </row>
    <row r="35" spans="1:48" x14ac:dyDescent="0.25">
      <c r="A35" s="860"/>
      <c r="B35" s="179"/>
      <c r="C35" s="169"/>
      <c r="D35" s="169"/>
      <c r="E35" s="169"/>
      <c r="F35" s="169"/>
      <c r="G35" s="859"/>
      <c r="H35" s="169"/>
      <c r="I35" s="187"/>
      <c r="J35" s="183"/>
      <c r="K35" s="187"/>
      <c r="L35" s="183">
        <v>4</v>
      </c>
      <c r="M35" s="51" t="s">
        <v>1290</v>
      </c>
      <c r="N35" s="177"/>
      <c r="O35" s="856"/>
      <c r="P35" s="856"/>
      <c r="Q35" s="856"/>
      <c r="R35" s="856"/>
      <c r="S35" s="856"/>
      <c r="T35" s="856"/>
      <c r="U35" s="856"/>
      <c r="V35" s="856"/>
      <c r="W35" s="856"/>
      <c r="X35" s="856"/>
      <c r="Y35" s="856"/>
      <c r="Z35" s="856"/>
      <c r="AA35" s="856"/>
      <c r="AB35" s="856"/>
      <c r="AC35" s="856"/>
      <c r="AD35" s="856"/>
      <c r="AE35" s="856"/>
      <c r="AF35" s="856"/>
      <c r="AG35" s="856"/>
      <c r="AH35" s="856"/>
      <c r="AI35" s="856"/>
      <c r="AJ35" s="856"/>
      <c r="AK35" s="856"/>
      <c r="AL35" s="856"/>
      <c r="AM35" s="856"/>
      <c r="AN35" s="856"/>
      <c r="AO35" s="856"/>
      <c r="AP35" s="856"/>
      <c r="AQ35" s="856"/>
      <c r="AR35" s="856"/>
      <c r="AS35" s="856"/>
      <c r="AT35" s="856"/>
      <c r="AU35" s="170"/>
      <c r="AV35" s="170"/>
    </row>
    <row r="36" spans="1:48" x14ac:dyDescent="0.25">
      <c r="A36" s="860"/>
      <c r="B36" s="179"/>
      <c r="C36" s="169"/>
      <c r="D36" s="169"/>
      <c r="E36" s="169"/>
      <c r="F36" s="169"/>
      <c r="G36" s="859"/>
      <c r="H36" s="169"/>
      <c r="I36" s="187"/>
      <c r="J36" s="183"/>
      <c r="K36" s="187"/>
      <c r="L36" s="183">
        <v>5</v>
      </c>
      <c r="M36" s="33" t="s">
        <v>1125</v>
      </c>
      <c r="N36" s="177"/>
      <c r="O36" s="856"/>
      <c r="P36" s="856"/>
      <c r="Q36" s="856"/>
      <c r="R36" s="856"/>
      <c r="S36" s="856"/>
      <c r="T36" s="856"/>
      <c r="U36" s="856"/>
      <c r="V36" s="856"/>
      <c r="W36" s="856"/>
      <c r="X36" s="856"/>
      <c r="Y36" s="856"/>
      <c r="Z36" s="856"/>
      <c r="AA36" s="856"/>
      <c r="AB36" s="856"/>
      <c r="AC36" s="856"/>
      <c r="AD36" s="856"/>
      <c r="AE36" s="856"/>
      <c r="AF36" s="856"/>
      <c r="AG36" s="856"/>
      <c r="AH36" s="856"/>
      <c r="AI36" s="856"/>
      <c r="AJ36" s="856"/>
      <c r="AK36" s="856"/>
      <c r="AL36" s="856"/>
      <c r="AM36" s="856"/>
      <c r="AN36" s="856"/>
      <c r="AO36" s="856"/>
      <c r="AP36" s="856"/>
      <c r="AQ36" s="856"/>
      <c r="AR36" s="856"/>
      <c r="AS36" s="856"/>
      <c r="AT36" s="856"/>
      <c r="AU36" s="170"/>
      <c r="AV36" s="170"/>
    </row>
    <row r="37" spans="1:48" ht="42" customHeight="1" x14ac:dyDescent="0.25">
      <c r="A37" s="860"/>
      <c r="B37" s="179"/>
      <c r="C37" s="169"/>
      <c r="D37" s="169"/>
      <c r="E37" s="169"/>
      <c r="F37" s="169"/>
      <c r="G37" s="859"/>
      <c r="H37" s="169"/>
      <c r="I37" s="187"/>
      <c r="J37" s="187"/>
      <c r="K37" s="187"/>
      <c r="L37" s="183">
        <v>6</v>
      </c>
      <c r="M37" s="591" t="s">
        <v>1126</v>
      </c>
      <c r="N37" s="177"/>
      <c r="O37" s="856"/>
      <c r="P37" s="856"/>
      <c r="Q37" s="856"/>
      <c r="R37" s="856"/>
      <c r="S37" s="856"/>
      <c r="T37" s="856"/>
      <c r="U37" s="856"/>
      <c r="V37" s="856"/>
      <c r="W37" s="856"/>
      <c r="X37" s="856"/>
      <c r="Y37" s="856"/>
      <c r="Z37" s="856"/>
      <c r="AA37" s="856"/>
      <c r="AB37" s="856"/>
      <c r="AC37" s="856"/>
      <c r="AD37" s="856"/>
      <c r="AE37" s="856"/>
      <c r="AF37" s="856"/>
      <c r="AG37" s="856"/>
      <c r="AH37" s="856"/>
      <c r="AI37" s="856"/>
      <c r="AJ37" s="856"/>
      <c r="AK37" s="856"/>
      <c r="AL37" s="856"/>
      <c r="AM37" s="856"/>
      <c r="AN37" s="856"/>
      <c r="AO37" s="856"/>
      <c r="AP37" s="856"/>
      <c r="AQ37" s="856"/>
      <c r="AR37" s="856"/>
      <c r="AS37" s="856"/>
      <c r="AT37" s="856"/>
      <c r="AU37" s="170"/>
      <c r="AV37" s="170"/>
    </row>
    <row r="38" spans="1:48" x14ac:dyDescent="0.25">
      <c r="A38" s="169"/>
      <c r="B38" s="169"/>
      <c r="C38" s="169"/>
      <c r="D38" s="169"/>
      <c r="E38" s="169"/>
      <c r="F38" s="169"/>
      <c r="G38" s="172"/>
      <c r="H38" s="169"/>
      <c r="I38" s="169"/>
      <c r="J38" s="187"/>
      <c r="K38" s="187"/>
      <c r="L38" s="183">
        <v>7</v>
      </c>
      <c r="M38" s="592" t="s">
        <v>194</v>
      </c>
      <c r="N38" s="172"/>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70"/>
      <c r="AV38" s="170"/>
    </row>
    <row r="39" spans="1:48" x14ac:dyDescent="0.25">
      <c r="A39" s="169"/>
      <c r="B39" s="169"/>
      <c r="C39" s="169"/>
      <c r="D39" s="169"/>
      <c r="E39" s="169"/>
      <c r="F39" s="169"/>
      <c r="G39" s="172"/>
      <c r="H39" s="169"/>
      <c r="I39" s="169"/>
      <c r="J39" s="187"/>
      <c r="K39" s="187"/>
      <c r="L39" s="183"/>
      <c r="M39" s="463"/>
      <c r="N39" s="172"/>
      <c r="O39" s="169"/>
      <c r="P39" s="169"/>
      <c r="Q39" s="169"/>
      <c r="R39" s="169"/>
      <c r="S39" s="169"/>
      <c r="T39" s="169"/>
      <c r="U39" s="169"/>
      <c r="V39" s="169"/>
      <c r="W39" s="169"/>
      <c r="X39" s="169"/>
      <c r="Y39" s="169"/>
      <c r="Z39" s="169"/>
      <c r="AA39" s="169"/>
      <c r="AB39" s="169"/>
      <c r="AC39" s="169"/>
      <c r="AD39" s="169"/>
      <c r="AE39" s="169"/>
      <c r="AF39" s="169"/>
      <c r="AG39" s="169"/>
      <c r="AH39" s="169"/>
      <c r="AI39" s="169"/>
      <c r="AJ39" s="169"/>
      <c r="AK39" s="169"/>
      <c r="AL39" s="169"/>
      <c r="AM39" s="169"/>
      <c r="AN39" s="169"/>
      <c r="AO39" s="169"/>
      <c r="AP39" s="169"/>
      <c r="AQ39" s="169"/>
      <c r="AR39" s="169"/>
      <c r="AS39" s="169"/>
      <c r="AT39" s="169"/>
      <c r="AU39" s="170"/>
      <c r="AV39" s="170"/>
    </row>
    <row r="40" spans="1:48" x14ac:dyDescent="0.25">
      <c r="A40" s="169"/>
      <c r="B40" s="169"/>
      <c r="C40" s="169"/>
      <c r="D40" s="169"/>
      <c r="E40" s="169"/>
      <c r="F40" s="169"/>
      <c r="G40" s="172"/>
      <c r="H40" s="169"/>
      <c r="I40" s="169"/>
      <c r="J40" s="187"/>
      <c r="K40" s="187"/>
      <c r="L40" s="187"/>
      <c r="M40" s="463"/>
      <c r="N40" s="172"/>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70"/>
      <c r="AV40" s="170"/>
    </row>
    <row r="41" spans="1:48" x14ac:dyDescent="0.25">
      <c r="A41" s="169"/>
      <c r="B41" s="169"/>
      <c r="C41" s="169"/>
      <c r="D41" s="169"/>
      <c r="E41" s="169"/>
      <c r="F41" s="169"/>
      <c r="G41" s="172"/>
      <c r="H41" s="169"/>
      <c r="I41" s="169"/>
      <c r="J41" s="187"/>
      <c r="K41" s="187"/>
      <c r="L41" s="463"/>
      <c r="M41" s="463"/>
      <c r="N41" s="172"/>
      <c r="O41" s="169"/>
      <c r="P41" s="169"/>
      <c r="Q41" s="169"/>
      <c r="R41" s="169"/>
      <c r="S41" s="169"/>
      <c r="T41" s="169"/>
      <c r="U41" s="169"/>
      <c r="V41" s="169"/>
      <c r="W41" s="169"/>
      <c r="X41" s="169"/>
      <c r="Y41" s="169"/>
      <c r="Z41" s="169"/>
      <c r="AA41" s="169"/>
      <c r="AB41" s="169"/>
      <c r="AC41" s="169"/>
      <c r="AD41" s="169"/>
      <c r="AE41" s="169"/>
      <c r="AF41" s="169"/>
      <c r="AG41" s="169"/>
      <c r="AH41" s="169"/>
      <c r="AI41" s="169"/>
      <c r="AJ41" s="169"/>
      <c r="AK41" s="169"/>
      <c r="AL41" s="169"/>
      <c r="AM41" s="169"/>
      <c r="AN41" s="169"/>
      <c r="AO41" s="169"/>
      <c r="AP41" s="169"/>
      <c r="AQ41" s="169"/>
      <c r="AR41" s="169"/>
      <c r="AS41" s="169"/>
      <c r="AT41" s="169"/>
      <c r="AU41" s="170"/>
      <c r="AV41" s="170"/>
    </row>
    <row r="42" spans="1:48" x14ac:dyDescent="0.25">
      <c r="A42" s="169"/>
      <c r="B42" s="169"/>
      <c r="C42" s="169"/>
      <c r="D42" s="169"/>
      <c r="E42" s="169"/>
      <c r="F42" s="169"/>
      <c r="G42" s="172"/>
      <c r="H42" s="169"/>
      <c r="I42" s="169"/>
      <c r="J42" s="187"/>
      <c r="K42" s="187"/>
      <c r="L42" s="463"/>
      <c r="M42" s="593" t="s">
        <v>170</v>
      </c>
      <c r="N42" s="172"/>
      <c r="O42" s="169"/>
      <c r="P42" s="169"/>
      <c r="Q42" s="169"/>
      <c r="R42" s="169"/>
      <c r="S42" s="169"/>
      <c r="T42" s="169"/>
      <c r="U42" s="169"/>
      <c r="V42" s="169"/>
      <c r="W42" s="169"/>
      <c r="X42" s="169"/>
      <c r="Y42" s="169"/>
      <c r="Z42" s="169"/>
      <c r="AA42" s="169"/>
      <c r="AB42" s="169"/>
      <c r="AC42" s="169"/>
      <c r="AD42" s="169"/>
      <c r="AE42" s="169"/>
      <c r="AF42" s="169"/>
      <c r="AG42" s="169"/>
      <c r="AH42" s="169"/>
      <c r="AI42" s="169"/>
      <c r="AJ42" s="169"/>
      <c r="AK42" s="169"/>
      <c r="AL42" s="169"/>
      <c r="AM42" s="169"/>
      <c r="AN42" s="169"/>
      <c r="AO42" s="169"/>
      <c r="AP42" s="169"/>
      <c r="AQ42" s="169"/>
      <c r="AR42" s="169"/>
      <c r="AS42" s="169"/>
      <c r="AT42" s="169"/>
      <c r="AU42" s="170"/>
      <c r="AV42" s="170"/>
    </row>
    <row r="43" spans="1:48" x14ac:dyDescent="0.25">
      <c r="A43" s="169"/>
      <c r="B43" s="169"/>
      <c r="C43" s="169"/>
      <c r="D43" s="169"/>
      <c r="E43" s="169"/>
      <c r="F43" s="169"/>
      <c r="G43" s="172"/>
      <c r="H43" s="169"/>
      <c r="I43" s="169"/>
      <c r="J43" s="187"/>
      <c r="K43" s="169"/>
      <c r="L43" s="463"/>
      <c r="M43" s="187"/>
      <c r="N43" s="172"/>
      <c r="O43" s="169"/>
      <c r="P43" s="169"/>
      <c r="Q43" s="169"/>
      <c r="R43" s="169"/>
      <c r="S43" s="169"/>
      <c r="T43" s="169"/>
      <c r="U43" s="169"/>
      <c r="V43" s="169"/>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70"/>
      <c r="AV43" s="170"/>
    </row>
    <row r="44" spans="1:48" x14ac:dyDescent="0.25">
      <c r="A44" s="169"/>
      <c r="B44" s="169"/>
      <c r="C44" s="169"/>
      <c r="D44" s="169"/>
      <c r="E44" s="169"/>
      <c r="F44" s="169"/>
      <c r="G44" s="172"/>
      <c r="H44" s="169"/>
      <c r="I44" s="169"/>
      <c r="J44" s="187"/>
      <c r="K44" s="169"/>
      <c r="L44" s="35">
        <v>1</v>
      </c>
      <c r="M44" s="30" t="s">
        <v>1127</v>
      </c>
      <c r="N44" s="172"/>
      <c r="O44" s="169"/>
      <c r="P44" s="169"/>
      <c r="Q44" s="169"/>
      <c r="R44" s="169"/>
      <c r="S44" s="169"/>
      <c r="T44" s="169"/>
      <c r="U44" s="169"/>
      <c r="V44" s="169"/>
      <c r="W44" s="169"/>
      <c r="X44" s="169"/>
      <c r="Y44" s="169"/>
      <c r="Z44" s="169"/>
      <c r="AA44" s="169"/>
      <c r="AB44" s="169"/>
      <c r="AC44" s="169"/>
      <c r="AD44" s="169"/>
      <c r="AE44" s="169"/>
      <c r="AF44" s="169"/>
      <c r="AG44" s="169"/>
      <c r="AH44" s="169"/>
      <c r="AI44" s="169"/>
      <c r="AJ44" s="169"/>
      <c r="AK44" s="169"/>
      <c r="AL44" s="169"/>
      <c r="AM44" s="169"/>
      <c r="AN44" s="169"/>
      <c r="AO44" s="169"/>
      <c r="AP44" s="169"/>
      <c r="AQ44" s="169"/>
      <c r="AR44" s="169"/>
      <c r="AS44" s="169"/>
      <c r="AT44" s="169"/>
      <c r="AU44" s="170"/>
      <c r="AV44" s="170"/>
    </row>
    <row r="45" spans="1:48" x14ac:dyDescent="0.25">
      <c r="A45" s="169"/>
      <c r="B45" s="169"/>
      <c r="C45" s="169"/>
      <c r="D45" s="169"/>
      <c r="E45" s="169"/>
      <c r="F45" s="169"/>
      <c r="G45" s="172"/>
      <c r="H45" s="169"/>
      <c r="I45" s="187"/>
      <c r="J45" s="187"/>
      <c r="K45" s="169"/>
      <c r="L45" s="35">
        <v>2</v>
      </c>
      <c r="M45" s="51" t="s">
        <v>1100</v>
      </c>
      <c r="N45" s="172"/>
      <c r="O45" s="169"/>
      <c r="P45" s="169"/>
      <c r="Q45" s="169"/>
      <c r="R45" s="169"/>
      <c r="S45" s="169"/>
      <c r="T45" s="169"/>
      <c r="U45" s="169"/>
      <c r="V45" s="169"/>
      <c r="W45" s="169"/>
      <c r="X45" s="169"/>
      <c r="Y45" s="169"/>
      <c r="Z45" s="169"/>
      <c r="AA45" s="169"/>
      <c r="AB45" s="169"/>
      <c r="AC45" s="169"/>
      <c r="AD45" s="169"/>
      <c r="AE45" s="169"/>
      <c r="AF45" s="169"/>
      <c r="AG45" s="169"/>
      <c r="AH45" s="169"/>
      <c r="AI45" s="169"/>
      <c r="AJ45" s="169"/>
      <c r="AK45" s="169"/>
      <c r="AL45" s="169"/>
      <c r="AM45" s="169"/>
      <c r="AN45" s="169"/>
      <c r="AO45" s="169"/>
      <c r="AP45" s="169"/>
      <c r="AQ45" s="169"/>
      <c r="AR45" s="169"/>
      <c r="AS45" s="169"/>
      <c r="AT45" s="169"/>
      <c r="AU45" s="170"/>
      <c r="AV45" s="170"/>
    </row>
    <row r="46" spans="1:48" x14ac:dyDescent="0.25">
      <c r="A46" s="169"/>
      <c r="B46" s="169"/>
      <c r="C46" s="169"/>
      <c r="D46" s="169"/>
      <c r="E46" s="169"/>
      <c r="F46" s="169"/>
      <c r="G46" s="172"/>
      <c r="H46" s="187"/>
      <c r="I46" s="169"/>
      <c r="J46" s="187"/>
      <c r="K46" s="187"/>
      <c r="L46" s="35">
        <v>3</v>
      </c>
      <c r="M46" s="51" t="s">
        <v>174</v>
      </c>
      <c r="N46" s="172"/>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69"/>
      <c r="AN46" s="169"/>
      <c r="AO46" s="169"/>
      <c r="AP46" s="169"/>
      <c r="AQ46" s="169"/>
      <c r="AR46" s="169"/>
      <c r="AS46" s="169"/>
      <c r="AT46" s="169"/>
      <c r="AU46" s="170"/>
      <c r="AV46" s="170"/>
    </row>
    <row r="47" spans="1:48" x14ac:dyDescent="0.25">
      <c r="A47" s="169"/>
      <c r="B47" s="169"/>
      <c r="C47" s="169"/>
      <c r="D47" s="169"/>
      <c r="E47" s="169"/>
      <c r="F47" s="169"/>
      <c r="G47" s="172"/>
      <c r="H47" s="187"/>
      <c r="I47" s="169"/>
      <c r="J47" s="187"/>
      <c r="K47" s="594"/>
      <c r="L47" s="594"/>
      <c r="M47" s="463"/>
      <c r="N47" s="172"/>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c r="AM47" s="169"/>
      <c r="AN47" s="169"/>
      <c r="AO47" s="169"/>
      <c r="AP47" s="169"/>
      <c r="AQ47" s="169"/>
      <c r="AR47" s="169"/>
      <c r="AS47" s="169"/>
      <c r="AT47" s="169"/>
      <c r="AU47" s="170"/>
      <c r="AV47" s="170"/>
    </row>
    <row r="48" spans="1:48" x14ac:dyDescent="0.25">
      <c r="A48" s="169"/>
      <c r="B48" s="169"/>
      <c r="C48" s="169"/>
      <c r="D48" s="169"/>
      <c r="E48" s="169"/>
      <c r="F48" s="169"/>
      <c r="G48" s="172"/>
      <c r="H48" s="169"/>
      <c r="I48" s="594"/>
      <c r="J48" s="187"/>
      <c r="K48" s="169"/>
      <c r="L48" s="35"/>
      <c r="M48" s="463"/>
      <c r="N48" s="172"/>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c r="AR48" s="169"/>
      <c r="AS48" s="169"/>
      <c r="AT48" s="169"/>
      <c r="AU48" s="170"/>
      <c r="AV48" s="170"/>
    </row>
    <row r="49" spans="1:48" x14ac:dyDescent="0.25">
      <c r="A49" s="169"/>
      <c r="B49" s="169"/>
      <c r="C49" s="169"/>
      <c r="D49" s="169"/>
      <c r="E49" s="169"/>
      <c r="F49" s="169"/>
      <c r="G49" s="172"/>
      <c r="H49" s="594"/>
      <c r="I49" s="169"/>
      <c r="J49" s="169"/>
      <c r="K49" s="169"/>
      <c r="L49" s="35"/>
      <c r="M49" s="463"/>
      <c r="N49" s="172"/>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70"/>
      <c r="AV49" s="170"/>
    </row>
    <row r="50" spans="1:48" x14ac:dyDescent="0.25">
      <c r="A50" s="169"/>
      <c r="B50" s="169"/>
      <c r="C50" s="169"/>
      <c r="D50" s="169"/>
      <c r="E50" s="169"/>
      <c r="F50" s="169"/>
      <c r="G50" s="172"/>
      <c r="H50" s="594"/>
      <c r="I50" s="169"/>
      <c r="J50" s="169"/>
      <c r="K50" s="169"/>
      <c r="L50" s="52"/>
      <c r="M50" s="169"/>
      <c r="N50" s="172"/>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70"/>
      <c r="AV50" s="170"/>
    </row>
    <row r="51" spans="1:48" x14ac:dyDescent="0.25">
      <c r="A51" s="169"/>
      <c r="B51" s="169"/>
      <c r="C51" s="169"/>
      <c r="D51" s="169"/>
      <c r="E51" s="169"/>
      <c r="F51" s="169"/>
      <c r="G51" s="172"/>
      <c r="H51" s="169"/>
      <c r="I51" s="169"/>
      <c r="J51" s="169"/>
      <c r="K51" s="169"/>
      <c r="L51" s="169"/>
      <c r="M51" s="169"/>
      <c r="N51" s="172"/>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70"/>
      <c r="AV51" s="170"/>
    </row>
    <row r="52" spans="1:48" x14ac:dyDescent="0.25">
      <c r="A52" s="169"/>
      <c r="B52" s="169"/>
      <c r="C52" s="169"/>
      <c r="D52" s="169"/>
      <c r="E52" s="169"/>
      <c r="F52" s="169"/>
      <c r="G52" s="172"/>
      <c r="H52" s="169"/>
      <c r="I52" s="795"/>
      <c r="J52" s="169"/>
      <c r="K52" s="169"/>
      <c r="L52" s="169"/>
      <c r="M52" s="594"/>
      <c r="N52" s="172"/>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70"/>
      <c r="AV52" s="170"/>
    </row>
    <row r="53" spans="1:48" x14ac:dyDescent="0.25">
      <c r="A53" s="169"/>
      <c r="B53" s="169"/>
      <c r="C53" s="169"/>
      <c r="D53" s="169"/>
      <c r="E53" s="169"/>
      <c r="F53" s="169"/>
      <c r="G53" s="595"/>
      <c r="H53" s="595"/>
      <c r="I53" s="595"/>
      <c r="J53" s="595"/>
      <c r="K53" s="595"/>
      <c r="L53" s="172"/>
      <c r="M53" s="172"/>
      <c r="N53" s="172"/>
      <c r="O53" s="169"/>
      <c r="P53" s="169"/>
      <c r="Q53" s="169"/>
      <c r="R53" s="169"/>
      <c r="S53" s="169"/>
      <c r="T53" s="169"/>
      <c r="U53" s="169"/>
      <c r="V53" s="169"/>
      <c r="W53" s="169"/>
      <c r="X53" s="169"/>
      <c r="Y53" s="169"/>
      <c r="Z53" s="169"/>
      <c r="AA53" s="169"/>
      <c r="AB53" s="169"/>
      <c r="AC53" s="169"/>
      <c r="AD53" s="169"/>
      <c r="AE53" s="169"/>
      <c r="AF53" s="169"/>
      <c r="AG53" s="169"/>
      <c r="AH53" s="169"/>
      <c r="AI53" s="169"/>
      <c r="AJ53" s="169"/>
      <c r="AK53" s="169"/>
      <c r="AL53" s="169"/>
      <c r="AM53" s="169"/>
      <c r="AN53" s="169"/>
      <c r="AO53" s="169"/>
      <c r="AP53" s="169"/>
      <c r="AQ53" s="169"/>
      <c r="AR53" s="169"/>
      <c r="AS53" s="169"/>
      <c r="AT53" s="169"/>
      <c r="AU53" s="170"/>
      <c r="AV53" s="170"/>
    </row>
    <row r="54" spans="1:48" x14ac:dyDescent="0.25">
      <c r="A54" s="169"/>
      <c r="B54" s="169"/>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c r="AD54" s="169"/>
      <c r="AE54" s="169"/>
      <c r="AF54" s="169"/>
      <c r="AG54" s="169"/>
      <c r="AH54" s="169"/>
      <c r="AI54" s="169"/>
      <c r="AJ54" s="169"/>
      <c r="AK54" s="169"/>
      <c r="AL54" s="169"/>
      <c r="AM54" s="169"/>
      <c r="AN54" s="169"/>
      <c r="AO54" s="169"/>
      <c r="AP54" s="169"/>
      <c r="AQ54" s="169"/>
      <c r="AR54" s="169"/>
      <c r="AS54" s="169"/>
      <c r="AT54" s="169"/>
      <c r="AU54" s="170"/>
      <c r="AV54" s="170"/>
    </row>
    <row r="55" spans="1:48" x14ac:dyDescent="0.25">
      <c r="A55" s="169"/>
      <c r="B55" s="169"/>
      <c r="C55" s="169"/>
      <c r="D55" s="169"/>
      <c r="E55" s="169"/>
      <c r="F55" s="169"/>
      <c r="G55" s="169"/>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70"/>
      <c r="AV55" s="170"/>
    </row>
    <row r="56" spans="1:48" x14ac:dyDescent="0.25">
      <c r="A56" s="169"/>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70"/>
      <c r="AV56" s="170"/>
    </row>
    <row r="57" spans="1:48" x14ac:dyDescent="0.25">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69"/>
      <c r="Z57" s="169"/>
      <c r="AA57" s="169"/>
      <c r="AB57" s="169"/>
      <c r="AC57" s="169"/>
      <c r="AD57" s="169"/>
      <c r="AE57" s="169"/>
      <c r="AF57" s="169"/>
      <c r="AG57" s="169"/>
      <c r="AH57" s="169"/>
      <c r="AI57" s="169"/>
      <c r="AJ57" s="169"/>
      <c r="AK57" s="169"/>
      <c r="AL57" s="169"/>
      <c r="AM57" s="169"/>
      <c r="AN57" s="169"/>
      <c r="AO57" s="169"/>
      <c r="AP57" s="169"/>
      <c r="AQ57" s="169"/>
      <c r="AR57" s="169"/>
      <c r="AS57" s="169"/>
      <c r="AT57" s="169"/>
      <c r="AU57" s="170"/>
      <c r="AV57" s="170"/>
    </row>
    <row r="58" spans="1:48" x14ac:dyDescent="0.25">
      <c r="A58" s="169"/>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70"/>
      <c r="AV58" s="170"/>
    </row>
    <row r="59" spans="1:48" x14ac:dyDescent="0.25">
      <c r="A59" s="169"/>
      <c r="B59" s="169"/>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D59" s="169"/>
      <c r="AE59" s="169"/>
      <c r="AF59" s="169"/>
      <c r="AG59" s="169"/>
      <c r="AH59" s="169"/>
      <c r="AI59" s="169"/>
      <c r="AJ59" s="169"/>
      <c r="AK59" s="169"/>
      <c r="AL59" s="169"/>
      <c r="AM59" s="169"/>
      <c r="AN59" s="169"/>
      <c r="AO59" s="169"/>
      <c r="AP59" s="169"/>
      <c r="AQ59" s="169"/>
      <c r="AR59" s="169"/>
      <c r="AS59" s="169"/>
      <c r="AT59" s="169"/>
      <c r="AU59" s="170"/>
      <c r="AV59" s="170"/>
    </row>
    <row r="60" spans="1:48" x14ac:dyDescent="0.25">
      <c r="A60" s="169"/>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169"/>
      <c r="AI60" s="169"/>
      <c r="AJ60" s="169"/>
      <c r="AK60" s="169"/>
      <c r="AL60" s="169"/>
      <c r="AM60" s="169"/>
      <c r="AN60" s="169"/>
      <c r="AO60" s="169"/>
      <c r="AP60" s="169"/>
      <c r="AQ60" s="169"/>
      <c r="AR60" s="169"/>
      <c r="AS60" s="169"/>
      <c r="AT60" s="169"/>
      <c r="AU60" s="170"/>
      <c r="AV60" s="170"/>
    </row>
    <row r="61" spans="1:48" x14ac:dyDescent="0.25">
      <c r="A61" s="169"/>
      <c r="B61" s="169"/>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D61" s="169"/>
      <c r="AE61" s="169"/>
      <c r="AF61" s="169"/>
      <c r="AG61" s="169"/>
      <c r="AH61" s="169"/>
      <c r="AI61" s="169"/>
      <c r="AJ61" s="169"/>
      <c r="AK61" s="169"/>
      <c r="AL61" s="169"/>
      <c r="AM61" s="169"/>
      <c r="AN61" s="169"/>
      <c r="AO61" s="169"/>
      <c r="AP61" s="169"/>
      <c r="AQ61" s="169"/>
      <c r="AR61" s="169"/>
      <c r="AS61" s="169"/>
      <c r="AT61" s="169"/>
      <c r="AU61" s="170"/>
      <c r="AV61" s="170"/>
    </row>
    <row r="62" spans="1:48" x14ac:dyDescent="0.25">
      <c r="A62" s="169"/>
      <c r="B62" s="169"/>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D62" s="169"/>
      <c r="AE62" s="169"/>
      <c r="AF62" s="169"/>
      <c r="AG62" s="169"/>
      <c r="AH62" s="169"/>
      <c r="AI62" s="169"/>
      <c r="AJ62" s="169"/>
      <c r="AK62" s="169"/>
      <c r="AL62" s="169"/>
      <c r="AM62" s="169"/>
      <c r="AN62" s="169"/>
      <c r="AO62" s="169"/>
      <c r="AP62" s="169"/>
      <c r="AQ62" s="169"/>
      <c r="AR62" s="169"/>
      <c r="AS62" s="169"/>
      <c r="AT62" s="169"/>
      <c r="AU62" s="170"/>
      <c r="AV62" s="170"/>
    </row>
    <row r="63" spans="1:48" x14ac:dyDescent="0.25">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70"/>
      <c r="AV63" s="170"/>
    </row>
    <row r="64" spans="1:48" x14ac:dyDescent="0.25">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70"/>
      <c r="AV64" s="170"/>
    </row>
    <row r="65" spans="1:48" x14ac:dyDescent="0.25">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70"/>
      <c r="AV65" s="170"/>
    </row>
    <row r="66" spans="1:48" x14ac:dyDescent="0.25">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70"/>
      <c r="AV66" s="170"/>
    </row>
    <row r="67" spans="1:48" x14ac:dyDescent="0.25">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70"/>
      <c r="AV67" s="170"/>
    </row>
    <row r="68" spans="1:48" x14ac:dyDescent="0.25">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70"/>
      <c r="AV68" s="170"/>
    </row>
    <row r="69" spans="1:48" x14ac:dyDescent="0.25">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70"/>
      <c r="AV69" s="170"/>
    </row>
    <row r="70" spans="1:48" x14ac:dyDescent="0.25">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70"/>
      <c r="AV70" s="170"/>
    </row>
    <row r="71" spans="1:48" x14ac:dyDescent="0.25">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70"/>
      <c r="AV71" s="170"/>
    </row>
    <row r="72" spans="1:48" x14ac:dyDescent="0.25">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70"/>
      <c r="AV72" s="170"/>
    </row>
    <row r="73" spans="1:48" x14ac:dyDescent="0.25">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70"/>
      <c r="AV73" s="170"/>
    </row>
    <row r="74" spans="1:48" x14ac:dyDescent="0.25">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70"/>
      <c r="AV74" s="170"/>
    </row>
    <row r="75" spans="1:48" x14ac:dyDescent="0.25">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70"/>
      <c r="AV75" s="170"/>
    </row>
    <row r="76" spans="1:48" x14ac:dyDescent="0.25">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70"/>
      <c r="AV76" s="170"/>
    </row>
    <row r="77" spans="1:48" x14ac:dyDescent="0.25">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70"/>
      <c r="AV77" s="170"/>
    </row>
    <row r="78" spans="1:48" x14ac:dyDescent="0.25">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70"/>
      <c r="AV78" s="170"/>
    </row>
    <row r="79" spans="1:48" x14ac:dyDescent="0.25">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70"/>
      <c r="AV79" s="170"/>
    </row>
    <row r="80" spans="1:48" x14ac:dyDescent="0.25">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70"/>
      <c r="AV80" s="170"/>
    </row>
    <row r="81" spans="1:48" x14ac:dyDescent="0.25">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70"/>
      <c r="AV81" s="170"/>
    </row>
    <row r="82" spans="1:48" x14ac:dyDescent="0.25">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70"/>
      <c r="AV82" s="170"/>
    </row>
    <row r="83" spans="1:48" x14ac:dyDescent="0.25">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70"/>
      <c r="AV83" s="170"/>
    </row>
    <row r="84" spans="1:48" x14ac:dyDescent="0.25">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70"/>
      <c r="AV84" s="170"/>
    </row>
    <row r="85" spans="1:48" x14ac:dyDescent="0.25">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70"/>
      <c r="AV85" s="170"/>
    </row>
    <row r="86" spans="1:48" x14ac:dyDescent="0.25">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70"/>
      <c r="AV86" s="170"/>
    </row>
    <row r="87" spans="1:48" x14ac:dyDescent="0.25">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70"/>
      <c r="AV87" s="170"/>
    </row>
    <row r="88" spans="1:48" x14ac:dyDescent="0.25">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70"/>
      <c r="AV88" s="170"/>
    </row>
    <row r="89" spans="1:48" x14ac:dyDescent="0.25">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70"/>
      <c r="AV89" s="170"/>
    </row>
    <row r="90" spans="1:48" x14ac:dyDescent="0.25">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70"/>
      <c r="AV90" s="170"/>
    </row>
    <row r="91" spans="1:48" x14ac:dyDescent="0.25">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70"/>
      <c r="AV91" s="170"/>
    </row>
    <row r="92" spans="1:48" x14ac:dyDescent="0.25">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70"/>
      <c r="AV92" s="170"/>
    </row>
    <row r="93" spans="1:48" x14ac:dyDescent="0.25">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70"/>
      <c r="AV93" s="170"/>
    </row>
    <row r="94" spans="1:48" x14ac:dyDescent="0.25">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70"/>
      <c r="AV94" s="170"/>
    </row>
    <row r="95" spans="1:48" x14ac:dyDescent="0.25">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70"/>
      <c r="AV95" s="170"/>
    </row>
    <row r="96" spans="1:48" x14ac:dyDescent="0.25">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70"/>
      <c r="AV96" s="170"/>
    </row>
    <row r="97" spans="1:48" x14ac:dyDescent="0.25">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70"/>
      <c r="AV97" s="170"/>
    </row>
    <row r="98" spans="1:48" x14ac:dyDescent="0.25">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70"/>
      <c r="AV98" s="170"/>
    </row>
    <row r="99" spans="1:48" x14ac:dyDescent="0.25">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70"/>
      <c r="AV99" s="170"/>
    </row>
    <row r="100" spans="1:48" x14ac:dyDescent="0.25">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70"/>
      <c r="AV100" s="170"/>
    </row>
    <row r="101" spans="1:48" x14ac:dyDescent="0.25">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70"/>
      <c r="AV101" s="170"/>
    </row>
    <row r="102" spans="1:48" x14ac:dyDescent="0.25">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70"/>
      <c r="AV102" s="170"/>
    </row>
    <row r="103" spans="1:48" x14ac:dyDescent="0.25">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70"/>
      <c r="AV103" s="170"/>
    </row>
    <row r="104" spans="1:48" x14ac:dyDescent="0.25">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70"/>
      <c r="AV104" s="170"/>
    </row>
    <row r="105" spans="1:48" x14ac:dyDescent="0.25">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70"/>
      <c r="AV105" s="170"/>
    </row>
    <row r="106" spans="1:48" x14ac:dyDescent="0.25">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70"/>
      <c r="AV106" s="170"/>
    </row>
    <row r="107" spans="1:48" x14ac:dyDescent="0.25">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70"/>
      <c r="AV107" s="170"/>
    </row>
    <row r="108" spans="1:48" x14ac:dyDescent="0.25">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70"/>
      <c r="AV108" s="170"/>
    </row>
    <row r="109" spans="1:48" x14ac:dyDescent="0.25">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70"/>
      <c r="AV109" s="170"/>
    </row>
    <row r="110" spans="1:48" x14ac:dyDescent="0.25">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70"/>
      <c r="AV110" s="170"/>
    </row>
    <row r="111" spans="1:48" x14ac:dyDescent="0.25">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70"/>
      <c r="AV111" s="170"/>
    </row>
    <row r="112" spans="1:48" x14ac:dyDescent="0.25">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70"/>
      <c r="AV112" s="170"/>
    </row>
    <row r="113" spans="1:48" x14ac:dyDescent="0.25">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70"/>
      <c r="AV113" s="170"/>
    </row>
    <row r="114" spans="1:48" x14ac:dyDescent="0.25">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70"/>
      <c r="AV114" s="170"/>
    </row>
    <row r="115" spans="1:48" x14ac:dyDescent="0.25">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70"/>
      <c r="AV115" s="170"/>
    </row>
    <row r="116" spans="1:48" x14ac:dyDescent="0.25">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70"/>
      <c r="AV116" s="170"/>
    </row>
    <row r="117" spans="1:48" x14ac:dyDescent="0.25">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70"/>
      <c r="AV117" s="170"/>
    </row>
    <row r="118" spans="1:48" x14ac:dyDescent="0.25">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70"/>
      <c r="AV118" s="170"/>
    </row>
    <row r="119" spans="1:48" x14ac:dyDescent="0.25">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70"/>
      <c r="AV119" s="170"/>
    </row>
    <row r="120" spans="1:48" x14ac:dyDescent="0.25">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70"/>
      <c r="AV120" s="170"/>
    </row>
    <row r="121" spans="1:48" x14ac:dyDescent="0.25">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70"/>
      <c r="AV121" s="170"/>
    </row>
    <row r="122" spans="1:48" x14ac:dyDescent="0.25">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70"/>
      <c r="AV122" s="170"/>
    </row>
    <row r="123" spans="1:48" x14ac:dyDescent="0.25">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70"/>
      <c r="AV123" s="170"/>
    </row>
    <row r="124" spans="1:48" x14ac:dyDescent="0.25">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70"/>
      <c r="AV124" s="170"/>
    </row>
    <row r="125" spans="1:48" x14ac:dyDescent="0.25">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70"/>
      <c r="AV125" s="170"/>
    </row>
    <row r="126" spans="1:48" x14ac:dyDescent="0.25">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70"/>
      <c r="AV126" s="170"/>
    </row>
    <row r="127" spans="1:48" x14ac:dyDescent="0.25">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70"/>
      <c r="AV127" s="170"/>
    </row>
    <row r="128" spans="1:48" x14ac:dyDescent="0.25">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70"/>
      <c r="AV128" s="170"/>
    </row>
    <row r="129" spans="1:48" x14ac:dyDescent="0.25">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70"/>
      <c r="AV129" s="170"/>
    </row>
    <row r="130" spans="1:48" x14ac:dyDescent="0.25">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70"/>
      <c r="AV130" s="170"/>
    </row>
    <row r="131" spans="1:48" x14ac:dyDescent="0.25">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70"/>
      <c r="AV131" s="170"/>
    </row>
    <row r="132" spans="1:48" x14ac:dyDescent="0.25">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70"/>
      <c r="AV132" s="170"/>
    </row>
    <row r="133" spans="1:48" x14ac:dyDescent="0.25">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70"/>
      <c r="AV133" s="170"/>
    </row>
    <row r="134" spans="1:48" x14ac:dyDescent="0.25">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70"/>
      <c r="AV134" s="170"/>
    </row>
    <row r="135" spans="1:48" x14ac:dyDescent="0.25">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70"/>
      <c r="AV135" s="170"/>
    </row>
    <row r="136" spans="1:48" x14ac:dyDescent="0.25">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70"/>
      <c r="AV136" s="170"/>
    </row>
    <row r="137" spans="1:48" x14ac:dyDescent="0.25">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70"/>
      <c r="AV137" s="170"/>
    </row>
    <row r="138" spans="1:48" x14ac:dyDescent="0.25">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70"/>
      <c r="AV138" s="170"/>
    </row>
    <row r="139" spans="1:48" x14ac:dyDescent="0.25">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70"/>
      <c r="AV139" s="170"/>
    </row>
    <row r="140" spans="1:48" x14ac:dyDescent="0.25">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70"/>
      <c r="AV140" s="170"/>
    </row>
    <row r="141" spans="1:48" x14ac:dyDescent="0.25">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70"/>
      <c r="AV141" s="170"/>
    </row>
    <row r="142" spans="1:48" x14ac:dyDescent="0.25">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70"/>
      <c r="AV142" s="170"/>
    </row>
    <row r="143" spans="1:48" x14ac:dyDescent="0.25">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70"/>
      <c r="AV143" s="170"/>
    </row>
    <row r="144" spans="1:48" x14ac:dyDescent="0.25">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70"/>
      <c r="AV144" s="170"/>
    </row>
    <row r="145" spans="1:48" x14ac:dyDescent="0.25">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70"/>
      <c r="AV145" s="170"/>
    </row>
    <row r="146" spans="1:48" x14ac:dyDescent="0.25">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70"/>
      <c r="AV146" s="170"/>
    </row>
    <row r="147" spans="1:48" x14ac:dyDescent="0.25">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70"/>
      <c r="AV147" s="170"/>
    </row>
    <row r="148" spans="1:48" x14ac:dyDescent="0.25">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70"/>
      <c r="AV148" s="170"/>
    </row>
    <row r="149" spans="1:48" x14ac:dyDescent="0.25">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70"/>
      <c r="AV149" s="170"/>
    </row>
    <row r="150" spans="1:48" x14ac:dyDescent="0.25">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70"/>
      <c r="AV150" s="170"/>
    </row>
    <row r="151" spans="1:48" x14ac:dyDescent="0.25">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70"/>
      <c r="AV151" s="170"/>
    </row>
    <row r="152" spans="1:48" x14ac:dyDescent="0.25">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70"/>
      <c r="AV152" s="170"/>
    </row>
    <row r="153" spans="1:48" x14ac:dyDescent="0.25">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70"/>
      <c r="AV153" s="170"/>
    </row>
    <row r="154" spans="1:48" x14ac:dyDescent="0.25">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70"/>
      <c r="AV154" s="170"/>
    </row>
    <row r="155" spans="1:48" x14ac:dyDescent="0.25">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70"/>
      <c r="AV155" s="170"/>
    </row>
    <row r="156" spans="1:48" x14ac:dyDescent="0.25">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70"/>
      <c r="AV156" s="170"/>
    </row>
    <row r="157" spans="1:48" x14ac:dyDescent="0.25">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70"/>
      <c r="AV157" s="170"/>
    </row>
    <row r="158" spans="1:48" x14ac:dyDescent="0.25">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70"/>
      <c r="AV158" s="170"/>
    </row>
    <row r="159" spans="1:48" x14ac:dyDescent="0.25">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70"/>
      <c r="AV159" s="170"/>
    </row>
    <row r="160" spans="1:48" x14ac:dyDescent="0.25">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70"/>
      <c r="AV160" s="170"/>
    </row>
    <row r="161" spans="1:48" x14ac:dyDescent="0.25">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70"/>
      <c r="AV161" s="170"/>
    </row>
    <row r="162" spans="1:48" x14ac:dyDescent="0.25">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70"/>
      <c r="AV162" s="170"/>
    </row>
    <row r="163" spans="1:48" x14ac:dyDescent="0.25">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70"/>
      <c r="AV163" s="170"/>
    </row>
    <row r="164" spans="1:48" x14ac:dyDescent="0.25">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70"/>
      <c r="AV164" s="170"/>
    </row>
    <row r="165" spans="1:48" x14ac:dyDescent="0.25">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70"/>
      <c r="AV165" s="170"/>
    </row>
    <row r="166" spans="1:48" x14ac:dyDescent="0.25">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70"/>
      <c r="AV166" s="170"/>
    </row>
    <row r="167" spans="1:48" x14ac:dyDescent="0.25">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70"/>
      <c r="AV167" s="170"/>
    </row>
    <row r="168" spans="1:48" x14ac:dyDescent="0.25">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70"/>
      <c r="AV168" s="170"/>
    </row>
    <row r="169" spans="1:48" x14ac:dyDescent="0.25">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70"/>
      <c r="AV169" s="170"/>
    </row>
    <row r="170" spans="1:48" x14ac:dyDescent="0.25">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70"/>
      <c r="AV170" s="170"/>
    </row>
    <row r="171" spans="1:48" x14ac:dyDescent="0.25">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70"/>
      <c r="AV171" s="170"/>
    </row>
    <row r="172" spans="1:48" x14ac:dyDescent="0.25">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70"/>
      <c r="AV172" s="170"/>
    </row>
    <row r="173" spans="1:48" x14ac:dyDescent="0.25">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70"/>
      <c r="AV173" s="170"/>
    </row>
    <row r="174" spans="1:48" x14ac:dyDescent="0.25">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70"/>
      <c r="AV174" s="170"/>
    </row>
    <row r="175" spans="1:48" x14ac:dyDescent="0.25">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70"/>
      <c r="AV175" s="170"/>
    </row>
    <row r="176" spans="1:48" x14ac:dyDescent="0.25">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70"/>
      <c r="AV176" s="170"/>
    </row>
    <row r="177" spans="1:48" x14ac:dyDescent="0.25">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70"/>
      <c r="AV177" s="170"/>
    </row>
    <row r="178" spans="1:48" x14ac:dyDescent="0.25">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70"/>
      <c r="AV178" s="170"/>
    </row>
    <row r="179" spans="1:48" x14ac:dyDescent="0.25">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70"/>
      <c r="AV179" s="170"/>
    </row>
    <row r="180" spans="1:48" x14ac:dyDescent="0.25">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70"/>
      <c r="AV180" s="170"/>
    </row>
    <row r="181" spans="1:48" x14ac:dyDescent="0.25">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70"/>
      <c r="AV181" s="170"/>
    </row>
    <row r="182" spans="1:48" x14ac:dyDescent="0.25">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70"/>
      <c r="AV182" s="170"/>
    </row>
    <row r="183" spans="1:48" x14ac:dyDescent="0.25">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70"/>
      <c r="AV183" s="170"/>
    </row>
    <row r="184" spans="1:48" x14ac:dyDescent="0.25">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70"/>
      <c r="AV184" s="170"/>
    </row>
    <row r="185" spans="1:48" x14ac:dyDescent="0.25">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70"/>
      <c r="AV185" s="170"/>
    </row>
    <row r="186" spans="1:48" x14ac:dyDescent="0.25">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70"/>
      <c r="AV186" s="170"/>
    </row>
    <row r="187" spans="1:48" x14ac:dyDescent="0.25">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70"/>
      <c r="AV187" s="170"/>
    </row>
    <row r="188" spans="1:48" x14ac:dyDescent="0.25">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70"/>
      <c r="AV188" s="170"/>
    </row>
    <row r="189" spans="1:48" x14ac:dyDescent="0.25">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70"/>
      <c r="AV189" s="170"/>
    </row>
    <row r="190" spans="1:48" x14ac:dyDescent="0.25">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70"/>
      <c r="AV190" s="170"/>
    </row>
    <row r="191" spans="1:48" x14ac:dyDescent="0.25">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70"/>
      <c r="AV191" s="170"/>
    </row>
    <row r="192" spans="1:48" x14ac:dyDescent="0.25">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70"/>
      <c r="AV192" s="170"/>
    </row>
    <row r="193" spans="1:48" x14ac:dyDescent="0.25">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70"/>
      <c r="AV193" s="170"/>
    </row>
    <row r="194" spans="1:48" x14ac:dyDescent="0.25">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70"/>
      <c r="AV194" s="170"/>
    </row>
    <row r="195" spans="1:48" x14ac:dyDescent="0.25">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70"/>
      <c r="AV195" s="170"/>
    </row>
    <row r="196" spans="1:48" x14ac:dyDescent="0.25">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70"/>
      <c r="AV196" s="170"/>
    </row>
    <row r="197" spans="1:48" x14ac:dyDescent="0.25">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70"/>
      <c r="AV197" s="170"/>
    </row>
    <row r="198" spans="1:48" x14ac:dyDescent="0.25">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70"/>
      <c r="AV198" s="170"/>
    </row>
    <row r="199" spans="1:48" x14ac:dyDescent="0.25">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70"/>
      <c r="AV199" s="170"/>
    </row>
    <row r="200" spans="1:48" x14ac:dyDescent="0.25">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70"/>
      <c r="AV200" s="170"/>
    </row>
    <row r="201" spans="1:48" x14ac:dyDescent="0.25">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70"/>
      <c r="AV201" s="170"/>
    </row>
    <row r="202" spans="1:48" x14ac:dyDescent="0.25">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70"/>
      <c r="AV202" s="170"/>
    </row>
    <row r="203" spans="1:48" x14ac:dyDescent="0.25">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70"/>
      <c r="AV203" s="170"/>
    </row>
    <row r="204" spans="1:48" x14ac:dyDescent="0.25">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70"/>
      <c r="AV204" s="170"/>
    </row>
    <row r="205" spans="1:48" x14ac:dyDescent="0.25">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70"/>
      <c r="AV205" s="170"/>
    </row>
    <row r="206" spans="1:48" x14ac:dyDescent="0.25">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70"/>
      <c r="AV206" s="170"/>
    </row>
    <row r="207" spans="1:48" x14ac:dyDescent="0.25">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70"/>
      <c r="AV207" s="170"/>
    </row>
    <row r="208" spans="1:48" x14ac:dyDescent="0.25">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70"/>
      <c r="AV208" s="170"/>
    </row>
    <row r="209" spans="1:48" x14ac:dyDescent="0.25">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70"/>
      <c r="AV209" s="170"/>
    </row>
    <row r="210" spans="1:48" x14ac:dyDescent="0.25">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70"/>
      <c r="AV210" s="170"/>
    </row>
    <row r="211" spans="1:48" x14ac:dyDescent="0.25">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70"/>
      <c r="AV211" s="170"/>
    </row>
    <row r="212" spans="1:48" x14ac:dyDescent="0.25">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70"/>
      <c r="AV212" s="170"/>
    </row>
    <row r="213" spans="1:48" x14ac:dyDescent="0.25">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70"/>
      <c r="AV213" s="170"/>
    </row>
    <row r="214" spans="1:48" x14ac:dyDescent="0.25">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70"/>
      <c r="AV214" s="170"/>
    </row>
    <row r="215" spans="1:48" x14ac:dyDescent="0.25">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70"/>
      <c r="AV215" s="170"/>
    </row>
    <row r="216" spans="1:48" x14ac:dyDescent="0.25">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70"/>
      <c r="AV216" s="170"/>
    </row>
    <row r="217" spans="1:48" x14ac:dyDescent="0.25">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70"/>
      <c r="AV217" s="170"/>
    </row>
    <row r="218" spans="1:48" x14ac:dyDescent="0.25">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70"/>
      <c r="AV218" s="170"/>
    </row>
    <row r="219" spans="1:48" x14ac:dyDescent="0.25">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70"/>
      <c r="AV219" s="170"/>
    </row>
    <row r="220" spans="1:48" x14ac:dyDescent="0.25">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70"/>
      <c r="AV220" s="170"/>
    </row>
    <row r="221" spans="1:48" x14ac:dyDescent="0.25">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70"/>
      <c r="AV221" s="170"/>
    </row>
    <row r="222" spans="1:48" x14ac:dyDescent="0.25">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70"/>
      <c r="AV222" s="170"/>
    </row>
    <row r="223" spans="1:48" x14ac:dyDescent="0.25">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70"/>
      <c r="AV223" s="170"/>
    </row>
    <row r="224" spans="1:48" x14ac:dyDescent="0.25">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70"/>
      <c r="AV224" s="170"/>
    </row>
    <row r="225" spans="1:48" x14ac:dyDescent="0.25">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70"/>
      <c r="AV225" s="170"/>
    </row>
    <row r="226" spans="1:48" x14ac:dyDescent="0.25">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70"/>
      <c r="AV226" s="170"/>
    </row>
    <row r="227" spans="1:48" x14ac:dyDescent="0.25">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70"/>
      <c r="AV227" s="170"/>
    </row>
    <row r="228" spans="1:48" x14ac:dyDescent="0.25">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70"/>
      <c r="AV228" s="170"/>
    </row>
    <row r="229" spans="1:48" x14ac:dyDescent="0.25">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70"/>
      <c r="AV229" s="170"/>
    </row>
    <row r="230" spans="1:48" x14ac:dyDescent="0.25">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70"/>
      <c r="AV230" s="170"/>
    </row>
    <row r="231" spans="1:48" x14ac:dyDescent="0.25">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70"/>
      <c r="AV231" s="170"/>
    </row>
    <row r="232" spans="1:48" x14ac:dyDescent="0.25">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70"/>
      <c r="AV232" s="170"/>
    </row>
    <row r="233" spans="1:48" x14ac:dyDescent="0.25">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70"/>
      <c r="AV233" s="170"/>
    </row>
    <row r="234" spans="1:48" x14ac:dyDescent="0.25">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70"/>
      <c r="AV234" s="170"/>
    </row>
    <row r="235" spans="1:48" x14ac:dyDescent="0.25">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70"/>
      <c r="AV235" s="170"/>
    </row>
    <row r="236" spans="1:48" x14ac:dyDescent="0.25">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70"/>
      <c r="AV236" s="170"/>
    </row>
    <row r="237" spans="1:48" x14ac:dyDescent="0.25">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70"/>
      <c r="AV237" s="170"/>
    </row>
    <row r="238" spans="1:48" x14ac:dyDescent="0.25">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70"/>
      <c r="AV238" s="170"/>
    </row>
    <row r="239" spans="1:48" x14ac:dyDescent="0.25">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70"/>
      <c r="AV239" s="170"/>
    </row>
    <row r="240" spans="1:48" x14ac:dyDescent="0.25">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70"/>
      <c r="AV240" s="170"/>
    </row>
    <row r="241" spans="1:48" x14ac:dyDescent="0.25">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70"/>
      <c r="AV241" s="170"/>
    </row>
    <row r="242" spans="1:48" x14ac:dyDescent="0.25">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70"/>
      <c r="AV242" s="170"/>
    </row>
    <row r="243" spans="1:48" x14ac:dyDescent="0.25">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c r="AA243" s="169"/>
      <c r="AB243" s="169"/>
      <c r="AC243" s="169"/>
      <c r="AD243" s="169"/>
      <c r="AE243" s="169"/>
      <c r="AF243" s="169"/>
      <c r="AG243" s="169"/>
      <c r="AH243" s="169"/>
      <c r="AI243" s="169"/>
      <c r="AJ243" s="169"/>
      <c r="AK243" s="169"/>
      <c r="AL243" s="169"/>
      <c r="AM243" s="169"/>
      <c r="AN243" s="169"/>
      <c r="AO243" s="169"/>
      <c r="AP243" s="169"/>
      <c r="AQ243" s="169"/>
      <c r="AR243" s="169"/>
      <c r="AS243" s="169"/>
      <c r="AT243" s="169"/>
      <c r="AU243" s="170"/>
      <c r="AV243" s="170"/>
    </row>
    <row r="244" spans="1:48" x14ac:dyDescent="0.25">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c r="AA244" s="169"/>
      <c r="AB244" s="169"/>
      <c r="AC244" s="169"/>
      <c r="AD244" s="169"/>
      <c r="AE244" s="169"/>
      <c r="AF244" s="169"/>
      <c r="AG244" s="169"/>
      <c r="AH244" s="169"/>
      <c r="AI244" s="169"/>
      <c r="AJ244" s="169"/>
      <c r="AK244" s="169"/>
      <c r="AL244" s="169"/>
      <c r="AM244" s="169"/>
      <c r="AN244" s="169"/>
      <c r="AO244" s="169"/>
      <c r="AP244" s="169"/>
      <c r="AQ244" s="169"/>
      <c r="AR244" s="169"/>
      <c r="AS244" s="169"/>
      <c r="AT244" s="169"/>
      <c r="AU244" s="170"/>
      <c r="AV244" s="170"/>
    </row>
    <row r="245" spans="1:48" x14ac:dyDescent="0.25">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c r="AA245" s="169"/>
      <c r="AB245" s="169"/>
      <c r="AC245" s="169"/>
      <c r="AD245" s="169"/>
      <c r="AE245" s="169"/>
      <c r="AF245" s="169"/>
      <c r="AG245" s="169"/>
      <c r="AH245" s="169"/>
      <c r="AI245" s="169"/>
      <c r="AJ245" s="169"/>
      <c r="AK245" s="169"/>
      <c r="AL245" s="169"/>
      <c r="AM245" s="169"/>
      <c r="AN245" s="169"/>
      <c r="AO245" s="169"/>
      <c r="AP245" s="169"/>
      <c r="AQ245" s="169"/>
      <c r="AR245" s="169"/>
      <c r="AS245" s="169"/>
      <c r="AT245" s="169"/>
      <c r="AU245" s="170"/>
      <c r="AV245" s="170"/>
    </row>
    <row r="246" spans="1:48" x14ac:dyDescent="0.25">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c r="AA246" s="169"/>
      <c r="AB246" s="169"/>
      <c r="AC246" s="169"/>
      <c r="AD246" s="169"/>
      <c r="AE246" s="169"/>
      <c r="AF246" s="169"/>
      <c r="AG246" s="169"/>
      <c r="AH246" s="169"/>
      <c r="AI246" s="169"/>
      <c r="AJ246" s="169"/>
      <c r="AK246" s="169"/>
      <c r="AL246" s="169"/>
      <c r="AM246" s="169"/>
      <c r="AN246" s="169"/>
      <c r="AO246" s="169"/>
      <c r="AP246" s="169"/>
      <c r="AQ246" s="169"/>
      <c r="AR246" s="169"/>
      <c r="AS246" s="169"/>
      <c r="AT246" s="169"/>
      <c r="AU246" s="170"/>
      <c r="AV246" s="170"/>
    </row>
    <row r="247" spans="1:48" x14ac:dyDescent="0.25">
      <c r="A247" s="169"/>
      <c r="B247" s="169"/>
      <c r="C247" s="169"/>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c r="AA247" s="169"/>
      <c r="AB247" s="169"/>
      <c r="AC247" s="169"/>
      <c r="AD247" s="169"/>
      <c r="AE247" s="169"/>
      <c r="AF247" s="169"/>
      <c r="AG247" s="169"/>
      <c r="AH247" s="169"/>
      <c r="AI247" s="169"/>
      <c r="AJ247" s="169"/>
      <c r="AK247" s="169"/>
      <c r="AL247" s="169"/>
      <c r="AM247" s="169"/>
      <c r="AN247" s="169"/>
      <c r="AO247" s="169"/>
      <c r="AP247" s="169"/>
      <c r="AQ247" s="169"/>
      <c r="AR247" s="169"/>
      <c r="AS247" s="169"/>
      <c r="AT247" s="169"/>
      <c r="AU247" s="170"/>
      <c r="AV247" s="170"/>
    </row>
    <row r="248" spans="1:48" x14ac:dyDescent="0.25">
      <c r="A248" s="169"/>
      <c r="B248" s="169"/>
      <c r="C248" s="169"/>
      <c r="D248" s="16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c r="AA248" s="169"/>
      <c r="AB248" s="169"/>
      <c r="AC248" s="169"/>
      <c r="AD248" s="169"/>
      <c r="AE248" s="169"/>
      <c r="AF248" s="169"/>
      <c r="AG248" s="169"/>
      <c r="AH248" s="169"/>
      <c r="AI248" s="169"/>
      <c r="AJ248" s="169"/>
      <c r="AK248" s="169"/>
      <c r="AL248" s="169"/>
      <c r="AM248" s="169"/>
      <c r="AN248" s="169"/>
      <c r="AO248" s="169"/>
      <c r="AP248" s="169"/>
      <c r="AQ248" s="169"/>
      <c r="AR248" s="169"/>
      <c r="AS248" s="169"/>
      <c r="AT248" s="169"/>
      <c r="AU248" s="170"/>
      <c r="AV248" s="170"/>
    </row>
    <row r="249" spans="1:48" x14ac:dyDescent="0.25">
      <c r="A249" s="169"/>
      <c r="B249" s="169"/>
      <c r="C249" s="169"/>
      <c r="D249" s="169"/>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c r="AA249" s="169"/>
      <c r="AB249" s="169"/>
      <c r="AC249" s="169"/>
      <c r="AD249" s="169"/>
      <c r="AE249" s="169"/>
      <c r="AF249" s="169"/>
      <c r="AG249" s="169"/>
      <c r="AH249" s="169"/>
      <c r="AI249" s="169"/>
      <c r="AJ249" s="169"/>
      <c r="AK249" s="169"/>
      <c r="AL249" s="169"/>
      <c r="AM249" s="169"/>
      <c r="AN249" s="169"/>
      <c r="AO249" s="169"/>
      <c r="AP249" s="169"/>
      <c r="AQ249" s="169"/>
      <c r="AR249" s="169"/>
      <c r="AS249" s="169"/>
      <c r="AT249" s="169"/>
      <c r="AU249" s="170"/>
      <c r="AV249" s="170"/>
    </row>
    <row r="250" spans="1:48" x14ac:dyDescent="0.25">
      <c r="A250" s="169"/>
      <c r="B250" s="169"/>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c r="AA250" s="169"/>
      <c r="AB250" s="169"/>
      <c r="AC250" s="169"/>
      <c r="AD250" s="169"/>
      <c r="AE250" s="169"/>
      <c r="AF250" s="169"/>
      <c r="AG250" s="169"/>
      <c r="AH250" s="169"/>
      <c r="AI250" s="169"/>
      <c r="AJ250" s="169"/>
      <c r="AK250" s="169"/>
      <c r="AL250" s="169"/>
      <c r="AM250" s="169"/>
      <c r="AN250" s="169"/>
      <c r="AO250" s="169"/>
      <c r="AP250" s="169"/>
      <c r="AQ250" s="169"/>
      <c r="AR250" s="169"/>
      <c r="AS250" s="169"/>
      <c r="AT250" s="169"/>
      <c r="AU250" s="170"/>
      <c r="AV250" s="170"/>
    </row>
    <row r="251" spans="1:48" x14ac:dyDescent="0.25">
      <c r="A251" s="169"/>
      <c r="B251" s="169"/>
      <c r="C251" s="169"/>
      <c r="D251" s="169"/>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c r="AA251" s="169"/>
      <c r="AB251" s="169"/>
      <c r="AC251" s="169"/>
      <c r="AD251" s="169"/>
      <c r="AE251" s="169"/>
      <c r="AF251" s="169"/>
      <c r="AG251" s="169"/>
      <c r="AH251" s="169"/>
      <c r="AI251" s="169"/>
      <c r="AJ251" s="169"/>
      <c r="AK251" s="169"/>
      <c r="AL251" s="169"/>
      <c r="AM251" s="169"/>
      <c r="AN251" s="169"/>
      <c r="AO251" s="169"/>
      <c r="AP251" s="169"/>
      <c r="AQ251" s="169"/>
      <c r="AR251" s="169"/>
      <c r="AS251" s="169"/>
      <c r="AT251" s="169"/>
      <c r="AU251" s="170"/>
      <c r="AV251" s="170"/>
    </row>
    <row r="252" spans="1:48" x14ac:dyDescent="0.25">
      <c r="A252" s="169"/>
      <c r="B252" s="169"/>
      <c r="C252" s="169"/>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c r="AA252" s="169"/>
      <c r="AB252" s="169"/>
      <c r="AC252" s="169"/>
      <c r="AD252" s="169"/>
      <c r="AE252" s="169"/>
      <c r="AF252" s="169"/>
      <c r="AG252" s="169"/>
      <c r="AH252" s="169"/>
      <c r="AI252" s="169"/>
      <c r="AJ252" s="169"/>
      <c r="AK252" s="169"/>
      <c r="AL252" s="169"/>
      <c r="AM252" s="169"/>
      <c r="AN252" s="169"/>
      <c r="AO252" s="169"/>
      <c r="AP252" s="169"/>
      <c r="AQ252" s="169"/>
      <c r="AR252" s="169"/>
      <c r="AS252" s="169"/>
      <c r="AT252" s="169"/>
      <c r="AU252" s="170"/>
      <c r="AV252" s="170"/>
    </row>
    <row r="253" spans="1:48" x14ac:dyDescent="0.25">
      <c r="A253" s="169"/>
      <c r="B253" s="169"/>
      <c r="C253" s="169"/>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c r="AA253" s="169"/>
      <c r="AB253" s="169"/>
      <c r="AC253" s="169"/>
      <c r="AD253" s="169"/>
      <c r="AE253" s="169"/>
      <c r="AF253" s="169"/>
      <c r="AG253" s="169"/>
      <c r="AH253" s="169"/>
      <c r="AI253" s="169"/>
      <c r="AJ253" s="169"/>
      <c r="AK253" s="169"/>
      <c r="AL253" s="169"/>
      <c r="AM253" s="169"/>
      <c r="AN253" s="169"/>
      <c r="AO253" s="169"/>
      <c r="AP253" s="169"/>
      <c r="AQ253" s="169"/>
      <c r="AR253" s="169"/>
      <c r="AS253" s="169"/>
      <c r="AT253" s="169"/>
      <c r="AU253" s="170"/>
      <c r="AV253" s="170"/>
    </row>
    <row r="254" spans="1:48" x14ac:dyDescent="0.25">
      <c r="A254" s="169"/>
      <c r="B254" s="169"/>
      <c r="C254" s="169"/>
      <c r="D254" s="169"/>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c r="AA254" s="169"/>
      <c r="AB254" s="169"/>
      <c r="AC254" s="169"/>
      <c r="AD254" s="169"/>
      <c r="AE254" s="169"/>
      <c r="AF254" s="169"/>
      <c r="AG254" s="169"/>
      <c r="AH254" s="169"/>
      <c r="AI254" s="169"/>
      <c r="AJ254" s="169"/>
      <c r="AK254" s="169"/>
      <c r="AL254" s="169"/>
      <c r="AM254" s="169"/>
      <c r="AN254" s="169"/>
      <c r="AO254" s="169"/>
      <c r="AP254" s="169"/>
      <c r="AQ254" s="169"/>
      <c r="AR254" s="169"/>
      <c r="AS254" s="169"/>
      <c r="AT254" s="169"/>
      <c r="AU254" s="170"/>
      <c r="AV254" s="170"/>
    </row>
    <row r="255" spans="1:48" x14ac:dyDescent="0.25">
      <c r="A255" s="169"/>
      <c r="B255" s="169"/>
      <c r="C255" s="169"/>
      <c r="D255" s="169"/>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169"/>
      <c r="AA255" s="169"/>
      <c r="AB255" s="169"/>
      <c r="AC255" s="169"/>
      <c r="AD255" s="169"/>
      <c r="AE255" s="169"/>
      <c r="AF255" s="169"/>
      <c r="AG255" s="169"/>
      <c r="AH255" s="169"/>
      <c r="AI255" s="169"/>
      <c r="AJ255" s="169"/>
      <c r="AK255" s="169"/>
      <c r="AL255" s="169"/>
      <c r="AM255" s="169"/>
      <c r="AN255" s="169"/>
      <c r="AO255" s="169"/>
      <c r="AP255" s="169"/>
      <c r="AQ255" s="169"/>
      <c r="AR255" s="169"/>
      <c r="AS255" s="169"/>
      <c r="AT255" s="169"/>
      <c r="AU255" s="170"/>
      <c r="AV255" s="170"/>
    </row>
    <row r="256" spans="1:48" x14ac:dyDescent="0.25">
      <c r="A256" s="169"/>
      <c r="B256" s="169"/>
      <c r="C256" s="169"/>
      <c r="D256" s="169"/>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169"/>
      <c r="AA256" s="169"/>
      <c r="AB256" s="169"/>
      <c r="AC256" s="169"/>
      <c r="AD256" s="169"/>
      <c r="AE256" s="169"/>
      <c r="AF256" s="169"/>
      <c r="AG256" s="169"/>
      <c r="AH256" s="169"/>
      <c r="AI256" s="169"/>
      <c r="AJ256" s="169"/>
      <c r="AK256" s="169"/>
      <c r="AL256" s="169"/>
      <c r="AM256" s="169"/>
      <c r="AN256" s="169"/>
      <c r="AO256" s="169"/>
      <c r="AP256" s="169"/>
      <c r="AQ256" s="169"/>
      <c r="AR256" s="169"/>
      <c r="AS256" s="169"/>
      <c r="AT256" s="169"/>
      <c r="AU256" s="170"/>
      <c r="AV256" s="170"/>
    </row>
    <row r="257" spans="1:48" x14ac:dyDescent="0.25">
      <c r="A257" s="169"/>
      <c r="B257" s="169"/>
      <c r="C257" s="169"/>
      <c r="D257" s="169"/>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169"/>
      <c r="AA257" s="169"/>
      <c r="AB257" s="169"/>
      <c r="AC257" s="169"/>
      <c r="AD257" s="169"/>
      <c r="AE257" s="169"/>
      <c r="AF257" s="169"/>
      <c r="AG257" s="169"/>
      <c r="AH257" s="169"/>
      <c r="AI257" s="169"/>
      <c r="AJ257" s="169"/>
      <c r="AK257" s="169"/>
      <c r="AL257" s="169"/>
      <c r="AM257" s="169"/>
      <c r="AN257" s="169"/>
      <c r="AO257" s="169"/>
      <c r="AP257" s="169"/>
      <c r="AQ257" s="169"/>
      <c r="AR257" s="169"/>
      <c r="AS257" s="169"/>
      <c r="AT257" s="169"/>
      <c r="AU257" s="170"/>
      <c r="AV257" s="170"/>
    </row>
    <row r="258" spans="1:48" x14ac:dyDescent="0.25">
      <c r="A258" s="169"/>
      <c r="B258" s="169"/>
      <c r="C258" s="169"/>
      <c r="D258" s="169"/>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c r="AA258" s="169"/>
      <c r="AB258" s="169"/>
      <c r="AC258" s="169"/>
      <c r="AD258" s="169"/>
      <c r="AE258" s="169"/>
      <c r="AF258" s="169"/>
      <c r="AG258" s="169"/>
      <c r="AH258" s="169"/>
      <c r="AI258" s="169"/>
      <c r="AJ258" s="169"/>
      <c r="AK258" s="169"/>
      <c r="AL258" s="169"/>
      <c r="AM258" s="169"/>
      <c r="AN258" s="169"/>
      <c r="AO258" s="169"/>
      <c r="AP258" s="169"/>
      <c r="AQ258" s="169"/>
      <c r="AR258" s="169"/>
      <c r="AS258" s="169"/>
      <c r="AT258" s="169"/>
      <c r="AU258" s="170"/>
      <c r="AV258" s="170"/>
    </row>
    <row r="259" spans="1:48" x14ac:dyDescent="0.25">
      <c r="A259" s="169"/>
      <c r="B259" s="169"/>
      <c r="C259" s="169"/>
      <c r="D259" s="169"/>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169"/>
      <c r="AA259" s="169"/>
      <c r="AB259" s="169"/>
      <c r="AC259" s="169"/>
      <c r="AD259" s="169"/>
      <c r="AE259" s="169"/>
      <c r="AF259" s="169"/>
      <c r="AG259" s="169"/>
      <c r="AH259" s="169"/>
      <c r="AI259" s="169"/>
      <c r="AJ259" s="169"/>
      <c r="AK259" s="169"/>
      <c r="AL259" s="169"/>
      <c r="AM259" s="169"/>
      <c r="AN259" s="169"/>
      <c r="AO259" s="169"/>
      <c r="AP259" s="169"/>
      <c r="AQ259" s="169"/>
      <c r="AR259" s="169"/>
      <c r="AS259" s="169"/>
      <c r="AT259" s="169"/>
      <c r="AU259" s="170"/>
      <c r="AV259" s="170"/>
    </row>
    <row r="260" spans="1:48" x14ac:dyDescent="0.25">
      <c r="A260" s="169"/>
      <c r="B260" s="169"/>
      <c r="C260" s="169"/>
      <c r="D260" s="169"/>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169"/>
      <c r="AA260" s="169"/>
      <c r="AB260" s="169"/>
      <c r="AC260" s="169"/>
      <c r="AD260" s="169"/>
      <c r="AE260" s="169"/>
      <c r="AF260" s="169"/>
      <c r="AG260" s="169"/>
      <c r="AH260" s="169"/>
      <c r="AI260" s="169"/>
      <c r="AJ260" s="169"/>
      <c r="AK260" s="169"/>
      <c r="AL260" s="169"/>
      <c r="AM260" s="169"/>
      <c r="AN260" s="169"/>
      <c r="AO260" s="169"/>
      <c r="AP260" s="169"/>
      <c r="AQ260" s="169"/>
      <c r="AR260" s="169"/>
      <c r="AS260" s="169"/>
      <c r="AT260" s="169"/>
      <c r="AU260" s="170"/>
      <c r="AV260" s="170"/>
    </row>
    <row r="261" spans="1:48" x14ac:dyDescent="0.25">
      <c r="A261" s="169"/>
      <c r="B261" s="169"/>
      <c r="C261" s="169"/>
      <c r="D261" s="169"/>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169"/>
      <c r="AA261" s="169"/>
      <c r="AB261" s="169"/>
      <c r="AC261" s="169"/>
      <c r="AD261" s="169"/>
      <c r="AE261" s="169"/>
      <c r="AF261" s="169"/>
      <c r="AG261" s="169"/>
      <c r="AH261" s="169"/>
      <c r="AI261" s="169"/>
      <c r="AJ261" s="169"/>
      <c r="AK261" s="169"/>
      <c r="AL261" s="169"/>
      <c r="AM261" s="169"/>
      <c r="AN261" s="169"/>
      <c r="AO261" s="169"/>
      <c r="AP261" s="169"/>
      <c r="AQ261" s="169"/>
      <c r="AR261" s="169"/>
      <c r="AS261" s="169"/>
      <c r="AT261" s="169"/>
      <c r="AU261" s="170"/>
      <c r="AV261" s="170"/>
    </row>
    <row r="262" spans="1:48" x14ac:dyDescent="0.25">
      <c r="A262" s="169"/>
      <c r="B262" s="169"/>
      <c r="C262" s="169"/>
      <c r="D262" s="169"/>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169"/>
      <c r="AA262" s="169"/>
      <c r="AB262" s="169"/>
      <c r="AC262" s="169"/>
      <c r="AD262" s="169"/>
      <c r="AE262" s="169"/>
      <c r="AF262" s="169"/>
      <c r="AG262" s="169"/>
      <c r="AH262" s="169"/>
      <c r="AI262" s="169"/>
      <c r="AJ262" s="169"/>
      <c r="AK262" s="169"/>
      <c r="AL262" s="169"/>
      <c r="AM262" s="169"/>
      <c r="AN262" s="169"/>
      <c r="AO262" s="169"/>
      <c r="AP262" s="169"/>
      <c r="AQ262" s="169"/>
      <c r="AR262" s="169"/>
      <c r="AS262" s="169"/>
      <c r="AT262" s="169"/>
      <c r="AU262" s="170"/>
      <c r="AV262" s="170"/>
    </row>
    <row r="263" spans="1:48" x14ac:dyDescent="0.25">
      <c r="A263" s="169"/>
      <c r="B263" s="169"/>
      <c r="C263" s="169"/>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c r="AA263" s="169"/>
      <c r="AB263" s="169"/>
      <c r="AC263" s="169"/>
      <c r="AD263" s="169"/>
      <c r="AE263" s="169"/>
      <c r="AF263" s="169"/>
      <c r="AG263" s="169"/>
      <c r="AH263" s="169"/>
      <c r="AI263" s="169"/>
      <c r="AJ263" s="169"/>
      <c r="AK263" s="169"/>
      <c r="AL263" s="169"/>
      <c r="AM263" s="169"/>
      <c r="AN263" s="169"/>
      <c r="AO263" s="169"/>
      <c r="AP263" s="169"/>
      <c r="AQ263" s="169"/>
      <c r="AR263" s="169"/>
      <c r="AS263" s="169"/>
      <c r="AT263" s="169"/>
      <c r="AU263" s="170"/>
      <c r="AV263" s="170"/>
    </row>
    <row r="264" spans="1:48" x14ac:dyDescent="0.25">
      <c r="A264" s="169"/>
      <c r="B264" s="169"/>
      <c r="C264" s="169"/>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169"/>
      <c r="AA264" s="169"/>
      <c r="AB264" s="169"/>
      <c r="AC264" s="169"/>
      <c r="AD264" s="169"/>
      <c r="AE264" s="169"/>
      <c r="AF264" s="169"/>
      <c r="AG264" s="169"/>
      <c r="AH264" s="169"/>
      <c r="AI264" s="169"/>
      <c r="AJ264" s="169"/>
      <c r="AK264" s="169"/>
      <c r="AL264" s="169"/>
      <c r="AM264" s="169"/>
      <c r="AN264" s="169"/>
      <c r="AO264" s="169"/>
      <c r="AP264" s="169"/>
      <c r="AQ264" s="169"/>
      <c r="AR264" s="169"/>
      <c r="AS264" s="169"/>
      <c r="AT264" s="169"/>
      <c r="AU264" s="170"/>
      <c r="AV264" s="170"/>
    </row>
    <row r="265" spans="1:48" x14ac:dyDescent="0.25">
      <c r="A265" s="169"/>
      <c r="B265" s="169"/>
      <c r="C265" s="169"/>
      <c r="D265" s="169"/>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169"/>
      <c r="AA265" s="169"/>
      <c r="AB265" s="169"/>
      <c r="AC265" s="169"/>
      <c r="AD265" s="169"/>
      <c r="AE265" s="169"/>
      <c r="AF265" s="169"/>
      <c r="AG265" s="169"/>
      <c r="AH265" s="169"/>
      <c r="AI265" s="169"/>
      <c r="AJ265" s="169"/>
      <c r="AK265" s="169"/>
      <c r="AL265" s="169"/>
      <c r="AM265" s="169"/>
      <c r="AN265" s="169"/>
      <c r="AO265" s="169"/>
      <c r="AP265" s="169"/>
      <c r="AQ265" s="169"/>
      <c r="AR265" s="169"/>
      <c r="AS265" s="169"/>
      <c r="AT265" s="169"/>
      <c r="AU265" s="170"/>
      <c r="AV265" s="170"/>
    </row>
    <row r="266" spans="1:48" x14ac:dyDescent="0.25">
      <c r="A266" s="169"/>
      <c r="B266" s="169"/>
      <c r="C266" s="169"/>
      <c r="D266" s="169"/>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c r="AA266" s="169"/>
      <c r="AB266" s="169"/>
      <c r="AC266" s="169"/>
      <c r="AD266" s="169"/>
      <c r="AE266" s="169"/>
      <c r="AF266" s="169"/>
      <c r="AG266" s="169"/>
      <c r="AH266" s="169"/>
      <c r="AI266" s="169"/>
      <c r="AJ266" s="169"/>
      <c r="AK266" s="169"/>
      <c r="AL266" s="169"/>
      <c r="AM266" s="169"/>
      <c r="AN266" s="169"/>
      <c r="AO266" s="169"/>
      <c r="AP266" s="169"/>
      <c r="AQ266" s="169"/>
      <c r="AR266" s="169"/>
      <c r="AS266" s="169"/>
      <c r="AT266" s="169"/>
      <c r="AU266" s="170"/>
      <c r="AV266" s="170"/>
    </row>
    <row r="267" spans="1:48" x14ac:dyDescent="0.25">
      <c r="A267" s="169"/>
      <c r="B267" s="169"/>
      <c r="C267" s="169"/>
      <c r="D267" s="169"/>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169"/>
      <c r="AA267" s="169"/>
      <c r="AB267" s="169"/>
      <c r="AC267" s="169"/>
      <c r="AD267" s="169"/>
      <c r="AE267" s="169"/>
      <c r="AF267" s="169"/>
      <c r="AG267" s="169"/>
      <c r="AH267" s="169"/>
      <c r="AI267" s="169"/>
      <c r="AJ267" s="169"/>
      <c r="AK267" s="169"/>
      <c r="AL267" s="169"/>
      <c r="AM267" s="169"/>
      <c r="AN267" s="169"/>
      <c r="AO267" s="169"/>
      <c r="AP267" s="169"/>
      <c r="AQ267" s="169"/>
      <c r="AR267" s="169"/>
      <c r="AS267" s="169"/>
      <c r="AT267" s="169"/>
      <c r="AU267" s="170"/>
      <c r="AV267" s="170"/>
    </row>
    <row r="268" spans="1:48" x14ac:dyDescent="0.25">
      <c r="A268" s="169"/>
      <c r="B268" s="169"/>
      <c r="C268" s="169"/>
      <c r="D268" s="169"/>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169"/>
      <c r="AA268" s="169"/>
      <c r="AB268" s="169"/>
      <c r="AC268" s="169"/>
      <c r="AD268" s="169"/>
      <c r="AE268" s="169"/>
      <c r="AF268" s="169"/>
      <c r="AG268" s="169"/>
      <c r="AH268" s="169"/>
      <c r="AI268" s="169"/>
      <c r="AJ268" s="169"/>
      <c r="AK268" s="169"/>
      <c r="AL268" s="169"/>
      <c r="AM268" s="169"/>
      <c r="AN268" s="169"/>
      <c r="AO268" s="169"/>
      <c r="AP268" s="169"/>
      <c r="AQ268" s="169"/>
      <c r="AR268" s="169"/>
      <c r="AS268" s="169"/>
      <c r="AT268" s="169"/>
      <c r="AU268" s="170"/>
      <c r="AV268" s="170"/>
    </row>
    <row r="269" spans="1:48" x14ac:dyDescent="0.25">
      <c r="A269" s="169"/>
      <c r="B269" s="169"/>
      <c r="C269" s="169"/>
      <c r="D269" s="169"/>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169"/>
      <c r="AA269" s="169"/>
      <c r="AB269" s="169"/>
      <c r="AC269" s="169"/>
      <c r="AD269" s="169"/>
      <c r="AE269" s="169"/>
      <c r="AF269" s="169"/>
      <c r="AG269" s="169"/>
      <c r="AH269" s="169"/>
      <c r="AI269" s="169"/>
      <c r="AJ269" s="169"/>
      <c r="AK269" s="169"/>
      <c r="AL269" s="169"/>
      <c r="AM269" s="169"/>
      <c r="AN269" s="169"/>
      <c r="AO269" s="169"/>
      <c r="AP269" s="169"/>
      <c r="AQ269" s="169"/>
      <c r="AR269" s="169"/>
      <c r="AS269" s="169"/>
      <c r="AT269" s="169"/>
      <c r="AU269" s="170"/>
      <c r="AV269" s="170"/>
    </row>
    <row r="270" spans="1:48" x14ac:dyDescent="0.25">
      <c r="A270" s="169"/>
      <c r="B270" s="169"/>
      <c r="C270" s="169"/>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c r="AA270" s="169"/>
      <c r="AB270" s="169"/>
      <c r="AC270" s="169"/>
      <c r="AD270" s="169"/>
      <c r="AE270" s="169"/>
      <c r="AF270" s="169"/>
      <c r="AG270" s="169"/>
      <c r="AH270" s="169"/>
      <c r="AI270" s="169"/>
      <c r="AJ270" s="169"/>
      <c r="AK270" s="169"/>
      <c r="AL270" s="169"/>
      <c r="AM270" s="169"/>
      <c r="AN270" s="169"/>
      <c r="AO270" s="169"/>
      <c r="AP270" s="169"/>
      <c r="AQ270" s="169"/>
      <c r="AR270" s="169"/>
      <c r="AS270" s="169"/>
      <c r="AT270" s="169"/>
      <c r="AU270" s="170"/>
      <c r="AV270" s="170"/>
    </row>
    <row r="271" spans="1:48" x14ac:dyDescent="0.25">
      <c r="A271" s="169"/>
      <c r="B271" s="169"/>
      <c r="C271" s="169"/>
      <c r="D271" s="169"/>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169"/>
      <c r="AA271" s="169"/>
      <c r="AB271" s="169"/>
      <c r="AC271" s="169"/>
      <c r="AD271" s="169"/>
      <c r="AE271" s="169"/>
      <c r="AF271" s="169"/>
      <c r="AG271" s="169"/>
      <c r="AH271" s="169"/>
      <c r="AI271" s="169"/>
      <c r="AJ271" s="169"/>
      <c r="AK271" s="169"/>
      <c r="AL271" s="169"/>
      <c r="AM271" s="169"/>
      <c r="AN271" s="169"/>
      <c r="AO271" s="169"/>
      <c r="AP271" s="169"/>
      <c r="AQ271" s="169"/>
      <c r="AR271" s="169"/>
      <c r="AS271" s="169"/>
      <c r="AT271" s="169"/>
      <c r="AU271" s="170"/>
      <c r="AV271" s="170"/>
    </row>
    <row r="272" spans="1:48" x14ac:dyDescent="0.25">
      <c r="A272" s="169"/>
      <c r="B272" s="169"/>
      <c r="C272" s="169"/>
      <c r="D272" s="169"/>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169"/>
      <c r="AA272" s="169"/>
      <c r="AB272" s="169"/>
      <c r="AC272" s="169"/>
      <c r="AD272" s="169"/>
      <c r="AE272" s="169"/>
      <c r="AF272" s="169"/>
      <c r="AG272" s="169"/>
      <c r="AH272" s="169"/>
      <c r="AI272" s="169"/>
      <c r="AJ272" s="169"/>
      <c r="AK272" s="169"/>
      <c r="AL272" s="169"/>
      <c r="AM272" s="169"/>
      <c r="AN272" s="169"/>
      <c r="AO272" s="169"/>
      <c r="AP272" s="169"/>
      <c r="AQ272" s="169"/>
      <c r="AR272" s="169"/>
      <c r="AS272" s="169"/>
      <c r="AT272" s="169"/>
      <c r="AU272" s="170"/>
      <c r="AV272" s="170"/>
    </row>
    <row r="273" spans="1:48" x14ac:dyDescent="0.25">
      <c r="A273" s="169"/>
      <c r="B273" s="169"/>
      <c r="C273" s="169"/>
      <c r="D273" s="169"/>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169"/>
      <c r="AA273" s="169"/>
      <c r="AB273" s="169"/>
      <c r="AC273" s="169"/>
      <c r="AD273" s="169"/>
      <c r="AE273" s="169"/>
      <c r="AF273" s="169"/>
      <c r="AG273" s="169"/>
      <c r="AH273" s="169"/>
      <c r="AI273" s="169"/>
      <c r="AJ273" s="169"/>
      <c r="AK273" s="169"/>
      <c r="AL273" s="169"/>
      <c r="AM273" s="169"/>
      <c r="AN273" s="169"/>
      <c r="AO273" s="169"/>
      <c r="AP273" s="169"/>
      <c r="AQ273" s="169"/>
      <c r="AR273" s="169"/>
      <c r="AS273" s="169"/>
      <c r="AT273" s="169"/>
      <c r="AU273" s="170"/>
      <c r="AV273" s="170"/>
    </row>
    <row r="274" spans="1:48" x14ac:dyDescent="0.25">
      <c r="A274" s="169"/>
      <c r="B274" s="169"/>
      <c r="C274" s="169"/>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c r="AA274" s="169"/>
      <c r="AB274" s="169"/>
      <c r="AC274" s="169"/>
      <c r="AD274" s="169"/>
      <c r="AE274" s="169"/>
      <c r="AF274" s="169"/>
      <c r="AG274" s="169"/>
      <c r="AH274" s="169"/>
      <c r="AI274" s="169"/>
      <c r="AJ274" s="169"/>
      <c r="AK274" s="169"/>
      <c r="AL274" s="169"/>
      <c r="AM274" s="169"/>
      <c r="AN274" s="169"/>
      <c r="AO274" s="169"/>
      <c r="AP274" s="169"/>
      <c r="AQ274" s="169"/>
      <c r="AR274" s="169"/>
      <c r="AS274" s="169"/>
      <c r="AT274" s="169"/>
      <c r="AU274" s="170"/>
      <c r="AV274" s="170"/>
    </row>
    <row r="275" spans="1:48" x14ac:dyDescent="0.25">
      <c r="A275" s="169"/>
      <c r="B275" s="169"/>
      <c r="C275" s="169"/>
      <c r="D275" s="169"/>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169"/>
      <c r="AA275" s="169"/>
      <c r="AB275" s="169"/>
      <c r="AC275" s="169"/>
      <c r="AD275" s="169"/>
      <c r="AE275" s="169"/>
      <c r="AF275" s="169"/>
      <c r="AG275" s="169"/>
      <c r="AH275" s="169"/>
      <c r="AI275" s="169"/>
      <c r="AJ275" s="169"/>
      <c r="AK275" s="169"/>
      <c r="AL275" s="169"/>
      <c r="AM275" s="169"/>
      <c r="AN275" s="169"/>
      <c r="AO275" s="169"/>
      <c r="AP275" s="169"/>
      <c r="AQ275" s="169"/>
      <c r="AR275" s="169"/>
      <c r="AS275" s="169"/>
      <c r="AT275" s="169"/>
      <c r="AU275" s="170"/>
      <c r="AV275" s="170"/>
    </row>
    <row r="276" spans="1:48" x14ac:dyDescent="0.25">
      <c r="A276" s="169"/>
      <c r="B276" s="169"/>
      <c r="C276" s="169"/>
      <c r="D276" s="169"/>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169"/>
      <c r="AA276" s="169"/>
      <c r="AB276" s="169"/>
      <c r="AC276" s="169"/>
      <c r="AD276" s="169"/>
      <c r="AE276" s="169"/>
      <c r="AF276" s="169"/>
      <c r="AG276" s="169"/>
      <c r="AH276" s="169"/>
      <c r="AI276" s="169"/>
      <c r="AJ276" s="169"/>
      <c r="AK276" s="169"/>
      <c r="AL276" s="169"/>
      <c r="AM276" s="169"/>
      <c r="AN276" s="169"/>
      <c r="AO276" s="169"/>
      <c r="AP276" s="169"/>
      <c r="AQ276" s="169"/>
      <c r="AR276" s="169"/>
      <c r="AS276" s="169"/>
      <c r="AT276" s="169"/>
      <c r="AU276" s="170"/>
      <c r="AV276" s="170"/>
    </row>
    <row r="277" spans="1:48" x14ac:dyDescent="0.25">
      <c r="A277" s="169"/>
      <c r="B277" s="169"/>
      <c r="C277" s="169"/>
      <c r="D277" s="169"/>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169"/>
      <c r="AA277" s="169"/>
      <c r="AB277" s="169"/>
      <c r="AC277" s="169"/>
      <c r="AD277" s="169"/>
      <c r="AE277" s="169"/>
      <c r="AF277" s="169"/>
      <c r="AG277" s="169"/>
      <c r="AH277" s="169"/>
      <c r="AI277" s="169"/>
      <c r="AJ277" s="169"/>
      <c r="AK277" s="169"/>
      <c r="AL277" s="169"/>
      <c r="AM277" s="169"/>
      <c r="AN277" s="169"/>
      <c r="AO277" s="169"/>
      <c r="AP277" s="169"/>
      <c r="AQ277" s="169"/>
      <c r="AR277" s="169"/>
      <c r="AS277" s="169"/>
      <c r="AT277" s="169"/>
      <c r="AU277" s="170"/>
      <c r="AV277" s="170"/>
    </row>
    <row r="278" spans="1:48" x14ac:dyDescent="0.25">
      <c r="A278" s="169"/>
      <c r="B278" s="169"/>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169"/>
      <c r="AA278" s="169"/>
      <c r="AB278" s="169"/>
      <c r="AC278" s="169"/>
      <c r="AD278" s="169"/>
      <c r="AE278" s="169"/>
      <c r="AF278" s="169"/>
      <c r="AG278" s="169"/>
      <c r="AH278" s="169"/>
      <c r="AI278" s="169"/>
      <c r="AJ278" s="169"/>
      <c r="AK278" s="169"/>
      <c r="AL278" s="169"/>
      <c r="AM278" s="169"/>
      <c r="AN278" s="169"/>
      <c r="AO278" s="169"/>
      <c r="AP278" s="169"/>
      <c r="AQ278" s="169"/>
      <c r="AR278" s="169"/>
      <c r="AS278" s="169"/>
      <c r="AT278" s="169"/>
      <c r="AU278" s="170"/>
      <c r="AV278" s="170"/>
    </row>
    <row r="279" spans="1:48" x14ac:dyDescent="0.25">
      <c r="A279" s="169"/>
      <c r="B279" s="169"/>
      <c r="C279" s="169"/>
      <c r="D279" s="169"/>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169"/>
      <c r="AA279" s="169"/>
      <c r="AB279" s="169"/>
      <c r="AC279" s="169"/>
      <c r="AD279" s="169"/>
      <c r="AE279" s="169"/>
      <c r="AF279" s="169"/>
      <c r="AG279" s="169"/>
      <c r="AH279" s="169"/>
      <c r="AI279" s="169"/>
      <c r="AJ279" s="169"/>
      <c r="AK279" s="169"/>
      <c r="AL279" s="169"/>
      <c r="AM279" s="169"/>
      <c r="AN279" s="169"/>
      <c r="AO279" s="169"/>
      <c r="AP279" s="169"/>
      <c r="AQ279" s="169"/>
      <c r="AR279" s="169"/>
      <c r="AS279" s="169"/>
      <c r="AT279" s="169"/>
      <c r="AU279" s="170"/>
      <c r="AV279" s="170"/>
    </row>
    <row r="280" spans="1:48" x14ac:dyDescent="0.25">
      <c r="A280" s="169"/>
      <c r="B280" s="169"/>
      <c r="C280" s="169"/>
      <c r="D280" s="169"/>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169"/>
      <c r="AA280" s="169"/>
      <c r="AB280" s="169"/>
      <c r="AC280" s="169"/>
      <c r="AD280" s="169"/>
      <c r="AE280" s="169"/>
      <c r="AF280" s="169"/>
      <c r="AG280" s="169"/>
      <c r="AH280" s="169"/>
      <c r="AI280" s="169"/>
      <c r="AJ280" s="169"/>
      <c r="AK280" s="169"/>
      <c r="AL280" s="169"/>
      <c r="AM280" s="169"/>
      <c r="AN280" s="169"/>
      <c r="AO280" s="169"/>
      <c r="AP280" s="169"/>
      <c r="AQ280" s="169"/>
      <c r="AR280" s="169"/>
      <c r="AS280" s="169"/>
      <c r="AT280" s="169"/>
      <c r="AU280" s="170"/>
      <c r="AV280" s="170"/>
    </row>
    <row r="281" spans="1:48" x14ac:dyDescent="0.25">
      <c r="A281" s="169"/>
      <c r="B281" s="169"/>
      <c r="C281" s="169"/>
      <c r="D281" s="169"/>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169"/>
      <c r="AA281" s="169"/>
      <c r="AB281" s="169"/>
      <c r="AC281" s="169"/>
      <c r="AD281" s="169"/>
      <c r="AE281" s="169"/>
      <c r="AF281" s="169"/>
      <c r="AG281" s="169"/>
      <c r="AH281" s="169"/>
      <c r="AI281" s="169"/>
      <c r="AJ281" s="169"/>
      <c r="AK281" s="169"/>
      <c r="AL281" s="169"/>
      <c r="AM281" s="169"/>
      <c r="AN281" s="169"/>
      <c r="AO281" s="169"/>
      <c r="AP281" s="169"/>
      <c r="AQ281" s="169"/>
      <c r="AR281" s="169"/>
      <c r="AS281" s="169"/>
      <c r="AT281" s="169"/>
      <c r="AU281" s="170"/>
      <c r="AV281" s="170"/>
    </row>
    <row r="282" spans="1:48" x14ac:dyDescent="0.25">
      <c r="A282" s="169"/>
      <c r="B282" s="169"/>
      <c r="C282" s="169"/>
      <c r="D282" s="169"/>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169"/>
      <c r="AA282" s="169"/>
      <c r="AB282" s="169"/>
      <c r="AC282" s="169"/>
      <c r="AD282" s="169"/>
      <c r="AE282" s="169"/>
      <c r="AF282" s="169"/>
      <c r="AG282" s="169"/>
      <c r="AH282" s="169"/>
      <c r="AI282" s="169"/>
      <c r="AJ282" s="169"/>
      <c r="AK282" s="169"/>
      <c r="AL282" s="169"/>
      <c r="AM282" s="169"/>
      <c r="AN282" s="169"/>
      <c r="AO282" s="169"/>
      <c r="AP282" s="169"/>
      <c r="AQ282" s="169"/>
      <c r="AR282" s="169"/>
      <c r="AS282" s="169"/>
      <c r="AT282" s="169"/>
      <c r="AU282" s="170"/>
      <c r="AV282" s="170"/>
    </row>
    <row r="283" spans="1:48" x14ac:dyDescent="0.25">
      <c r="A283" s="169"/>
      <c r="B283" s="169"/>
      <c r="C283" s="169"/>
      <c r="D283" s="169"/>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c r="AA283" s="169"/>
      <c r="AB283" s="169"/>
      <c r="AC283" s="169"/>
      <c r="AD283" s="169"/>
      <c r="AE283" s="169"/>
      <c r="AF283" s="169"/>
      <c r="AG283" s="169"/>
      <c r="AH283" s="169"/>
      <c r="AI283" s="169"/>
      <c r="AJ283" s="169"/>
      <c r="AK283" s="169"/>
      <c r="AL283" s="169"/>
      <c r="AM283" s="169"/>
      <c r="AN283" s="169"/>
      <c r="AO283" s="169"/>
      <c r="AP283" s="169"/>
      <c r="AQ283" s="169"/>
      <c r="AR283" s="169"/>
      <c r="AS283" s="169"/>
      <c r="AT283" s="169"/>
      <c r="AU283" s="170"/>
      <c r="AV283" s="170"/>
    </row>
    <row r="284" spans="1:48" x14ac:dyDescent="0.25">
      <c r="A284" s="169"/>
      <c r="B284" s="169"/>
      <c r="C284" s="169"/>
      <c r="D284" s="169"/>
      <c r="E284" s="169"/>
      <c r="F284" s="169"/>
      <c r="G284" s="169"/>
      <c r="H284" s="169"/>
      <c r="I284" s="169"/>
      <c r="J284" s="169"/>
      <c r="K284" s="169"/>
      <c r="L284" s="169"/>
      <c r="M284" s="169"/>
      <c r="N284" s="169"/>
      <c r="O284" s="169"/>
      <c r="P284" s="169"/>
      <c r="Q284" s="169"/>
      <c r="R284" s="169"/>
      <c r="S284" s="169"/>
      <c r="T284" s="169"/>
      <c r="U284" s="169"/>
      <c r="V284" s="169"/>
      <c r="W284" s="169"/>
      <c r="X284" s="169"/>
      <c r="Y284" s="169"/>
      <c r="Z284" s="169"/>
      <c r="AA284" s="169"/>
      <c r="AB284" s="169"/>
      <c r="AC284" s="169"/>
      <c r="AD284" s="169"/>
      <c r="AE284" s="169"/>
      <c r="AF284" s="169"/>
      <c r="AG284" s="169"/>
      <c r="AH284" s="169"/>
      <c r="AI284" s="169"/>
      <c r="AJ284" s="169"/>
      <c r="AK284" s="169"/>
      <c r="AL284" s="169"/>
      <c r="AM284" s="169"/>
      <c r="AN284" s="169"/>
      <c r="AO284" s="169"/>
      <c r="AP284" s="169"/>
      <c r="AQ284" s="169"/>
      <c r="AR284" s="169"/>
      <c r="AS284" s="169"/>
      <c r="AT284" s="169"/>
      <c r="AU284" s="170"/>
      <c r="AV284" s="170"/>
    </row>
    <row r="285" spans="1:48" x14ac:dyDescent="0.25">
      <c r="A285" s="169"/>
      <c r="B285" s="169"/>
      <c r="C285" s="169"/>
      <c r="D285" s="169"/>
      <c r="E285" s="169"/>
      <c r="F285" s="169"/>
      <c r="G285" s="169"/>
      <c r="H285" s="169"/>
      <c r="I285" s="169"/>
      <c r="J285" s="169"/>
      <c r="K285" s="169"/>
      <c r="L285" s="169"/>
      <c r="M285" s="169"/>
      <c r="N285" s="169"/>
      <c r="O285" s="169"/>
      <c r="P285" s="169"/>
      <c r="Q285" s="169"/>
      <c r="R285" s="169"/>
      <c r="S285" s="169"/>
      <c r="T285" s="169"/>
      <c r="U285" s="169"/>
      <c r="V285" s="169"/>
      <c r="W285" s="169"/>
      <c r="X285" s="169"/>
      <c r="Y285" s="169"/>
      <c r="Z285" s="169"/>
      <c r="AA285" s="169"/>
      <c r="AB285" s="169"/>
      <c r="AC285" s="169"/>
      <c r="AD285" s="169"/>
      <c r="AE285" s="169"/>
      <c r="AF285" s="169"/>
      <c r="AG285" s="169"/>
      <c r="AH285" s="169"/>
      <c r="AI285" s="169"/>
      <c r="AJ285" s="169"/>
      <c r="AK285" s="169"/>
      <c r="AL285" s="169"/>
      <c r="AM285" s="169"/>
      <c r="AN285" s="169"/>
      <c r="AO285" s="169"/>
      <c r="AP285" s="169"/>
      <c r="AQ285" s="169"/>
      <c r="AR285" s="169"/>
      <c r="AS285" s="169"/>
      <c r="AT285" s="169"/>
      <c r="AU285" s="170"/>
      <c r="AV285" s="170"/>
    </row>
    <row r="286" spans="1:48" x14ac:dyDescent="0.25">
      <c r="A286" s="169"/>
      <c r="B286" s="169"/>
      <c r="C286" s="169"/>
      <c r="D286" s="169"/>
      <c r="E286" s="169"/>
      <c r="F286" s="169"/>
      <c r="G286" s="169"/>
      <c r="H286" s="169"/>
      <c r="I286" s="169"/>
      <c r="J286" s="169"/>
      <c r="K286" s="169"/>
      <c r="L286" s="169"/>
      <c r="M286" s="169"/>
      <c r="N286" s="169"/>
      <c r="O286" s="169"/>
      <c r="P286" s="169"/>
      <c r="Q286" s="169"/>
      <c r="R286" s="169"/>
      <c r="S286" s="169"/>
      <c r="T286" s="169"/>
      <c r="U286" s="169"/>
      <c r="V286" s="169"/>
      <c r="W286" s="169"/>
      <c r="X286" s="169"/>
      <c r="Y286" s="169"/>
      <c r="Z286" s="169"/>
      <c r="AA286" s="169"/>
      <c r="AB286" s="169"/>
      <c r="AC286" s="169"/>
      <c r="AD286" s="169"/>
      <c r="AE286" s="169"/>
      <c r="AF286" s="169"/>
      <c r="AG286" s="169"/>
      <c r="AH286" s="169"/>
      <c r="AI286" s="169"/>
      <c r="AJ286" s="169"/>
      <c r="AK286" s="169"/>
      <c r="AL286" s="169"/>
      <c r="AM286" s="169"/>
      <c r="AN286" s="169"/>
      <c r="AO286" s="169"/>
      <c r="AP286" s="169"/>
      <c r="AQ286" s="169"/>
      <c r="AR286" s="169"/>
      <c r="AS286" s="169"/>
      <c r="AT286" s="169"/>
      <c r="AU286" s="170"/>
      <c r="AV286" s="170"/>
    </row>
    <row r="287" spans="1:48" x14ac:dyDescent="0.25">
      <c r="A287" s="169"/>
      <c r="B287" s="169"/>
      <c r="C287" s="169"/>
      <c r="D287" s="169"/>
      <c r="E287" s="169"/>
      <c r="F287" s="169"/>
      <c r="G287" s="169"/>
      <c r="H287" s="169"/>
      <c r="I287" s="169"/>
      <c r="J287" s="169"/>
      <c r="K287" s="169"/>
      <c r="L287" s="169"/>
      <c r="M287" s="169"/>
      <c r="N287" s="169"/>
      <c r="O287" s="169"/>
      <c r="P287" s="169"/>
      <c r="Q287" s="169"/>
      <c r="R287" s="169"/>
      <c r="S287" s="169"/>
      <c r="T287" s="169"/>
      <c r="U287" s="169"/>
      <c r="V287" s="169"/>
      <c r="W287" s="169"/>
      <c r="X287" s="169"/>
      <c r="Y287" s="169"/>
      <c r="Z287" s="169"/>
      <c r="AA287" s="169"/>
      <c r="AB287" s="169"/>
      <c r="AC287" s="169"/>
      <c r="AD287" s="169"/>
      <c r="AE287" s="169"/>
      <c r="AF287" s="169"/>
      <c r="AG287" s="169"/>
      <c r="AH287" s="169"/>
      <c r="AI287" s="169"/>
      <c r="AJ287" s="169"/>
      <c r="AK287" s="169"/>
      <c r="AL287" s="169"/>
      <c r="AM287" s="169"/>
      <c r="AN287" s="169"/>
      <c r="AO287" s="169"/>
      <c r="AP287" s="169"/>
      <c r="AQ287" s="169"/>
      <c r="AR287" s="169"/>
      <c r="AS287" s="169"/>
      <c r="AT287" s="169"/>
      <c r="AU287" s="170"/>
      <c r="AV287" s="170"/>
    </row>
    <row r="288" spans="1:48" x14ac:dyDescent="0.25">
      <c r="A288" s="169"/>
      <c r="B288" s="169"/>
      <c r="C288" s="169"/>
      <c r="D288" s="169"/>
      <c r="E288" s="169"/>
      <c r="F288" s="169"/>
      <c r="G288" s="169"/>
      <c r="H288" s="169"/>
      <c r="I288" s="169"/>
      <c r="J288" s="169"/>
      <c r="K288" s="169"/>
      <c r="L288" s="169"/>
      <c r="M288" s="169"/>
      <c r="N288" s="169"/>
      <c r="O288" s="169"/>
      <c r="P288" s="169"/>
      <c r="Q288" s="169"/>
      <c r="R288" s="169"/>
      <c r="S288" s="169"/>
      <c r="T288" s="169"/>
      <c r="U288" s="169"/>
      <c r="V288" s="169"/>
      <c r="W288" s="169"/>
      <c r="X288" s="169"/>
      <c r="Y288" s="169"/>
      <c r="Z288" s="169"/>
      <c r="AA288" s="169"/>
      <c r="AB288" s="169"/>
      <c r="AC288" s="169"/>
      <c r="AD288" s="169"/>
      <c r="AE288" s="169"/>
      <c r="AF288" s="169"/>
      <c r="AG288" s="169"/>
      <c r="AH288" s="169"/>
      <c r="AI288" s="169"/>
      <c r="AJ288" s="169"/>
      <c r="AK288" s="169"/>
      <c r="AL288" s="169"/>
      <c r="AM288" s="169"/>
      <c r="AN288" s="169"/>
      <c r="AO288" s="169"/>
      <c r="AP288" s="169"/>
      <c r="AQ288" s="169"/>
      <c r="AR288" s="169"/>
      <c r="AS288" s="169"/>
      <c r="AT288" s="169"/>
      <c r="AU288" s="170"/>
      <c r="AV288" s="170"/>
    </row>
    <row r="289" spans="1:48" x14ac:dyDescent="0.25">
      <c r="A289" s="169"/>
      <c r="B289" s="169"/>
      <c r="C289" s="169"/>
      <c r="D289" s="169"/>
      <c r="E289" s="169"/>
      <c r="F289" s="169"/>
      <c r="G289" s="169"/>
      <c r="H289" s="169"/>
      <c r="I289" s="169"/>
      <c r="J289" s="169"/>
      <c r="K289" s="169"/>
      <c r="L289" s="169"/>
      <c r="M289" s="169"/>
      <c r="N289" s="169"/>
      <c r="O289" s="169"/>
      <c r="P289" s="169"/>
      <c r="Q289" s="169"/>
      <c r="R289" s="169"/>
      <c r="S289" s="169"/>
      <c r="T289" s="169"/>
      <c r="U289" s="169"/>
      <c r="V289" s="169"/>
      <c r="W289" s="169"/>
      <c r="X289" s="169"/>
      <c r="Y289" s="169"/>
      <c r="Z289" s="169"/>
      <c r="AA289" s="169"/>
      <c r="AB289" s="169"/>
      <c r="AC289" s="169"/>
      <c r="AD289" s="169"/>
      <c r="AE289" s="169"/>
      <c r="AF289" s="169"/>
      <c r="AG289" s="169"/>
      <c r="AH289" s="169"/>
      <c r="AI289" s="169"/>
      <c r="AJ289" s="169"/>
      <c r="AK289" s="169"/>
      <c r="AL289" s="169"/>
      <c r="AM289" s="169"/>
      <c r="AN289" s="169"/>
      <c r="AO289" s="169"/>
      <c r="AP289" s="169"/>
      <c r="AQ289" s="169"/>
      <c r="AR289" s="169"/>
      <c r="AS289" s="169"/>
      <c r="AT289" s="169"/>
      <c r="AU289" s="170"/>
      <c r="AV289" s="170"/>
    </row>
    <row r="290" spans="1:48" x14ac:dyDescent="0.25">
      <c r="A290" s="169"/>
      <c r="B290" s="169"/>
      <c r="C290" s="169"/>
      <c r="D290" s="169"/>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c r="AA290" s="169"/>
      <c r="AB290" s="169"/>
      <c r="AC290" s="169"/>
      <c r="AD290" s="169"/>
      <c r="AE290" s="169"/>
      <c r="AF290" s="169"/>
      <c r="AG290" s="169"/>
      <c r="AH290" s="169"/>
      <c r="AI290" s="169"/>
      <c r="AJ290" s="169"/>
      <c r="AK290" s="169"/>
      <c r="AL290" s="169"/>
      <c r="AM290" s="169"/>
      <c r="AN290" s="169"/>
      <c r="AO290" s="169"/>
      <c r="AP290" s="169"/>
      <c r="AQ290" s="169"/>
      <c r="AR290" s="169"/>
      <c r="AS290" s="169"/>
      <c r="AT290" s="169"/>
      <c r="AU290" s="170"/>
      <c r="AV290" s="170"/>
    </row>
    <row r="291" spans="1:48" x14ac:dyDescent="0.25">
      <c r="A291" s="169"/>
      <c r="B291" s="169"/>
      <c r="C291" s="169"/>
      <c r="D291" s="169"/>
      <c r="E291" s="169"/>
      <c r="F291" s="169"/>
      <c r="G291" s="169"/>
      <c r="H291" s="169"/>
      <c r="I291" s="169"/>
      <c r="J291" s="169"/>
      <c r="K291" s="169"/>
      <c r="L291" s="169"/>
      <c r="M291" s="169"/>
      <c r="N291" s="169"/>
      <c r="O291" s="169"/>
      <c r="P291" s="169"/>
      <c r="Q291" s="169"/>
      <c r="R291" s="169"/>
      <c r="S291" s="169"/>
      <c r="T291" s="169"/>
      <c r="U291" s="169"/>
      <c r="V291" s="169"/>
      <c r="W291" s="169"/>
      <c r="X291" s="169"/>
      <c r="Y291" s="169"/>
      <c r="Z291" s="169"/>
      <c r="AA291" s="169"/>
      <c r="AB291" s="169"/>
      <c r="AC291" s="169"/>
      <c r="AD291" s="169"/>
      <c r="AE291" s="169"/>
      <c r="AF291" s="169"/>
      <c r="AG291" s="169"/>
      <c r="AH291" s="169"/>
      <c r="AI291" s="169"/>
      <c r="AJ291" s="169"/>
      <c r="AK291" s="169"/>
      <c r="AL291" s="169"/>
      <c r="AM291" s="169"/>
      <c r="AN291" s="169"/>
      <c r="AO291" s="169"/>
      <c r="AP291" s="169"/>
      <c r="AQ291" s="169"/>
      <c r="AR291" s="169"/>
      <c r="AS291" s="169"/>
      <c r="AT291" s="169"/>
      <c r="AU291" s="170"/>
      <c r="AV291" s="170"/>
    </row>
    <row r="292" spans="1:48" x14ac:dyDescent="0.25">
      <c r="A292" s="169"/>
      <c r="B292" s="169"/>
      <c r="C292" s="169"/>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169"/>
      <c r="AA292" s="169"/>
      <c r="AB292" s="169"/>
      <c r="AC292" s="169"/>
      <c r="AD292" s="169"/>
      <c r="AE292" s="169"/>
      <c r="AF292" s="169"/>
      <c r="AG292" s="169"/>
      <c r="AH292" s="169"/>
      <c r="AI292" s="169"/>
      <c r="AJ292" s="169"/>
      <c r="AK292" s="169"/>
      <c r="AL292" s="169"/>
      <c r="AM292" s="169"/>
      <c r="AN292" s="169"/>
      <c r="AO292" s="169"/>
      <c r="AP292" s="169"/>
      <c r="AQ292" s="169"/>
      <c r="AR292" s="169"/>
      <c r="AS292" s="169"/>
      <c r="AT292" s="169"/>
      <c r="AU292" s="170"/>
      <c r="AV292" s="170"/>
    </row>
    <row r="293" spans="1:48" x14ac:dyDescent="0.25">
      <c r="A293" s="169"/>
      <c r="B293" s="169"/>
      <c r="C293" s="169"/>
      <c r="D293" s="169"/>
      <c r="E293" s="169"/>
      <c r="F293" s="169"/>
      <c r="G293" s="169"/>
      <c r="H293" s="169"/>
      <c r="I293" s="169"/>
      <c r="J293" s="169"/>
      <c r="K293" s="169"/>
      <c r="L293" s="169"/>
      <c r="M293" s="169"/>
      <c r="N293" s="169"/>
      <c r="O293" s="169"/>
      <c r="P293" s="169"/>
      <c r="Q293" s="169"/>
      <c r="R293" s="169"/>
      <c r="S293" s="169"/>
      <c r="T293" s="169"/>
      <c r="U293" s="169"/>
      <c r="V293" s="169"/>
      <c r="W293" s="169"/>
      <c r="X293" s="169"/>
      <c r="Y293" s="169"/>
      <c r="Z293" s="169"/>
      <c r="AA293" s="169"/>
      <c r="AB293" s="169"/>
      <c r="AC293" s="169"/>
      <c r="AD293" s="169"/>
      <c r="AE293" s="169"/>
      <c r="AF293" s="169"/>
      <c r="AG293" s="169"/>
      <c r="AH293" s="169"/>
      <c r="AI293" s="169"/>
      <c r="AJ293" s="169"/>
      <c r="AK293" s="169"/>
      <c r="AL293" s="169"/>
      <c r="AM293" s="169"/>
      <c r="AN293" s="169"/>
      <c r="AO293" s="169"/>
      <c r="AP293" s="169"/>
      <c r="AQ293" s="169"/>
      <c r="AR293" s="169"/>
      <c r="AS293" s="169"/>
      <c r="AT293" s="169"/>
      <c r="AU293" s="170"/>
      <c r="AV293" s="170"/>
    </row>
    <row r="294" spans="1:48" x14ac:dyDescent="0.25">
      <c r="A294" s="169"/>
      <c r="B294" s="169"/>
      <c r="C294" s="169"/>
      <c r="D294" s="169"/>
      <c r="E294" s="169"/>
      <c r="F294" s="169"/>
      <c r="G294" s="169"/>
      <c r="H294" s="169"/>
      <c r="I294" s="169"/>
      <c r="J294" s="169"/>
      <c r="K294" s="169"/>
      <c r="L294" s="169"/>
      <c r="M294" s="169"/>
      <c r="N294" s="169"/>
      <c r="O294" s="169"/>
      <c r="P294" s="169"/>
      <c r="Q294" s="169"/>
      <c r="R294" s="169"/>
      <c r="S294" s="169"/>
      <c r="T294" s="169"/>
      <c r="U294" s="169"/>
      <c r="V294" s="169"/>
      <c r="W294" s="169"/>
      <c r="X294" s="169"/>
      <c r="Y294" s="169"/>
      <c r="Z294" s="169"/>
      <c r="AA294" s="169"/>
      <c r="AB294" s="169"/>
      <c r="AC294" s="169"/>
      <c r="AD294" s="169"/>
      <c r="AE294" s="169"/>
      <c r="AF294" s="169"/>
      <c r="AG294" s="169"/>
      <c r="AH294" s="169"/>
      <c r="AI294" s="169"/>
      <c r="AJ294" s="169"/>
      <c r="AK294" s="169"/>
      <c r="AL294" s="169"/>
      <c r="AM294" s="169"/>
      <c r="AN294" s="169"/>
      <c r="AO294" s="169"/>
      <c r="AP294" s="169"/>
      <c r="AQ294" s="169"/>
      <c r="AR294" s="169"/>
      <c r="AS294" s="169"/>
      <c r="AT294" s="169"/>
      <c r="AU294" s="170"/>
      <c r="AV294" s="170"/>
    </row>
    <row r="295" spans="1:48" x14ac:dyDescent="0.25">
      <c r="A295" s="169"/>
      <c r="B295" s="169"/>
      <c r="C295" s="169"/>
      <c r="D295" s="169"/>
      <c r="E295" s="169"/>
      <c r="F295" s="169"/>
      <c r="G295" s="169"/>
      <c r="H295" s="169"/>
      <c r="I295" s="169"/>
      <c r="J295" s="169"/>
      <c r="K295" s="169"/>
      <c r="L295" s="169"/>
      <c r="M295" s="169"/>
      <c r="N295" s="169"/>
      <c r="O295" s="169"/>
      <c r="P295" s="169"/>
      <c r="Q295" s="169"/>
      <c r="R295" s="169"/>
      <c r="S295" s="169"/>
      <c r="T295" s="169"/>
      <c r="U295" s="169"/>
      <c r="V295" s="169"/>
      <c r="W295" s="169"/>
      <c r="X295" s="169"/>
      <c r="Y295" s="169"/>
      <c r="Z295" s="169"/>
      <c r="AA295" s="169"/>
      <c r="AB295" s="169"/>
      <c r="AC295" s="169"/>
      <c r="AD295" s="169"/>
      <c r="AE295" s="169"/>
      <c r="AF295" s="169"/>
      <c r="AG295" s="169"/>
      <c r="AH295" s="169"/>
      <c r="AI295" s="169"/>
      <c r="AJ295" s="169"/>
      <c r="AK295" s="169"/>
      <c r="AL295" s="169"/>
      <c r="AM295" s="169"/>
      <c r="AN295" s="169"/>
      <c r="AO295" s="169"/>
      <c r="AP295" s="169"/>
      <c r="AQ295" s="169"/>
      <c r="AR295" s="169"/>
      <c r="AS295" s="169"/>
      <c r="AT295" s="169"/>
      <c r="AU295" s="170"/>
      <c r="AV295" s="170"/>
    </row>
    <row r="296" spans="1:48" x14ac:dyDescent="0.25">
      <c r="A296" s="169"/>
      <c r="B296" s="169"/>
      <c r="C296" s="169"/>
      <c r="D296" s="169"/>
      <c r="E296" s="169"/>
      <c r="F296" s="169"/>
      <c r="G296" s="169"/>
      <c r="H296" s="169"/>
      <c r="I296" s="169"/>
      <c r="J296" s="169"/>
      <c r="K296" s="169"/>
      <c r="L296" s="169"/>
      <c r="M296" s="169"/>
      <c r="N296" s="169"/>
      <c r="O296" s="169"/>
      <c r="P296" s="169"/>
      <c r="Q296" s="169"/>
      <c r="R296" s="169"/>
      <c r="S296" s="169"/>
      <c r="T296" s="169"/>
      <c r="U296" s="169"/>
      <c r="V296" s="169"/>
      <c r="W296" s="169"/>
      <c r="X296" s="169"/>
      <c r="Y296" s="169"/>
      <c r="Z296" s="169"/>
      <c r="AA296" s="169"/>
      <c r="AB296" s="169"/>
      <c r="AC296" s="169"/>
      <c r="AD296" s="169"/>
      <c r="AE296" s="169"/>
      <c r="AF296" s="169"/>
      <c r="AG296" s="169"/>
      <c r="AH296" s="169"/>
      <c r="AI296" s="169"/>
      <c r="AJ296" s="169"/>
      <c r="AK296" s="169"/>
      <c r="AL296" s="169"/>
      <c r="AM296" s="169"/>
      <c r="AN296" s="169"/>
      <c r="AO296" s="169"/>
      <c r="AP296" s="169"/>
      <c r="AQ296" s="169"/>
      <c r="AR296" s="169"/>
      <c r="AS296" s="169"/>
      <c r="AT296" s="169"/>
      <c r="AU296" s="170"/>
      <c r="AV296" s="170"/>
    </row>
    <row r="297" spans="1:48" x14ac:dyDescent="0.25">
      <c r="A297" s="169"/>
      <c r="B297" s="169"/>
      <c r="C297" s="169"/>
      <c r="D297" s="169"/>
      <c r="E297" s="169"/>
      <c r="F297" s="169"/>
      <c r="G297" s="169"/>
      <c r="H297" s="169"/>
      <c r="I297" s="169"/>
      <c r="J297" s="169"/>
      <c r="K297" s="169"/>
      <c r="L297" s="169"/>
      <c r="M297" s="169"/>
      <c r="N297" s="169"/>
      <c r="O297" s="169"/>
      <c r="P297" s="169"/>
      <c r="Q297" s="169"/>
      <c r="R297" s="169"/>
      <c r="S297" s="169"/>
      <c r="T297" s="169"/>
      <c r="U297" s="169"/>
      <c r="V297" s="169"/>
      <c r="W297" s="169"/>
      <c r="X297" s="169"/>
      <c r="Y297" s="169"/>
      <c r="Z297" s="169"/>
      <c r="AA297" s="169"/>
      <c r="AB297" s="169"/>
      <c r="AC297" s="169"/>
      <c r="AD297" s="169"/>
      <c r="AE297" s="169"/>
      <c r="AF297" s="169"/>
      <c r="AG297" s="169"/>
      <c r="AH297" s="169"/>
      <c r="AI297" s="169"/>
      <c r="AJ297" s="169"/>
      <c r="AK297" s="169"/>
      <c r="AL297" s="169"/>
      <c r="AM297" s="169"/>
      <c r="AN297" s="169"/>
      <c r="AO297" s="169"/>
      <c r="AP297" s="169"/>
      <c r="AQ297" s="169"/>
      <c r="AR297" s="169"/>
      <c r="AS297" s="169"/>
      <c r="AT297" s="169"/>
      <c r="AU297" s="170"/>
      <c r="AV297" s="170"/>
    </row>
    <row r="298" spans="1:48" x14ac:dyDescent="0.25">
      <c r="A298" s="169"/>
      <c r="B298" s="169"/>
      <c r="C298" s="169"/>
      <c r="D298" s="169"/>
      <c r="E298" s="169"/>
      <c r="F298" s="169"/>
      <c r="G298" s="169"/>
      <c r="H298" s="169"/>
      <c r="I298" s="169"/>
      <c r="J298" s="169"/>
      <c r="K298" s="169"/>
      <c r="L298" s="169"/>
      <c r="M298" s="169"/>
      <c r="N298" s="169"/>
      <c r="O298" s="169"/>
      <c r="P298" s="169"/>
      <c r="Q298" s="169"/>
      <c r="R298" s="169"/>
      <c r="S298" s="169"/>
      <c r="T298" s="169"/>
      <c r="U298" s="169"/>
      <c r="V298" s="169"/>
      <c r="W298" s="169"/>
      <c r="X298" s="169"/>
      <c r="Y298" s="169"/>
      <c r="Z298" s="169"/>
      <c r="AA298" s="169"/>
      <c r="AB298" s="169"/>
      <c r="AC298" s="169"/>
      <c r="AD298" s="169"/>
      <c r="AE298" s="169"/>
      <c r="AF298" s="169"/>
      <c r="AG298" s="169"/>
      <c r="AH298" s="169"/>
      <c r="AI298" s="169"/>
      <c r="AJ298" s="169"/>
      <c r="AK298" s="169"/>
      <c r="AL298" s="169"/>
      <c r="AM298" s="169"/>
      <c r="AN298" s="169"/>
      <c r="AO298" s="169"/>
      <c r="AP298" s="169"/>
      <c r="AQ298" s="169"/>
      <c r="AR298" s="169"/>
      <c r="AS298" s="169"/>
      <c r="AT298" s="169"/>
      <c r="AU298" s="170"/>
      <c r="AV298" s="170"/>
    </row>
    <row r="299" spans="1:48" x14ac:dyDescent="0.25">
      <c r="A299" s="169"/>
      <c r="B299" s="169"/>
      <c r="C299" s="169"/>
      <c r="D299" s="169"/>
      <c r="E299" s="169"/>
      <c r="F299" s="169"/>
      <c r="G299" s="169"/>
      <c r="H299" s="169"/>
      <c r="I299" s="169"/>
      <c r="J299" s="169"/>
      <c r="K299" s="169"/>
      <c r="L299" s="169"/>
      <c r="M299" s="169"/>
      <c r="N299" s="169"/>
      <c r="O299" s="169"/>
      <c r="P299" s="169"/>
      <c r="Q299" s="169"/>
      <c r="R299" s="169"/>
      <c r="S299" s="169"/>
      <c r="T299" s="169"/>
      <c r="U299" s="169"/>
      <c r="V299" s="169"/>
      <c r="W299" s="169"/>
      <c r="X299" s="169"/>
      <c r="Y299" s="169"/>
      <c r="Z299" s="169"/>
      <c r="AA299" s="169"/>
      <c r="AB299" s="169"/>
      <c r="AC299" s="169"/>
      <c r="AD299" s="169"/>
      <c r="AE299" s="169"/>
      <c r="AF299" s="169"/>
      <c r="AG299" s="169"/>
      <c r="AH299" s="169"/>
      <c r="AI299" s="169"/>
      <c r="AJ299" s="169"/>
      <c r="AK299" s="169"/>
      <c r="AL299" s="169"/>
      <c r="AM299" s="169"/>
      <c r="AN299" s="169"/>
      <c r="AO299" s="169"/>
      <c r="AP299" s="169"/>
      <c r="AQ299" s="169"/>
      <c r="AR299" s="169"/>
      <c r="AS299" s="169"/>
      <c r="AT299" s="169"/>
      <c r="AU299" s="170"/>
      <c r="AV299" s="170"/>
    </row>
    <row r="300" spans="1:48" x14ac:dyDescent="0.25">
      <c r="A300" s="169"/>
      <c r="B300" s="169"/>
      <c r="C300" s="169"/>
      <c r="D300" s="169"/>
      <c r="E300" s="169"/>
      <c r="F300" s="169"/>
      <c r="G300" s="169"/>
      <c r="H300" s="169"/>
      <c r="I300" s="169"/>
      <c r="J300" s="169"/>
      <c r="K300" s="169"/>
      <c r="L300" s="169"/>
      <c r="M300" s="169"/>
      <c r="N300" s="169"/>
      <c r="O300" s="169"/>
      <c r="P300" s="169"/>
      <c r="Q300" s="169"/>
      <c r="R300" s="169"/>
      <c r="S300" s="169"/>
      <c r="T300" s="169"/>
      <c r="U300" s="169"/>
      <c r="V300" s="169"/>
      <c r="W300" s="169"/>
      <c r="X300" s="169"/>
      <c r="Y300" s="169"/>
      <c r="Z300" s="169"/>
      <c r="AA300" s="169"/>
      <c r="AB300" s="169"/>
      <c r="AC300" s="169"/>
      <c r="AD300" s="169"/>
      <c r="AE300" s="169"/>
      <c r="AF300" s="169"/>
      <c r="AG300" s="169"/>
      <c r="AH300" s="169"/>
      <c r="AI300" s="169"/>
      <c r="AJ300" s="169"/>
      <c r="AK300" s="169"/>
      <c r="AL300" s="169"/>
      <c r="AM300" s="169"/>
      <c r="AN300" s="169"/>
      <c r="AO300" s="169"/>
      <c r="AP300" s="169"/>
      <c r="AQ300" s="169"/>
      <c r="AR300" s="169"/>
      <c r="AS300" s="169"/>
      <c r="AT300" s="169"/>
      <c r="AU300" s="170"/>
      <c r="AV300" s="170"/>
    </row>
    <row r="301" spans="1:48" x14ac:dyDescent="0.25">
      <c r="A301" s="169"/>
      <c r="B301" s="169"/>
      <c r="C301" s="169"/>
      <c r="D301" s="169"/>
      <c r="E301" s="169"/>
      <c r="F301" s="169"/>
      <c r="G301" s="169"/>
      <c r="H301" s="169"/>
      <c r="I301" s="169"/>
      <c r="J301" s="169"/>
      <c r="K301" s="169"/>
      <c r="L301" s="169"/>
      <c r="M301" s="169"/>
      <c r="N301" s="169"/>
      <c r="O301" s="169"/>
      <c r="P301" s="169"/>
      <c r="Q301" s="169"/>
      <c r="R301" s="169"/>
      <c r="S301" s="169"/>
      <c r="T301" s="169"/>
      <c r="U301" s="169"/>
      <c r="V301" s="169"/>
      <c r="W301" s="169"/>
      <c r="X301" s="169"/>
      <c r="Y301" s="169"/>
      <c r="Z301" s="169"/>
      <c r="AA301" s="169"/>
      <c r="AB301" s="169"/>
      <c r="AC301" s="169"/>
      <c r="AD301" s="169"/>
      <c r="AE301" s="169"/>
      <c r="AF301" s="169"/>
      <c r="AG301" s="169"/>
      <c r="AH301" s="169"/>
      <c r="AI301" s="169"/>
      <c r="AJ301" s="169"/>
      <c r="AK301" s="169"/>
      <c r="AL301" s="169"/>
      <c r="AM301" s="169"/>
      <c r="AN301" s="169"/>
      <c r="AO301" s="169"/>
      <c r="AP301" s="169"/>
      <c r="AQ301" s="169"/>
      <c r="AR301" s="169"/>
      <c r="AS301" s="169"/>
      <c r="AT301" s="169"/>
      <c r="AU301" s="170"/>
      <c r="AV301" s="170"/>
    </row>
    <row r="302" spans="1:48" x14ac:dyDescent="0.25">
      <c r="A302" s="169"/>
      <c r="B302" s="169"/>
      <c r="C302" s="169"/>
      <c r="D302" s="169"/>
      <c r="E302" s="169"/>
      <c r="F302" s="169"/>
      <c r="G302" s="169"/>
      <c r="H302" s="169"/>
      <c r="I302" s="169"/>
      <c r="J302" s="169"/>
      <c r="K302" s="169"/>
      <c r="L302" s="169"/>
      <c r="M302" s="169"/>
      <c r="N302" s="169"/>
      <c r="O302" s="169"/>
      <c r="P302" s="169"/>
      <c r="Q302" s="169"/>
      <c r="R302" s="169"/>
      <c r="S302" s="169"/>
      <c r="T302" s="169"/>
      <c r="U302" s="169"/>
      <c r="V302" s="169"/>
      <c r="W302" s="169"/>
      <c r="X302" s="169"/>
      <c r="Y302" s="169"/>
      <c r="Z302" s="169"/>
      <c r="AA302" s="169"/>
      <c r="AB302" s="169"/>
      <c r="AC302" s="169"/>
      <c r="AD302" s="169"/>
      <c r="AE302" s="169"/>
      <c r="AF302" s="169"/>
      <c r="AG302" s="169"/>
      <c r="AH302" s="169"/>
      <c r="AI302" s="169"/>
      <c r="AJ302" s="169"/>
      <c r="AK302" s="169"/>
      <c r="AL302" s="169"/>
      <c r="AM302" s="169"/>
      <c r="AN302" s="169"/>
      <c r="AO302" s="169"/>
      <c r="AP302" s="169"/>
      <c r="AQ302" s="169"/>
      <c r="AR302" s="169"/>
      <c r="AS302" s="169"/>
      <c r="AT302" s="169"/>
      <c r="AU302" s="170"/>
      <c r="AV302" s="170"/>
    </row>
    <row r="303" spans="1:48" x14ac:dyDescent="0.25">
      <c r="A303" s="169"/>
      <c r="B303" s="169"/>
      <c r="C303" s="169"/>
      <c r="D303" s="169"/>
      <c r="E303" s="169"/>
      <c r="F303" s="169"/>
      <c r="G303" s="169"/>
      <c r="H303" s="169"/>
      <c r="I303" s="169"/>
      <c r="J303" s="169"/>
      <c r="K303" s="169"/>
      <c r="L303" s="169"/>
      <c r="M303" s="169"/>
      <c r="N303" s="169"/>
      <c r="O303" s="169"/>
      <c r="P303" s="169"/>
      <c r="Q303" s="169"/>
      <c r="R303" s="169"/>
      <c r="S303" s="169"/>
      <c r="T303" s="169"/>
      <c r="U303" s="169"/>
      <c r="V303" s="169"/>
      <c r="W303" s="169"/>
      <c r="X303" s="169"/>
      <c r="Y303" s="169"/>
      <c r="Z303" s="169"/>
      <c r="AA303" s="169"/>
      <c r="AB303" s="169"/>
      <c r="AC303" s="169"/>
      <c r="AD303" s="169"/>
      <c r="AE303" s="169"/>
      <c r="AF303" s="169"/>
      <c r="AG303" s="169"/>
      <c r="AH303" s="169"/>
      <c r="AI303" s="169"/>
      <c r="AJ303" s="169"/>
      <c r="AK303" s="169"/>
      <c r="AL303" s="169"/>
      <c r="AM303" s="169"/>
      <c r="AN303" s="169"/>
      <c r="AO303" s="169"/>
      <c r="AP303" s="169"/>
      <c r="AQ303" s="169"/>
      <c r="AR303" s="169"/>
      <c r="AS303" s="169"/>
      <c r="AT303" s="169"/>
      <c r="AU303" s="170"/>
      <c r="AV303" s="170"/>
    </row>
    <row r="304" spans="1:48" x14ac:dyDescent="0.25">
      <c r="A304" s="169"/>
      <c r="B304" s="169"/>
      <c r="C304" s="169"/>
      <c r="D304" s="169"/>
      <c r="E304" s="169"/>
      <c r="F304" s="169"/>
      <c r="G304" s="169"/>
      <c r="H304" s="169"/>
      <c r="I304" s="169"/>
      <c r="J304" s="169"/>
      <c r="K304" s="169"/>
      <c r="L304" s="169"/>
      <c r="M304" s="169"/>
      <c r="N304" s="169"/>
      <c r="O304" s="169"/>
      <c r="P304" s="169"/>
      <c r="Q304" s="169"/>
      <c r="R304" s="169"/>
      <c r="S304" s="169"/>
      <c r="T304" s="169"/>
      <c r="U304" s="169"/>
      <c r="V304" s="169"/>
      <c r="W304" s="169"/>
      <c r="X304" s="169"/>
      <c r="Y304" s="169"/>
      <c r="Z304" s="169"/>
      <c r="AA304" s="169"/>
      <c r="AB304" s="169"/>
      <c r="AC304" s="169"/>
      <c r="AD304" s="169"/>
      <c r="AE304" s="169"/>
      <c r="AF304" s="169"/>
      <c r="AG304" s="169"/>
      <c r="AH304" s="169"/>
      <c r="AI304" s="169"/>
      <c r="AJ304" s="169"/>
      <c r="AK304" s="169"/>
      <c r="AL304" s="169"/>
      <c r="AM304" s="169"/>
      <c r="AN304" s="169"/>
      <c r="AO304" s="169"/>
      <c r="AP304" s="169"/>
      <c r="AQ304" s="169"/>
      <c r="AR304" s="169"/>
      <c r="AS304" s="169"/>
      <c r="AT304" s="169"/>
      <c r="AU304" s="170"/>
      <c r="AV304" s="170"/>
    </row>
    <row r="305" spans="1:48" x14ac:dyDescent="0.25">
      <c r="A305" s="169"/>
      <c r="B305" s="169"/>
      <c r="C305" s="169"/>
      <c r="D305" s="169"/>
      <c r="E305" s="169"/>
      <c r="F305" s="169"/>
      <c r="G305" s="169"/>
      <c r="H305" s="169"/>
      <c r="I305" s="169"/>
      <c r="J305" s="169"/>
      <c r="K305" s="169"/>
      <c r="L305" s="169"/>
      <c r="M305" s="169"/>
      <c r="N305" s="169"/>
      <c r="O305" s="169"/>
      <c r="P305" s="169"/>
      <c r="Q305" s="169"/>
      <c r="R305" s="169"/>
      <c r="S305" s="169"/>
      <c r="T305" s="169"/>
      <c r="U305" s="169"/>
      <c r="V305" s="169"/>
      <c r="W305" s="169"/>
      <c r="X305" s="169"/>
      <c r="Y305" s="169"/>
      <c r="Z305" s="169"/>
      <c r="AA305" s="169"/>
      <c r="AB305" s="169"/>
      <c r="AC305" s="169"/>
      <c r="AD305" s="169"/>
      <c r="AE305" s="169"/>
      <c r="AF305" s="169"/>
      <c r="AG305" s="169"/>
      <c r="AH305" s="169"/>
      <c r="AI305" s="169"/>
      <c r="AJ305" s="169"/>
      <c r="AK305" s="169"/>
      <c r="AL305" s="169"/>
      <c r="AM305" s="169"/>
      <c r="AN305" s="169"/>
      <c r="AO305" s="169"/>
      <c r="AP305" s="169"/>
      <c r="AQ305" s="169"/>
      <c r="AR305" s="169"/>
      <c r="AS305" s="169"/>
      <c r="AT305" s="169"/>
      <c r="AU305" s="170"/>
      <c r="AV305" s="170"/>
    </row>
    <row r="306" spans="1:48" x14ac:dyDescent="0.25">
      <c r="A306" s="169"/>
      <c r="B306" s="169"/>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c r="AA306" s="169"/>
      <c r="AB306" s="169"/>
      <c r="AC306" s="169"/>
      <c r="AD306" s="169"/>
      <c r="AE306" s="169"/>
      <c r="AF306" s="169"/>
      <c r="AG306" s="169"/>
      <c r="AH306" s="169"/>
      <c r="AI306" s="169"/>
      <c r="AJ306" s="169"/>
      <c r="AK306" s="169"/>
      <c r="AL306" s="169"/>
      <c r="AM306" s="169"/>
      <c r="AN306" s="169"/>
      <c r="AO306" s="169"/>
      <c r="AP306" s="169"/>
      <c r="AQ306" s="169"/>
      <c r="AR306" s="169"/>
      <c r="AS306" s="169"/>
      <c r="AT306" s="169"/>
      <c r="AU306" s="170"/>
      <c r="AV306" s="170"/>
    </row>
    <row r="307" spans="1:48" x14ac:dyDescent="0.25">
      <c r="A307" s="169"/>
      <c r="B307" s="169"/>
      <c r="C307" s="169"/>
      <c r="D307" s="169"/>
      <c r="E307" s="169"/>
      <c r="F307" s="169"/>
      <c r="G307" s="169"/>
      <c r="H307" s="169"/>
      <c r="I307" s="169"/>
      <c r="J307" s="169"/>
      <c r="K307" s="169"/>
      <c r="L307" s="169"/>
      <c r="M307" s="169"/>
      <c r="N307" s="169"/>
      <c r="O307" s="169"/>
      <c r="P307" s="169"/>
      <c r="Q307" s="169"/>
      <c r="R307" s="169"/>
      <c r="S307" s="169"/>
      <c r="T307" s="169"/>
      <c r="U307" s="169"/>
      <c r="V307" s="169"/>
      <c r="W307" s="169"/>
      <c r="X307" s="169"/>
      <c r="Y307" s="169"/>
      <c r="Z307" s="169"/>
      <c r="AA307" s="169"/>
      <c r="AB307" s="169"/>
      <c r="AC307" s="169"/>
      <c r="AD307" s="169"/>
      <c r="AE307" s="169"/>
      <c r="AF307" s="169"/>
      <c r="AG307" s="169"/>
      <c r="AH307" s="169"/>
      <c r="AI307" s="169"/>
      <c r="AJ307" s="169"/>
      <c r="AK307" s="169"/>
      <c r="AL307" s="169"/>
      <c r="AM307" s="169"/>
      <c r="AN307" s="169"/>
      <c r="AO307" s="169"/>
      <c r="AP307" s="169"/>
      <c r="AQ307" s="169"/>
      <c r="AR307" s="169"/>
      <c r="AS307" s="169"/>
      <c r="AT307" s="169"/>
      <c r="AU307" s="170"/>
      <c r="AV307" s="170"/>
    </row>
    <row r="308" spans="1:48" x14ac:dyDescent="0.25">
      <c r="A308" s="169"/>
      <c r="B308" s="169"/>
      <c r="C308" s="169"/>
      <c r="D308" s="169"/>
      <c r="E308" s="169"/>
      <c r="F308" s="169"/>
      <c r="G308" s="169"/>
      <c r="H308" s="169"/>
      <c r="I308" s="169"/>
      <c r="J308" s="169"/>
      <c r="K308" s="169"/>
      <c r="L308" s="169"/>
      <c r="M308" s="169"/>
      <c r="N308" s="169"/>
      <c r="O308" s="169"/>
      <c r="P308" s="169"/>
      <c r="Q308" s="169"/>
      <c r="R308" s="169"/>
      <c r="S308" s="169"/>
      <c r="T308" s="169"/>
      <c r="U308" s="169"/>
      <c r="V308" s="169"/>
      <c r="W308" s="169"/>
      <c r="X308" s="169"/>
      <c r="Y308" s="169"/>
      <c r="Z308" s="169"/>
      <c r="AA308" s="169"/>
      <c r="AB308" s="169"/>
      <c r="AC308" s="169"/>
      <c r="AD308" s="169"/>
      <c r="AE308" s="169"/>
      <c r="AF308" s="169"/>
      <c r="AG308" s="169"/>
      <c r="AH308" s="169"/>
      <c r="AI308" s="169"/>
      <c r="AJ308" s="169"/>
      <c r="AK308" s="169"/>
      <c r="AL308" s="169"/>
      <c r="AM308" s="169"/>
      <c r="AN308" s="169"/>
      <c r="AO308" s="169"/>
      <c r="AP308" s="169"/>
      <c r="AQ308" s="169"/>
      <c r="AR308" s="169"/>
      <c r="AS308" s="169"/>
      <c r="AT308" s="169"/>
      <c r="AU308" s="170"/>
      <c r="AV308" s="170"/>
    </row>
    <row r="309" spans="1:48" x14ac:dyDescent="0.25">
      <c r="A309" s="169"/>
      <c r="B309" s="169"/>
      <c r="C309" s="169"/>
      <c r="D309" s="169"/>
      <c r="E309" s="169"/>
      <c r="F309" s="169"/>
      <c r="G309" s="169"/>
      <c r="H309" s="169"/>
      <c r="I309" s="169"/>
      <c r="J309" s="169"/>
      <c r="K309" s="169"/>
      <c r="L309" s="169"/>
      <c r="M309" s="169"/>
      <c r="N309" s="169"/>
      <c r="O309" s="169"/>
      <c r="P309" s="169"/>
      <c r="Q309" s="169"/>
      <c r="R309" s="169"/>
      <c r="S309" s="169"/>
      <c r="T309" s="169"/>
      <c r="U309" s="169"/>
      <c r="V309" s="169"/>
      <c r="W309" s="169"/>
      <c r="X309" s="169"/>
      <c r="Y309" s="169"/>
      <c r="Z309" s="169"/>
      <c r="AA309" s="169"/>
      <c r="AB309" s="169"/>
      <c r="AC309" s="169"/>
      <c r="AD309" s="169"/>
      <c r="AE309" s="169"/>
      <c r="AF309" s="169"/>
      <c r="AG309" s="169"/>
      <c r="AH309" s="169"/>
      <c r="AI309" s="169"/>
      <c r="AJ309" s="169"/>
      <c r="AK309" s="169"/>
      <c r="AL309" s="169"/>
      <c r="AM309" s="169"/>
      <c r="AN309" s="169"/>
      <c r="AO309" s="169"/>
      <c r="AP309" s="169"/>
      <c r="AQ309" s="169"/>
      <c r="AR309" s="169"/>
      <c r="AS309" s="169"/>
      <c r="AT309" s="169"/>
      <c r="AU309" s="170"/>
      <c r="AV309" s="170"/>
    </row>
    <row r="310" spans="1:48" x14ac:dyDescent="0.25">
      <c r="A310" s="169"/>
      <c r="B310" s="169"/>
      <c r="C310" s="169"/>
      <c r="D310" s="169"/>
      <c r="E310" s="169"/>
      <c r="F310" s="169"/>
      <c r="G310" s="169"/>
      <c r="H310" s="169"/>
      <c r="I310" s="169"/>
      <c r="J310" s="169"/>
      <c r="K310" s="169"/>
      <c r="L310" s="169"/>
      <c r="M310" s="169"/>
      <c r="N310" s="169"/>
      <c r="O310" s="169"/>
      <c r="P310" s="169"/>
      <c r="Q310" s="169"/>
      <c r="R310" s="169"/>
      <c r="S310" s="169"/>
      <c r="T310" s="169"/>
      <c r="U310" s="169"/>
      <c r="V310" s="169"/>
      <c r="W310" s="169"/>
      <c r="X310" s="169"/>
      <c r="Y310" s="169"/>
      <c r="Z310" s="169"/>
      <c r="AA310" s="169"/>
      <c r="AB310" s="169"/>
      <c r="AC310" s="169"/>
      <c r="AD310" s="169"/>
      <c r="AE310" s="169"/>
      <c r="AF310" s="169"/>
      <c r="AG310" s="169"/>
      <c r="AH310" s="169"/>
      <c r="AI310" s="169"/>
      <c r="AJ310" s="169"/>
      <c r="AK310" s="169"/>
      <c r="AL310" s="169"/>
      <c r="AM310" s="169"/>
      <c r="AN310" s="169"/>
      <c r="AO310" s="169"/>
      <c r="AP310" s="169"/>
      <c r="AQ310" s="169"/>
      <c r="AR310" s="169"/>
      <c r="AS310" s="169"/>
      <c r="AT310" s="169"/>
      <c r="AU310" s="170"/>
      <c r="AV310" s="170"/>
    </row>
    <row r="311" spans="1:48" x14ac:dyDescent="0.25">
      <c r="A311" s="169"/>
      <c r="B311" s="169"/>
      <c r="C311" s="169"/>
      <c r="D311" s="169"/>
      <c r="E311" s="169"/>
      <c r="F311" s="169"/>
      <c r="G311" s="169"/>
      <c r="H311" s="169"/>
      <c r="I311" s="169"/>
      <c r="J311" s="169"/>
      <c r="K311" s="169"/>
      <c r="L311" s="169"/>
      <c r="M311" s="169"/>
      <c r="N311" s="169"/>
      <c r="O311" s="169"/>
      <c r="P311" s="169"/>
      <c r="Q311" s="169"/>
      <c r="R311" s="169"/>
      <c r="S311" s="169"/>
      <c r="T311" s="169"/>
      <c r="U311" s="169"/>
      <c r="V311" s="169"/>
      <c r="W311" s="169"/>
      <c r="X311" s="169"/>
      <c r="Y311" s="169"/>
      <c r="Z311" s="169"/>
      <c r="AA311" s="169"/>
      <c r="AB311" s="169"/>
      <c r="AC311" s="169"/>
      <c r="AD311" s="169"/>
      <c r="AE311" s="169"/>
      <c r="AF311" s="169"/>
      <c r="AG311" s="169"/>
      <c r="AH311" s="169"/>
      <c r="AI311" s="169"/>
      <c r="AJ311" s="169"/>
      <c r="AK311" s="169"/>
      <c r="AL311" s="169"/>
      <c r="AM311" s="169"/>
      <c r="AN311" s="169"/>
      <c r="AO311" s="169"/>
      <c r="AP311" s="169"/>
      <c r="AQ311" s="169"/>
      <c r="AR311" s="169"/>
      <c r="AS311" s="169"/>
      <c r="AT311" s="169"/>
      <c r="AU311" s="170"/>
      <c r="AV311" s="170"/>
    </row>
    <row r="312" spans="1:48" x14ac:dyDescent="0.25">
      <c r="A312" s="169"/>
      <c r="B312" s="169"/>
      <c r="C312" s="169"/>
      <c r="D312" s="169"/>
      <c r="E312" s="169"/>
      <c r="F312" s="169"/>
      <c r="G312" s="169"/>
      <c r="H312" s="169"/>
      <c r="I312" s="169"/>
      <c r="J312" s="169"/>
      <c r="K312" s="169"/>
      <c r="L312" s="169"/>
      <c r="M312" s="169"/>
      <c r="N312" s="169"/>
      <c r="O312" s="169"/>
      <c r="P312" s="169"/>
      <c r="Q312" s="169"/>
      <c r="R312" s="169"/>
      <c r="S312" s="169"/>
      <c r="T312" s="169"/>
      <c r="U312" s="169"/>
      <c r="V312" s="169"/>
      <c r="W312" s="169"/>
      <c r="X312" s="169"/>
      <c r="Y312" s="169"/>
      <c r="Z312" s="169"/>
      <c r="AA312" s="169"/>
      <c r="AB312" s="169"/>
      <c r="AC312" s="169"/>
      <c r="AD312" s="169"/>
      <c r="AE312" s="169"/>
      <c r="AF312" s="169"/>
      <c r="AG312" s="169"/>
      <c r="AH312" s="169"/>
      <c r="AI312" s="169"/>
      <c r="AJ312" s="169"/>
      <c r="AK312" s="169"/>
      <c r="AL312" s="169"/>
      <c r="AM312" s="169"/>
      <c r="AN312" s="169"/>
      <c r="AO312" s="169"/>
      <c r="AP312" s="169"/>
      <c r="AQ312" s="169"/>
      <c r="AR312" s="169"/>
      <c r="AS312" s="169"/>
      <c r="AT312" s="169"/>
      <c r="AU312" s="170"/>
      <c r="AV312" s="170"/>
    </row>
    <row r="313" spans="1:48" x14ac:dyDescent="0.25">
      <c r="A313" s="169"/>
      <c r="B313" s="169"/>
      <c r="C313" s="169"/>
      <c r="D313" s="169"/>
      <c r="E313" s="169"/>
      <c r="F313" s="169"/>
      <c r="G313" s="169"/>
      <c r="H313" s="169"/>
      <c r="I313" s="169"/>
      <c r="J313" s="169"/>
      <c r="K313" s="169"/>
      <c r="L313" s="169"/>
      <c r="M313" s="169"/>
      <c r="N313" s="169"/>
      <c r="O313" s="169"/>
      <c r="P313" s="169"/>
      <c r="Q313" s="169"/>
      <c r="R313" s="169"/>
      <c r="S313" s="169"/>
      <c r="T313" s="169"/>
      <c r="U313" s="169"/>
      <c r="V313" s="169"/>
      <c r="W313" s="169"/>
      <c r="X313" s="169"/>
      <c r="Y313" s="169"/>
      <c r="Z313" s="169"/>
      <c r="AA313" s="169"/>
      <c r="AB313" s="169"/>
      <c r="AC313" s="169"/>
      <c r="AD313" s="169"/>
      <c r="AE313" s="169"/>
      <c r="AF313" s="169"/>
      <c r="AG313" s="169"/>
      <c r="AH313" s="169"/>
      <c r="AI313" s="169"/>
      <c r="AJ313" s="169"/>
      <c r="AK313" s="169"/>
      <c r="AL313" s="169"/>
      <c r="AM313" s="169"/>
      <c r="AN313" s="169"/>
      <c r="AO313" s="169"/>
      <c r="AP313" s="169"/>
      <c r="AQ313" s="169"/>
      <c r="AR313" s="169"/>
      <c r="AS313" s="169"/>
      <c r="AT313" s="169"/>
      <c r="AU313" s="170"/>
      <c r="AV313" s="170"/>
    </row>
    <row r="314" spans="1:48" x14ac:dyDescent="0.25">
      <c r="A314" s="169"/>
      <c r="B314" s="169"/>
      <c r="C314" s="169"/>
      <c r="D314" s="169"/>
      <c r="E314" s="169"/>
      <c r="F314" s="169"/>
      <c r="G314" s="169"/>
      <c r="H314" s="169"/>
      <c r="I314" s="169"/>
      <c r="J314" s="169"/>
      <c r="K314" s="169"/>
      <c r="L314" s="169"/>
      <c r="M314" s="169"/>
      <c r="N314" s="169"/>
      <c r="O314" s="169"/>
      <c r="P314" s="169"/>
      <c r="Q314" s="169"/>
      <c r="R314" s="169"/>
      <c r="S314" s="169"/>
      <c r="T314" s="169"/>
      <c r="U314" s="169"/>
      <c r="V314" s="169"/>
      <c r="W314" s="169"/>
      <c r="X314" s="169"/>
      <c r="Y314" s="169"/>
      <c r="Z314" s="169"/>
      <c r="AA314" s="169"/>
      <c r="AB314" s="169"/>
      <c r="AC314" s="169"/>
      <c r="AD314" s="169"/>
      <c r="AE314" s="169"/>
      <c r="AF314" s="169"/>
      <c r="AG314" s="169"/>
      <c r="AH314" s="169"/>
      <c r="AI314" s="169"/>
      <c r="AJ314" s="169"/>
      <c r="AK314" s="169"/>
      <c r="AL314" s="169"/>
      <c r="AM314" s="169"/>
      <c r="AN314" s="169"/>
      <c r="AO314" s="169"/>
      <c r="AP314" s="169"/>
      <c r="AQ314" s="169"/>
      <c r="AR314" s="169"/>
      <c r="AS314" s="169"/>
      <c r="AT314" s="169"/>
      <c r="AU314" s="170"/>
      <c r="AV314" s="170"/>
    </row>
    <row r="315" spans="1:48" x14ac:dyDescent="0.25">
      <c r="A315" s="169"/>
      <c r="B315" s="169"/>
      <c r="C315" s="169"/>
      <c r="D315" s="169"/>
      <c r="E315" s="169"/>
      <c r="F315" s="169"/>
      <c r="G315" s="169"/>
      <c r="H315" s="169"/>
      <c r="I315" s="169"/>
      <c r="J315" s="169"/>
      <c r="K315" s="169"/>
      <c r="L315" s="169"/>
      <c r="M315" s="169"/>
      <c r="N315" s="169"/>
      <c r="O315" s="169"/>
      <c r="P315" s="169"/>
      <c r="Q315" s="169"/>
      <c r="R315" s="169"/>
      <c r="S315" s="169"/>
      <c r="T315" s="169"/>
      <c r="U315" s="169"/>
      <c r="V315" s="169"/>
      <c r="W315" s="169"/>
      <c r="X315" s="169"/>
      <c r="Y315" s="169"/>
      <c r="Z315" s="169"/>
      <c r="AA315" s="169"/>
      <c r="AB315" s="169"/>
      <c r="AC315" s="169"/>
      <c r="AD315" s="169"/>
      <c r="AE315" s="169"/>
      <c r="AF315" s="169"/>
      <c r="AG315" s="169"/>
      <c r="AH315" s="169"/>
      <c r="AI315" s="169"/>
      <c r="AJ315" s="169"/>
      <c r="AK315" s="169"/>
      <c r="AL315" s="169"/>
      <c r="AM315" s="169"/>
      <c r="AN315" s="169"/>
      <c r="AO315" s="169"/>
      <c r="AP315" s="169"/>
      <c r="AQ315" s="169"/>
      <c r="AR315" s="169"/>
      <c r="AS315" s="169"/>
      <c r="AT315" s="169"/>
      <c r="AU315" s="170"/>
      <c r="AV315" s="170"/>
    </row>
    <row r="316" spans="1:48" x14ac:dyDescent="0.25">
      <c r="A316" s="169"/>
      <c r="B316" s="169"/>
      <c r="C316" s="169"/>
      <c r="D316" s="169"/>
      <c r="E316" s="169"/>
      <c r="F316" s="169"/>
      <c r="G316" s="169"/>
      <c r="H316" s="169"/>
      <c r="I316" s="169"/>
      <c r="J316" s="169"/>
      <c r="K316" s="169"/>
      <c r="L316" s="169"/>
      <c r="M316" s="169"/>
      <c r="N316" s="169"/>
      <c r="O316" s="169"/>
      <c r="P316" s="169"/>
      <c r="Q316" s="169"/>
      <c r="R316" s="169"/>
      <c r="S316" s="169"/>
      <c r="T316" s="169"/>
      <c r="U316" s="169"/>
      <c r="V316" s="169"/>
      <c r="W316" s="169"/>
      <c r="X316" s="169"/>
      <c r="Y316" s="169"/>
      <c r="Z316" s="169"/>
      <c r="AA316" s="169"/>
      <c r="AB316" s="169"/>
      <c r="AC316" s="169"/>
      <c r="AD316" s="169"/>
      <c r="AE316" s="169"/>
      <c r="AF316" s="169"/>
      <c r="AG316" s="169"/>
      <c r="AH316" s="169"/>
      <c r="AI316" s="169"/>
      <c r="AJ316" s="169"/>
      <c r="AK316" s="169"/>
      <c r="AL316" s="169"/>
      <c r="AM316" s="169"/>
      <c r="AN316" s="169"/>
      <c r="AO316" s="169"/>
      <c r="AP316" s="169"/>
      <c r="AQ316" s="169"/>
      <c r="AR316" s="169"/>
      <c r="AS316" s="169"/>
      <c r="AT316" s="169"/>
      <c r="AU316" s="170"/>
      <c r="AV316" s="170"/>
    </row>
    <row r="317" spans="1:48" x14ac:dyDescent="0.25">
      <c r="A317" s="169"/>
      <c r="B317" s="169"/>
      <c r="C317" s="169"/>
      <c r="D317" s="169"/>
      <c r="E317" s="169"/>
      <c r="F317" s="169"/>
      <c r="G317" s="169"/>
      <c r="H317" s="169"/>
      <c r="I317" s="169"/>
      <c r="J317" s="169"/>
      <c r="K317" s="169"/>
      <c r="L317" s="169"/>
      <c r="M317" s="169"/>
      <c r="N317" s="169"/>
      <c r="O317" s="169"/>
      <c r="P317" s="169"/>
      <c r="Q317" s="169"/>
      <c r="R317" s="169"/>
      <c r="S317" s="169"/>
      <c r="T317" s="169"/>
      <c r="U317" s="169"/>
      <c r="V317" s="169"/>
      <c r="W317" s="169"/>
      <c r="X317" s="169"/>
      <c r="Y317" s="169"/>
      <c r="Z317" s="169"/>
      <c r="AA317" s="169"/>
      <c r="AB317" s="169"/>
      <c r="AC317" s="169"/>
      <c r="AD317" s="169"/>
      <c r="AE317" s="169"/>
      <c r="AF317" s="169"/>
      <c r="AG317" s="169"/>
      <c r="AH317" s="169"/>
      <c r="AI317" s="169"/>
      <c r="AJ317" s="169"/>
      <c r="AK317" s="169"/>
      <c r="AL317" s="169"/>
      <c r="AM317" s="169"/>
      <c r="AN317" s="169"/>
      <c r="AO317" s="169"/>
      <c r="AP317" s="169"/>
      <c r="AQ317" s="169"/>
      <c r="AR317" s="169"/>
      <c r="AS317" s="169"/>
      <c r="AT317" s="169"/>
      <c r="AU317" s="170"/>
      <c r="AV317" s="170"/>
    </row>
    <row r="318" spans="1:48" x14ac:dyDescent="0.25">
      <c r="A318" s="169"/>
      <c r="B318" s="169"/>
      <c r="C318" s="169"/>
      <c r="D318" s="169"/>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c r="AA318" s="169"/>
      <c r="AB318" s="169"/>
      <c r="AC318" s="169"/>
      <c r="AD318" s="169"/>
      <c r="AE318" s="169"/>
      <c r="AF318" s="169"/>
      <c r="AG318" s="169"/>
      <c r="AH318" s="169"/>
      <c r="AI318" s="169"/>
      <c r="AJ318" s="169"/>
      <c r="AK318" s="169"/>
      <c r="AL318" s="169"/>
      <c r="AM318" s="169"/>
      <c r="AN318" s="169"/>
      <c r="AO318" s="169"/>
      <c r="AP318" s="169"/>
      <c r="AQ318" s="169"/>
      <c r="AR318" s="169"/>
      <c r="AS318" s="169"/>
      <c r="AT318" s="169"/>
      <c r="AU318" s="170"/>
      <c r="AV318" s="170"/>
    </row>
    <row r="319" spans="1:48" x14ac:dyDescent="0.25">
      <c r="A319" s="169"/>
      <c r="B319" s="169"/>
      <c r="C319" s="169"/>
      <c r="D319" s="169"/>
      <c r="E319" s="169"/>
      <c r="F319" s="169"/>
      <c r="G319" s="169"/>
      <c r="H319" s="169"/>
      <c r="I319" s="169"/>
      <c r="J319" s="169"/>
      <c r="K319" s="169"/>
      <c r="L319" s="169"/>
      <c r="M319" s="169"/>
      <c r="N319" s="169"/>
      <c r="O319" s="169"/>
      <c r="P319" s="169"/>
      <c r="Q319" s="169"/>
      <c r="R319" s="169"/>
      <c r="S319" s="169"/>
      <c r="T319" s="169"/>
      <c r="U319" s="169"/>
      <c r="V319" s="169"/>
      <c r="W319" s="169"/>
      <c r="X319" s="169"/>
      <c r="Y319" s="169"/>
      <c r="Z319" s="169"/>
      <c r="AA319" s="169"/>
      <c r="AB319" s="169"/>
      <c r="AC319" s="169"/>
      <c r="AD319" s="169"/>
      <c r="AE319" s="169"/>
      <c r="AF319" s="169"/>
      <c r="AG319" s="169"/>
      <c r="AH319" s="169"/>
      <c r="AI319" s="169"/>
      <c r="AJ319" s="169"/>
      <c r="AK319" s="169"/>
      <c r="AL319" s="169"/>
      <c r="AM319" s="169"/>
      <c r="AN319" s="169"/>
      <c r="AO319" s="169"/>
      <c r="AP319" s="169"/>
      <c r="AQ319" s="169"/>
      <c r="AR319" s="169"/>
      <c r="AS319" s="169"/>
      <c r="AT319" s="169"/>
      <c r="AU319" s="170"/>
      <c r="AV319" s="170"/>
    </row>
    <row r="320" spans="1:48" x14ac:dyDescent="0.25">
      <c r="A320" s="169"/>
      <c r="B320" s="169"/>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169"/>
      <c r="AA320" s="169"/>
      <c r="AB320" s="169"/>
      <c r="AC320" s="169"/>
      <c r="AD320" s="169"/>
      <c r="AE320" s="169"/>
      <c r="AF320" s="169"/>
      <c r="AG320" s="169"/>
      <c r="AH320" s="169"/>
      <c r="AI320" s="169"/>
      <c r="AJ320" s="169"/>
      <c r="AK320" s="169"/>
      <c r="AL320" s="169"/>
      <c r="AM320" s="169"/>
      <c r="AN320" s="169"/>
      <c r="AO320" s="169"/>
      <c r="AP320" s="169"/>
      <c r="AQ320" s="169"/>
      <c r="AR320" s="169"/>
      <c r="AS320" s="169"/>
      <c r="AT320" s="169"/>
      <c r="AU320" s="170"/>
      <c r="AV320" s="170"/>
    </row>
    <row r="321" spans="1:48" x14ac:dyDescent="0.25">
      <c r="A321" s="169"/>
      <c r="B321" s="169"/>
      <c r="C321" s="169"/>
      <c r="D321" s="169"/>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c r="AA321" s="169"/>
      <c r="AB321" s="169"/>
      <c r="AC321" s="169"/>
      <c r="AD321" s="169"/>
      <c r="AE321" s="169"/>
      <c r="AF321" s="169"/>
      <c r="AG321" s="169"/>
      <c r="AH321" s="169"/>
      <c r="AI321" s="169"/>
      <c r="AJ321" s="169"/>
      <c r="AK321" s="169"/>
      <c r="AL321" s="169"/>
      <c r="AM321" s="169"/>
      <c r="AN321" s="169"/>
      <c r="AO321" s="169"/>
      <c r="AP321" s="169"/>
      <c r="AQ321" s="169"/>
      <c r="AR321" s="169"/>
      <c r="AS321" s="169"/>
      <c r="AT321" s="169"/>
      <c r="AU321" s="170"/>
      <c r="AV321" s="170"/>
    </row>
    <row r="322" spans="1:48" x14ac:dyDescent="0.25">
      <c r="A322" s="169"/>
      <c r="B322" s="169"/>
      <c r="C322" s="169"/>
      <c r="D322" s="169"/>
      <c r="E322" s="169"/>
      <c r="F322" s="169"/>
      <c r="G322" s="169"/>
      <c r="H322" s="169"/>
      <c r="I322" s="169"/>
      <c r="J322" s="169"/>
      <c r="K322" s="169"/>
      <c r="L322" s="169"/>
      <c r="M322" s="169"/>
      <c r="N322" s="169"/>
      <c r="O322" s="169"/>
      <c r="P322" s="169"/>
      <c r="Q322" s="169"/>
      <c r="R322" s="169"/>
      <c r="S322" s="169"/>
      <c r="T322" s="169"/>
      <c r="U322" s="169"/>
      <c r="V322" s="169"/>
      <c r="W322" s="169"/>
      <c r="X322" s="169"/>
      <c r="Y322" s="169"/>
      <c r="Z322" s="169"/>
      <c r="AA322" s="169"/>
      <c r="AB322" s="169"/>
      <c r="AC322" s="169"/>
      <c r="AD322" s="169"/>
      <c r="AE322" s="169"/>
      <c r="AF322" s="169"/>
      <c r="AG322" s="169"/>
      <c r="AH322" s="169"/>
      <c r="AI322" s="169"/>
      <c r="AJ322" s="169"/>
      <c r="AK322" s="169"/>
      <c r="AL322" s="169"/>
      <c r="AM322" s="169"/>
      <c r="AN322" s="169"/>
      <c r="AO322" s="169"/>
      <c r="AP322" s="169"/>
      <c r="AQ322" s="169"/>
      <c r="AR322" s="169"/>
      <c r="AS322" s="169"/>
      <c r="AT322" s="169"/>
      <c r="AU322" s="170"/>
      <c r="AV322" s="170"/>
    </row>
    <row r="323" spans="1:48" x14ac:dyDescent="0.25">
      <c r="A323" s="169"/>
      <c r="B323" s="169"/>
      <c r="C323" s="169"/>
      <c r="D323" s="169"/>
      <c r="E323" s="169"/>
      <c r="F323" s="169"/>
      <c r="G323" s="169"/>
      <c r="H323" s="169"/>
      <c r="I323" s="169"/>
      <c r="J323" s="169"/>
      <c r="K323" s="169"/>
      <c r="L323" s="169"/>
      <c r="M323" s="169"/>
      <c r="N323" s="169"/>
      <c r="O323" s="169"/>
      <c r="P323" s="169"/>
      <c r="Q323" s="169"/>
      <c r="R323" s="169"/>
      <c r="S323" s="169"/>
      <c r="T323" s="169"/>
      <c r="U323" s="169"/>
      <c r="V323" s="169"/>
      <c r="W323" s="169"/>
      <c r="X323" s="169"/>
      <c r="Y323" s="169"/>
      <c r="Z323" s="169"/>
      <c r="AA323" s="169"/>
      <c r="AB323" s="169"/>
      <c r="AC323" s="169"/>
      <c r="AD323" s="169"/>
      <c r="AE323" s="169"/>
      <c r="AF323" s="169"/>
      <c r="AG323" s="169"/>
      <c r="AH323" s="169"/>
      <c r="AI323" s="169"/>
      <c r="AJ323" s="169"/>
      <c r="AK323" s="169"/>
      <c r="AL323" s="169"/>
      <c r="AM323" s="169"/>
      <c r="AN323" s="169"/>
      <c r="AO323" s="169"/>
      <c r="AP323" s="169"/>
      <c r="AQ323" s="169"/>
      <c r="AR323" s="169"/>
      <c r="AS323" s="169"/>
      <c r="AT323" s="169"/>
      <c r="AU323" s="170"/>
      <c r="AV323" s="170"/>
    </row>
    <row r="324" spans="1:48" x14ac:dyDescent="0.25">
      <c r="A324" s="169"/>
      <c r="B324" s="169"/>
      <c r="C324" s="169"/>
      <c r="D324" s="169"/>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c r="AA324" s="169"/>
      <c r="AB324" s="169"/>
      <c r="AC324" s="169"/>
      <c r="AD324" s="169"/>
      <c r="AE324" s="169"/>
      <c r="AF324" s="169"/>
      <c r="AG324" s="169"/>
      <c r="AH324" s="169"/>
      <c r="AI324" s="169"/>
      <c r="AJ324" s="169"/>
      <c r="AK324" s="169"/>
      <c r="AL324" s="169"/>
      <c r="AM324" s="169"/>
      <c r="AN324" s="169"/>
      <c r="AO324" s="169"/>
      <c r="AP324" s="169"/>
      <c r="AQ324" s="169"/>
      <c r="AR324" s="169"/>
      <c r="AS324" s="169"/>
      <c r="AT324" s="169"/>
      <c r="AU324" s="170"/>
      <c r="AV324" s="170"/>
    </row>
    <row r="325" spans="1:48" x14ac:dyDescent="0.25">
      <c r="A325" s="169"/>
      <c r="B325" s="169"/>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c r="AA325" s="169"/>
      <c r="AB325" s="169"/>
      <c r="AC325" s="169"/>
      <c r="AD325" s="169"/>
      <c r="AE325" s="169"/>
      <c r="AF325" s="169"/>
      <c r="AG325" s="169"/>
      <c r="AH325" s="169"/>
      <c r="AI325" s="169"/>
      <c r="AJ325" s="169"/>
      <c r="AK325" s="169"/>
      <c r="AL325" s="169"/>
      <c r="AM325" s="169"/>
      <c r="AN325" s="169"/>
      <c r="AO325" s="169"/>
      <c r="AP325" s="169"/>
      <c r="AQ325" s="169"/>
      <c r="AR325" s="169"/>
      <c r="AS325" s="169"/>
      <c r="AT325" s="169"/>
      <c r="AU325" s="170"/>
      <c r="AV325" s="170"/>
    </row>
    <row r="326" spans="1:48" x14ac:dyDescent="0.25">
      <c r="A326" s="169"/>
      <c r="B326" s="169"/>
      <c r="C326" s="169"/>
      <c r="D326" s="169"/>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c r="AA326" s="169"/>
      <c r="AB326" s="169"/>
      <c r="AC326" s="169"/>
      <c r="AD326" s="169"/>
      <c r="AE326" s="169"/>
      <c r="AF326" s="169"/>
      <c r="AG326" s="169"/>
      <c r="AH326" s="169"/>
      <c r="AI326" s="169"/>
      <c r="AJ326" s="169"/>
      <c r="AK326" s="169"/>
      <c r="AL326" s="169"/>
      <c r="AM326" s="169"/>
      <c r="AN326" s="169"/>
      <c r="AO326" s="169"/>
      <c r="AP326" s="169"/>
      <c r="AQ326" s="169"/>
      <c r="AR326" s="169"/>
      <c r="AS326" s="169"/>
      <c r="AT326" s="169"/>
      <c r="AU326" s="170"/>
      <c r="AV326" s="170"/>
    </row>
    <row r="327" spans="1:48" x14ac:dyDescent="0.25">
      <c r="A327" s="169"/>
      <c r="B327" s="169"/>
      <c r="C327" s="169"/>
      <c r="D327" s="169"/>
      <c r="E327" s="169"/>
      <c r="F327" s="169"/>
      <c r="G327" s="169"/>
      <c r="H327" s="169"/>
      <c r="I327" s="169"/>
      <c r="J327" s="169"/>
      <c r="K327" s="169"/>
      <c r="L327" s="169"/>
      <c r="M327" s="169"/>
      <c r="N327" s="169"/>
      <c r="O327" s="169"/>
      <c r="P327" s="169"/>
      <c r="Q327" s="169"/>
      <c r="R327" s="169"/>
      <c r="S327" s="169"/>
      <c r="T327" s="169"/>
      <c r="U327" s="169"/>
      <c r="V327" s="169"/>
      <c r="W327" s="169"/>
      <c r="X327" s="169"/>
      <c r="Y327" s="169"/>
      <c r="Z327" s="169"/>
      <c r="AA327" s="169"/>
      <c r="AB327" s="169"/>
      <c r="AC327" s="169"/>
      <c r="AD327" s="169"/>
      <c r="AE327" s="169"/>
      <c r="AF327" s="169"/>
      <c r="AG327" s="169"/>
      <c r="AH327" s="169"/>
      <c r="AI327" s="169"/>
      <c r="AJ327" s="169"/>
      <c r="AK327" s="169"/>
      <c r="AL327" s="169"/>
      <c r="AM327" s="169"/>
      <c r="AN327" s="169"/>
      <c r="AO327" s="169"/>
      <c r="AP327" s="169"/>
      <c r="AQ327" s="169"/>
      <c r="AR327" s="169"/>
      <c r="AS327" s="169"/>
      <c r="AT327" s="169"/>
      <c r="AU327" s="170"/>
      <c r="AV327" s="170"/>
    </row>
    <row r="328" spans="1:48" x14ac:dyDescent="0.25">
      <c r="A328" s="169"/>
      <c r="B328" s="169"/>
      <c r="C328" s="169"/>
      <c r="D328" s="169"/>
      <c r="E328" s="169"/>
      <c r="F328" s="169"/>
      <c r="G328" s="169"/>
      <c r="H328" s="169"/>
      <c r="I328" s="169"/>
      <c r="J328" s="169"/>
      <c r="K328" s="169"/>
      <c r="L328" s="169"/>
      <c r="M328" s="169"/>
      <c r="N328" s="169"/>
      <c r="O328" s="169"/>
      <c r="P328" s="169"/>
      <c r="Q328" s="169"/>
      <c r="R328" s="169"/>
      <c r="S328" s="169"/>
      <c r="T328" s="169"/>
      <c r="U328" s="169"/>
      <c r="V328" s="169"/>
      <c r="W328" s="169"/>
      <c r="X328" s="169"/>
      <c r="Y328" s="169"/>
      <c r="Z328" s="169"/>
      <c r="AA328" s="169"/>
      <c r="AB328" s="169"/>
      <c r="AC328" s="169"/>
      <c r="AD328" s="169"/>
      <c r="AE328" s="169"/>
      <c r="AF328" s="169"/>
      <c r="AG328" s="169"/>
      <c r="AH328" s="169"/>
      <c r="AI328" s="169"/>
      <c r="AJ328" s="169"/>
      <c r="AK328" s="169"/>
      <c r="AL328" s="169"/>
      <c r="AM328" s="169"/>
      <c r="AN328" s="169"/>
      <c r="AO328" s="169"/>
      <c r="AP328" s="169"/>
      <c r="AQ328" s="169"/>
      <c r="AR328" s="169"/>
      <c r="AS328" s="169"/>
      <c r="AT328" s="169"/>
      <c r="AU328" s="170"/>
      <c r="AV328" s="170"/>
    </row>
    <row r="329" spans="1:48" x14ac:dyDescent="0.25">
      <c r="A329" s="169"/>
      <c r="B329" s="169"/>
      <c r="C329" s="169"/>
      <c r="D329" s="169"/>
      <c r="E329" s="169"/>
      <c r="F329" s="169"/>
      <c r="G329" s="169"/>
      <c r="H329" s="169"/>
      <c r="J329" s="169"/>
      <c r="K329" s="169"/>
      <c r="L329" s="169"/>
      <c r="M329" s="169"/>
      <c r="N329" s="169"/>
      <c r="O329" s="169"/>
      <c r="P329" s="169"/>
      <c r="Q329" s="169"/>
      <c r="R329" s="169"/>
      <c r="S329" s="169"/>
      <c r="T329" s="169"/>
      <c r="U329" s="169"/>
      <c r="V329" s="169"/>
      <c r="W329" s="169"/>
      <c r="X329" s="169"/>
      <c r="Y329" s="169"/>
      <c r="Z329" s="169"/>
      <c r="AA329" s="169"/>
      <c r="AB329" s="169"/>
      <c r="AC329" s="169"/>
      <c r="AD329" s="169"/>
      <c r="AE329" s="169"/>
      <c r="AF329" s="169"/>
      <c r="AG329" s="169"/>
      <c r="AH329" s="169"/>
      <c r="AI329" s="169"/>
      <c r="AJ329" s="169"/>
      <c r="AK329" s="169"/>
      <c r="AL329" s="169"/>
      <c r="AM329" s="169"/>
      <c r="AN329" s="169"/>
      <c r="AO329" s="169"/>
      <c r="AP329" s="169"/>
      <c r="AQ329" s="169"/>
      <c r="AR329" s="169"/>
      <c r="AS329" s="169"/>
      <c r="AT329" s="169"/>
      <c r="AU329" s="170"/>
      <c r="AV329" s="170"/>
    </row>
    <row r="330" spans="1:48" x14ac:dyDescent="0.25">
      <c r="A330" s="169"/>
      <c r="B330" s="169"/>
      <c r="C330" s="169"/>
      <c r="D330" s="169"/>
      <c r="E330" s="169"/>
      <c r="F330" s="169"/>
      <c r="G330" s="169"/>
      <c r="H330" s="169"/>
      <c r="J330" s="169"/>
      <c r="K330" s="169"/>
      <c r="L330" s="169"/>
      <c r="M330" s="169"/>
      <c r="N330" s="169"/>
      <c r="O330" s="169"/>
      <c r="P330" s="169"/>
      <c r="Q330" s="169"/>
      <c r="R330" s="169"/>
      <c r="S330" s="169"/>
      <c r="T330" s="169"/>
      <c r="U330" s="169"/>
      <c r="V330" s="169"/>
      <c r="W330" s="169"/>
      <c r="X330" s="169"/>
      <c r="Y330" s="169"/>
      <c r="Z330" s="169"/>
      <c r="AA330" s="169"/>
      <c r="AB330" s="169"/>
      <c r="AC330" s="169"/>
      <c r="AD330" s="169"/>
      <c r="AE330" s="169"/>
      <c r="AF330" s="169"/>
      <c r="AG330" s="169"/>
      <c r="AH330" s="169"/>
      <c r="AI330" s="169"/>
      <c r="AJ330" s="169"/>
      <c r="AK330" s="169"/>
      <c r="AL330" s="169"/>
      <c r="AM330" s="169"/>
      <c r="AN330" s="169"/>
      <c r="AO330" s="169"/>
      <c r="AP330" s="169"/>
      <c r="AQ330" s="169"/>
      <c r="AR330" s="169"/>
      <c r="AS330" s="169"/>
      <c r="AT330" s="169"/>
      <c r="AU330" s="170"/>
      <c r="AV330" s="170"/>
    </row>
    <row r="331" spans="1:48" x14ac:dyDescent="0.25">
      <c r="A331" s="169"/>
      <c r="B331" s="169"/>
      <c r="C331" s="169"/>
      <c r="D331" s="169"/>
      <c r="E331" s="169"/>
      <c r="F331" s="169"/>
      <c r="G331" s="169"/>
      <c r="J331" s="169"/>
      <c r="L331" s="169"/>
      <c r="M331" s="169"/>
      <c r="N331" s="169"/>
      <c r="O331" s="169"/>
      <c r="P331" s="169"/>
      <c r="Q331" s="169"/>
      <c r="R331" s="169"/>
      <c r="S331" s="169"/>
      <c r="T331" s="169"/>
      <c r="U331" s="169"/>
      <c r="V331" s="169"/>
      <c r="W331" s="169"/>
      <c r="X331" s="169"/>
      <c r="Y331" s="169"/>
      <c r="Z331" s="169"/>
      <c r="AA331" s="169"/>
      <c r="AB331" s="169"/>
      <c r="AC331" s="169"/>
      <c r="AD331" s="169"/>
      <c r="AE331" s="169"/>
      <c r="AF331" s="169"/>
      <c r="AG331" s="169"/>
      <c r="AH331" s="169"/>
      <c r="AI331" s="169"/>
      <c r="AJ331" s="169"/>
      <c r="AK331" s="169"/>
      <c r="AL331" s="169"/>
      <c r="AM331" s="169"/>
      <c r="AN331" s="169"/>
      <c r="AO331" s="169"/>
      <c r="AP331" s="169"/>
      <c r="AQ331" s="169"/>
      <c r="AR331" s="169"/>
      <c r="AS331" s="169"/>
      <c r="AT331" s="169"/>
      <c r="AU331" s="170"/>
      <c r="AV331" s="170"/>
    </row>
    <row r="332" spans="1:48" x14ac:dyDescent="0.25">
      <c r="A332" s="169"/>
      <c r="B332" s="169"/>
      <c r="C332" s="169"/>
      <c r="D332" s="169"/>
      <c r="E332" s="169"/>
      <c r="F332" s="169"/>
      <c r="G332" s="169"/>
      <c r="J332" s="169"/>
      <c r="L332" s="169"/>
      <c r="M332" s="169"/>
      <c r="N332" s="169"/>
      <c r="O332" s="169"/>
      <c r="P332" s="169"/>
      <c r="Q332" s="169"/>
      <c r="R332" s="169"/>
      <c r="S332" s="169"/>
      <c r="T332" s="169"/>
      <c r="U332" s="169"/>
      <c r="V332" s="169"/>
      <c r="W332" s="169"/>
      <c r="X332" s="169"/>
      <c r="Y332" s="169"/>
      <c r="Z332" s="169"/>
      <c r="AA332" s="169"/>
      <c r="AB332" s="169"/>
      <c r="AC332" s="169"/>
      <c r="AD332" s="169"/>
      <c r="AE332" s="169"/>
      <c r="AF332" s="169"/>
      <c r="AG332" s="169"/>
      <c r="AH332" s="169"/>
      <c r="AI332" s="169"/>
      <c r="AJ332" s="169"/>
      <c r="AK332" s="169"/>
      <c r="AL332" s="169"/>
      <c r="AM332" s="169"/>
      <c r="AN332" s="169"/>
      <c r="AO332" s="169"/>
      <c r="AP332" s="169"/>
      <c r="AQ332" s="169"/>
      <c r="AR332" s="169"/>
      <c r="AS332" s="169"/>
      <c r="AT332" s="169"/>
      <c r="AU332" s="170"/>
      <c r="AV332" s="170"/>
    </row>
    <row r="333" spans="1:48" x14ac:dyDescent="0.25">
      <c r="A333" s="169"/>
      <c r="B333" s="169"/>
      <c r="C333" s="169"/>
      <c r="D333" s="169"/>
      <c r="E333" s="169"/>
      <c r="F333" s="169"/>
      <c r="G333" s="169"/>
      <c r="J333" s="169"/>
      <c r="L333" s="169"/>
      <c r="M333" s="169"/>
      <c r="N333" s="169"/>
      <c r="O333" s="169"/>
      <c r="P333" s="169"/>
      <c r="Q333" s="169"/>
      <c r="R333" s="169"/>
      <c r="S333" s="169"/>
      <c r="T333" s="169"/>
      <c r="U333" s="169"/>
      <c r="V333" s="169"/>
      <c r="W333" s="169"/>
      <c r="X333" s="169"/>
      <c r="Y333" s="169"/>
      <c r="Z333" s="169"/>
      <c r="AA333" s="169"/>
      <c r="AB333" s="169"/>
      <c r="AC333" s="169"/>
      <c r="AD333" s="169"/>
      <c r="AE333" s="169"/>
      <c r="AF333" s="169"/>
      <c r="AG333" s="169"/>
      <c r="AH333" s="169"/>
      <c r="AI333" s="169"/>
      <c r="AJ333" s="169"/>
      <c r="AK333" s="169"/>
      <c r="AL333" s="169"/>
      <c r="AM333" s="169"/>
      <c r="AN333" s="169"/>
      <c r="AO333" s="169"/>
      <c r="AP333" s="169"/>
      <c r="AQ333" s="169"/>
      <c r="AR333" s="169"/>
      <c r="AS333" s="169"/>
      <c r="AT333" s="169"/>
      <c r="AU333" s="170"/>
      <c r="AV333" s="170"/>
    </row>
    <row r="334" spans="1:48" x14ac:dyDescent="0.25">
      <c r="A334" s="169"/>
      <c r="B334" s="169"/>
      <c r="C334" s="169"/>
      <c r="D334" s="169"/>
      <c r="E334" s="169"/>
      <c r="F334" s="169"/>
      <c r="G334" s="169"/>
      <c r="J334" s="169"/>
      <c r="L334" s="169"/>
      <c r="M334" s="169"/>
      <c r="N334" s="169"/>
      <c r="O334" s="169"/>
      <c r="P334" s="169"/>
      <c r="Q334" s="169"/>
      <c r="R334" s="169"/>
      <c r="S334" s="169"/>
      <c r="T334" s="169"/>
      <c r="U334" s="169"/>
      <c r="V334" s="169"/>
      <c r="W334" s="169"/>
      <c r="X334" s="169"/>
      <c r="Y334" s="169"/>
      <c r="Z334" s="169"/>
      <c r="AA334" s="169"/>
      <c r="AB334" s="169"/>
      <c r="AC334" s="169"/>
      <c r="AD334" s="169"/>
      <c r="AE334" s="169"/>
      <c r="AF334" s="169"/>
      <c r="AG334" s="169"/>
      <c r="AH334" s="169"/>
      <c r="AI334" s="169"/>
      <c r="AJ334" s="169"/>
      <c r="AK334" s="169"/>
      <c r="AL334" s="169"/>
      <c r="AM334" s="169"/>
      <c r="AN334" s="169"/>
      <c r="AO334" s="169"/>
      <c r="AP334" s="169"/>
      <c r="AQ334" s="169"/>
      <c r="AR334" s="169"/>
      <c r="AS334" s="169"/>
      <c r="AT334" s="169"/>
      <c r="AU334" s="170"/>
      <c r="AV334" s="170"/>
    </row>
    <row r="335" spans="1:48" x14ac:dyDescent="0.25">
      <c r="A335" s="169"/>
      <c r="B335" s="169"/>
      <c r="C335" s="169"/>
      <c r="D335" s="169"/>
      <c r="E335" s="169"/>
      <c r="F335" s="169"/>
      <c r="G335" s="169"/>
      <c r="J335" s="169"/>
      <c r="L335" s="169"/>
      <c r="M335" s="169"/>
      <c r="N335" s="169"/>
      <c r="O335" s="169"/>
      <c r="P335" s="169"/>
      <c r="Q335" s="169"/>
      <c r="R335" s="169"/>
      <c r="S335" s="169"/>
      <c r="T335" s="169"/>
      <c r="U335" s="169"/>
      <c r="V335" s="169"/>
      <c r="W335" s="169"/>
      <c r="X335" s="169"/>
      <c r="Y335" s="169"/>
      <c r="Z335" s="169"/>
      <c r="AA335" s="169"/>
      <c r="AB335" s="169"/>
      <c r="AC335" s="169"/>
      <c r="AD335" s="169"/>
      <c r="AE335" s="169"/>
      <c r="AF335" s="169"/>
      <c r="AG335" s="169"/>
      <c r="AH335" s="169"/>
      <c r="AI335" s="169"/>
      <c r="AJ335" s="169"/>
      <c r="AK335" s="169"/>
      <c r="AL335" s="169"/>
      <c r="AM335" s="169"/>
      <c r="AN335" s="169"/>
      <c r="AO335" s="169"/>
      <c r="AP335" s="169"/>
      <c r="AQ335" s="169"/>
      <c r="AR335" s="169"/>
      <c r="AS335" s="169"/>
      <c r="AT335" s="169"/>
      <c r="AU335" s="170"/>
      <c r="AV335" s="170"/>
    </row>
    <row r="336" spans="1:48" x14ac:dyDescent="0.25">
      <c r="A336" s="169"/>
      <c r="B336" s="169"/>
      <c r="C336" s="169"/>
      <c r="D336" s="169"/>
      <c r="E336" s="169"/>
      <c r="F336" s="169"/>
      <c r="G336" s="169"/>
      <c r="J336" s="169"/>
      <c r="L336" s="169"/>
      <c r="N336" s="169"/>
      <c r="O336" s="169"/>
      <c r="P336" s="169"/>
      <c r="Q336" s="169"/>
      <c r="R336" s="169"/>
      <c r="S336" s="169"/>
      <c r="T336" s="169"/>
      <c r="U336" s="169"/>
      <c r="V336" s="169"/>
      <c r="W336" s="169"/>
      <c r="X336" s="169"/>
      <c r="Y336" s="169"/>
      <c r="Z336" s="169"/>
      <c r="AA336" s="169"/>
      <c r="AB336" s="169"/>
      <c r="AC336" s="169"/>
      <c r="AD336" s="169"/>
      <c r="AE336" s="169"/>
      <c r="AF336" s="169"/>
      <c r="AG336" s="169"/>
      <c r="AH336" s="169"/>
      <c r="AI336" s="169"/>
      <c r="AJ336" s="169"/>
      <c r="AK336" s="169"/>
      <c r="AL336" s="169"/>
      <c r="AM336" s="169"/>
      <c r="AN336" s="169"/>
      <c r="AO336" s="169"/>
      <c r="AP336" s="169"/>
      <c r="AQ336" s="169"/>
      <c r="AR336" s="169"/>
      <c r="AS336" s="169"/>
      <c r="AT336" s="169"/>
      <c r="AU336" s="170"/>
      <c r="AV336" s="170"/>
    </row>
  </sheetData>
  <sheetProtection algorithmName="SHA-512" hashValue="XzWts8lsxzyXfDuEfs/BFMlJo0g6Ig56wTcXkpHrN8bIit08wocwq7BvWNARllITT2crKC2m0x5tPbz4H7gY3Q==" saltValue="QDmF+pSYes+cR/tddbrn+A==" spinCount="100000" sheet="1" objects="1" scenarios="1"/>
  <mergeCells count="42">
    <mergeCell ref="U6:Y10"/>
    <mergeCell ref="I5:K5"/>
    <mergeCell ref="O23:O37"/>
    <mergeCell ref="G23:G37"/>
    <mergeCell ref="A23:A37"/>
    <mergeCell ref="J8:K8"/>
    <mergeCell ref="M8:M9"/>
    <mergeCell ref="I12:K12"/>
    <mergeCell ref="I10:K10"/>
    <mergeCell ref="I14:K14"/>
    <mergeCell ref="I16:K16"/>
    <mergeCell ref="P23:P37"/>
    <mergeCell ref="Q23:Q37"/>
    <mergeCell ref="R23:R37"/>
    <mergeCell ref="S23:S37"/>
    <mergeCell ref="T23:T37"/>
    <mergeCell ref="U23:U37"/>
    <mergeCell ref="V23:V37"/>
    <mergeCell ref="W23:W37"/>
    <mergeCell ref="X23:X37"/>
    <mergeCell ref="Y23:Y37"/>
    <mergeCell ref="AM23:AM37"/>
    <mergeCell ref="AE23:AE37"/>
    <mergeCell ref="AF23:AF37"/>
    <mergeCell ref="AG23:AG37"/>
    <mergeCell ref="Z23:Z37"/>
    <mergeCell ref="AA23:AA37"/>
    <mergeCell ref="AB23:AB37"/>
    <mergeCell ref="AC23:AC37"/>
    <mergeCell ref="AD23:AD37"/>
    <mergeCell ref="AH23:AH37"/>
    <mergeCell ref="AI23:AI37"/>
    <mergeCell ref="AJ23:AJ37"/>
    <mergeCell ref="AK23:AK37"/>
    <mergeCell ref="AL23:AL37"/>
    <mergeCell ref="AT23:AT37"/>
    <mergeCell ref="AN23:AN37"/>
    <mergeCell ref="AO23:AO37"/>
    <mergeCell ref="AP23:AP37"/>
    <mergeCell ref="AS23:AS37"/>
    <mergeCell ref="AR23:AR37"/>
    <mergeCell ref="AQ23:AQ37"/>
  </mergeCells>
  <conditionalFormatting sqref="Q7">
    <cfRule type="expression" dxfId="13" priority="16">
      <formula>$Q$5&gt;=1</formula>
    </cfRule>
    <cfRule type="expression" dxfId="12" priority="17">
      <formula>$Q$5=1</formula>
    </cfRule>
  </conditionalFormatting>
  <conditionalFormatting sqref="Q9">
    <cfRule type="expression" dxfId="11" priority="14">
      <formula>$Q$5&gt;=2</formula>
    </cfRule>
    <cfRule type="expression" dxfId="10" priority="15">
      <formula>$Q$5&gt;=2</formula>
    </cfRule>
  </conditionalFormatting>
  <conditionalFormatting sqref="Q11">
    <cfRule type="expression" dxfId="9" priority="13">
      <formula>$Q$5&gt;=3</formula>
    </cfRule>
  </conditionalFormatting>
  <conditionalFormatting sqref="Q13">
    <cfRule type="expression" dxfId="8" priority="12">
      <formula>$Q$5&gt;=4</formula>
    </cfRule>
  </conditionalFormatting>
  <conditionalFormatting sqref="Q15">
    <cfRule type="expression" dxfId="7" priority="11">
      <formula>$Q$5&gt;=5</formula>
    </cfRule>
  </conditionalFormatting>
  <conditionalFormatting sqref="Q17">
    <cfRule type="expression" dxfId="6" priority="10">
      <formula>$Q$5&gt;=6</formula>
    </cfRule>
  </conditionalFormatting>
  <conditionalFormatting sqref="Q19">
    <cfRule type="expression" dxfId="5" priority="9">
      <formula>$Q$5&gt;=7</formula>
    </cfRule>
  </conditionalFormatting>
  <conditionalFormatting sqref="S5">
    <cfRule type="cellIs" dxfId="4" priority="6" operator="greaterThan">
      <formula>0</formula>
    </cfRule>
  </conditionalFormatting>
  <conditionalFormatting sqref="U5">
    <cfRule type="containsText" dxfId="3" priority="4" operator="containsText" text="Inadequate">
      <formula>NOT(ISERROR(SEARCH("Inadequate",U5)))</formula>
    </cfRule>
    <cfRule type="cellIs" dxfId="2" priority="5" operator="greaterThan">
      <formula>0</formula>
    </cfRule>
  </conditionalFormatting>
  <conditionalFormatting sqref="W5">
    <cfRule type="containsText" dxfId="1" priority="1" operator="containsText" text="INADEQUATE">
      <formula>NOT(ISERROR(SEARCH("INADEQUATE",W5)))</formula>
    </cfRule>
  </conditionalFormatting>
  <dataValidations count="3">
    <dataValidation type="list" allowBlank="1" showInputMessage="1" showErrorMessage="1" sqref="Q5">
      <formula1>$AV$3:$AV$10</formula1>
    </dataValidation>
    <dataValidation type="list" allowBlank="1" showInputMessage="1" showErrorMessage="1" sqref="Q19 Q7 Q9 Q11 Q13 Q15 Q17">
      <formula1>$AU$3:$AU$12</formula1>
    </dataValidation>
    <dataValidation type="whole" errorStyle="warning" allowBlank="1" showInputMessage="1" showErrorMessage="1" errorTitle="Invalid Number!!" error="The I.D. number inputted might be wrong. Please re-confirm" promptTitle="How to get your company's I.D. " prompt="Please click on the cell below to obtain your company's I.D. Ensure the correct number is inputted." sqref="M10:M11">
      <formula1>1</formula1>
      <formula2>6000</formula2>
    </dataValidation>
  </dataValidations>
  <hyperlinks>
    <hyperlink ref="I22" location="'Notes BS'!L1" display="Cash and Cash Equivalents"/>
    <hyperlink ref="I23" location="'Schedule of Investments'!A1" display="Investments in Securities"/>
    <hyperlink ref="I25" location="'Notes BS'!B57" display="Due from related companies"/>
    <hyperlink ref="I26" location="'Notes BS'!B127" display="Property Plant and Equipments"/>
    <hyperlink ref="I27" location="'Notes BS'!B157" display="Intangible Assets"/>
    <hyperlink ref="I28" location="'Notes BS'!B103" display="Deferred Tax Assets"/>
    <hyperlink ref="I29" location="'Notes BS'!B112" display="Other Assets"/>
    <hyperlink ref="K24" location="'Notes BS'!B200" display="Payables"/>
    <hyperlink ref="K25" location="'Unclaimed Share Certificate'!A1" display="Shares held in Registrar's CSCS Ac for Shareholders without CSCS Acs"/>
    <hyperlink ref="K26" location="'Notes BS'!B212" display="Bank loans "/>
    <hyperlink ref="K27" location="'Notes BS'!B230" display="Due to related companies"/>
    <hyperlink ref="K28" location="'Notes BS'!B260" display="Deposit for shares"/>
    <hyperlink ref="K29" location="'Notes BS'!B269" display="Deferred Tax Liabilities"/>
    <hyperlink ref="K30" location="'Notes BS'!B278" display="Tax payable"/>
    <hyperlink ref="K32" location="'Notes BS'!B294" display="Other liabilities"/>
    <hyperlink ref="M22" location="'Notes BS'!B308" display="Share capital"/>
    <hyperlink ref="M23" location="'Notes BS'!B324" display="Share premium"/>
    <hyperlink ref="M24" location="'Notes BS'!B332" display="Retained Earnings"/>
    <hyperlink ref="M25" location="'Notes BS'!B316" display="Other Reserves "/>
    <hyperlink ref="M44" location="'Statement of Financial Performa'!D28" display="Items recycled to P&amp;L "/>
    <hyperlink ref="I12" location="'P&amp;L'!A1" display="Profit/Loss Statement"/>
    <hyperlink ref="I10" location="'Balance sheet'!A1" display="Balance Sheet"/>
    <hyperlink ref="M32" location="'Notes P&amp;L'!C7" display="Commission and fees income"/>
    <hyperlink ref="M33" location="'Notes P&amp;L'!C21" display="Commission and fees expense"/>
    <hyperlink ref="M34" location="'Notes P&amp;L'!C29" display="Investment Income"/>
    <hyperlink ref="M35" location="'Notes P&amp;L'!C37" display="Other Income"/>
    <hyperlink ref="I14" location="'Statement of Changes in Equity'!A1" display="Statement of Changes in Equity"/>
    <hyperlink ref="I16" location="'Statement of Cash flow'!A1" display="Statement of Cashflow"/>
    <hyperlink ref="M45" location="'Statement of Financial Performa'!D33" display="Items not recycled to P&amp;L"/>
    <hyperlink ref="M46" location="'Statement of Financial Performa'!D42" display="Share of comprehensive income of associates"/>
    <hyperlink ref="C15" location="'SEC QR 4'!A1" display="REGISTRARS"/>
    <hyperlink ref="M36" location="'Notes P&amp;L'!N7" display="Other operating expense"/>
    <hyperlink ref="M37" location="'Notes P&amp;L'!B49" display="Finance cost"/>
    <hyperlink ref="M38" location="'Notes BS'!B347" display="Impairments"/>
    <hyperlink ref="I10:K10" location="'Statement of Financial Position'!A1" display="Statement of Financial Position"/>
    <hyperlink ref="I12:K12" location="'Statement of Financial Performa'!A1" display="Statement of Profit or Loss or Other Comprehensive Income"/>
    <hyperlink ref="I14:K14" location="'Statement of Changes in Equity'!A1" display="Statement of Changes in Equity"/>
    <hyperlink ref="I16:K16" location="'Statement of Cash flow'!A1" display="Statement of Cashflow"/>
    <hyperlink ref="I24" location="'Notes BS'!B41" display="Receivables from clients"/>
    <hyperlink ref="K22" location="'List of Clients'!A1" display="Dividends under management"/>
    <hyperlink ref="K23" location="'Surplus Monies'!A1" display="Return Monies"/>
    <hyperlink ref="K34" location="'Notes BS'!B360" display="Provisions"/>
    <hyperlink ref="I30" location="'Notes on Subsidiaries'!Print_Area" display="Investment in Subsidiaries"/>
    <hyperlink ref="I32" location="'Notes on Subsidiaries'!Print_Area" display="Investment in Associates and Joint Ventures"/>
    <hyperlink ref="I34" location="'Schedule of Investments'!A383" display="Investment Property"/>
    <hyperlink ref="M27" location="'Notes BS'!C318" display="Irredeemable Preference Shares"/>
    <hyperlink ref="C17" location="'Report on Unlisted Securities'!A1" display="REPORT ON UNLISTED SECURITIES "/>
  </hyperlinks>
  <pageMargins left="0.75" right="0.75" top="1" bottom="1" header="0.5" footer="0.5"/>
  <pageSetup orientation="portrait" horizontalDpi="4294967292" verticalDpi="4294967292"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D443"/>
  <sheetViews>
    <sheetView zoomScale="90" zoomScaleNormal="90" zoomScaleSheetLayoutView="100" workbookViewId="0">
      <pane ySplit="4" topLeftCell="A39" activePane="bottomLeft" state="frozen"/>
      <selection activeCell="H20" sqref="H20"/>
      <selection pane="bottomLeft" sqref="A1:A4"/>
    </sheetView>
  </sheetViews>
  <sheetFormatPr defaultRowHeight="11.25" x14ac:dyDescent="0.2"/>
  <cols>
    <col min="1" max="1" width="6.5703125" style="10" bestFit="1" customWidth="1"/>
    <col min="2" max="2" width="5.5703125" style="221" bestFit="1" customWidth="1"/>
    <col min="3" max="3" width="46.140625" style="9" bestFit="1" customWidth="1"/>
    <col min="4" max="4" width="22.42578125" style="9" customWidth="1"/>
    <col min="5" max="5" width="24.5703125" style="9" customWidth="1"/>
    <col min="6" max="6" width="27" style="6" customWidth="1"/>
    <col min="7" max="7" width="24" style="9" customWidth="1"/>
    <col min="8" max="8" width="22.28515625" style="9" customWidth="1"/>
    <col min="9" max="9" width="26" style="6" customWidth="1"/>
    <col min="10" max="10" width="25.85546875" style="6" customWidth="1"/>
    <col min="11" max="11" width="25.140625" style="6" customWidth="1"/>
    <col min="12" max="12" width="14.7109375" style="9" bestFit="1" customWidth="1"/>
    <col min="13" max="13" width="18.42578125" style="9" customWidth="1"/>
    <col min="14" max="14" width="23" style="9" customWidth="1"/>
    <col min="15" max="15" width="22.85546875" style="40" customWidth="1"/>
    <col min="16" max="16" width="21.5703125" style="10" bestFit="1" customWidth="1"/>
    <col min="17" max="18" width="21.5703125" style="10" customWidth="1"/>
    <col min="19" max="19" width="35" style="10" customWidth="1"/>
    <col min="20" max="20" width="22.85546875" style="10" customWidth="1"/>
    <col min="21" max="21" width="22" style="10" customWidth="1"/>
    <col min="22" max="22" width="24.85546875" style="10" customWidth="1"/>
    <col min="23" max="24" width="24.140625" style="10" customWidth="1"/>
    <col min="25" max="25" width="25.140625" style="10" customWidth="1"/>
    <col min="26" max="26" width="27.28515625" style="10" customWidth="1"/>
    <col min="27" max="27" width="23.28515625" style="10" bestFit="1" customWidth="1"/>
    <col min="28" max="28" width="10" style="10" bestFit="1" customWidth="1"/>
    <col min="29" max="29" width="14.140625" style="10" bestFit="1" customWidth="1"/>
    <col min="30" max="30" width="27.28515625" style="10" bestFit="1" customWidth="1"/>
    <col min="31" max="16384" width="9.140625" style="10"/>
  </cols>
  <sheetData>
    <row r="1" spans="1:30" ht="12" customHeight="1" thickBot="1" x14ac:dyDescent="0.25">
      <c r="A1" s="875" t="s">
        <v>172</v>
      </c>
      <c r="C1" s="7" t="s">
        <v>1486</v>
      </c>
      <c r="D1" s="7"/>
      <c r="E1" s="7"/>
      <c r="F1" s="8"/>
      <c r="O1" s="311"/>
    </row>
    <row r="2" spans="1:30" ht="44.25" customHeight="1" thickBot="1" x14ac:dyDescent="0.3">
      <c r="A2" s="875"/>
      <c r="B2" s="222"/>
      <c r="C2" s="24"/>
      <c r="D2" s="24" t="s">
        <v>182</v>
      </c>
      <c r="E2" s="44" t="s">
        <v>1487</v>
      </c>
      <c r="F2" s="39" t="s">
        <v>66</v>
      </c>
      <c r="G2" s="11" t="s">
        <v>143</v>
      </c>
      <c r="H2" s="11" t="s">
        <v>142</v>
      </c>
      <c r="I2" s="283" t="s">
        <v>61</v>
      </c>
      <c r="J2" s="12" t="s">
        <v>62</v>
      </c>
      <c r="K2" s="281" t="s">
        <v>65</v>
      </c>
      <c r="L2" s="280" t="s">
        <v>63</v>
      </c>
      <c r="M2" s="11" t="s">
        <v>143</v>
      </c>
      <c r="N2" s="11" t="s">
        <v>142</v>
      </c>
      <c r="O2" s="285" t="s">
        <v>1012</v>
      </c>
      <c r="P2" s="285" t="s">
        <v>1026</v>
      </c>
      <c r="Q2" s="552" t="s">
        <v>1124</v>
      </c>
      <c r="R2" s="338"/>
      <c r="S2" s="9"/>
      <c r="T2" s="7"/>
      <c r="U2" s="7"/>
      <c r="V2" s="7"/>
      <c r="W2" s="7"/>
      <c r="X2" s="7"/>
      <c r="Y2" s="7"/>
      <c r="Z2" s="7"/>
      <c r="AA2" s="7"/>
      <c r="AB2" s="7"/>
      <c r="AC2" s="7"/>
      <c r="AD2" s="7"/>
    </row>
    <row r="3" spans="1:30" ht="14.25" customHeight="1" thickBot="1" x14ac:dyDescent="0.25">
      <c r="A3" s="875"/>
      <c r="B3" s="222" t="s">
        <v>188</v>
      </c>
      <c r="C3" s="14" t="s">
        <v>175</v>
      </c>
      <c r="D3" s="14" t="s">
        <v>183</v>
      </c>
      <c r="E3" s="14"/>
      <c r="F3" s="279"/>
      <c r="G3" s="284"/>
      <c r="H3" s="284"/>
      <c r="I3" s="282"/>
      <c r="J3" s="279"/>
      <c r="K3" s="282"/>
      <c r="L3" s="16"/>
      <c r="M3" s="284"/>
      <c r="N3" s="284"/>
      <c r="O3" s="284"/>
      <c r="P3" s="284"/>
      <c r="Q3" s="338"/>
      <c r="R3" s="338"/>
      <c r="S3" s="42" t="s">
        <v>200</v>
      </c>
      <c r="T3" s="7"/>
      <c r="U3" s="7"/>
      <c r="V3" s="7"/>
      <c r="W3" s="7"/>
      <c r="X3" s="7"/>
      <c r="Y3" s="7"/>
      <c r="Z3" s="7"/>
      <c r="AA3" s="7"/>
      <c r="AB3" s="7"/>
      <c r="AC3" s="7"/>
      <c r="AD3" s="7"/>
    </row>
    <row r="4" spans="1:30" ht="12" hidden="1" customHeight="1" thickBot="1" x14ac:dyDescent="0.25">
      <c r="A4" s="875"/>
      <c r="B4" s="223" t="s">
        <v>60</v>
      </c>
      <c r="C4" s="14"/>
      <c r="D4" s="14"/>
      <c r="E4" s="14"/>
      <c r="F4" s="15"/>
      <c r="G4" s="16" t="s">
        <v>28</v>
      </c>
      <c r="H4" s="16" t="s">
        <v>28</v>
      </c>
      <c r="I4" s="279"/>
      <c r="J4" s="17"/>
      <c r="K4" s="279"/>
      <c r="L4" s="18" t="s">
        <v>28</v>
      </c>
      <c r="M4" s="19" t="s">
        <v>28</v>
      </c>
      <c r="N4" s="16" t="s">
        <v>28</v>
      </c>
      <c r="O4" s="86" t="s">
        <v>28</v>
      </c>
      <c r="S4" s="7"/>
      <c r="T4" s="20"/>
      <c r="U4" s="20"/>
      <c r="V4" s="20"/>
      <c r="W4" s="20"/>
      <c r="X4" s="20"/>
      <c r="Y4" s="20"/>
      <c r="Z4" s="20"/>
      <c r="AA4" s="20"/>
      <c r="AB4" s="20"/>
      <c r="AC4" s="20"/>
      <c r="AD4" s="20"/>
    </row>
    <row r="5" spans="1:30" x14ac:dyDescent="0.2">
      <c r="B5" s="224">
        <v>1</v>
      </c>
      <c r="C5" s="242"/>
      <c r="D5" s="286"/>
      <c r="E5" s="286"/>
      <c r="F5" s="243"/>
      <c r="G5" s="286"/>
      <c r="H5" s="557">
        <f>F5*G5</f>
        <v>0</v>
      </c>
      <c r="I5" s="269"/>
      <c r="J5" s="269"/>
      <c r="K5" s="555">
        <f t="shared" ref="K5:K36" si="0">(F5+I5)-J5</f>
        <v>0</v>
      </c>
      <c r="L5" s="271"/>
      <c r="M5" s="304"/>
      <c r="N5" s="553">
        <f>M5*K5</f>
        <v>0</v>
      </c>
      <c r="O5" s="242"/>
      <c r="P5" s="297"/>
      <c r="S5" s="42"/>
      <c r="T5" s="43" t="s">
        <v>203</v>
      </c>
      <c r="U5" s="43" t="s">
        <v>204</v>
      </c>
      <c r="V5" s="43" t="s">
        <v>205</v>
      </c>
      <c r="W5" s="42" t="s">
        <v>207</v>
      </c>
      <c r="X5" s="42" t="s">
        <v>998</v>
      </c>
      <c r="Y5" s="233" t="s">
        <v>1006</v>
      </c>
      <c r="Z5" s="43" t="s">
        <v>45</v>
      </c>
    </row>
    <row r="6" spans="1:30" x14ac:dyDescent="0.2">
      <c r="B6" s="225">
        <f>B5+1</f>
        <v>2</v>
      </c>
      <c r="C6" s="242"/>
      <c r="D6" s="242"/>
      <c r="E6" s="242"/>
      <c r="F6" s="243"/>
      <c r="G6" s="244"/>
      <c r="H6" s="557">
        <f t="shared" ref="H6:H69" si="1">F6*G6</f>
        <v>0</v>
      </c>
      <c r="I6" s="273"/>
      <c r="J6" s="243"/>
      <c r="K6" s="555">
        <f t="shared" si="0"/>
        <v>0</v>
      </c>
      <c r="L6" s="271"/>
      <c r="M6" s="305"/>
      <c r="N6" s="553">
        <f t="shared" ref="N6:N69" si="2">M6*K6</f>
        <v>0</v>
      </c>
      <c r="O6" s="242"/>
      <c r="P6" s="25"/>
      <c r="S6" s="42"/>
      <c r="T6" s="43" t="s">
        <v>206</v>
      </c>
      <c r="U6" s="43" t="s">
        <v>206</v>
      </c>
      <c r="V6" s="43" t="s">
        <v>206</v>
      </c>
      <c r="W6" s="43" t="s">
        <v>206</v>
      </c>
      <c r="X6" s="43"/>
      <c r="Y6" s="43"/>
      <c r="Z6" s="43" t="s">
        <v>206</v>
      </c>
    </row>
    <row r="7" spans="1:30" x14ac:dyDescent="0.2">
      <c r="A7" s="875" t="s">
        <v>1293</v>
      </c>
      <c r="B7" s="225">
        <f t="shared" ref="B7:B70" si="3">B6+1</f>
        <v>3</v>
      </c>
      <c r="C7" s="242"/>
      <c r="D7" s="242"/>
      <c r="E7" s="242"/>
      <c r="F7" s="243"/>
      <c r="G7" s="244"/>
      <c r="H7" s="557">
        <f>F7*G7</f>
        <v>0</v>
      </c>
      <c r="I7" s="273"/>
      <c r="J7" s="243"/>
      <c r="K7" s="555">
        <f t="shared" si="0"/>
        <v>0</v>
      </c>
      <c r="L7" s="271"/>
      <c r="M7" s="305"/>
      <c r="N7" s="553">
        <f t="shared" si="2"/>
        <v>0</v>
      </c>
      <c r="O7" s="242"/>
      <c r="P7" s="25"/>
      <c r="S7" s="42" t="s">
        <v>202</v>
      </c>
      <c r="T7" s="589">
        <f>SUMIF(E5:E204,"FVTPL",O5:O204)</f>
        <v>0</v>
      </c>
      <c r="U7" s="589">
        <f>SUMIF(E211:E230,"FVTPL",O211:O230)</f>
        <v>0</v>
      </c>
      <c r="V7" s="589">
        <f>SUMIF(E261:E280,"FVTPL",O261:O280)</f>
        <v>0</v>
      </c>
      <c r="W7" s="589">
        <f>SUMIF(E311:E330,"FVTPL",O311:O330)</f>
        <v>0</v>
      </c>
      <c r="X7" s="589">
        <f>SUMIF(E336:E355,"FVTPL",O336:O355)</f>
        <v>0</v>
      </c>
      <c r="Y7" s="589">
        <f>I400</f>
        <v>0</v>
      </c>
      <c r="Z7" s="590">
        <f>SUM(T7:Y7)</f>
        <v>0</v>
      </c>
    </row>
    <row r="8" spans="1:30" x14ac:dyDescent="0.2">
      <c r="A8" s="875"/>
      <c r="B8" s="225">
        <f t="shared" si="3"/>
        <v>4</v>
      </c>
      <c r="C8" s="242"/>
      <c r="D8" s="242"/>
      <c r="E8" s="242"/>
      <c r="F8" s="243"/>
      <c r="G8" s="244"/>
      <c r="H8" s="557">
        <f t="shared" si="1"/>
        <v>0</v>
      </c>
      <c r="I8" s="273"/>
      <c r="J8" s="243"/>
      <c r="K8" s="555">
        <f t="shared" si="0"/>
        <v>0</v>
      </c>
      <c r="L8" s="271"/>
      <c r="M8" s="305"/>
      <c r="N8" s="553">
        <f t="shared" si="2"/>
        <v>0</v>
      </c>
      <c r="O8" s="242"/>
      <c r="P8" s="25"/>
      <c r="S8" s="42" t="s">
        <v>201</v>
      </c>
      <c r="T8" s="589">
        <f>SUMIF(E5:E204,"FVOCI",O5:O204)</f>
        <v>0</v>
      </c>
      <c r="U8" s="589">
        <f>SUMIF(E211:E230,"FVOCI",O211:O230)</f>
        <v>0</v>
      </c>
      <c r="V8" s="589">
        <f>SUMIF(E261:E280,"FVOCI",O261:O280)</f>
        <v>0</v>
      </c>
      <c r="W8" s="589">
        <f>SUMIF(E311:E330,"FVOCI",O311:O330)</f>
        <v>0</v>
      </c>
      <c r="X8" s="589">
        <f>SUMIF(E336:E355,"FVOCI",O336:O355)</f>
        <v>0</v>
      </c>
      <c r="Y8" s="589">
        <v>0</v>
      </c>
      <c r="Z8" s="590">
        <f>SUM(T8:Y8)</f>
        <v>0</v>
      </c>
    </row>
    <row r="9" spans="1:30" x14ac:dyDescent="0.2">
      <c r="B9" s="225">
        <f t="shared" si="3"/>
        <v>5</v>
      </c>
      <c r="C9" s="242"/>
      <c r="D9" s="242"/>
      <c r="E9" s="242"/>
      <c r="F9" s="243"/>
      <c r="G9" s="244"/>
      <c r="H9" s="557">
        <f t="shared" si="1"/>
        <v>0</v>
      </c>
      <c r="I9" s="273"/>
      <c r="J9" s="243"/>
      <c r="K9" s="555">
        <f t="shared" si="0"/>
        <v>0</v>
      </c>
      <c r="L9" s="271"/>
      <c r="M9" s="305"/>
      <c r="N9" s="553">
        <f t="shared" si="2"/>
        <v>0</v>
      </c>
      <c r="O9" s="242"/>
      <c r="P9" s="25"/>
      <c r="S9" s="42" t="s">
        <v>45</v>
      </c>
      <c r="T9" s="590">
        <f t="shared" ref="T9:Y9" si="4">SUM(T7:T8)</f>
        <v>0</v>
      </c>
      <c r="U9" s="590">
        <f t="shared" si="4"/>
        <v>0</v>
      </c>
      <c r="V9" s="590">
        <f t="shared" si="4"/>
        <v>0</v>
      </c>
      <c r="W9" s="590">
        <f t="shared" si="4"/>
        <v>0</v>
      </c>
      <c r="X9" s="590">
        <f t="shared" si="4"/>
        <v>0</v>
      </c>
      <c r="Y9" s="590">
        <f t="shared" si="4"/>
        <v>0</v>
      </c>
      <c r="Z9" s="590">
        <f>SUM(T9:Y9)</f>
        <v>0</v>
      </c>
    </row>
    <row r="10" spans="1:30" x14ac:dyDescent="0.2">
      <c r="B10" s="225">
        <f t="shared" si="3"/>
        <v>6</v>
      </c>
      <c r="C10" s="242"/>
      <c r="D10" s="242"/>
      <c r="E10" s="242"/>
      <c r="F10" s="243"/>
      <c r="G10" s="244"/>
      <c r="H10" s="557">
        <f t="shared" si="1"/>
        <v>0</v>
      </c>
      <c r="I10" s="273"/>
      <c r="J10" s="243"/>
      <c r="K10" s="555">
        <f t="shared" si="0"/>
        <v>0</v>
      </c>
      <c r="L10" s="271"/>
      <c r="M10" s="305"/>
      <c r="N10" s="553">
        <f t="shared" si="2"/>
        <v>0</v>
      </c>
      <c r="O10" s="242"/>
      <c r="P10" s="25"/>
    </row>
    <row r="11" spans="1:30" x14ac:dyDescent="0.2">
      <c r="B11" s="225">
        <f t="shared" si="3"/>
        <v>7</v>
      </c>
      <c r="C11" s="242"/>
      <c r="D11" s="242"/>
      <c r="E11" s="242"/>
      <c r="F11" s="243"/>
      <c r="G11" s="244"/>
      <c r="H11" s="557">
        <f t="shared" si="1"/>
        <v>0</v>
      </c>
      <c r="I11" s="273"/>
      <c r="J11" s="243"/>
      <c r="K11" s="555">
        <f t="shared" si="0"/>
        <v>0</v>
      </c>
      <c r="L11" s="271"/>
      <c r="M11" s="305"/>
      <c r="N11" s="553">
        <f t="shared" si="2"/>
        <v>0</v>
      </c>
      <c r="O11" s="242"/>
      <c r="P11" s="25"/>
    </row>
    <row r="12" spans="1:30" x14ac:dyDescent="0.2">
      <c r="B12" s="225">
        <f t="shared" si="3"/>
        <v>8</v>
      </c>
      <c r="C12" s="242"/>
      <c r="D12" s="242"/>
      <c r="E12" s="242"/>
      <c r="F12" s="243"/>
      <c r="G12" s="244"/>
      <c r="H12" s="557">
        <f t="shared" si="1"/>
        <v>0</v>
      </c>
      <c r="I12" s="273"/>
      <c r="J12" s="243"/>
      <c r="K12" s="555">
        <f t="shared" si="0"/>
        <v>0</v>
      </c>
      <c r="L12" s="271"/>
      <c r="M12" s="305"/>
      <c r="N12" s="553">
        <f t="shared" si="2"/>
        <v>0</v>
      </c>
      <c r="O12" s="242"/>
      <c r="P12" s="25"/>
    </row>
    <row r="13" spans="1:30" x14ac:dyDescent="0.2">
      <c r="B13" s="225">
        <f t="shared" si="3"/>
        <v>9</v>
      </c>
      <c r="C13" s="242"/>
      <c r="D13" s="242"/>
      <c r="E13" s="242"/>
      <c r="F13" s="243"/>
      <c r="G13" s="244"/>
      <c r="H13" s="557">
        <f t="shared" si="1"/>
        <v>0</v>
      </c>
      <c r="I13" s="273"/>
      <c r="J13" s="243"/>
      <c r="K13" s="555">
        <f t="shared" si="0"/>
        <v>0</v>
      </c>
      <c r="L13" s="271"/>
      <c r="M13" s="305"/>
      <c r="N13" s="553">
        <f t="shared" si="2"/>
        <v>0</v>
      </c>
      <c r="O13" s="242"/>
      <c r="P13" s="25"/>
      <c r="S13" s="132" t="s">
        <v>1030</v>
      </c>
      <c r="T13" s="132">
        <f>SUMIF(P5:P204,"NE",(N5:N204))</f>
        <v>0</v>
      </c>
    </row>
    <row r="14" spans="1:30" x14ac:dyDescent="0.2">
      <c r="B14" s="225">
        <f t="shared" si="3"/>
        <v>10</v>
      </c>
      <c r="C14" s="242"/>
      <c r="D14" s="242"/>
      <c r="E14" s="242"/>
      <c r="F14" s="243"/>
      <c r="G14" s="244"/>
      <c r="H14" s="557">
        <f t="shared" si="1"/>
        <v>0</v>
      </c>
      <c r="I14" s="273"/>
      <c r="J14" s="243"/>
      <c r="K14" s="555">
        <f t="shared" si="0"/>
        <v>0</v>
      </c>
      <c r="L14" s="271"/>
      <c r="M14" s="305"/>
      <c r="N14" s="553">
        <f>M14*K14</f>
        <v>0</v>
      </c>
      <c r="O14" s="242"/>
      <c r="P14" s="25"/>
      <c r="S14" s="132" t="s">
        <v>1033</v>
      </c>
      <c r="T14" s="132">
        <f>SUMIF(P5:P204,"F",(N5:N204))</f>
        <v>0</v>
      </c>
    </row>
    <row r="15" spans="1:30" x14ac:dyDescent="0.2">
      <c r="B15" s="225">
        <f t="shared" si="3"/>
        <v>11</v>
      </c>
      <c r="C15" s="242"/>
      <c r="D15" s="242"/>
      <c r="E15" s="242"/>
      <c r="F15" s="243"/>
      <c r="G15" s="244"/>
      <c r="H15" s="557">
        <f t="shared" si="1"/>
        <v>0</v>
      </c>
      <c r="I15" s="273"/>
      <c r="J15" s="243"/>
      <c r="K15" s="555">
        <f t="shared" si="0"/>
        <v>0</v>
      </c>
      <c r="L15" s="271"/>
      <c r="M15" s="305"/>
      <c r="N15" s="553">
        <f t="shared" si="2"/>
        <v>0</v>
      </c>
      <c r="O15" s="242"/>
      <c r="P15" s="25"/>
      <c r="S15" s="132" t="s">
        <v>1032</v>
      </c>
      <c r="T15" s="132">
        <f>SUMIF(P5:P204,"NM",(N5:N204))</f>
        <v>0</v>
      </c>
    </row>
    <row r="16" spans="1:30" x14ac:dyDescent="0.2">
      <c r="B16" s="225">
        <f t="shared" si="3"/>
        <v>12</v>
      </c>
      <c r="C16" s="242"/>
      <c r="D16" s="242"/>
      <c r="E16" s="242"/>
      <c r="F16" s="243"/>
      <c r="G16" s="244"/>
      <c r="H16" s="557">
        <f t="shared" si="1"/>
        <v>0</v>
      </c>
      <c r="I16" s="273"/>
      <c r="J16" s="243"/>
      <c r="K16" s="555">
        <f t="shared" si="0"/>
        <v>0</v>
      </c>
      <c r="L16" s="271"/>
      <c r="M16" s="305"/>
      <c r="N16" s="553">
        <f t="shared" si="2"/>
        <v>0</v>
      </c>
      <c r="O16" s="242"/>
      <c r="P16" s="25"/>
      <c r="S16" s="132" t="s">
        <v>1028</v>
      </c>
      <c r="T16" s="132">
        <f>SUMIF(Q311:Q330,"NNO",(N311:N330))</f>
        <v>0</v>
      </c>
    </row>
    <row r="17" spans="2:20" x14ac:dyDescent="0.2">
      <c r="B17" s="225">
        <f t="shared" si="3"/>
        <v>13</v>
      </c>
      <c r="C17" s="242"/>
      <c r="D17" s="242"/>
      <c r="E17" s="242"/>
      <c r="F17" s="243"/>
      <c r="G17" s="244"/>
      <c r="H17" s="557">
        <f t="shared" si="1"/>
        <v>0</v>
      </c>
      <c r="I17" s="273"/>
      <c r="J17" s="243"/>
      <c r="K17" s="555">
        <f t="shared" si="0"/>
        <v>0</v>
      </c>
      <c r="L17" s="271"/>
      <c r="M17" s="305"/>
      <c r="N17" s="553">
        <f t="shared" si="2"/>
        <v>0</v>
      </c>
      <c r="O17" s="242"/>
      <c r="P17" s="25"/>
      <c r="S17" s="132" t="s">
        <v>1031</v>
      </c>
      <c r="T17" s="132">
        <f>SUMIF(Q311:Q330,"NO",(N311:N330))</f>
        <v>0</v>
      </c>
    </row>
    <row r="18" spans="2:20" x14ac:dyDescent="0.2">
      <c r="B18" s="225">
        <f t="shared" si="3"/>
        <v>14</v>
      </c>
      <c r="C18" s="242"/>
      <c r="D18" s="242"/>
      <c r="E18" s="242"/>
      <c r="F18" s="243"/>
      <c r="G18" s="244"/>
      <c r="H18" s="557">
        <f t="shared" si="1"/>
        <v>0</v>
      </c>
      <c r="I18" s="273"/>
      <c r="J18" s="243"/>
      <c r="K18" s="555">
        <f t="shared" si="0"/>
        <v>0</v>
      </c>
      <c r="L18" s="271"/>
      <c r="M18" s="305"/>
      <c r="N18" s="553">
        <f t="shared" si="2"/>
        <v>0</v>
      </c>
      <c r="O18" s="242"/>
      <c r="P18" s="25"/>
      <c r="S18" s="132" t="s">
        <v>1029</v>
      </c>
      <c r="T18" s="132">
        <f>SUMIF(Q311:Q330,"F",(N311:N330))</f>
        <v>0</v>
      </c>
    </row>
    <row r="19" spans="2:20" x14ac:dyDescent="0.2">
      <c r="B19" s="225">
        <f t="shared" si="3"/>
        <v>15</v>
      </c>
      <c r="C19" s="242"/>
      <c r="D19" s="242"/>
      <c r="E19" s="242"/>
      <c r="F19" s="243"/>
      <c r="G19" s="244"/>
      <c r="H19" s="557">
        <f t="shared" si="1"/>
        <v>0</v>
      </c>
      <c r="I19" s="273"/>
      <c r="J19" s="243"/>
      <c r="K19" s="555">
        <f t="shared" si="0"/>
        <v>0</v>
      </c>
      <c r="L19" s="271"/>
      <c r="M19" s="305"/>
      <c r="N19" s="553">
        <f t="shared" si="2"/>
        <v>0</v>
      </c>
      <c r="O19" s="242"/>
      <c r="P19" s="25"/>
      <c r="S19" s="132" t="s">
        <v>1035</v>
      </c>
      <c r="T19" s="132">
        <f>SUMIF(P261:P280,"S",(N261:N280))</f>
        <v>0</v>
      </c>
    </row>
    <row r="20" spans="2:20" x14ac:dyDescent="0.2">
      <c r="B20" s="225">
        <f t="shared" si="3"/>
        <v>16</v>
      </c>
      <c r="C20" s="242"/>
      <c r="D20" s="242"/>
      <c r="E20" s="242"/>
      <c r="F20" s="243"/>
      <c r="G20" s="244"/>
      <c r="H20" s="557">
        <f t="shared" si="1"/>
        <v>0</v>
      </c>
      <c r="I20" s="273"/>
      <c r="J20" s="243"/>
      <c r="K20" s="555">
        <f t="shared" si="0"/>
        <v>0</v>
      </c>
      <c r="L20" s="271"/>
      <c r="M20" s="305"/>
      <c r="N20" s="553">
        <f t="shared" si="2"/>
        <v>0</v>
      </c>
      <c r="O20" s="242"/>
      <c r="P20" s="25"/>
      <c r="S20" s="132" t="s">
        <v>1036</v>
      </c>
      <c r="T20" s="132">
        <f>SUMIF(P285:P304,"S",(K285:K304))</f>
        <v>0</v>
      </c>
    </row>
    <row r="21" spans="2:20" x14ac:dyDescent="0.2">
      <c r="B21" s="225">
        <f t="shared" si="3"/>
        <v>17</v>
      </c>
      <c r="C21" s="242"/>
      <c r="D21" s="242"/>
      <c r="E21" s="242"/>
      <c r="F21" s="243"/>
      <c r="G21" s="244"/>
      <c r="H21" s="557">
        <f t="shared" si="1"/>
        <v>0</v>
      </c>
      <c r="I21" s="273"/>
      <c r="J21" s="243"/>
      <c r="K21" s="555">
        <f t="shared" si="0"/>
        <v>0</v>
      </c>
      <c r="L21" s="271"/>
      <c r="M21" s="305"/>
      <c r="N21" s="553">
        <f t="shared" si="2"/>
        <v>0</v>
      </c>
      <c r="O21" s="242"/>
      <c r="P21" s="25"/>
      <c r="S21" s="132" t="s">
        <v>1038</v>
      </c>
      <c r="T21" s="132">
        <f>SUMIF(P261:P280,"C",(N261:N280))</f>
        <v>0</v>
      </c>
    </row>
    <row r="22" spans="2:20" x14ac:dyDescent="0.2">
      <c r="B22" s="225">
        <f t="shared" si="3"/>
        <v>18</v>
      </c>
      <c r="C22" s="242"/>
      <c r="D22" s="242"/>
      <c r="E22" s="242"/>
      <c r="F22" s="243"/>
      <c r="G22" s="244"/>
      <c r="H22" s="557">
        <f t="shared" si="1"/>
        <v>0</v>
      </c>
      <c r="I22" s="273"/>
      <c r="J22" s="243"/>
      <c r="K22" s="555">
        <f t="shared" si="0"/>
        <v>0</v>
      </c>
      <c r="L22" s="271"/>
      <c r="M22" s="305"/>
      <c r="N22" s="553">
        <f t="shared" si="2"/>
        <v>0</v>
      </c>
      <c r="O22" s="242"/>
      <c r="P22" s="25"/>
      <c r="S22" s="132" t="s">
        <v>1039</v>
      </c>
      <c r="T22" s="132">
        <f>SUMIF(P285:P304,"C",(K285:K304))</f>
        <v>0</v>
      </c>
    </row>
    <row r="23" spans="2:20" x14ac:dyDescent="0.2">
      <c r="B23" s="225">
        <f t="shared" si="3"/>
        <v>19</v>
      </c>
      <c r="C23" s="242"/>
      <c r="D23" s="242"/>
      <c r="E23" s="242"/>
      <c r="F23" s="243"/>
      <c r="G23" s="244"/>
      <c r="H23" s="557">
        <f t="shared" si="1"/>
        <v>0</v>
      </c>
      <c r="I23" s="273"/>
      <c r="J23" s="243"/>
      <c r="K23" s="555">
        <f t="shared" si="0"/>
        <v>0</v>
      </c>
      <c r="L23" s="271"/>
      <c r="M23" s="305"/>
      <c r="N23" s="553">
        <f t="shared" si="2"/>
        <v>0</v>
      </c>
      <c r="O23" s="242"/>
      <c r="P23" s="25"/>
      <c r="S23" s="132" t="s">
        <v>1040</v>
      </c>
      <c r="T23" s="132">
        <f>SUMIF(P261:P280,"O",(N261:N280))</f>
        <v>0</v>
      </c>
    </row>
    <row r="24" spans="2:20" x14ac:dyDescent="0.2">
      <c r="B24" s="225">
        <f t="shared" si="3"/>
        <v>20</v>
      </c>
      <c r="C24" s="242"/>
      <c r="D24" s="242"/>
      <c r="E24" s="242"/>
      <c r="F24" s="243"/>
      <c r="G24" s="244"/>
      <c r="H24" s="557">
        <f t="shared" si="1"/>
        <v>0</v>
      </c>
      <c r="I24" s="273"/>
      <c r="J24" s="243"/>
      <c r="K24" s="555">
        <f t="shared" si="0"/>
        <v>0</v>
      </c>
      <c r="L24" s="271"/>
      <c r="M24" s="305"/>
      <c r="N24" s="553">
        <f t="shared" si="2"/>
        <v>0</v>
      </c>
      <c r="O24" s="242"/>
      <c r="P24" s="25"/>
      <c r="S24" s="132" t="s">
        <v>1041</v>
      </c>
      <c r="T24" s="132">
        <f>SUMIF(P285:P304,"O",(K285:K304))</f>
        <v>0</v>
      </c>
    </row>
    <row r="25" spans="2:20" x14ac:dyDescent="0.2">
      <c r="B25" s="225">
        <f t="shared" si="3"/>
        <v>21</v>
      </c>
      <c r="C25" s="242"/>
      <c r="D25" s="242"/>
      <c r="E25" s="242"/>
      <c r="F25" s="243"/>
      <c r="G25" s="244"/>
      <c r="H25" s="557">
        <f t="shared" si="1"/>
        <v>0</v>
      </c>
      <c r="I25" s="273"/>
      <c r="J25" s="243"/>
      <c r="K25" s="555">
        <f t="shared" si="0"/>
        <v>0</v>
      </c>
      <c r="L25" s="271"/>
      <c r="M25" s="305"/>
      <c r="N25" s="553">
        <f t="shared" si="2"/>
        <v>0</v>
      </c>
      <c r="O25" s="242"/>
      <c r="P25" s="25"/>
    </row>
    <row r="26" spans="2:20" x14ac:dyDescent="0.2">
      <c r="B26" s="225">
        <f t="shared" si="3"/>
        <v>22</v>
      </c>
      <c r="C26" s="242"/>
      <c r="D26" s="242"/>
      <c r="E26" s="242"/>
      <c r="F26" s="243"/>
      <c r="G26" s="244"/>
      <c r="H26" s="557">
        <f t="shared" si="1"/>
        <v>0</v>
      </c>
      <c r="I26" s="273"/>
      <c r="J26" s="243"/>
      <c r="K26" s="555">
        <f t="shared" si="0"/>
        <v>0</v>
      </c>
      <c r="L26" s="271"/>
      <c r="M26" s="305"/>
      <c r="N26" s="553">
        <f t="shared" si="2"/>
        <v>0</v>
      </c>
      <c r="O26" s="242"/>
      <c r="P26" s="25"/>
    </row>
    <row r="27" spans="2:20" x14ac:dyDescent="0.2">
      <c r="B27" s="225">
        <f t="shared" si="3"/>
        <v>23</v>
      </c>
      <c r="C27" s="242"/>
      <c r="D27" s="242"/>
      <c r="E27" s="242"/>
      <c r="F27" s="243"/>
      <c r="G27" s="244"/>
      <c r="H27" s="557">
        <f t="shared" si="1"/>
        <v>0</v>
      </c>
      <c r="I27" s="273"/>
      <c r="J27" s="243"/>
      <c r="K27" s="555">
        <f t="shared" si="0"/>
        <v>0</v>
      </c>
      <c r="L27" s="271"/>
      <c r="M27" s="305"/>
      <c r="N27" s="553">
        <f t="shared" si="2"/>
        <v>0</v>
      </c>
      <c r="O27" s="242"/>
      <c r="P27" s="25"/>
    </row>
    <row r="28" spans="2:20" x14ac:dyDescent="0.2">
      <c r="B28" s="225">
        <f t="shared" si="3"/>
        <v>24</v>
      </c>
      <c r="C28" s="242"/>
      <c r="D28" s="242"/>
      <c r="E28" s="242"/>
      <c r="F28" s="243"/>
      <c r="G28" s="244"/>
      <c r="H28" s="557">
        <f t="shared" si="1"/>
        <v>0</v>
      </c>
      <c r="I28" s="273"/>
      <c r="J28" s="243"/>
      <c r="K28" s="555">
        <f t="shared" si="0"/>
        <v>0</v>
      </c>
      <c r="L28" s="271"/>
      <c r="M28" s="305"/>
      <c r="N28" s="553">
        <f t="shared" si="2"/>
        <v>0</v>
      </c>
      <c r="O28" s="242"/>
      <c r="P28" s="25"/>
    </row>
    <row r="29" spans="2:20" x14ac:dyDescent="0.2">
      <c r="B29" s="225">
        <f t="shared" si="3"/>
        <v>25</v>
      </c>
      <c r="C29" s="242"/>
      <c r="D29" s="242"/>
      <c r="E29" s="242"/>
      <c r="F29" s="243"/>
      <c r="G29" s="244"/>
      <c r="H29" s="557">
        <f t="shared" si="1"/>
        <v>0</v>
      </c>
      <c r="I29" s="273"/>
      <c r="J29" s="243"/>
      <c r="K29" s="555">
        <f t="shared" si="0"/>
        <v>0</v>
      </c>
      <c r="L29" s="271"/>
      <c r="M29" s="305"/>
      <c r="N29" s="553">
        <f t="shared" si="2"/>
        <v>0</v>
      </c>
      <c r="O29" s="242"/>
      <c r="P29" s="25"/>
    </row>
    <row r="30" spans="2:20" x14ac:dyDescent="0.2">
      <c r="B30" s="225">
        <f t="shared" si="3"/>
        <v>26</v>
      </c>
      <c r="C30" s="242"/>
      <c r="D30" s="242"/>
      <c r="E30" s="242"/>
      <c r="F30" s="243"/>
      <c r="G30" s="244"/>
      <c r="H30" s="557">
        <f t="shared" si="1"/>
        <v>0</v>
      </c>
      <c r="I30" s="273"/>
      <c r="J30" s="243"/>
      <c r="K30" s="555">
        <f t="shared" si="0"/>
        <v>0</v>
      </c>
      <c r="L30" s="271"/>
      <c r="M30" s="305"/>
      <c r="N30" s="553">
        <f t="shared" si="2"/>
        <v>0</v>
      </c>
      <c r="O30" s="242"/>
      <c r="P30" s="25"/>
    </row>
    <row r="31" spans="2:20" x14ac:dyDescent="0.2">
      <c r="B31" s="225">
        <f t="shared" si="3"/>
        <v>27</v>
      </c>
      <c r="C31" s="242"/>
      <c r="D31" s="242"/>
      <c r="E31" s="242"/>
      <c r="F31" s="243"/>
      <c r="G31" s="244"/>
      <c r="H31" s="557">
        <f t="shared" si="1"/>
        <v>0</v>
      </c>
      <c r="I31" s="273"/>
      <c r="J31" s="243"/>
      <c r="K31" s="555">
        <f t="shared" si="0"/>
        <v>0</v>
      </c>
      <c r="L31" s="271"/>
      <c r="M31" s="305"/>
      <c r="N31" s="553">
        <f t="shared" si="2"/>
        <v>0</v>
      </c>
      <c r="O31" s="242"/>
      <c r="P31" s="25"/>
    </row>
    <row r="32" spans="2:20" x14ac:dyDescent="0.2">
      <c r="B32" s="225">
        <f t="shared" si="3"/>
        <v>28</v>
      </c>
      <c r="C32" s="242"/>
      <c r="D32" s="242"/>
      <c r="E32" s="242"/>
      <c r="F32" s="243"/>
      <c r="G32" s="244"/>
      <c r="H32" s="557">
        <f t="shared" si="1"/>
        <v>0</v>
      </c>
      <c r="I32" s="273"/>
      <c r="J32" s="243"/>
      <c r="K32" s="555">
        <f t="shared" si="0"/>
        <v>0</v>
      </c>
      <c r="L32" s="271"/>
      <c r="M32" s="305"/>
      <c r="N32" s="553">
        <f t="shared" si="2"/>
        <v>0</v>
      </c>
      <c r="O32" s="242"/>
      <c r="P32" s="25"/>
    </row>
    <row r="33" spans="2:16" x14ac:dyDescent="0.2">
      <c r="B33" s="225">
        <f t="shared" si="3"/>
        <v>29</v>
      </c>
      <c r="C33" s="242"/>
      <c r="D33" s="242"/>
      <c r="E33" s="242"/>
      <c r="F33" s="243"/>
      <c r="G33" s="244"/>
      <c r="H33" s="557">
        <f t="shared" si="1"/>
        <v>0</v>
      </c>
      <c r="I33" s="273"/>
      <c r="J33" s="243"/>
      <c r="K33" s="555">
        <f t="shared" si="0"/>
        <v>0</v>
      </c>
      <c r="L33" s="271"/>
      <c r="M33" s="305"/>
      <c r="N33" s="553">
        <f t="shared" si="2"/>
        <v>0</v>
      </c>
      <c r="O33" s="242"/>
      <c r="P33" s="25"/>
    </row>
    <row r="34" spans="2:16" x14ac:dyDescent="0.2">
      <c r="B34" s="225">
        <f t="shared" si="3"/>
        <v>30</v>
      </c>
      <c r="C34" s="242"/>
      <c r="D34" s="242"/>
      <c r="E34" s="242"/>
      <c r="F34" s="243"/>
      <c r="G34" s="244"/>
      <c r="H34" s="557">
        <f t="shared" si="1"/>
        <v>0</v>
      </c>
      <c r="I34" s="273"/>
      <c r="J34" s="243"/>
      <c r="K34" s="555">
        <f t="shared" si="0"/>
        <v>0</v>
      </c>
      <c r="L34" s="271"/>
      <c r="M34" s="305"/>
      <c r="N34" s="553">
        <f t="shared" si="2"/>
        <v>0</v>
      </c>
      <c r="O34" s="242"/>
      <c r="P34" s="25"/>
    </row>
    <row r="35" spans="2:16" x14ac:dyDescent="0.2">
      <c r="B35" s="225">
        <f t="shared" si="3"/>
        <v>31</v>
      </c>
      <c r="C35" s="242"/>
      <c r="D35" s="242"/>
      <c r="E35" s="242"/>
      <c r="F35" s="243"/>
      <c r="G35" s="244"/>
      <c r="H35" s="557">
        <f t="shared" si="1"/>
        <v>0</v>
      </c>
      <c r="I35" s="273"/>
      <c r="J35" s="243"/>
      <c r="K35" s="555">
        <f t="shared" si="0"/>
        <v>0</v>
      </c>
      <c r="L35" s="271"/>
      <c r="M35" s="305"/>
      <c r="N35" s="553">
        <f t="shared" si="2"/>
        <v>0</v>
      </c>
      <c r="O35" s="242"/>
      <c r="P35" s="25"/>
    </row>
    <row r="36" spans="2:16" x14ac:dyDescent="0.2">
      <c r="B36" s="225">
        <f t="shared" si="3"/>
        <v>32</v>
      </c>
      <c r="C36" s="242"/>
      <c r="D36" s="242"/>
      <c r="E36" s="242"/>
      <c r="F36" s="243"/>
      <c r="G36" s="244"/>
      <c r="H36" s="557">
        <f t="shared" si="1"/>
        <v>0</v>
      </c>
      <c r="I36" s="273"/>
      <c r="J36" s="243"/>
      <c r="K36" s="555">
        <f t="shared" si="0"/>
        <v>0</v>
      </c>
      <c r="L36" s="271"/>
      <c r="M36" s="305"/>
      <c r="N36" s="553">
        <f t="shared" si="2"/>
        <v>0</v>
      </c>
      <c r="O36" s="242"/>
      <c r="P36" s="25"/>
    </row>
    <row r="37" spans="2:16" x14ac:dyDescent="0.2">
      <c r="B37" s="225">
        <f t="shared" si="3"/>
        <v>33</v>
      </c>
      <c r="C37" s="242"/>
      <c r="D37" s="242"/>
      <c r="E37" s="242"/>
      <c r="F37" s="243"/>
      <c r="G37" s="244"/>
      <c r="H37" s="557">
        <f t="shared" si="1"/>
        <v>0</v>
      </c>
      <c r="I37" s="273"/>
      <c r="J37" s="243"/>
      <c r="K37" s="555">
        <f t="shared" ref="K37:K68" si="5">(F37+I37)-J37</f>
        <v>0</v>
      </c>
      <c r="L37" s="271"/>
      <c r="M37" s="305"/>
      <c r="N37" s="553">
        <f t="shared" si="2"/>
        <v>0</v>
      </c>
      <c r="O37" s="242"/>
      <c r="P37" s="25"/>
    </row>
    <row r="38" spans="2:16" x14ac:dyDescent="0.2">
      <c r="B38" s="225">
        <f t="shared" si="3"/>
        <v>34</v>
      </c>
      <c r="C38" s="242"/>
      <c r="D38" s="242"/>
      <c r="E38" s="242"/>
      <c r="F38" s="243"/>
      <c r="G38" s="244"/>
      <c r="H38" s="557">
        <f t="shared" si="1"/>
        <v>0</v>
      </c>
      <c r="I38" s="273"/>
      <c r="J38" s="243"/>
      <c r="K38" s="555">
        <f t="shared" si="5"/>
        <v>0</v>
      </c>
      <c r="L38" s="271"/>
      <c r="M38" s="305"/>
      <c r="N38" s="553">
        <f t="shared" si="2"/>
        <v>0</v>
      </c>
      <c r="O38" s="242"/>
      <c r="P38" s="25"/>
    </row>
    <row r="39" spans="2:16" x14ac:dyDescent="0.2">
      <c r="B39" s="225">
        <f t="shared" si="3"/>
        <v>35</v>
      </c>
      <c r="C39" s="242"/>
      <c r="D39" s="242"/>
      <c r="E39" s="242"/>
      <c r="F39" s="243"/>
      <c r="G39" s="244"/>
      <c r="H39" s="557">
        <f t="shared" si="1"/>
        <v>0</v>
      </c>
      <c r="I39" s="273"/>
      <c r="J39" s="243"/>
      <c r="K39" s="555">
        <f t="shared" si="5"/>
        <v>0</v>
      </c>
      <c r="L39" s="271"/>
      <c r="M39" s="305"/>
      <c r="N39" s="553">
        <f t="shared" si="2"/>
        <v>0</v>
      </c>
      <c r="O39" s="242"/>
      <c r="P39" s="25"/>
    </row>
    <row r="40" spans="2:16" x14ac:dyDescent="0.2">
      <c r="B40" s="225">
        <f t="shared" si="3"/>
        <v>36</v>
      </c>
      <c r="C40" s="242"/>
      <c r="D40" s="242"/>
      <c r="E40" s="242"/>
      <c r="F40" s="243"/>
      <c r="G40" s="244"/>
      <c r="H40" s="557">
        <f t="shared" si="1"/>
        <v>0</v>
      </c>
      <c r="I40" s="273"/>
      <c r="J40" s="243"/>
      <c r="K40" s="555">
        <f t="shared" si="5"/>
        <v>0</v>
      </c>
      <c r="L40" s="271"/>
      <c r="M40" s="305"/>
      <c r="N40" s="553">
        <f t="shared" si="2"/>
        <v>0</v>
      </c>
      <c r="O40" s="242"/>
      <c r="P40" s="25"/>
    </row>
    <row r="41" spans="2:16" x14ac:dyDescent="0.2">
      <c r="B41" s="225">
        <f t="shared" si="3"/>
        <v>37</v>
      </c>
      <c r="C41" s="242"/>
      <c r="D41" s="242"/>
      <c r="E41" s="242"/>
      <c r="F41" s="243"/>
      <c r="G41" s="244"/>
      <c r="H41" s="557">
        <f t="shared" si="1"/>
        <v>0</v>
      </c>
      <c r="I41" s="273"/>
      <c r="J41" s="243"/>
      <c r="K41" s="555">
        <f t="shared" si="5"/>
        <v>0</v>
      </c>
      <c r="L41" s="271"/>
      <c r="M41" s="305"/>
      <c r="N41" s="553">
        <f t="shared" si="2"/>
        <v>0</v>
      </c>
      <c r="O41" s="242"/>
      <c r="P41" s="25"/>
    </row>
    <row r="42" spans="2:16" x14ac:dyDescent="0.2">
      <c r="B42" s="225">
        <f t="shared" si="3"/>
        <v>38</v>
      </c>
      <c r="C42" s="242"/>
      <c r="D42" s="242"/>
      <c r="E42" s="242"/>
      <c r="F42" s="243"/>
      <c r="G42" s="244"/>
      <c r="H42" s="557">
        <f t="shared" si="1"/>
        <v>0</v>
      </c>
      <c r="I42" s="273"/>
      <c r="J42" s="243"/>
      <c r="K42" s="555">
        <f t="shared" si="5"/>
        <v>0</v>
      </c>
      <c r="L42" s="271"/>
      <c r="M42" s="305"/>
      <c r="N42" s="553">
        <f t="shared" si="2"/>
        <v>0</v>
      </c>
      <c r="O42" s="242"/>
      <c r="P42" s="25"/>
    </row>
    <row r="43" spans="2:16" x14ac:dyDescent="0.2">
      <c r="B43" s="225">
        <f t="shared" si="3"/>
        <v>39</v>
      </c>
      <c r="C43" s="242"/>
      <c r="D43" s="242"/>
      <c r="E43" s="242"/>
      <c r="F43" s="243"/>
      <c r="G43" s="244"/>
      <c r="H43" s="557">
        <f t="shared" si="1"/>
        <v>0</v>
      </c>
      <c r="I43" s="273"/>
      <c r="J43" s="243"/>
      <c r="K43" s="555">
        <f t="shared" si="5"/>
        <v>0</v>
      </c>
      <c r="L43" s="271"/>
      <c r="M43" s="305"/>
      <c r="N43" s="553">
        <f t="shared" si="2"/>
        <v>0</v>
      </c>
      <c r="O43" s="242"/>
      <c r="P43" s="25"/>
    </row>
    <row r="44" spans="2:16" x14ac:dyDescent="0.2">
      <c r="B44" s="225">
        <f t="shared" si="3"/>
        <v>40</v>
      </c>
      <c r="C44" s="242"/>
      <c r="D44" s="242"/>
      <c r="E44" s="242"/>
      <c r="F44" s="243"/>
      <c r="G44" s="244"/>
      <c r="H44" s="557">
        <f t="shared" si="1"/>
        <v>0</v>
      </c>
      <c r="I44" s="273"/>
      <c r="J44" s="243"/>
      <c r="K44" s="555">
        <f t="shared" si="5"/>
        <v>0</v>
      </c>
      <c r="L44" s="271"/>
      <c r="M44" s="305"/>
      <c r="N44" s="553">
        <f t="shared" si="2"/>
        <v>0</v>
      </c>
      <c r="O44" s="242"/>
      <c r="P44" s="25"/>
    </row>
    <row r="45" spans="2:16" x14ac:dyDescent="0.2">
      <c r="B45" s="225">
        <f t="shared" si="3"/>
        <v>41</v>
      </c>
      <c r="C45" s="242"/>
      <c r="D45" s="242"/>
      <c r="E45" s="242"/>
      <c r="F45" s="243"/>
      <c r="G45" s="244"/>
      <c r="H45" s="557">
        <f t="shared" si="1"/>
        <v>0</v>
      </c>
      <c r="I45" s="273"/>
      <c r="J45" s="243"/>
      <c r="K45" s="555">
        <f t="shared" si="5"/>
        <v>0</v>
      </c>
      <c r="L45" s="271"/>
      <c r="M45" s="305"/>
      <c r="N45" s="553">
        <f t="shared" si="2"/>
        <v>0</v>
      </c>
      <c r="O45" s="242"/>
      <c r="P45" s="25"/>
    </row>
    <row r="46" spans="2:16" x14ac:dyDescent="0.2">
      <c r="B46" s="225">
        <f t="shared" si="3"/>
        <v>42</v>
      </c>
      <c r="C46" s="242"/>
      <c r="D46" s="242"/>
      <c r="E46" s="242"/>
      <c r="F46" s="243"/>
      <c r="G46" s="244"/>
      <c r="H46" s="557">
        <f t="shared" si="1"/>
        <v>0</v>
      </c>
      <c r="I46" s="273"/>
      <c r="J46" s="243"/>
      <c r="K46" s="555">
        <f t="shared" si="5"/>
        <v>0</v>
      </c>
      <c r="L46" s="271"/>
      <c r="M46" s="305"/>
      <c r="N46" s="553">
        <f t="shared" si="2"/>
        <v>0</v>
      </c>
      <c r="O46" s="242"/>
      <c r="P46" s="25"/>
    </row>
    <row r="47" spans="2:16" x14ac:dyDescent="0.2">
      <c r="B47" s="225">
        <f t="shared" si="3"/>
        <v>43</v>
      </c>
      <c r="C47" s="242"/>
      <c r="D47" s="242"/>
      <c r="E47" s="242"/>
      <c r="F47" s="243"/>
      <c r="G47" s="244"/>
      <c r="H47" s="557">
        <f t="shared" si="1"/>
        <v>0</v>
      </c>
      <c r="I47" s="273"/>
      <c r="J47" s="243"/>
      <c r="K47" s="555">
        <f t="shared" si="5"/>
        <v>0</v>
      </c>
      <c r="L47" s="271"/>
      <c r="M47" s="305"/>
      <c r="N47" s="553">
        <f t="shared" si="2"/>
        <v>0</v>
      </c>
      <c r="O47" s="242"/>
      <c r="P47" s="25"/>
    </row>
    <row r="48" spans="2:16" x14ac:dyDescent="0.2">
      <c r="B48" s="225">
        <f t="shared" si="3"/>
        <v>44</v>
      </c>
      <c r="C48" s="242"/>
      <c r="D48" s="242"/>
      <c r="E48" s="242"/>
      <c r="F48" s="243"/>
      <c r="G48" s="244"/>
      <c r="H48" s="557">
        <f t="shared" si="1"/>
        <v>0</v>
      </c>
      <c r="I48" s="273"/>
      <c r="J48" s="243"/>
      <c r="K48" s="555">
        <f t="shared" si="5"/>
        <v>0</v>
      </c>
      <c r="L48" s="271"/>
      <c r="M48" s="305"/>
      <c r="N48" s="553">
        <f t="shared" si="2"/>
        <v>0</v>
      </c>
      <c r="O48" s="242"/>
      <c r="P48" s="25"/>
    </row>
    <row r="49" spans="2:16" x14ac:dyDescent="0.2">
      <c r="B49" s="225">
        <f t="shared" si="3"/>
        <v>45</v>
      </c>
      <c r="C49" s="242"/>
      <c r="D49" s="242"/>
      <c r="E49" s="242"/>
      <c r="F49" s="243"/>
      <c r="G49" s="244"/>
      <c r="H49" s="557">
        <f t="shared" si="1"/>
        <v>0</v>
      </c>
      <c r="I49" s="273"/>
      <c r="J49" s="243"/>
      <c r="K49" s="555">
        <f t="shared" si="5"/>
        <v>0</v>
      </c>
      <c r="L49" s="271"/>
      <c r="M49" s="305"/>
      <c r="N49" s="553">
        <f t="shared" si="2"/>
        <v>0</v>
      </c>
      <c r="O49" s="242"/>
      <c r="P49" s="25"/>
    </row>
    <row r="50" spans="2:16" x14ac:dyDescent="0.2">
      <c r="B50" s="225">
        <f t="shared" si="3"/>
        <v>46</v>
      </c>
      <c r="C50" s="242"/>
      <c r="D50" s="242"/>
      <c r="E50" s="242"/>
      <c r="F50" s="243"/>
      <c r="G50" s="244"/>
      <c r="H50" s="557">
        <f t="shared" si="1"/>
        <v>0</v>
      </c>
      <c r="I50" s="273"/>
      <c r="J50" s="243"/>
      <c r="K50" s="555">
        <f t="shared" si="5"/>
        <v>0</v>
      </c>
      <c r="L50" s="271"/>
      <c r="M50" s="305"/>
      <c r="N50" s="553">
        <f t="shared" si="2"/>
        <v>0</v>
      </c>
      <c r="O50" s="242"/>
      <c r="P50" s="25"/>
    </row>
    <row r="51" spans="2:16" x14ac:dyDescent="0.2">
      <c r="B51" s="225">
        <f t="shared" si="3"/>
        <v>47</v>
      </c>
      <c r="C51" s="242"/>
      <c r="D51" s="242"/>
      <c r="E51" s="242"/>
      <c r="F51" s="243"/>
      <c r="G51" s="244"/>
      <c r="H51" s="557">
        <f t="shared" si="1"/>
        <v>0</v>
      </c>
      <c r="I51" s="273"/>
      <c r="J51" s="243"/>
      <c r="K51" s="555">
        <f t="shared" si="5"/>
        <v>0</v>
      </c>
      <c r="L51" s="271"/>
      <c r="M51" s="305"/>
      <c r="N51" s="553">
        <f t="shared" si="2"/>
        <v>0</v>
      </c>
      <c r="O51" s="242"/>
      <c r="P51" s="25"/>
    </row>
    <row r="52" spans="2:16" x14ac:dyDescent="0.2">
      <c r="B52" s="225">
        <f t="shared" si="3"/>
        <v>48</v>
      </c>
      <c r="C52" s="242"/>
      <c r="D52" s="242"/>
      <c r="E52" s="242"/>
      <c r="F52" s="243"/>
      <c r="G52" s="244"/>
      <c r="H52" s="557">
        <f t="shared" si="1"/>
        <v>0</v>
      </c>
      <c r="I52" s="273"/>
      <c r="J52" s="243"/>
      <c r="K52" s="555">
        <f t="shared" si="5"/>
        <v>0</v>
      </c>
      <c r="L52" s="271"/>
      <c r="M52" s="305"/>
      <c r="N52" s="553">
        <f t="shared" si="2"/>
        <v>0</v>
      </c>
      <c r="O52" s="242"/>
      <c r="P52" s="25"/>
    </row>
    <row r="53" spans="2:16" x14ac:dyDescent="0.2">
      <c r="B53" s="225">
        <f t="shared" si="3"/>
        <v>49</v>
      </c>
      <c r="C53" s="242"/>
      <c r="D53" s="242"/>
      <c r="E53" s="242"/>
      <c r="F53" s="243"/>
      <c r="G53" s="244"/>
      <c r="H53" s="557">
        <f t="shared" si="1"/>
        <v>0</v>
      </c>
      <c r="I53" s="273"/>
      <c r="J53" s="243"/>
      <c r="K53" s="555">
        <f t="shared" si="5"/>
        <v>0</v>
      </c>
      <c r="L53" s="271"/>
      <c r="M53" s="305"/>
      <c r="N53" s="553">
        <f t="shared" si="2"/>
        <v>0</v>
      </c>
      <c r="O53" s="242"/>
      <c r="P53" s="25"/>
    </row>
    <row r="54" spans="2:16" x14ac:dyDescent="0.2">
      <c r="B54" s="225">
        <f t="shared" si="3"/>
        <v>50</v>
      </c>
      <c r="C54" s="242"/>
      <c r="D54" s="242"/>
      <c r="E54" s="242"/>
      <c r="F54" s="243"/>
      <c r="G54" s="244"/>
      <c r="H54" s="557">
        <f t="shared" si="1"/>
        <v>0</v>
      </c>
      <c r="I54" s="273"/>
      <c r="J54" s="243"/>
      <c r="K54" s="555">
        <f t="shared" si="5"/>
        <v>0</v>
      </c>
      <c r="L54" s="271"/>
      <c r="M54" s="305"/>
      <c r="N54" s="553">
        <f t="shared" si="2"/>
        <v>0</v>
      </c>
      <c r="O54" s="242"/>
      <c r="P54" s="25"/>
    </row>
    <row r="55" spans="2:16" x14ac:dyDescent="0.2">
      <c r="B55" s="225">
        <f t="shared" si="3"/>
        <v>51</v>
      </c>
      <c r="C55" s="242"/>
      <c r="D55" s="242"/>
      <c r="E55" s="242"/>
      <c r="F55" s="243"/>
      <c r="G55" s="244"/>
      <c r="H55" s="557">
        <f t="shared" si="1"/>
        <v>0</v>
      </c>
      <c r="I55" s="273"/>
      <c r="J55" s="243"/>
      <c r="K55" s="555">
        <f t="shared" si="5"/>
        <v>0</v>
      </c>
      <c r="L55" s="271"/>
      <c r="M55" s="305"/>
      <c r="N55" s="553">
        <f t="shared" si="2"/>
        <v>0</v>
      </c>
      <c r="O55" s="242"/>
      <c r="P55" s="25"/>
    </row>
    <row r="56" spans="2:16" x14ac:dyDescent="0.2">
      <c r="B56" s="225">
        <f t="shared" si="3"/>
        <v>52</v>
      </c>
      <c r="C56" s="242"/>
      <c r="D56" s="242"/>
      <c r="E56" s="242"/>
      <c r="F56" s="243"/>
      <c r="G56" s="244"/>
      <c r="H56" s="557">
        <f t="shared" si="1"/>
        <v>0</v>
      </c>
      <c r="I56" s="273"/>
      <c r="J56" s="243"/>
      <c r="K56" s="555">
        <f t="shared" si="5"/>
        <v>0</v>
      </c>
      <c r="L56" s="271"/>
      <c r="M56" s="305"/>
      <c r="N56" s="553">
        <f t="shared" si="2"/>
        <v>0</v>
      </c>
      <c r="O56" s="242"/>
      <c r="P56" s="25"/>
    </row>
    <row r="57" spans="2:16" x14ac:dyDescent="0.2">
      <c r="B57" s="225">
        <f t="shared" si="3"/>
        <v>53</v>
      </c>
      <c r="C57" s="242"/>
      <c r="D57" s="242"/>
      <c r="E57" s="242"/>
      <c r="F57" s="243"/>
      <c r="G57" s="244"/>
      <c r="H57" s="557">
        <f t="shared" si="1"/>
        <v>0</v>
      </c>
      <c r="I57" s="273"/>
      <c r="J57" s="243"/>
      <c r="K57" s="555">
        <f t="shared" si="5"/>
        <v>0</v>
      </c>
      <c r="L57" s="271"/>
      <c r="M57" s="305"/>
      <c r="N57" s="553">
        <f t="shared" si="2"/>
        <v>0</v>
      </c>
      <c r="O57" s="242"/>
      <c r="P57" s="25"/>
    </row>
    <row r="58" spans="2:16" x14ac:dyDescent="0.2">
      <c r="B58" s="225">
        <f t="shared" si="3"/>
        <v>54</v>
      </c>
      <c r="C58" s="242"/>
      <c r="D58" s="242"/>
      <c r="E58" s="242"/>
      <c r="F58" s="243"/>
      <c r="G58" s="244"/>
      <c r="H58" s="557">
        <f t="shared" si="1"/>
        <v>0</v>
      </c>
      <c r="I58" s="273"/>
      <c r="J58" s="243"/>
      <c r="K58" s="555">
        <f t="shared" si="5"/>
        <v>0</v>
      </c>
      <c r="L58" s="271"/>
      <c r="M58" s="305"/>
      <c r="N58" s="553">
        <f t="shared" si="2"/>
        <v>0</v>
      </c>
      <c r="O58" s="242"/>
      <c r="P58" s="25"/>
    </row>
    <row r="59" spans="2:16" x14ac:dyDescent="0.2">
      <c r="B59" s="225">
        <f t="shared" si="3"/>
        <v>55</v>
      </c>
      <c r="C59" s="242"/>
      <c r="D59" s="242"/>
      <c r="E59" s="242"/>
      <c r="F59" s="243"/>
      <c r="G59" s="244"/>
      <c r="H59" s="557">
        <f t="shared" si="1"/>
        <v>0</v>
      </c>
      <c r="I59" s="273"/>
      <c r="J59" s="243"/>
      <c r="K59" s="555">
        <f t="shared" si="5"/>
        <v>0</v>
      </c>
      <c r="L59" s="271"/>
      <c r="M59" s="305"/>
      <c r="N59" s="553">
        <f t="shared" si="2"/>
        <v>0</v>
      </c>
      <c r="O59" s="242"/>
      <c r="P59" s="25"/>
    </row>
    <row r="60" spans="2:16" x14ac:dyDescent="0.2">
      <c r="B60" s="225">
        <f t="shared" si="3"/>
        <v>56</v>
      </c>
      <c r="C60" s="242"/>
      <c r="D60" s="242"/>
      <c r="E60" s="242"/>
      <c r="F60" s="243"/>
      <c r="G60" s="244"/>
      <c r="H60" s="557">
        <f t="shared" si="1"/>
        <v>0</v>
      </c>
      <c r="I60" s="273"/>
      <c r="J60" s="243"/>
      <c r="K60" s="555">
        <f t="shared" si="5"/>
        <v>0</v>
      </c>
      <c r="L60" s="271"/>
      <c r="M60" s="305"/>
      <c r="N60" s="553">
        <f t="shared" si="2"/>
        <v>0</v>
      </c>
      <c r="O60" s="242"/>
      <c r="P60" s="25"/>
    </row>
    <row r="61" spans="2:16" x14ac:dyDescent="0.2">
      <c r="B61" s="225">
        <f t="shared" si="3"/>
        <v>57</v>
      </c>
      <c r="C61" s="242"/>
      <c r="D61" s="242"/>
      <c r="E61" s="242"/>
      <c r="F61" s="243"/>
      <c r="G61" s="244"/>
      <c r="H61" s="557">
        <f t="shared" si="1"/>
        <v>0</v>
      </c>
      <c r="I61" s="273"/>
      <c r="J61" s="243"/>
      <c r="K61" s="555">
        <f t="shared" si="5"/>
        <v>0</v>
      </c>
      <c r="L61" s="271"/>
      <c r="M61" s="305"/>
      <c r="N61" s="553">
        <f t="shared" si="2"/>
        <v>0</v>
      </c>
      <c r="O61" s="242"/>
      <c r="P61" s="25"/>
    </row>
    <row r="62" spans="2:16" x14ac:dyDescent="0.2">
      <c r="B62" s="225">
        <f t="shared" si="3"/>
        <v>58</v>
      </c>
      <c r="C62" s="242"/>
      <c r="D62" s="242"/>
      <c r="E62" s="242"/>
      <c r="F62" s="243"/>
      <c r="G62" s="244"/>
      <c r="H62" s="557">
        <f t="shared" si="1"/>
        <v>0</v>
      </c>
      <c r="I62" s="273"/>
      <c r="J62" s="243"/>
      <c r="K62" s="555">
        <f t="shared" si="5"/>
        <v>0</v>
      </c>
      <c r="L62" s="271"/>
      <c r="M62" s="305"/>
      <c r="N62" s="553">
        <f t="shared" si="2"/>
        <v>0</v>
      </c>
      <c r="O62" s="242"/>
      <c r="P62" s="25"/>
    </row>
    <row r="63" spans="2:16" x14ac:dyDescent="0.2">
      <c r="B63" s="225">
        <f t="shared" si="3"/>
        <v>59</v>
      </c>
      <c r="C63" s="242"/>
      <c r="D63" s="242"/>
      <c r="E63" s="242"/>
      <c r="F63" s="243"/>
      <c r="G63" s="244"/>
      <c r="H63" s="557">
        <f t="shared" si="1"/>
        <v>0</v>
      </c>
      <c r="I63" s="273"/>
      <c r="J63" s="243"/>
      <c r="K63" s="555">
        <f t="shared" si="5"/>
        <v>0</v>
      </c>
      <c r="L63" s="271"/>
      <c r="M63" s="305"/>
      <c r="N63" s="553">
        <f t="shared" si="2"/>
        <v>0</v>
      </c>
      <c r="O63" s="242"/>
      <c r="P63" s="25"/>
    </row>
    <row r="64" spans="2:16" x14ac:dyDescent="0.2">
      <c r="B64" s="225">
        <f t="shared" si="3"/>
        <v>60</v>
      </c>
      <c r="C64" s="242"/>
      <c r="D64" s="242"/>
      <c r="E64" s="242"/>
      <c r="F64" s="243"/>
      <c r="G64" s="244"/>
      <c r="H64" s="557">
        <f t="shared" si="1"/>
        <v>0</v>
      </c>
      <c r="I64" s="273"/>
      <c r="J64" s="243"/>
      <c r="K64" s="555">
        <f t="shared" si="5"/>
        <v>0</v>
      </c>
      <c r="L64" s="271"/>
      <c r="M64" s="305"/>
      <c r="N64" s="553">
        <f t="shared" si="2"/>
        <v>0</v>
      </c>
      <c r="O64" s="242"/>
      <c r="P64" s="25"/>
    </row>
    <row r="65" spans="2:16" x14ac:dyDescent="0.2">
      <c r="B65" s="225">
        <f t="shared" si="3"/>
        <v>61</v>
      </c>
      <c r="C65" s="242"/>
      <c r="D65" s="242"/>
      <c r="E65" s="242"/>
      <c r="F65" s="243"/>
      <c r="G65" s="244"/>
      <c r="H65" s="557">
        <f t="shared" si="1"/>
        <v>0</v>
      </c>
      <c r="I65" s="273"/>
      <c r="J65" s="243"/>
      <c r="K65" s="555">
        <f t="shared" si="5"/>
        <v>0</v>
      </c>
      <c r="L65" s="271"/>
      <c r="M65" s="305"/>
      <c r="N65" s="553">
        <f t="shared" si="2"/>
        <v>0</v>
      </c>
      <c r="O65" s="242"/>
      <c r="P65" s="25"/>
    </row>
    <row r="66" spans="2:16" x14ac:dyDescent="0.2">
      <c r="B66" s="225">
        <f t="shared" si="3"/>
        <v>62</v>
      </c>
      <c r="C66" s="242"/>
      <c r="D66" s="242"/>
      <c r="E66" s="242"/>
      <c r="F66" s="243"/>
      <c r="G66" s="244"/>
      <c r="H66" s="557">
        <f t="shared" si="1"/>
        <v>0</v>
      </c>
      <c r="I66" s="273"/>
      <c r="J66" s="243"/>
      <c r="K66" s="555">
        <f t="shared" si="5"/>
        <v>0</v>
      </c>
      <c r="L66" s="271"/>
      <c r="M66" s="305"/>
      <c r="N66" s="553">
        <f t="shared" si="2"/>
        <v>0</v>
      </c>
      <c r="O66" s="242"/>
      <c r="P66" s="25"/>
    </row>
    <row r="67" spans="2:16" x14ac:dyDescent="0.2">
      <c r="B67" s="225">
        <f t="shared" si="3"/>
        <v>63</v>
      </c>
      <c r="C67" s="242"/>
      <c r="D67" s="242"/>
      <c r="E67" s="242"/>
      <c r="F67" s="243"/>
      <c r="G67" s="244"/>
      <c r="H67" s="557">
        <f t="shared" si="1"/>
        <v>0</v>
      </c>
      <c r="I67" s="273"/>
      <c r="J67" s="243"/>
      <c r="K67" s="555">
        <f t="shared" si="5"/>
        <v>0</v>
      </c>
      <c r="L67" s="271"/>
      <c r="M67" s="305"/>
      <c r="N67" s="553">
        <f t="shared" si="2"/>
        <v>0</v>
      </c>
      <c r="O67" s="242"/>
      <c r="P67" s="25"/>
    </row>
    <row r="68" spans="2:16" x14ac:dyDescent="0.2">
      <c r="B68" s="225">
        <f t="shared" si="3"/>
        <v>64</v>
      </c>
      <c r="C68" s="242"/>
      <c r="D68" s="242"/>
      <c r="E68" s="242"/>
      <c r="F68" s="243"/>
      <c r="G68" s="244"/>
      <c r="H68" s="557">
        <f t="shared" si="1"/>
        <v>0</v>
      </c>
      <c r="I68" s="273"/>
      <c r="J68" s="243"/>
      <c r="K68" s="555">
        <f t="shared" si="5"/>
        <v>0</v>
      </c>
      <c r="L68" s="271"/>
      <c r="M68" s="305"/>
      <c r="N68" s="553">
        <f t="shared" si="2"/>
        <v>0</v>
      </c>
      <c r="O68" s="242"/>
      <c r="P68" s="25"/>
    </row>
    <row r="69" spans="2:16" x14ac:dyDescent="0.2">
      <c r="B69" s="225">
        <f t="shared" si="3"/>
        <v>65</v>
      </c>
      <c r="C69" s="242"/>
      <c r="D69" s="242"/>
      <c r="E69" s="242"/>
      <c r="F69" s="243"/>
      <c r="G69" s="244"/>
      <c r="H69" s="557">
        <f t="shared" si="1"/>
        <v>0</v>
      </c>
      <c r="I69" s="273"/>
      <c r="J69" s="243"/>
      <c r="K69" s="555">
        <f t="shared" ref="K69:K100" si="6">(F69+I69)-J69</f>
        <v>0</v>
      </c>
      <c r="L69" s="271"/>
      <c r="M69" s="305"/>
      <c r="N69" s="553">
        <f t="shared" si="2"/>
        <v>0</v>
      </c>
      <c r="O69" s="242"/>
      <c r="P69" s="25"/>
    </row>
    <row r="70" spans="2:16" x14ac:dyDescent="0.2">
      <c r="B70" s="225">
        <f t="shared" si="3"/>
        <v>66</v>
      </c>
      <c r="C70" s="242"/>
      <c r="D70" s="242"/>
      <c r="E70" s="242"/>
      <c r="F70" s="243"/>
      <c r="G70" s="244"/>
      <c r="H70" s="557">
        <f t="shared" ref="H70:H133" si="7">F70*G70</f>
        <v>0</v>
      </c>
      <c r="I70" s="273"/>
      <c r="J70" s="243"/>
      <c r="K70" s="555">
        <f t="shared" si="6"/>
        <v>0</v>
      </c>
      <c r="L70" s="271"/>
      <c r="M70" s="305"/>
      <c r="N70" s="553">
        <f t="shared" ref="N70:N133" si="8">M70*K70</f>
        <v>0</v>
      </c>
      <c r="O70" s="242"/>
      <c r="P70" s="25"/>
    </row>
    <row r="71" spans="2:16" x14ac:dyDescent="0.2">
      <c r="B71" s="225">
        <f t="shared" ref="B71:B134" si="9">B70+1</f>
        <v>67</v>
      </c>
      <c r="C71" s="242"/>
      <c r="D71" s="242"/>
      <c r="E71" s="242"/>
      <c r="F71" s="243"/>
      <c r="G71" s="244"/>
      <c r="H71" s="557">
        <f t="shared" si="7"/>
        <v>0</v>
      </c>
      <c r="I71" s="273"/>
      <c r="J71" s="243"/>
      <c r="K71" s="555">
        <f t="shared" si="6"/>
        <v>0</v>
      </c>
      <c r="L71" s="271"/>
      <c r="M71" s="305"/>
      <c r="N71" s="553">
        <f t="shared" si="8"/>
        <v>0</v>
      </c>
      <c r="O71" s="242"/>
      <c r="P71" s="25"/>
    </row>
    <row r="72" spans="2:16" x14ac:dyDescent="0.2">
      <c r="B72" s="225">
        <f t="shared" si="9"/>
        <v>68</v>
      </c>
      <c r="C72" s="242"/>
      <c r="D72" s="242"/>
      <c r="E72" s="242"/>
      <c r="F72" s="243"/>
      <c r="G72" s="244"/>
      <c r="H72" s="557">
        <f t="shared" si="7"/>
        <v>0</v>
      </c>
      <c r="I72" s="273"/>
      <c r="J72" s="243"/>
      <c r="K72" s="555">
        <f t="shared" si="6"/>
        <v>0</v>
      </c>
      <c r="L72" s="271"/>
      <c r="M72" s="305"/>
      <c r="N72" s="553">
        <f t="shared" si="8"/>
        <v>0</v>
      </c>
      <c r="O72" s="242"/>
      <c r="P72" s="25"/>
    </row>
    <row r="73" spans="2:16" x14ac:dyDescent="0.2">
      <c r="B73" s="225">
        <f t="shared" si="9"/>
        <v>69</v>
      </c>
      <c r="C73" s="242"/>
      <c r="D73" s="242"/>
      <c r="E73" s="242"/>
      <c r="F73" s="243"/>
      <c r="G73" s="244"/>
      <c r="H73" s="557">
        <f t="shared" si="7"/>
        <v>0</v>
      </c>
      <c r="I73" s="273"/>
      <c r="J73" s="243"/>
      <c r="K73" s="555">
        <f t="shared" si="6"/>
        <v>0</v>
      </c>
      <c r="L73" s="271"/>
      <c r="M73" s="305"/>
      <c r="N73" s="553">
        <f t="shared" si="8"/>
        <v>0</v>
      </c>
      <c r="O73" s="242"/>
      <c r="P73" s="25"/>
    </row>
    <row r="74" spans="2:16" x14ac:dyDescent="0.2">
      <c r="B74" s="225">
        <f t="shared" si="9"/>
        <v>70</v>
      </c>
      <c r="C74" s="242"/>
      <c r="D74" s="242"/>
      <c r="E74" s="242"/>
      <c r="F74" s="243"/>
      <c r="G74" s="244"/>
      <c r="H74" s="557">
        <f t="shared" si="7"/>
        <v>0</v>
      </c>
      <c r="I74" s="273"/>
      <c r="J74" s="243"/>
      <c r="K74" s="555">
        <f t="shared" si="6"/>
        <v>0</v>
      </c>
      <c r="L74" s="271"/>
      <c r="M74" s="305"/>
      <c r="N74" s="553">
        <f t="shared" si="8"/>
        <v>0</v>
      </c>
      <c r="O74" s="242"/>
      <c r="P74" s="25"/>
    </row>
    <row r="75" spans="2:16" x14ac:dyDescent="0.2">
      <c r="B75" s="225">
        <f t="shared" si="9"/>
        <v>71</v>
      </c>
      <c r="C75" s="242"/>
      <c r="D75" s="242"/>
      <c r="E75" s="242"/>
      <c r="F75" s="243"/>
      <c r="G75" s="244"/>
      <c r="H75" s="557">
        <f t="shared" si="7"/>
        <v>0</v>
      </c>
      <c r="I75" s="273"/>
      <c r="J75" s="243"/>
      <c r="K75" s="555">
        <f t="shared" si="6"/>
        <v>0</v>
      </c>
      <c r="L75" s="271"/>
      <c r="M75" s="305"/>
      <c r="N75" s="553">
        <f t="shared" si="8"/>
        <v>0</v>
      </c>
      <c r="O75" s="242"/>
      <c r="P75" s="25"/>
    </row>
    <row r="76" spans="2:16" x14ac:dyDescent="0.2">
      <c r="B76" s="225">
        <f t="shared" si="9"/>
        <v>72</v>
      </c>
      <c r="C76" s="242"/>
      <c r="D76" s="242"/>
      <c r="E76" s="242"/>
      <c r="F76" s="243"/>
      <c r="G76" s="244"/>
      <c r="H76" s="557">
        <f t="shared" si="7"/>
        <v>0</v>
      </c>
      <c r="I76" s="273"/>
      <c r="J76" s="243"/>
      <c r="K76" s="555">
        <f t="shared" si="6"/>
        <v>0</v>
      </c>
      <c r="L76" s="271"/>
      <c r="M76" s="305"/>
      <c r="N76" s="553">
        <f t="shared" si="8"/>
        <v>0</v>
      </c>
      <c r="O76" s="242"/>
      <c r="P76" s="25"/>
    </row>
    <row r="77" spans="2:16" x14ac:dyDescent="0.2">
      <c r="B77" s="225">
        <f t="shared" si="9"/>
        <v>73</v>
      </c>
      <c r="C77" s="242"/>
      <c r="D77" s="242"/>
      <c r="E77" s="242"/>
      <c r="F77" s="243"/>
      <c r="G77" s="244"/>
      <c r="H77" s="557">
        <f t="shared" si="7"/>
        <v>0</v>
      </c>
      <c r="I77" s="273"/>
      <c r="J77" s="243"/>
      <c r="K77" s="555">
        <f t="shared" si="6"/>
        <v>0</v>
      </c>
      <c r="L77" s="271"/>
      <c r="M77" s="305"/>
      <c r="N77" s="553">
        <f t="shared" si="8"/>
        <v>0</v>
      </c>
      <c r="O77" s="242"/>
      <c r="P77" s="25"/>
    </row>
    <row r="78" spans="2:16" x14ac:dyDescent="0.2">
      <c r="B78" s="225">
        <f t="shared" si="9"/>
        <v>74</v>
      </c>
      <c r="C78" s="242"/>
      <c r="D78" s="242"/>
      <c r="E78" s="242"/>
      <c r="F78" s="243"/>
      <c r="G78" s="244"/>
      <c r="H78" s="557">
        <f t="shared" si="7"/>
        <v>0</v>
      </c>
      <c r="I78" s="273"/>
      <c r="J78" s="243"/>
      <c r="K78" s="555">
        <f t="shared" si="6"/>
        <v>0</v>
      </c>
      <c r="L78" s="271"/>
      <c r="M78" s="305"/>
      <c r="N78" s="553">
        <f t="shared" si="8"/>
        <v>0</v>
      </c>
      <c r="O78" s="242"/>
      <c r="P78" s="25"/>
    </row>
    <row r="79" spans="2:16" x14ac:dyDescent="0.2">
      <c r="B79" s="225">
        <f t="shared" si="9"/>
        <v>75</v>
      </c>
      <c r="C79" s="242"/>
      <c r="D79" s="242"/>
      <c r="E79" s="242"/>
      <c r="F79" s="243"/>
      <c r="G79" s="244"/>
      <c r="H79" s="557">
        <f t="shared" si="7"/>
        <v>0</v>
      </c>
      <c r="I79" s="273"/>
      <c r="J79" s="243"/>
      <c r="K79" s="555">
        <f t="shared" si="6"/>
        <v>0</v>
      </c>
      <c r="L79" s="271"/>
      <c r="M79" s="305"/>
      <c r="N79" s="553">
        <f t="shared" si="8"/>
        <v>0</v>
      </c>
      <c r="O79" s="242"/>
      <c r="P79" s="25"/>
    </row>
    <row r="80" spans="2:16" x14ac:dyDescent="0.2">
      <c r="B80" s="225">
        <f t="shared" si="9"/>
        <v>76</v>
      </c>
      <c r="C80" s="242"/>
      <c r="D80" s="242"/>
      <c r="E80" s="242"/>
      <c r="F80" s="243"/>
      <c r="G80" s="244"/>
      <c r="H80" s="557">
        <f t="shared" si="7"/>
        <v>0</v>
      </c>
      <c r="I80" s="273"/>
      <c r="J80" s="243"/>
      <c r="K80" s="555">
        <f t="shared" si="6"/>
        <v>0</v>
      </c>
      <c r="L80" s="271"/>
      <c r="M80" s="305"/>
      <c r="N80" s="553">
        <f t="shared" si="8"/>
        <v>0</v>
      </c>
      <c r="O80" s="242"/>
      <c r="P80" s="25"/>
    </row>
    <row r="81" spans="2:16" x14ac:dyDescent="0.2">
      <c r="B81" s="225">
        <f t="shared" si="9"/>
        <v>77</v>
      </c>
      <c r="C81" s="242"/>
      <c r="D81" s="242"/>
      <c r="E81" s="242"/>
      <c r="F81" s="243"/>
      <c r="G81" s="244"/>
      <c r="H81" s="557">
        <f t="shared" si="7"/>
        <v>0</v>
      </c>
      <c r="I81" s="273"/>
      <c r="J81" s="243"/>
      <c r="K81" s="555">
        <f t="shared" si="6"/>
        <v>0</v>
      </c>
      <c r="L81" s="271"/>
      <c r="M81" s="305"/>
      <c r="N81" s="553">
        <f t="shared" si="8"/>
        <v>0</v>
      </c>
      <c r="O81" s="242"/>
      <c r="P81" s="25"/>
    </row>
    <row r="82" spans="2:16" x14ac:dyDescent="0.2">
      <c r="B82" s="225">
        <f t="shared" si="9"/>
        <v>78</v>
      </c>
      <c r="C82" s="242"/>
      <c r="D82" s="242"/>
      <c r="E82" s="242"/>
      <c r="F82" s="243"/>
      <c r="G82" s="244"/>
      <c r="H82" s="557">
        <f t="shared" si="7"/>
        <v>0</v>
      </c>
      <c r="I82" s="273"/>
      <c r="J82" s="243"/>
      <c r="K82" s="555">
        <f t="shared" si="6"/>
        <v>0</v>
      </c>
      <c r="L82" s="271"/>
      <c r="M82" s="305"/>
      <c r="N82" s="553">
        <f t="shared" si="8"/>
        <v>0</v>
      </c>
      <c r="O82" s="242"/>
      <c r="P82" s="25"/>
    </row>
    <row r="83" spans="2:16" x14ac:dyDescent="0.2">
      <c r="B83" s="225">
        <f t="shared" si="9"/>
        <v>79</v>
      </c>
      <c r="C83" s="242"/>
      <c r="D83" s="242"/>
      <c r="E83" s="242"/>
      <c r="F83" s="243"/>
      <c r="G83" s="244"/>
      <c r="H83" s="557">
        <f t="shared" si="7"/>
        <v>0</v>
      </c>
      <c r="I83" s="273"/>
      <c r="J83" s="243"/>
      <c r="K83" s="555">
        <f t="shared" si="6"/>
        <v>0</v>
      </c>
      <c r="L83" s="271"/>
      <c r="M83" s="305"/>
      <c r="N83" s="553">
        <f t="shared" si="8"/>
        <v>0</v>
      </c>
      <c r="O83" s="242"/>
      <c r="P83" s="25"/>
    </row>
    <row r="84" spans="2:16" x14ac:dyDescent="0.2">
      <c r="B84" s="225">
        <f t="shared" si="9"/>
        <v>80</v>
      </c>
      <c r="C84" s="242"/>
      <c r="D84" s="242"/>
      <c r="E84" s="242"/>
      <c r="F84" s="243"/>
      <c r="G84" s="244"/>
      <c r="H84" s="557">
        <f t="shared" si="7"/>
        <v>0</v>
      </c>
      <c r="I84" s="273"/>
      <c r="J84" s="243"/>
      <c r="K84" s="555">
        <f t="shared" si="6"/>
        <v>0</v>
      </c>
      <c r="L84" s="271"/>
      <c r="M84" s="305"/>
      <c r="N84" s="553">
        <f t="shared" si="8"/>
        <v>0</v>
      </c>
      <c r="O84" s="242"/>
      <c r="P84" s="25"/>
    </row>
    <row r="85" spans="2:16" x14ac:dyDescent="0.2">
      <c r="B85" s="225">
        <f t="shared" si="9"/>
        <v>81</v>
      </c>
      <c r="C85" s="242"/>
      <c r="D85" s="242"/>
      <c r="E85" s="242"/>
      <c r="F85" s="243"/>
      <c r="G85" s="244"/>
      <c r="H85" s="557">
        <f t="shared" si="7"/>
        <v>0</v>
      </c>
      <c r="I85" s="273"/>
      <c r="J85" s="243"/>
      <c r="K85" s="555">
        <f t="shared" si="6"/>
        <v>0</v>
      </c>
      <c r="L85" s="271"/>
      <c r="M85" s="305"/>
      <c r="N85" s="553">
        <f t="shared" si="8"/>
        <v>0</v>
      </c>
      <c r="O85" s="242"/>
      <c r="P85" s="25"/>
    </row>
    <row r="86" spans="2:16" x14ac:dyDescent="0.2">
      <c r="B86" s="225">
        <f t="shared" si="9"/>
        <v>82</v>
      </c>
      <c r="C86" s="242"/>
      <c r="D86" s="242"/>
      <c r="E86" s="242"/>
      <c r="F86" s="243"/>
      <c r="G86" s="244"/>
      <c r="H86" s="557">
        <f t="shared" si="7"/>
        <v>0</v>
      </c>
      <c r="I86" s="273"/>
      <c r="J86" s="243"/>
      <c r="K86" s="555">
        <f t="shared" si="6"/>
        <v>0</v>
      </c>
      <c r="L86" s="271"/>
      <c r="M86" s="305"/>
      <c r="N86" s="553">
        <f t="shared" si="8"/>
        <v>0</v>
      </c>
      <c r="O86" s="242"/>
      <c r="P86" s="25"/>
    </row>
    <row r="87" spans="2:16" x14ac:dyDescent="0.2">
      <c r="B87" s="225">
        <f t="shared" si="9"/>
        <v>83</v>
      </c>
      <c r="C87" s="242"/>
      <c r="D87" s="242"/>
      <c r="E87" s="242"/>
      <c r="F87" s="243"/>
      <c r="G87" s="244"/>
      <c r="H87" s="557">
        <f t="shared" si="7"/>
        <v>0</v>
      </c>
      <c r="I87" s="273"/>
      <c r="J87" s="243"/>
      <c r="K87" s="555">
        <f t="shared" si="6"/>
        <v>0</v>
      </c>
      <c r="L87" s="271"/>
      <c r="M87" s="305"/>
      <c r="N87" s="553">
        <f t="shared" si="8"/>
        <v>0</v>
      </c>
      <c r="O87" s="242"/>
      <c r="P87" s="25"/>
    </row>
    <row r="88" spans="2:16" x14ac:dyDescent="0.2">
      <c r="B88" s="225">
        <f t="shared" si="9"/>
        <v>84</v>
      </c>
      <c r="C88" s="242"/>
      <c r="D88" s="242"/>
      <c r="E88" s="242"/>
      <c r="F88" s="243"/>
      <c r="G88" s="244"/>
      <c r="H88" s="557">
        <f t="shared" si="7"/>
        <v>0</v>
      </c>
      <c r="I88" s="273"/>
      <c r="J88" s="243"/>
      <c r="K88" s="555">
        <f t="shared" si="6"/>
        <v>0</v>
      </c>
      <c r="L88" s="271"/>
      <c r="M88" s="305"/>
      <c r="N88" s="553">
        <f t="shared" si="8"/>
        <v>0</v>
      </c>
      <c r="O88" s="242"/>
      <c r="P88" s="25"/>
    </row>
    <row r="89" spans="2:16" x14ac:dyDescent="0.2">
      <c r="B89" s="225">
        <f t="shared" si="9"/>
        <v>85</v>
      </c>
      <c r="C89" s="242"/>
      <c r="D89" s="242"/>
      <c r="E89" s="242"/>
      <c r="F89" s="243"/>
      <c r="G89" s="244"/>
      <c r="H89" s="557">
        <f t="shared" si="7"/>
        <v>0</v>
      </c>
      <c r="I89" s="273"/>
      <c r="J89" s="243"/>
      <c r="K89" s="555">
        <f t="shared" si="6"/>
        <v>0</v>
      </c>
      <c r="L89" s="271"/>
      <c r="M89" s="305"/>
      <c r="N89" s="553">
        <f t="shared" si="8"/>
        <v>0</v>
      </c>
      <c r="O89" s="242"/>
      <c r="P89" s="25"/>
    </row>
    <row r="90" spans="2:16" x14ac:dyDescent="0.2">
      <c r="B90" s="225">
        <f t="shared" si="9"/>
        <v>86</v>
      </c>
      <c r="C90" s="242"/>
      <c r="D90" s="242"/>
      <c r="E90" s="242"/>
      <c r="F90" s="243"/>
      <c r="G90" s="244"/>
      <c r="H90" s="557">
        <f t="shared" si="7"/>
        <v>0</v>
      </c>
      <c r="I90" s="273"/>
      <c r="J90" s="243"/>
      <c r="K90" s="555">
        <f t="shared" si="6"/>
        <v>0</v>
      </c>
      <c r="L90" s="271"/>
      <c r="M90" s="305"/>
      <c r="N90" s="553">
        <f t="shared" si="8"/>
        <v>0</v>
      </c>
      <c r="O90" s="242"/>
      <c r="P90" s="25"/>
    </row>
    <row r="91" spans="2:16" x14ac:dyDescent="0.2">
      <c r="B91" s="225">
        <f t="shared" si="9"/>
        <v>87</v>
      </c>
      <c r="C91" s="242"/>
      <c r="D91" s="242"/>
      <c r="E91" s="242"/>
      <c r="F91" s="243"/>
      <c r="G91" s="244"/>
      <c r="H91" s="557">
        <f t="shared" si="7"/>
        <v>0</v>
      </c>
      <c r="I91" s="273"/>
      <c r="J91" s="243"/>
      <c r="K91" s="555">
        <f t="shared" si="6"/>
        <v>0</v>
      </c>
      <c r="L91" s="271"/>
      <c r="M91" s="305"/>
      <c r="N91" s="553">
        <f t="shared" si="8"/>
        <v>0</v>
      </c>
      <c r="O91" s="242"/>
      <c r="P91" s="25"/>
    </row>
    <row r="92" spans="2:16" x14ac:dyDescent="0.2">
      <c r="B92" s="225">
        <f t="shared" si="9"/>
        <v>88</v>
      </c>
      <c r="C92" s="242"/>
      <c r="D92" s="242"/>
      <c r="E92" s="242"/>
      <c r="F92" s="243"/>
      <c r="G92" s="244"/>
      <c r="H92" s="557">
        <f t="shared" si="7"/>
        <v>0</v>
      </c>
      <c r="I92" s="273"/>
      <c r="J92" s="243"/>
      <c r="K92" s="555">
        <f t="shared" si="6"/>
        <v>0</v>
      </c>
      <c r="L92" s="271"/>
      <c r="M92" s="305"/>
      <c r="N92" s="553">
        <f t="shared" si="8"/>
        <v>0</v>
      </c>
      <c r="O92" s="242"/>
      <c r="P92" s="25"/>
    </row>
    <row r="93" spans="2:16" x14ac:dyDescent="0.2">
      <c r="B93" s="225">
        <f t="shared" si="9"/>
        <v>89</v>
      </c>
      <c r="C93" s="242"/>
      <c r="D93" s="242"/>
      <c r="E93" s="242"/>
      <c r="F93" s="243"/>
      <c r="G93" s="244"/>
      <c r="H93" s="557">
        <f t="shared" si="7"/>
        <v>0</v>
      </c>
      <c r="I93" s="273"/>
      <c r="J93" s="243"/>
      <c r="K93" s="555">
        <f t="shared" si="6"/>
        <v>0</v>
      </c>
      <c r="L93" s="271"/>
      <c r="M93" s="305"/>
      <c r="N93" s="553">
        <f t="shared" si="8"/>
        <v>0</v>
      </c>
      <c r="O93" s="242"/>
      <c r="P93" s="25"/>
    </row>
    <row r="94" spans="2:16" x14ac:dyDescent="0.2">
      <c r="B94" s="225">
        <f t="shared" si="9"/>
        <v>90</v>
      </c>
      <c r="C94" s="242"/>
      <c r="D94" s="242"/>
      <c r="E94" s="242"/>
      <c r="F94" s="243"/>
      <c r="G94" s="244"/>
      <c r="H94" s="557">
        <f t="shared" si="7"/>
        <v>0</v>
      </c>
      <c r="I94" s="273"/>
      <c r="J94" s="243"/>
      <c r="K94" s="555">
        <f t="shared" si="6"/>
        <v>0</v>
      </c>
      <c r="L94" s="271"/>
      <c r="M94" s="305"/>
      <c r="N94" s="553">
        <f t="shared" si="8"/>
        <v>0</v>
      </c>
      <c r="O94" s="242"/>
      <c r="P94" s="25"/>
    </row>
    <row r="95" spans="2:16" x14ac:dyDescent="0.2">
      <c r="B95" s="225">
        <f t="shared" si="9"/>
        <v>91</v>
      </c>
      <c r="C95" s="242"/>
      <c r="D95" s="242"/>
      <c r="E95" s="242"/>
      <c r="F95" s="243"/>
      <c r="G95" s="244"/>
      <c r="H95" s="557">
        <f t="shared" si="7"/>
        <v>0</v>
      </c>
      <c r="I95" s="273"/>
      <c r="J95" s="243"/>
      <c r="K95" s="555">
        <f t="shared" si="6"/>
        <v>0</v>
      </c>
      <c r="L95" s="271"/>
      <c r="M95" s="305"/>
      <c r="N95" s="553">
        <f t="shared" si="8"/>
        <v>0</v>
      </c>
      <c r="O95" s="242"/>
      <c r="P95" s="25"/>
    </row>
    <row r="96" spans="2:16" x14ac:dyDescent="0.2">
      <c r="B96" s="225">
        <f t="shared" si="9"/>
        <v>92</v>
      </c>
      <c r="C96" s="242"/>
      <c r="D96" s="242"/>
      <c r="E96" s="242"/>
      <c r="F96" s="243"/>
      <c r="G96" s="244"/>
      <c r="H96" s="557">
        <f t="shared" si="7"/>
        <v>0</v>
      </c>
      <c r="I96" s="273"/>
      <c r="J96" s="243"/>
      <c r="K96" s="555">
        <f t="shared" si="6"/>
        <v>0</v>
      </c>
      <c r="L96" s="271"/>
      <c r="M96" s="305"/>
      <c r="N96" s="553">
        <f t="shared" si="8"/>
        <v>0</v>
      </c>
      <c r="O96" s="242"/>
      <c r="P96" s="25"/>
    </row>
    <row r="97" spans="2:16" x14ac:dyDescent="0.2">
      <c r="B97" s="225">
        <f t="shared" si="9"/>
        <v>93</v>
      </c>
      <c r="C97" s="242"/>
      <c r="D97" s="242"/>
      <c r="E97" s="242"/>
      <c r="F97" s="243"/>
      <c r="G97" s="244"/>
      <c r="H97" s="557">
        <f t="shared" si="7"/>
        <v>0</v>
      </c>
      <c r="I97" s="273"/>
      <c r="J97" s="243"/>
      <c r="K97" s="555">
        <f t="shared" si="6"/>
        <v>0</v>
      </c>
      <c r="L97" s="271"/>
      <c r="M97" s="305"/>
      <c r="N97" s="553">
        <f t="shared" si="8"/>
        <v>0</v>
      </c>
      <c r="O97" s="242"/>
      <c r="P97" s="25"/>
    </row>
    <row r="98" spans="2:16" x14ac:dyDescent="0.2">
      <c r="B98" s="225">
        <f t="shared" si="9"/>
        <v>94</v>
      </c>
      <c r="C98" s="242"/>
      <c r="D98" s="242"/>
      <c r="E98" s="242"/>
      <c r="F98" s="243"/>
      <c r="G98" s="244"/>
      <c r="H98" s="557">
        <f t="shared" si="7"/>
        <v>0</v>
      </c>
      <c r="I98" s="273"/>
      <c r="J98" s="243"/>
      <c r="K98" s="555">
        <f t="shared" si="6"/>
        <v>0</v>
      </c>
      <c r="L98" s="271"/>
      <c r="M98" s="305"/>
      <c r="N98" s="553">
        <f t="shared" si="8"/>
        <v>0</v>
      </c>
      <c r="O98" s="242"/>
      <c r="P98" s="25"/>
    </row>
    <row r="99" spans="2:16" x14ac:dyDescent="0.2">
      <c r="B99" s="225">
        <f t="shared" si="9"/>
        <v>95</v>
      </c>
      <c r="C99" s="242"/>
      <c r="D99" s="242"/>
      <c r="E99" s="242"/>
      <c r="F99" s="243"/>
      <c r="G99" s="244"/>
      <c r="H99" s="557">
        <f t="shared" si="7"/>
        <v>0</v>
      </c>
      <c r="I99" s="273"/>
      <c r="J99" s="243"/>
      <c r="K99" s="555">
        <f t="shared" si="6"/>
        <v>0</v>
      </c>
      <c r="L99" s="271"/>
      <c r="M99" s="305"/>
      <c r="N99" s="553">
        <f t="shared" si="8"/>
        <v>0</v>
      </c>
      <c r="O99" s="242"/>
      <c r="P99" s="25"/>
    </row>
    <row r="100" spans="2:16" x14ac:dyDescent="0.2">
      <c r="B100" s="225">
        <f t="shared" si="9"/>
        <v>96</v>
      </c>
      <c r="C100" s="242"/>
      <c r="D100" s="242"/>
      <c r="E100" s="242"/>
      <c r="F100" s="243"/>
      <c r="G100" s="244"/>
      <c r="H100" s="557">
        <f t="shared" si="7"/>
        <v>0</v>
      </c>
      <c r="I100" s="273"/>
      <c r="J100" s="243"/>
      <c r="K100" s="555">
        <f t="shared" si="6"/>
        <v>0</v>
      </c>
      <c r="L100" s="271"/>
      <c r="M100" s="305"/>
      <c r="N100" s="553">
        <f t="shared" si="8"/>
        <v>0</v>
      </c>
      <c r="O100" s="242"/>
      <c r="P100" s="25"/>
    </row>
    <row r="101" spans="2:16" x14ac:dyDescent="0.2">
      <c r="B101" s="225">
        <f t="shared" si="9"/>
        <v>97</v>
      </c>
      <c r="C101" s="242"/>
      <c r="D101" s="242"/>
      <c r="E101" s="242"/>
      <c r="F101" s="243"/>
      <c r="G101" s="244"/>
      <c r="H101" s="557">
        <f t="shared" si="7"/>
        <v>0</v>
      </c>
      <c r="I101" s="273"/>
      <c r="J101" s="243"/>
      <c r="K101" s="555">
        <f t="shared" ref="K101:K132" si="10">(F101+I101)-J101</f>
        <v>0</v>
      </c>
      <c r="L101" s="271"/>
      <c r="M101" s="305"/>
      <c r="N101" s="553">
        <f t="shared" si="8"/>
        <v>0</v>
      </c>
      <c r="O101" s="242"/>
      <c r="P101" s="25"/>
    </row>
    <row r="102" spans="2:16" x14ac:dyDescent="0.2">
      <c r="B102" s="225">
        <f t="shared" si="9"/>
        <v>98</v>
      </c>
      <c r="C102" s="242"/>
      <c r="D102" s="242"/>
      <c r="E102" s="242"/>
      <c r="F102" s="243"/>
      <c r="G102" s="244"/>
      <c r="H102" s="557">
        <f t="shared" si="7"/>
        <v>0</v>
      </c>
      <c r="I102" s="273"/>
      <c r="J102" s="243"/>
      <c r="K102" s="555">
        <f t="shared" si="10"/>
        <v>0</v>
      </c>
      <c r="L102" s="271"/>
      <c r="M102" s="305"/>
      <c r="N102" s="553">
        <f t="shared" si="8"/>
        <v>0</v>
      </c>
      <c r="O102" s="242"/>
      <c r="P102" s="25"/>
    </row>
    <row r="103" spans="2:16" x14ac:dyDescent="0.2">
      <c r="B103" s="225">
        <f t="shared" si="9"/>
        <v>99</v>
      </c>
      <c r="C103" s="242"/>
      <c r="D103" s="242"/>
      <c r="E103" s="242"/>
      <c r="F103" s="243"/>
      <c r="G103" s="244"/>
      <c r="H103" s="557">
        <f t="shared" si="7"/>
        <v>0</v>
      </c>
      <c r="I103" s="273"/>
      <c r="J103" s="243"/>
      <c r="K103" s="555">
        <f t="shared" si="10"/>
        <v>0</v>
      </c>
      <c r="L103" s="271"/>
      <c r="M103" s="305"/>
      <c r="N103" s="553">
        <f t="shared" si="8"/>
        <v>0</v>
      </c>
      <c r="O103" s="242"/>
      <c r="P103" s="25"/>
    </row>
    <row r="104" spans="2:16" x14ac:dyDescent="0.2">
      <c r="B104" s="225">
        <f t="shared" si="9"/>
        <v>100</v>
      </c>
      <c r="C104" s="242"/>
      <c r="D104" s="242"/>
      <c r="E104" s="242"/>
      <c r="F104" s="243"/>
      <c r="G104" s="244"/>
      <c r="H104" s="557">
        <f t="shared" si="7"/>
        <v>0</v>
      </c>
      <c r="I104" s="273"/>
      <c r="J104" s="243"/>
      <c r="K104" s="555">
        <f t="shared" si="10"/>
        <v>0</v>
      </c>
      <c r="L104" s="271"/>
      <c r="M104" s="305"/>
      <c r="N104" s="553">
        <f t="shared" si="8"/>
        <v>0</v>
      </c>
      <c r="O104" s="242"/>
      <c r="P104" s="25"/>
    </row>
    <row r="105" spans="2:16" x14ac:dyDescent="0.2">
      <c r="B105" s="225">
        <f t="shared" si="9"/>
        <v>101</v>
      </c>
      <c r="C105" s="242"/>
      <c r="D105" s="242"/>
      <c r="E105" s="242"/>
      <c r="F105" s="243"/>
      <c r="G105" s="244"/>
      <c r="H105" s="557">
        <f t="shared" si="7"/>
        <v>0</v>
      </c>
      <c r="I105" s="273"/>
      <c r="J105" s="243"/>
      <c r="K105" s="555">
        <f t="shared" si="10"/>
        <v>0</v>
      </c>
      <c r="L105" s="271"/>
      <c r="M105" s="305"/>
      <c r="N105" s="553">
        <f t="shared" si="8"/>
        <v>0</v>
      </c>
      <c r="O105" s="242"/>
      <c r="P105" s="25"/>
    </row>
    <row r="106" spans="2:16" x14ac:dyDescent="0.2">
      <c r="B106" s="225">
        <f t="shared" si="9"/>
        <v>102</v>
      </c>
      <c r="C106" s="242"/>
      <c r="D106" s="242"/>
      <c r="E106" s="242"/>
      <c r="F106" s="243"/>
      <c r="G106" s="244"/>
      <c r="H106" s="557">
        <f t="shared" si="7"/>
        <v>0</v>
      </c>
      <c r="I106" s="273"/>
      <c r="J106" s="243"/>
      <c r="K106" s="555">
        <f t="shared" si="10"/>
        <v>0</v>
      </c>
      <c r="L106" s="271"/>
      <c r="M106" s="305"/>
      <c r="N106" s="553">
        <f t="shared" si="8"/>
        <v>0</v>
      </c>
      <c r="O106" s="242"/>
      <c r="P106" s="25"/>
    </row>
    <row r="107" spans="2:16" x14ac:dyDescent="0.2">
      <c r="B107" s="225">
        <f t="shared" si="9"/>
        <v>103</v>
      </c>
      <c r="C107" s="242"/>
      <c r="D107" s="242"/>
      <c r="E107" s="242"/>
      <c r="F107" s="243"/>
      <c r="G107" s="244"/>
      <c r="H107" s="557">
        <f t="shared" si="7"/>
        <v>0</v>
      </c>
      <c r="I107" s="273"/>
      <c r="J107" s="243"/>
      <c r="K107" s="555">
        <f t="shared" si="10"/>
        <v>0</v>
      </c>
      <c r="L107" s="271"/>
      <c r="M107" s="305"/>
      <c r="N107" s="553">
        <f t="shared" si="8"/>
        <v>0</v>
      </c>
      <c r="O107" s="242"/>
      <c r="P107" s="25"/>
    </row>
    <row r="108" spans="2:16" x14ac:dyDescent="0.2">
      <c r="B108" s="225">
        <f t="shared" si="9"/>
        <v>104</v>
      </c>
      <c r="C108" s="242"/>
      <c r="D108" s="242"/>
      <c r="E108" s="242"/>
      <c r="F108" s="243"/>
      <c r="G108" s="244"/>
      <c r="H108" s="557">
        <f t="shared" si="7"/>
        <v>0</v>
      </c>
      <c r="I108" s="273"/>
      <c r="J108" s="243"/>
      <c r="K108" s="555">
        <f t="shared" si="10"/>
        <v>0</v>
      </c>
      <c r="L108" s="271"/>
      <c r="M108" s="305"/>
      <c r="N108" s="553">
        <f t="shared" si="8"/>
        <v>0</v>
      </c>
      <c r="O108" s="242"/>
      <c r="P108" s="25"/>
    </row>
    <row r="109" spans="2:16" x14ac:dyDescent="0.2">
      <c r="B109" s="225">
        <f t="shared" si="9"/>
        <v>105</v>
      </c>
      <c r="C109" s="242"/>
      <c r="D109" s="242"/>
      <c r="E109" s="242"/>
      <c r="F109" s="243"/>
      <c r="G109" s="244"/>
      <c r="H109" s="557">
        <f t="shared" si="7"/>
        <v>0</v>
      </c>
      <c r="I109" s="273"/>
      <c r="J109" s="243"/>
      <c r="K109" s="555">
        <f t="shared" si="10"/>
        <v>0</v>
      </c>
      <c r="L109" s="271"/>
      <c r="M109" s="305"/>
      <c r="N109" s="553">
        <f t="shared" si="8"/>
        <v>0</v>
      </c>
      <c r="O109" s="242"/>
      <c r="P109" s="25"/>
    </row>
    <row r="110" spans="2:16" x14ac:dyDescent="0.2">
      <c r="B110" s="225">
        <f t="shared" si="9"/>
        <v>106</v>
      </c>
      <c r="C110" s="242"/>
      <c r="D110" s="242"/>
      <c r="E110" s="242"/>
      <c r="F110" s="243"/>
      <c r="G110" s="244"/>
      <c r="H110" s="557">
        <f t="shared" si="7"/>
        <v>0</v>
      </c>
      <c r="I110" s="273"/>
      <c r="J110" s="243"/>
      <c r="K110" s="555">
        <f t="shared" si="10"/>
        <v>0</v>
      </c>
      <c r="L110" s="271"/>
      <c r="M110" s="305"/>
      <c r="N110" s="553">
        <f t="shared" si="8"/>
        <v>0</v>
      </c>
      <c r="O110" s="242"/>
      <c r="P110" s="25"/>
    </row>
    <row r="111" spans="2:16" x14ac:dyDescent="0.2">
      <c r="B111" s="225">
        <f t="shared" si="9"/>
        <v>107</v>
      </c>
      <c r="C111" s="242"/>
      <c r="D111" s="242"/>
      <c r="E111" s="242"/>
      <c r="F111" s="243"/>
      <c r="G111" s="244"/>
      <c r="H111" s="557">
        <f t="shared" si="7"/>
        <v>0</v>
      </c>
      <c r="I111" s="273"/>
      <c r="J111" s="243"/>
      <c r="K111" s="555">
        <f t="shared" si="10"/>
        <v>0</v>
      </c>
      <c r="L111" s="271"/>
      <c r="M111" s="305"/>
      <c r="N111" s="553">
        <f t="shared" si="8"/>
        <v>0</v>
      </c>
      <c r="O111" s="242"/>
      <c r="P111" s="25"/>
    </row>
    <row r="112" spans="2:16" x14ac:dyDescent="0.2">
      <c r="B112" s="225">
        <f t="shared" si="9"/>
        <v>108</v>
      </c>
      <c r="C112" s="242"/>
      <c r="D112" s="242"/>
      <c r="E112" s="242"/>
      <c r="F112" s="243"/>
      <c r="G112" s="244"/>
      <c r="H112" s="557">
        <f t="shared" si="7"/>
        <v>0</v>
      </c>
      <c r="I112" s="273"/>
      <c r="J112" s="243"/>
      <c r="K112" s="555">
        <f t="shared" si="10"/>
        <v>0</v>
      </c>
      <c r="L112" s="271"/>
      <c r="M112" s="305"/>
      <c r="N112" s="553">
        <f t="shared" si="8"/>
        <v>0</v>
      </c>
      <c r="O112" s="242"/>
      <c r="P112" s="25"/>
    </row>
    <row r="113" spans="2:16" x14ac:dyDescent="0.2">
      <c r="B113" s="225">
        <f t="shared" si="9"/>
        <v>109</v>
      </c>
      <c r="C113" s="242"/>
      <c r="D113" s="242"/>
      <c r="E113" s="242"/>
      <c r="F113" s="243"/>
      <c r="G113" s="244"/>
      <c r="H113" s="557">
        <f t="shared" si="7"/>
        <v>0</v>
      </c>
      <c r="I113" s="273"/>
      <c r="J113" s="243"/>
      <c r="K113" s="555">
        <f t="shared" si="10"/>
        <v>0</v>
      </c>
      <c r="L113" s="271"/>
      <c r="M113" s="305"/>
      <c r="N113" s="553">
        <f t="shared" si="8"/>
        <v>0</v>
      </c>
      <c r="O113" s="242"/>
      <c r="P113" s="25"/>
    </row>
    <row r="114" spans="2:16" x14ac:dyDescent="0.2">
      <c r="B114" s="225">
        <f t="shared" si="9"/>
        <v>110</v>
      </c>
      <c r="C114" s="242"/>
      <c r="D114" s="242"/>
      <c r="E114" s="242"/>
      <c r="F114" s="243"/>
      <c r="G114" s="244"/>
      <c r="H114" s="557">
        <f t="shared" si="7"/>
        <v>0</v>
      </c>
      <c r="I114" s="273"/>
      <c r="J114" s="243"/>
      <c r="K114" s="555">
        <f t="shared" si="10"/>
        <v>0</v>
      </c>
      <c r="L114" s="271"/>
      <c r="M114" s="305"/>
      <c r="N114" s="553">
        <f t="shared" si="8"/>
        <v>0</v>
      </c>
      <c r="O114" s="242"/>
      <c r="P114" s="25"/>
    </row>
    <row r="115" spans="2:16" x14ac:dyDescent="0.2">
      <c r="B115" s="225">
        <f t="shared" si="9"/>
        <v>111</v>
      </c>
      <c r="C115" s="242"/>
      <c r="D115" s="242"/>
      <c r="E115" s="242"/>
      <c r="F115" s="243"/>
      <c r="G115" s="244"/>
      <c r="H115" s="557">
        <f t="shared" si="7"/>
        <v>0</v>
      </c>
      <c r="I115" s="273"/>
      <c r="J115" s="243"/>
      <c r="K115" s="555">
        <f t="shared" si="10"/>
        <v>0</v>
      </c>
      <c r="L115" s="271"/>
      <c r="M115" s="305"/>
      <c r="N115" s="553">
        <f t="shared" si="8"/>
        <v>0</v>
      </c>
      <c r="O115" s="242"/>
      <c r="P115" s="25"/>
    </row>
    <row r="116" spans="2:16" x14ac:dyDescent="0.2">
      <c r="B116" s="225">
        <f t="shared" si="9"/>
        <v>112</v>
      </c>
      <c r="C116" s="242"/>
      <c r="D116" s="242"/>
      <c r="E116" s="242"/>
      <c r="F116" s="243"/>
      <c r="G116" s="244"/>
      <c r="H116" s="557">
        <f t="shared" si="7"/>
        <v>0</v>
      </c>
      <c r="I116" s="273"/>
      <c r="J116" s="243"/>
      <c r="K116" s="555">
        <f t="shared" si="10"/>
        <v>0</v>
      </c>
      <c r="L116" s="271"/>
      <c r="M116" s="305"/>
      <c r="N116" s="553">
        <f t="shared" si="8"/>
        <v>0</v>
      </c>
      <c r="O116" s="242"/>
      <c r="P116" s="25"/>
    </row>
    <row r="117" spans="2:16" x14ac:dyDescent="0.2">
      <c r="B117" s="225">
        <f t="shared" si="9"/>
        <v>113</v>
      </c>
      <c r="C117" s="242"/>
      <c r="D117" s="242"/>
      <c r="E117" s="242"/>
      <c r="F117" s="243"/>
      <c r="G117" s="244"/>
      <c r="H117" s="557">
        <f t="shared" si="7"/>
        <v>0</v>
      </c>
      <c r="I117" s="273"/>
      <c r="J117" s="243"/>
      <c r="K117" s="555">
        <f t="shared" si="10"/>
        <v>0</v>
      </c>
      <c r="L117" s="271"/>
      <c r="M117" s="305"/>
      <c r="N117" s="553">
        <f t="shared" si="8"/>
        <v>0</v>
      </c>
      <c r="O117" s="242"/>
      <c r="P117" s="25"/>
    </row>
    <row r="118" spans="2:16" x14ac:dyDescent="0.2">
      <c r="B118" s="225">
        <f t="shared" si="9"/>
        <v>114</v>
      </c>
      <c r="C118" s="242"/>
      <c r="D118" s="242"/>
      <c r="E118" s="242"/>
      <c r="F118" s="243"/>
      <c r="G118" s="244"/>
      <c r="H118" s="557">
        <f t="shared" si="7"/>
        <v>0</v>
      </c>
      <c r="I118" s="273"/>
      <c r="J118" s="243"/>
      <c r="K118" s="555">
        <f t="shared" si="10"/>
        <v>0</v>
      </c>
      <c r="L118" s="271"/>
      <c r="M118" s="305"/>
      <c r="N118" s="553">
        <f t="shared" si="8"/>
        <v>0</v>
      </c>
      <c r="O118" s="242"/>
      <c r="P118" s="25"/>
    </row>
    <row r="119" spans="2:16" x14ac:dyDescent="0.2">
      <c r="B119" s="225">
        <f t="shared" si="9"/>
        <v>115</v>
      </c>
      <c r="C119" s="242"/>
      <c r="D119" s="242"/>
      <c r="E119" s="242"/>
      <c r="F119" s="243"/>
      <c r="G119" s="244"/>
      <c r="H119" s="557">
        <f t="shared" si="7"/>
        <v>0</v>
      </c>
      <c r="I119" s="273"/>
      <c r="J119" s="243"/>
      <c r="K119" s="555">
        <f t="shared" si="10"/>
        <v>0</v>
      </c>
      <c r="L119" s="271"/>
      <c r="M119" s="305"/>
      <c r="N119" s="553">
        <f t="shared" si="8"/>
        <v>0</v>
      </c>
      <c r="O119" s="242"/>
      <c r="P119" s="25"/>
    </row>
    <row r="120" spans="2:16" x14ac:dyDescent="0.2">
      <c r="B120" s="225">
        <f t="shared" si="9"/>
        <v>116</v>
      </c>
      <c r="C120" s="242"/>
      <c r="D120" s="242"/>
      <c r="E120" s="242"/>
      <c r="F120" s="243"/>
      <c r="G120" s="244"/>
      <c r="H120" s="557">
        <f t="shared" si="7"/>
        <v>0</v>
      </c>
      <c r="I120" s="273"/>
      <c r="J120" s="243"/>
      <c r="K120" s="555">
        <f t="shared" si="10"/>
        <v>0</v>
      </c>
      <c r="L120" s="271"/>
      <c r="M120" s="305"/>
      <c r="N120" s="553">
        <f t="shared" si="8"/>
        <v>0</v>
      </c>
      <c r="O120" s="242"/>
      <c r="P120" s="25"/>
    </row>
    <row r="121" spans="2:16" x14ac:dyDescent="0.2">
      <c r="B121" s="225">
        <f t="shared" si="9"/>
        <v>117</v>
      </c>
      <c r="C121" s="242"/>
      <c r="D121" s="242"/>
      <c r="E121" s="242"/>
      <c r="F121" s="243"/>
      <c r="G121" s="244"/>
      <c r="H121" s="557">
        <f t="shared" si="7"/>
        <v>0</v>
      </c>
      <c r="I121" s="273"/>
      <c r="J121" s="243"/>
      <c r="K121" s="555">
        <f t="shared" si="10"/>
        <v>0</v>
      </c>
      <c r="L121" s="271"/>
      <c r="M121" s="305"/>
      <c r="N121" s="553">
        <f t="shared" si="8"/>
        <v>0</v>
      </c>
      <c r="O121" s="242"/>
      <c r="P121" s="25"/>
    </row>
    <row r="122" spans="2:16" x14ac:dyDescent="0.2">
      <c r="B122" s="225">
        <f t="shared" si="9"/>
        <v>118</v>
      </c>
      <c r="C122" s="242"/>
      <c r="D122" s="242"/>
      <c r="E122" s="242"/>
      <c r="F122" s="243"/>
      <c r="G122" s="244"/>
      <c r="H122" s="557">
        <f t="shared" si="7"/>
        <v>0</v>
      </c>
      <c r="I122" s="273"/>
      <c r="J122" s="243"/>
      <c r="K122" s="555">
        <f t="shared" si="10"/>
        <v>0</v>
      </c>
      <c r="L122" s="271"/>
      <c r="M122" s="305"/>
      <c r="N122" s="553">
        <f t="shared" si="8"/>
        <v>0</v>
      </c>
      <c r="O122" s="242"/>
      <c r="P122" s="25"/>
    </row>
    <row r="123" spans="2:16" x14ac:dyDescent="0.2">
      <c r="B123" s="225">
        <f t="shared" si="9"/>
        <v>119</v>
      </c>
      <c r="C123" s="242"/>
      <c r="D123" s="242"/>
      <c r="E123" s="242"/>
      <c r="F123" s="243"/>
      <c r="G123" s="244"/>
      <c r="H123" s="557">
        <f t="shared" si="7"/>
        <v>0</v>
      </c>
      <c r="I123" s="273"/>
      <c r="J123" s="243"/>
      <c r="K123" s="555">
        <f t="shared" si="10"/>
        <v>0</v>
      </c>
      <c r="L123" s="271"/>
      <c r="M123" s="305"/>
      <c r="N123" s="553">
        <f t="shared" si="8"/>
        <v>0</v>
      </c>
      <c r="O123" s="242"/>
      <c r="P123" s="25"/>
    </row>
    <row r="124" spans="2:16" x14ac:dyDescent="0.2">
      <c r="B124" s="225">
        <f t="shared" si="9"/>
        <v>120</v>
      </c>
      <c r="C124" s="242"/>
      <c r="D124" s="242"/>
      <c r="E124" s="242"/>
      <c r="F124" s="243"/>
      <c r="G124" s="244"/>
      <c r="H124" s="557">
        <f t="shared" si="7"/>
        <v>0</v>
      </c>
      <c r="I124" s="273"/>
      <c r="J124" s="243"/>
      <c r="K124" s="555">
        <f t="shared" si="10"/>
        <v>0</v>
      </c>
      <c r="L124" s="271"/>
      <c r="M124" s="305"/>
      <c r="N124" s="553">
        <f t="shared" si="8"/>
        <v>0</v>
      </c>
      <c r="O124" s="242"/>
      <c r="P124" s="25"/>
    </row>
    <row r="125" spans="2:16" x14ac:dyDescent="0.2">
      <c r="B125" s="225">
        <f t="shared" si="9"/>
        <v>121</v>
      </c>
      <c r="C125" s="242"/>
      <c r="D125" s="242"/>
      <c r="E125" s="242"/>
      <c r="F125" s="243"/>
      <c r="G125" s="244"/>
      <c r="H125" s="557">
        <f t="shared" si="7"/>
        <v>0</v>
      </c>
      <c r="I125" s="273"/>
      <c r="J125" s="243"/>
      <c r="K125" s="555">
        <f t="shared" si="10"/>
        <v>0</v>
      </c>
      <c r="L125" s="271"/>
      <c r="M125" s="305"/>
      <c r="N125" s="553">
        <f t="shared" si="8"/>
        <v>0</v>
      </c>
      <c r="O125" s="242"/>
      <c r="P125" s="25"/>
    </row>
    <row r="126" spans="2:16" x14ac:dyDescent="0.2">
      <c r="B126" s="225">
        <f t="shared" si="9"/>
        <v>122</v>
      </c>
      <c r="C126" s="242"/>
      <c r="D126" s="242"/>
      <c r="E126" s="242"/>
      <c r="F126" s="243"/>
      <c r="G126" s="244"/>
      <c r="H126" s="557">
        <f t="shared" si="7"/>
        <v>0</v>
      </c>
      <c r="I126" s="273"/>
      <c r="J126" s="243"/>
      <c r="K126" s="555">
        <f t="shared" si="10"/>
        <v>0</v>
      </c>
      <c r="L126" s="271"/>
      <c r="M126" s="305"/>
      <c r="N126" s="553">
        <f t="shared" si="8"/>
        <v>0</v>
      </c>
      <c r="O126" s="242"/>
      <c r="P126" s="25"/>
    </row>
    <row r="127" spans="2:16" x14ac:dyDescent="0.2">
      <c r="B127" s="225">
        <f t="shared" si="9"/>
        <v>123</v>
      </c>
      <c r="C127" s="242"/>
      <c r="D127" s="242"/>
      <c r="E127" s="242"/>
      <c r="F127" s="243"/>
      <c r="G127" s="244"/>
      <c r="H127" s="557">
        <f t="shared" si="7"/>
        <v>0</v>
      </c>
      <c r="I127" s="273"/>
      <c r="J127" s="243"/>
      <c r="K127" s="555">
        <f t="shared" si="10"/>
        <v>0</v>
      </c>
      <c r="L127" s="271"/>
      <c r="M127" s="305"/>
      <c r="N127" s="553">
        <f t="shared" si="8"/>
        <v>0</v>
      </c>
      <c r="O127" s="242"/>
      <c r="P127" s="25"/>
    </row>
    <row r="128" spans="2:16" x14ac:dyDescent="0.2">
      <c r="B128" s="225">
        <f t="shared" si="9"/>
        <v>124</v>
      </c>
      <c r="C128" s="242"/>
      <c r="D128" s="242"/>
      <c r="E128" s="242"/>
      <c r="F128" s="243"/>
      <c r="G128" s="244"/>
      <c r="H128" s="557">
        <f t="shared" si="7"/>
        <v>0</v>
      </c>
      <c r="I128" s="273"/>
      <c r="J128" s="243"/>
      <c r="K128" s="555">
        <f t="shared" si="10"/>
        <v>0</v>
      </c>
      <c r="L128" s="271"/>
      <c r="M128" s="305"/>
      <c r="N128" s="553">
        <f t="shared" si="8"/>
        <v>0</v>
      </c>
      <c r="O128" s="242"/>
      <c r="P128" s="25"/>
    </row>
    <row r="129" spans="2:16" x14ac:dyDescent="0.2">
      <c r="B129" s="225">
        <f t="shared" si="9"/>
        <v>125</v>
      </c>
      <c r="C129" s="242"/>
      <c r="D129" s="242"/>
      <c r="E129" s="242"/>
      <c r="F129" s="243"/>
      <c r="G129" s="244"/>
      <c r="H129" s="557">
        <f t="shared" si="7"/>
        <v>0</v>
      </c>
      <c r="I129" s="273"/>
      <c r="J129" s="243"/>
      <c r="K129" s="555">
        <f t="shared" si="10"/>
        <v>0</v>
      </c>
      <c r="L129" s="271"/>
      <c r="M129" s="305"/>
      <c r="N129" s="553">
        <f t="shared" si="8"/>
        <v>0</v>
      </c>
      <c r="O129" s="242"/>
      <c r="P129" s="25"/>
    </row>
    <row r="130" spans="2:16" x14ac:dyDescent="0.2">
      <c r="B130" s="225">
        <f t="shared" si="9"/>
        <v>126</v>
      </c>
      <c r="C130" s="242"/>
      <c r="D130" s="242"/>
      <c r="E130" s="242"/>
      <c r="F130" s="243"/>
      <c r="G130" s="244"/>
      <c r="H130" s="557">
        <f t="shared" si="7"/>
        <v>0</v>
      </c>
      <c r="I130" s="273"/>
      <c r="J130" s="243"/>
      <c r="K130" s="555">
        <f t="shared" si="10"/>
        <v>0</v>
      </c>
      <c r="L130" s="271"/>
      <c r="M130" s="305"/>
      <c r="N130" s="553">
        <f t="shared" si="8"/>
        <v>0</v>
      </c>
      <c r="O130" s="242"/>
      <c r="P130" s="25"/>
    </row>
    <row r="131" spans="2:16" x14ac:dyDescent="0.2">
      <c r="B131" s="225">
        <f t="shared" si="9"/>
        <v>127</v>
      </c>
      <c r="C131" s="242"/>
      <c r="D131" s="242"/>
      <c r="E131" s="242"/>
      <c r="F131" s="243"/>
      <c r="G131" s="244"/>
      <c r="H131" s="557">
        <f t="shared" si="7"/>
        <v>0</v>
      </c>
      <c r="I131" s="273"/>
      <c r="J131" s="243"/>
      <c r="K131" s="555">
        <f t="shared" si="10"/>
        <v>0</v>
      </c>
      <c r="L131" s="271"/>
      <c r="M131" s="305"/>
      <c r="N131" s="553">
        <f t="shared" si="8"/>
        <v>0</v>
      </c>
      <c r="O131" s="242"/>
      <c r="P131" s="25"/>
    </row>
    <row r="132" spans="2:16" x14ac:dyDescent="0.2">
      <c r="B132" s="225">
        <f t="shared" si="9"/>
        <v>128</v>
      </c>
      <c r="C132" s="242"/>
      <c r="D132" s="242"/>
      <c r="E132" s="242"/>
      <c r="F132" s="243"/>
      <c r="G132" s="244"/>
      <c r="H132" s="557">
        <f t="shared" si="7"/>
        <v>0</v>
      </c>
      <c r="I132" s="273"/>
      <c r="J132" s="243"/>
      <c r="K132" s="555">
        <f t="shared" si="10"/>
        <v>0</v>
      </c>
      <c r="L132" s="271"/>
      <c r="M132" s="305"/>
      <c r="N132" s="553">
        <f t="shared" si="8"/>
        <v>0</v>
      </c>
      <c r="O132" s="242"/>
      <c r="P132" s="25"/>
    </row>
    <row r="133" spans="2:16" x14ac:dyDescent="0.2">
      <c r="B133" s="225">
        <f t="shared" si="9"/>
        <v>129</v>
      </c>
      <c r="C133" s="242"/>
      <c r="D133" s="242"/>
      <c r="E133" s="242"/>
      <c r="F133" s="243"/>
      <c r="G133" s="244"/>
      <c r="H133" s="557">
        <f t="shared" si="7"/>
        <v>0</v>
      </c>
      <c r="I133" s="273"/>
      <c r="J133" s="243"/>
      <c r="K133" s="555">
        <f t="shared" ref="K133:K164" si="11">(F133+I133)-J133</f>
        <v>0</v>
      </c>
      <c r="L133" s="301"/>
      <c r="M133" s="305"/>
      <c r="N133" s="553">
        <f t="shared" si="8"/>
        <v>0</v>
      </c>
      <c r="O133" s="242"/>
      <c r="P133" s="25"/>
    </row>
    <row r="134" spans="2:16" x14ac:dyDescent="0.2">
      <c r="B134" s="225">
        <f t="shared" si="9"/>
        <v>130</v>
      </c>
      <c r="C134" s="242"/>
      <c r="D134" s="242"/>
      <c r="E134" s="242"/>
      <c r="F134" s="243"/>
      <c r="G134" s="244"/>
      <c r="H134" s="557">
        <f t="shared" ref="H134:H197" si="12">F134*G134</f>
        <v>0</v>
      </c>
      <c r="I134" s="273"/>
      <c r="J134" s="243"/>
      <c r="K134" s="555">
        <f t="shared" si="11"/>
        <v>0</v>
      </c>
      <c r="L134" s="301"/>
      <c r="M134" s="305"/>
      <c r="N134" s="553">
        <f t="shared" ref="N134:N197" si="13">M134*K134</f>
        <v>0</v>
      </c>
      <c r="O134" s="242"/>
      <c r="P134" s="25"/>
    </row>
    <row r="135" spans="2:16" x14ac:dyDescent="0.2">
      <c r="B135" s="225">
        <f t="shared" ref="B135:B198" si="14">B134+1</f>
        <v>131</v>
      </c>
      <c r="C135" s="242"/>
      <c r="D135" s="242"/>
      <c r="E135" s="242"/>
      <c r="F135" s="243"/>
      <c r="G135" s="244"/>
      <c r="H135" s="557">
        <f t="shared" si="12"/>
        <v>0</v>
      </c>
      <c r="I135" s="273"/>
      <c r="J135" s="243"/>
      <c r="K135" s="555">
        <f t="shared" si="11"/>
        <v>0</v>
      </c>
      <c r="L135" s="301"/>
      <c r="M135" s="305"/>
      <c r="N135" s="553">
        <f t="shared" si="13"/>
        <v>0</v>
      </c>
      <c r="O135" s="242"/>
      <c r="P135" s="25"/>
    </row>
    <row r="136" spans="2:16" x14ac:dyDescent="0.2">
      <c r="B136" s="225">
        <f t="shared" si="14"/>
        <v>132</v>
      </c>
      <c r="C136" s="242"/>
      <c r="D136" s="242"/>
      <c r="E136" s="242"/>
      <c r="F136" s="243"/>
      <c r="G136" s="244"/>
      <c r="H136" s="557">
        <f t="shared" si="12"/>
        <v>0</v>
      </c>
      <c r="I136" s="273"/>
      <c r="J136" s="243"/>
      <c r="K136" s="555">
        <f t="shared" si="11"/>
        <v>0</v>
      </c>
      <c r="L136" s="301"/>
      <c r="M136" s="305"/>
      <c r="N136" s="553">
        <f t="shared" si="13"/>
        <v>0</v>
      </c>
      <c r="O136" s="242"/>
      <c r="P136" s="25"/>
    </row>
    <row r="137" spans="2:16" x14ac:dyDescent="0.2">
      <c r="B137" s="225">
        <f t="shared" si="14"/>
        <v>133</v>
      </c>
      <c r="C137" s="242"/>
      <c r="D137" s="242"/>
      <c r="E137" s="242"/>
      <c r="F137" s="243"/>
      <c r="G137" s="244"/>
      <c r="H137" s="557">
        <f t="shared" si="12"/>
        <v>0</v>
      </c>
      <c r="I137" s="273"/>
      <c r="J137" s="243"/>
      <c r="K137" s="555">
        <f t="shared" si="11"/>
        <v>0</v>
      </c>
      <c r="L137" s="301"/>
      <c r="M137" s="305"/>
      <c r="N137" s="553">
        <f t="shared" si="13"/>
        <v>0</v>
      </c>
      <c r="O137" s="242"/>
      <c r="P137" s="25"/>
    </row>
    <row r="138" spans="2:16" x14ac:dyDescent="0.2">
      <c r="B138" s="225">
        <f t="shared" si="14"/>
        <v>134</v>
      </c>
      <c r="C138" s="242"/>
      <c r="D138" s="242"/>
      <c r="E138" s="242"/>
      <c r="F138" s="243"/>
      <c r="G138" s="244"/>
      <c r="H138" s="557">
        <f t="shared" si="12"/>
        <v>0</v>
      </c>
      <c r="I138" s="273"/>
      <c r="J138" s="243"/>
      <c r="K138" s="555">
        <f t="shared" si="11"/>
        <v>0</v>
      </c>
      <c r="L138" s="301"/>
      <c r="M138" s="305"/>
      <c r="N138" s="553">
        <f t="shared" si="13"/>
        <v>0</v>
      </c>
      <c r="O138" s="242"/>
      <c r="P138" s="25"/>
    </row>
    <row r="139" spans="2:16" x14ac:dyDescent="0.2">
      <c r="B139" s="225">
        <f t="shared" si="14"/>
        <v>135</v>
      </c>
      <c r="C139" s="242"/>
      <c r="D139" s="242"/>
      <c r="E139" s="242"/>
      <c r="F139" s="243"/>
      <c r="G139" s="244"/>
      <c r="H139" s="557">
        <f t="shared" si="12"/>
        <v>0</v>
      </c>
      <c r="I139" s="273"/>
      <c r="J139" s="243"/>
      <c r="K139" s="555">
        <f t="shared" si="11"/>
        <v>0</v>
      </c>
      <c r="L139" s="301"/>
      <c r="M139" s="305"/>
      <c r="N139" s="553">
        <f t="shared" si="13"/>
        <v>0</v>
      </c>
      <c r="O139" s="242"/>
      <c r="P139" s="25"/>
    </row>
    <row r="140" spans="2:16" x14ac:dyDescent="0.2">
      <c r="B140" s="225">
        <f t="shared" si="14"/>
        <v>136</v>
      </c>
      <c r="C140" s="242"/>
      <c r="D140" s="242"/>
      <c r="E140" s="242"/>
      <c r="F140" s="243"/>
      <c r="G140" s="244"/>
      <c r="H140" s="557">
        <f t="shared" si="12"/>
        <v>0</v>
      </c>
      <c r="I140" s="273"/>
      <c r="J140" s="243"/>
      <c r="K140" s="555">
        <f t="shared" si="11"/>
        <v>0</v>
      </c>
      <c r="L140" s="301"/>
      <c r="M140" s="305"/>
      <c r="N140" s="553">
        <f t="shared" si="13"/>
        <v>0</v>
      </c>
      <c r="O140" s="242"/>
      <c r="P140" s="25"/>
    </row>
    <row r="141" spans="2:16" x14ac:dyDescent="0.2">
      <c r="B141" s="225">
        <f t="shared" si="14"/>
        <v>137</v>
      </c>
      <c r="C141" s="242"/>
      <c r="D141" s="242"/>
      <c r="E141" s="242"/>
      <c r="F141" s="243"/>
      <c r="G141" s="244"/>
      <c r="H141" s="557">
        <f t="shared" si="12"/>
        <v>0</v>
      </c>
      <c r="I141" s="273"/>
      <c r="J141" s="243"/>
      <c r="K141" s="555">
        <f t="shared" si="11"/>
        <v>0</v>
      </c>
      <c r="L141" s="301"/>
      <c r="M141" s="305"/>
      <c r="N141" s="553">
        <f t="shared" si="13"/>
        <v>0</v>
      </c>
      <c r="O141" s="242"/>
      <c r="P141" s="25"/>
    </row>
    <row r="142" spans="2:16" x14ac:dyDescent="0.2">
      <c r="B142" s="225">
        <f t="shared" si="14"/>
        <v>138</v>
      </c>
      <c r="C142" s="242"/>
      <c r="D142" s="242"/>
      <c r="E142" s="242"/>
      <c r="F142" s="243"/>
      <c r="G142" s="244"/>
      <c r="H142" s="557">
        <f t="shared" si="12"/>
        <v>0</v>
      </c>
      <c r="I142" s="273"/>
      <c r="J142" s="243"/>
      <c r="K142" s="555">
        <f t="shared" si="11"/>
        <v>0</v>
      </c>
      <c r="L142" s="301"/>
      <c r="M142" s="305"/>
      <c r="N142" s="553">
        <f t="shared" si="13"/>
        <v>0</v>
      </c>
      <c r="O142" s="242"/>
      <c r="P142" s="25"/>
    </row>
    <row r="143" spans="2:16" x14ac:dyDescent="0.2">
      <c r="B143" s="225">
        <f t="shared" si="14"/>
        <v>139</v>
      </c>
      <c r="C143" s="242"/>
      <c r="D143" s="242"/>
      <c r="E143" s="242"/>
      <c r="F143" s="243"/>
      <c r="G143" s="244"/>
      <c r="H143" s="557">
        <f t="shared" si="12"/>
        <v>0</v>
      </c>
      <c r="I143" s="273"/>
      <c r="J143" s="243"/>
      <c r="K143" s="555">
        <f t="shared" si="11"/>
        <v>0</v>
      </c>
      <c r="L143" s="301"/>
      <c r="M143" s="305"/>
      <c r="N143" s="553">
        <f t="shared" si="13"/>
        <v>0</v>
      </c>
      <c r="O143" s="242"/>
      <c r="P143" s="25"/>
    </row>
    <row r="144" spans="2:16" x14ac:dyDescent="0.2">
      <c r="B144" s="225">
        <f t="shared" si="14"/>
        <v>140</v>
      </c>
      <c r="C144" s="242"/>
      <c r="D144" s="242"/>
      <c r="E144" s="242"/>
      <c r="F144" s="243"/>
      <c r="G144" s="244"/>
      <c r="H144" s="557">
        <f t="shared" si="12"/>
        <v>0</v>
      </c>
      <c r="I144" s="273"/>
      <c r="J144" s="243"/>
      <c r="K144" s="555">
        <f t="shared" si="11"/>
        <v>0</v>
      </c>
      <c r="L144" s="301"/>
      <c r="M144" s="305"/>
      <c r="N144" s="553">
        <f t="shared" si="13"/>
        <v>0</v>
      </c>
      <c r="O144" s="242"/>
      <c r="P144" s="25"/>
    </row>
    <row r="145" spans="2:16" x14ac:dyDescent="0.2">
      <c r="B145" s="225">
        <f t="shared" si="14"/>
        <v>141</v>
      </c>
      <c r="C145" s="242"/>
      <c r="D145" s="242"/>
      <c r="E145" s="242"/>
      <c r="F145" s="243"/>
      <c r="G145" s="244"/>
      <c r="H145" s="557">
        <f t="shared" si="12"/>
        <v>0</v>
      </c>
      <c r="I145" s="273"/>
      <c r="J145" s="243"/>
      <c r="K145" s="555">
        <f t="shared" si="11"/>
        <v>0</v>
      </c>
      <c r="L145" s="301"/>
      <c r="M145" s="305"/>
      <c r="N145" s="553">
        <f t="shared" si="13"/>
        <v>0</v>
      </c>
      <c r="O145" s="242"/>
      <c r="P145" s="25"/>
    </row>
    <row r="146" spans="2:16" x14ac:dyDescent="0.2">
      <c r="B146" s="225">
        <f t="shared" si="14"/>
        <v>142</v>
      </c>
      <c r="C146" s="242"/>
      <c r="D146" s="242"/>
      <c r="E146" s="242"/>
      <c r="F146" s="243"/>
      <c r="G146" s="244"/>
      <c r="H146" s="557">
        <f t="shared" si="12"/>
        <v>0</v>
      </c>
      <c r="I146" s="273"/>
      <c r="J146" s="243"/>
      <c r="K146" s="555">
        <f t="shared" si="11"/>
        <v>0</v>
      </c>
      <c r="L146" s="301"/>
      <c r="M146" s="305"/>
      <c r="N146" s="553">
        <f t="shared" si="13"/>
        <v>0</v>
      </c>
      <c r="O146" s="242"/>
      <c r="P146" s="25"/>
    </row>
    <row r="147" spans="2:16" x14ac:dyDescent="0.2">
      <c r="B147" s="225">
        <f t="shared" si="14"/>
        <v>143</v>
      </c>
      <c r="C147" s="242"/>
      <c r="D147" s="242"/>
      <c r="E147" s="242"/>
      <c r="F147" s="243"/>
      <c r="G147" s="244"/>
      <c r="H147" s="557">
        <f t="shared" si="12"/>
        <v>0</v>
      </c>
      <c r="I147" s="273"/>
      <c r="J147" s="243"/>
      <c r="K147" s="555">
        <f t="shared" si="11"/>
        <v>0</v>
      </c>
      <c r="L147" s="301"/>
      <c r="M147" s="305"/>
      <c r="N147" s="553">
        <f t="shared" si="13"/>
        <v>0</v>
      </c>
      <c r="O147" s="242"/>
      <c r="P147" s="25"/>
    </row>
    <row r="148" spans="2:16" x14ac:dyDescent="0.2">
      <c r="B148" s="225">
        <f t="shared" si="14"/>
        <v>144</v>
      </c>
      <c r="C148" s="242"/>
      <c r="D148" s="242"/>
      <c r="E148" s="242"/>
      <c r="F148" s="243"/>
      <c r="G148" s="244"/>
      <c r="H148" s="557">
        <f t="shared" si="12"/>
        <v>0</v>
      </c>
      <c r="I148" s="273"/>
      <c r="J148" s="243"/>
      <c r="K148" s="555">
        <f t="shared" si="11"/>
        <v>0</v>
      </c>
      <c r="L148" s="301"/>
      <c r="M148" s="305"/>
      <c r="N148" s="553">
        <f t="shared" si="13"/>
        <v>0</v>
      </c>
      <c r="O148" s="242"/>
      <c r="P148" s="25"/>
    </row>
    <row r="149" spans="2:16" x14ac:dyDescent="0.2">
      <c r="B149" s="225">
        <f t="shared" si="14"/>
        <v>145</v>
      </c>
      <c r="C149" s="242"/>
      <c r="D149" s="242"/>
      <c r="E149" s="242"/>
      <c r="F149" s="243"/>
      <c r="G149" s="244"/>
      <c r="H149" s="557">
        <f t="shared" si="12"/>
        <v>0</v>
      </c>
      <c r="I149" s="273"/>
      <c r="J149" s="243"/>
      <c r="K149" s="555">
        <f t="shared" si="11"/>
        <v>0</v>
      </c>
      <c r="L149" s="301"/>
      <c r="M149" s="305"/>
      <c r="N149" s="553">
        <f t="shared" si="13"/>
        <v>0</v>
      </c>
      <c r="O149" s="242"/>
      <c r="P149" s="25"/>
    </row>
    <row r="150" spans="2:16" x14ac:dyDescent="0.2">
      <c r="B150" s="225">
        <f t="shared" si="14"/>
        <v>146</v>
      </c>
      <c r="C150" s="242"/>
      <c r="D150" s="242"/>
      <c r="E150" s="242"/>
      <c r="F150" s="243"/>
      <c r="G150" s="244"/>
      <c r="H150" s="557">
        <f t="shared" si="12"/>
        <v>0</v>
      </c>
      <c r="I150" s="273"/>
      <c r="J150" s="243"/>
      <c r="K150" s="555">
        <f t="shared" si="11"/>
        <v>0</v>
      </c>
      <c r="L150" s="301"/>
      <c r="M150" s="305"/>
      <c r="N150" s="553">
        <f t="shared" si="13"/>
        <v>0</v>
      </c>
      <c r="O150" s="242"/>
      <c r="P150" s="25"/>
    </row>
    <row r="151" spans="2:16" x14ac:dyDescent="0.2">
      <c r="B151" s="225">
        <f t="shared" si="14"/>
        <v>147</v>
      </c>
      <c r="C151" s="242"/>
      <c r="D151" s="242"/>
      <c r="E151" s="242"/>
      <c r="F151" s="243"/>
      <c r="G151" s="244"/>
      <c r="H151" s="557">
        <f t="shared" si="12"/>
        <v>0</v>
      </c>
      <c r="I151" s="273"/>
      <c r="J151" s="243"/>
      <c r="K151" s="555">
        <f t="shared" si="11"/>
        <v>0</v>
      </c>
      <c r="L151" s="301"/>
      <c r="M151" s="305"/>
      <c r="N151" s="553">
        <f t="shared" si="13"/>
        <v>0</v>
      </c>
      <c r="O151" s="242"/>
      <c r="P151" s="25"/>
    </row>
    <row r="152" spans="2:16" x14ac:dyDescent="0.2">
      <c r="B152" s="225">
        <f t="shared" si="14"/>
        <v>148</v>
      </c>
      <c r="C152" s="242"/>
      <c r="D152" s="242"/>
      <c r="E152" s="242"/>
      <c r="F152" s="243"/>
      <c r="G152" s="244"/>
      <c r="H152" s="557">
        <f t="shared" si="12"/>
        <v>0</v>
      </c>
      <c r="I152" s="273"/>
      <c r="J152" s="243"/>
      <c r="K152" s="555">
        <f t="shared" si="11"/>
        <v>0</v>
      </c>
      <c r="L152" s="301"/>
      <c r="M152" s="305"/>
      <c r="N152" s="553">
        <f t="shared" si="13"/>
        <v>0</v>
      </c>
      <c r="O152" s="242"/>
      <c r="P152" s="25"/>
    </row>
    <row r="153" spans="2:16" x14ac:dyDescent="0.2">
      <c r="B153" s="225">
        <f t="shared" si="14"/>
        <v>149</v>
      </c>
      <c r="C153" s="242"/>
      <c r="D153" s="242"/>
      <c r="E153" s="242"/>
      <c r="F153" s="243"/>
      <c r="G153" s="244"/>
      <c r="H153" s="557">
        <f t="shared" si="12"/>
        <v>0</v>
      </c>
      <c r="I153" s="273"/>
      <c r="J153" s="243"/>
      <c r="K153" s="555">
        <f t="shared" si="11"/>
        <v>0</v>
      </c>
      <c r="L153" s="301"/>
      <c r="M153" s="305"/>
      <c r="N153" s="553">
        <f t="shared" si="13"/>
        <v>0</v>
      </c>
      <c r="O153" s="242"/>
      <c r="P153" s="25"/>
    </row>
    <row r="154" spans="2:16" x14ac:dyDescent="0.2">
      <c r="B154" s="225">
        <f t="shared" si="14"/>
        <v>150</v>
      </c>
      <c r="C154" s="242"/>
      <c r="D154" s="242"/>
      <c r="E154" s="242"/>
      <c r="F154" s="243"/>
      <c r="G154" s="244"/>
      <c r="H154" s="557">
        <f t="shared" si="12"/>
        <v>0</v>
      </c>
      <c r="I154" s="273"/>
      <c r="J154" s="243"/>
      <c r="K154" s="555">
        <f t="shared" si="11"/>
        <v>0</v>
      </c>
      <c r="L154" s="301"/>
      <c r="M154" s="305"/>
      <c r="N154" s="553">
        <f t="shared" si="13"/>
        <v>0</v>
      </c>
      <c r="O154" s="242"/>
      <c r="P154" s="25"/>
    </row>
    <row r="155" spans="2:16" x14ac:dyDescent="0.2">
      <c r="B155" s="225">
        <f t="shared" si="14"/>
        <v>151</v>
      </c>
      <c r="C155" s="242"/>
      <c r="D155" s="242"/>
      <c r="E155" s="242"/>
      <c r="F155" s="243"/>
      <c r="G155" s="244"/>
      <c r="H155" s="557">
        <f t="shared" si="12"/>
        <v>0</v>
      </c>
      <c r="I155" s="273"/>
      <c r="J155" s="243"/>
      <c r="K155" s="555">
        <f t="shared" si="11"/>
        <v>0</v>
      </c>
      <c r="L155" s="301"/>
      <c r="M155" s="305"/>
      <c r="N155" s="553">
        <f t="shared" si="13"/>
        <v>0</v>
      </c>
      <c r="O155" s="242"/>
      <c r="P155" s="25"/>
    </row>
    <row r="156" spans="2:16" x14ac:dyDescent="0.2">
      <c r="B156" s="225">
        <f t="shared" si="14"/>
        <v>152</v>
      </c>
      <c r="C156" s="242"/>
      <c r="D156" s="242"/>
      <c r="E156" s="242"/>
      <c r="F156" s="243"/>
      <c r="G156" s="244"/>
      <c r="H156" s="557">
        <f t="shared" si="12"/>
        <v>0</v>
      </c>
      <c r="I156" s="273"/>
      <c r="J156" s="243"/>
      <c r="K156" s="555">
        <f t="shared" si="11"/>
        <v>0</v>
      </c>
      <c r="L156" s="301"/>
      <c r="M156" s="305"/>
      <c r="N156" s="553">
        <f t="shared" si="13"/>
        <v>0</v>
      </c>
      <c r="O156" s="242"/>
      <c r="P156" s="25"/>
    </row>
    <row r="157" spans="2:16" x14ac:dyDescent="0.2">
      <c r="B157" s="225">
        <f t="shared" si="14"/>
        <v>153</v>
      </c>
      <c r="C157" s="242"/>
      <c r="D157" s="242"/>
      <c r="E157" s="242"/>
      <c r="F157" s="243"/>
      <c r="G157" s="244"/>
      <c r="H157" s="557">
        <f t="shared" si="12"/>
        <v>0</v>
      </c>
      <c r="I157" s="273"/>
      <c r="J157" s="243"/>
      <c r="K157" s="555">
        <f t="shared" si="11"/>
        <v>0</v>
      </c>
      <c r="L157" s="301"/>
      <c r="M157" s="305"/>
      <c r="N157" s="553">
        <f t="shared" si="13"/>
        <v>0</v>
      </c>
      <c r="O157" s="242"/>
      <c r="P157" s="25"/>
    </row>
    <row r="158" spans="2:16" x14ac:dyDescent="0.2">
      <c r="B158" s="225">
        <f t="shared" si="14"/>
        <v>154</v>
      </c>
      <c r="C158" s="242"/>
      <c r="D158" s="242"/>
      <c r="E158" s="242"/>
      <c r="F158" s="243"/>
      <c r="G158" s="244"/>
      <c r="H158" s="557">
        <f t="shared" si="12"/>
        <v>0</v>
      </c>
      <c r="I158" s="273"/>
      <c r="J158" s="243"/>
      <c r="K158" s="555">
        <f t="shared" si="11"/>
        <v>0</v>
      </c>
      <c r="L158" s="301"/>
      <c r="M158" s="305"/>
      <c r="N158" s="553">
        <f t="shared" si="13"/>
        <v>0</v>
      </c>
      <c r="O158" s="242"/>
      <c r="P158" s="25"/>
    </row>
    <row r="159" spans="2:16" x14ac:dyDescent="0.2">
      <c r="B159" s="225">
        <f t="shared" si="14"/>
        <v>155</v>
      </c>
      <c r="C159" s="242"/>
      <c r="D159" s="242"/>
      <c r="E159" s="242"/>
      <c r="F159" s="243"/>
      <c r="G159" s="244"/>
      <c r="H159" s="557">
        <f t="shared" si="12"/>
        <v>0</v>
      </c>
      <c r="I159" s="273"/>
      <c r="J159" s="243"/>
      <c r="K159" s="555">
        <f t="shared" si="11"/>
        <v>0</v>
      </c>
      <c r="L159" s="301"/>
      <c r="M159" s="305"/>
      <c r="N159" s="553">
        <f t="shared" si="13"/>
        <v>0</v>
      </c>
      <c r="O159" s="242"/>
      <c r="P159" s="25"/>
    </row>
    <row r="160" spans="2:16" x14ac:dyDescent="0.2">
      <c r="B160" s="225">
        <f t="shared" si="14"/>
        <v>156</v>
      </c>
      <c r="C160" s="242"/>
      <c r="D160" s="242"/>
      <c r="E160" s="242"/>
      <c r="F160" s="243"/>
      <c r="G160" s="244"/>
      <c r="H160" s="557">
        <f t="shared" si="12"/>
        <v>0</v>
      </c>
      <c r="I160" s="273"/>
      <c r="J160" s="243"/>
      <c r="K160" s="555">
        <f t="shared" si="11"/>
        <v>0</v>
      </c>
      <c r="L160" s="301"/>
      <c r="M160" s="305"/>
      <c r="N160" s="553">
        <f t="shared" si="13"/>
        <v>0</v>
      </c>
      <c r="O160" s="242"/>
      <c r="P160" s="25"/>
    </row>
    <row r="161" spans="2:16" x14ac:dyDescent="0.2">
      <c r="B161" s="225">
        <f t="shared" si="14"/>
        <v>157</v>
      </c>
      <c r="C161" s="242"/>
      <c r="D161" s="242"/>
      <c r="E161" s="242"/>
      <c r="F161" s="243"/>
      <c r="G161" s="244"/>
      <c r="H161" s="557">
        <f t="shared" si="12"/>
        <v>0</v>
      </c>
      <c r="I161" s="273"/>
      <c r="J161" s="243"/>
      <c r="K161" s="555">
        <f t="shared" si="11"/>
        <v>0</v>
      </c>
      <c r="L161" s="301"/>
      <c r="M161" s="305"/>
      <c r="N161" s="553">
        <f t="shared" si="13"/>
        <v>0</v>
      </c>
      <c r="O161" s="242"/>
      <c r="P161" s="25"/>
    </row>
    <row r="162" spans="2:16" x14ac:dyDescent="0.2">
      <c r="B162" s="225">
        <f t="shared" si="14"/>
        <v>158</v>
      </c>
      <c r="C162" s="242"/>
      <c r="D162" s="242"/>
      <c r="E162" s="242"/>
      <c r="F162" s="243"/>
      <c r="G162" s="244"/>
      <c r="H162" s="557">
        <f t="shared" si="12"/>
        <v>0</v>
      </c>
      <c r="I162" s="273"/>
      <c r="J162" s="243"/>
      <c r="K162" s="555">
        <f t="shared" si="11"/>
        <v>0</v>
      </c>
      <c r="L162" s="301"/>
      <c r="M162" s="305"/>
      <c r="N162" s="553">
        <f t="shared" si="13"/>
        <v>0</v>
      </c>
      <c r="O162" s="242"/>
      <c r="P162" s="25"/>
    </row>
    <row r="163" spans="2:16" x14ac:dyDescent="0.2">
      <c r="B163" s="225">
        <f t="shared" si="14"/>
        <v>159</v>
      </c>
      <c r="C163" s="242"/>
      <c r="D163" s="242"/>
      <c r="E163" s="242"/>
      <c r="F163" s="243"/>
      <c r="G163" s="244"/>
      <c r="H163" s="557">
        <f t="shared" si="12"/>
        <v>0</v>
      </c>
      <c r="I163" s="273"/>
      <c r="J163" s="243"/>
      <c r="K163" s="555">
        <f t="shared" si="11"/>
        <v>0</v>
      </c>
      <c r="L163" s="301"/>
      <c r="M163" s="305"/>
      <c r="N163" s="553">
        <f t="shared" si="13"/>
        <v>0</v>
      </c>
      <c r="O163" s="242"/>
      <c r="P163" s="25"/>
    </row>
    <row r="164" spans="2:16" x14ac:dyDescent="0.2">
      <c r="B164" s="225">
        <f t="shared" si="14"/>
        <v>160</v>
      </c>
      <c r="C164" s="242"/>
      <c r="D164" s="242"/>
      <c r="E164" s="242"/>
      <c r="F164" s="243"/>
      <c r="G164" s="244"/>
      <c r="H164" s="557">
        <f t="shared" si="12"/>
        <v>0</v>
      </c>
      <c r="I164" s="273"/>
      <c r="J164" s="243"/>
      <c r="K164" s="555">
        <f t="shared" si="11"/>
        <v>0</v>
      </c>
      <c r="L164" s="219"/>
      <c r="M164" s="305"/>
      <c r="N164" s="553">
        <f t="shared" si="13"/>
        <v>0</v>
      </c>
      <c r="O164" s="242"/>
      <c r="P164" s="25"/>
    </row>
    <row r="165" spans="2:16" x14ac:dyDescent="0.2">
      <c r="B165" s="225">
        <f t="shared" si="14"/>
        <v>161</v>
      </c>
      <c r="C165" s="242"/>
      <c r="D165" s="242"/>
      <c r="E165" s="242"/>
      <c r="F165" s="243"/>
      <c r="G165" s="244"/>
      <c r="H165" s="557">
        <f t="shared" si="12"/>
        <v>0</v>
      </c>
      <c r="I165" s="273"/>
      <c r="J165" s="243"/>
      <c r="K165" s="555">
        <f t="shared" ref="K165:K196" si="15">(F165+I165)-J165</f>
        <v>0</v>
      </c>
      <c r="L165" s="219"/>
      <c r="M165" s="242"/>
      <c r="N165" s="553">
        <f t="shared" si="13"/>
        <v>0</v>
      </c>
      <c r="O165" s="242"/>
      <c r="P165" s="25"/>
    </row>
    <row r="166" spans="2:16" x14ac:dyDescent="0.2">
      <c r="B166" s="225">
        <f t="shared" si="14"/>
        <v>162</v>
      </c>
      <c r="C166" s="242"/>
      <c r="D166" s="242"/>
      <c r="E166" s="242"/>
      <c r="F166" s="243"/>
      <c r="G166" s="244"/>
      <c r="H166" s="557">
        <f t="shared" si="12"/>
        <v>0</v>
      </c>
      <c r="I166" s="273"/>
      <c r="J166" s="243"/>
      <c r="K166" s="555">
        <f t="shared" si="15"/>
        <v>0</v>
      </c>
      <c r="L166" s="219"/>
      <c r="M166" s="242"/>
      <c r="N166" s="553">
        <f t="shared" si="13"/>
        <v>0</v>
      </c>
      <c r="O166" s="242"/>
      <c r="P166" s="25"/>
    </row>
    <row r="167" spans="2:16" x14ac:dyDescent="0.2">
      <c r="B167" s="225">
        <f t="shared" si="14"/>
        <v>163</v>
      </c>
      <c r="C167" s="242"/>
      <c r="D167" s="242"/>
      <c r="E167" s="242"/>
      <c r="F167" s="243"/>
      <c r="G167" s="244"/>
      <c r="H167" s="557">
        <f t="shared" si="12"/>
        <v>0</v>
      </c>
      <c r="I167" s="273"/>
      <c r="J167" s="243"/>
      <c r="K167" s="555">
        <f t="shared" si="15"/>
        <v>0</v>
      </c>
      <c r="L167" s="219"/>
      <c r="M167" s="242"/>
      <c r="N167" s="553">
        <f t="shared" si="13"/>
        <v>0</v>
      </c>
      <c r="O167" s="242"/>
      <c r="P167" s="25"/>
    </row>
    <row r="168" spans="2:16" x14ac:dyDescent="0.2">
      <c r="B168" s="225">
        <f t="shared" si="14"/>
        <v>164</v>
      </c>
      <c r="C168" s="242"/>
      <c r="D168" s="242"/>
      <c r="E168" s="242"/>
      <c r="F168" s="243"/>
      <c r="G168" s="244"/>
      <c r="H168" s="557">
        <f t="shared" si="12"/>
        <v>0</v>
      </c>
      <c r="I168" s="273"/>
      <c r="J168" s="243"/>
      <c r="K168" s="555">
        <f t="shared" si="15"/>
        <v>0</v>
      </c>
      <c r="L168" s="219"/>
      <c r="M168" s="242"/>
      <c r="N168" s="553">
        <f t="shared" si="13"/>
        <v>0</v>
      </c>
      <c r="O168" s="242"/>
      <c r="P168" s="25"/>
    </row>
    <row r="169" spans="2:16" x14ac:dyDescent="0.2">
      <c r="B169" s="225">
        <f t="shared" si="14"/>
        <v>165</v>
      </c>
      <c r="C169" s="242"/>
      <c r="D169" s="242"/>
      <c r="E169" s="242"/>
      <c r="F169" s="243"/>
      <c r="G169" s="244"/>
      <c r="H169" s="557">
        <f t="shared" si="12"/>
        <v>0</v>
      </c>
      <c r="I169" s="273"/>
      <c r="J169" s="243"/>
      <c r="K169" s="555">
        <f t="shared" si="15"/>
        <v>0</v>
      </c>
      <c r="L169" s="219"/>
      <c r="M169" s="242"/>
      <c r="N169" s="553">
        <f t="shared" si="13"/>
        <v>0</v>
      </c>
      <c r="O169" s="242"/>
      <c r="P169" s="25"/>
    </row>
    <row r="170" spans="2:16" x14ac:dyDescent="0.2">
      <c r="B170" s="225">
        <f t="shared" si="14"/>
        <v>166</v>
      </c>
      <c r="C170" s="242"/>
      <c r="D170" s="242"/>
      <c r="E170" s="242"/>
      <c r="F170" s="243"/>
      <c r="G170" s="244"/>
      <c r="H170" s="557">
        <f t="shared" si="12"/>
        <v>0</v>
      </c>
      <c r="I170" s="273"/>
      <c r="J170" s="243"/>
      <c r="K170" s="555">
        <f t="shared" si="15"/>
        <v>0</v>
      </c>
      <c r="L170" s="219"/>
      <c r="M170" s="242"/>
      <c r="N170" s="553">
        <f t="shared" si="13"/>
        <v>0</v>
      </c>
      <c r="O170" s="242"/>
      <c r="P170" s="25"/>
    </row>
    <row r="171" spans="2:16" x14ac:dyDescent="0.2">
      <c r="B171" s="225">
        <f t="shared" si="14"/>
        <v>167</v>
      </c>
      <c r="C171" s="242"/>
      <c r="D171" s="242"/>
      <c r="E171" s="242"/>
      <c r="F171" s="243"/>
      <c r="G171" s="244"/>
      <c r="H171" s="557">
        <f t="shared" si="12"/>
        <v>0</v>
      </c>
      <c r="I171" s="273"/>
      <c r="J171" s="243"/>
      <c r="K171" s="555">
        <f t="shared" si="15"/>
        <v>0</v>
      </c>
      <c r="L171" s="219"/>
      <c r="M171" s="242"/>
      <c r="N171" s="553">
        <f t="shared" si="13"/>
        <v>0</v>
      </c>
      <c r="O171" s="242"/>
      <c r="P171" s="25"/>
    </row>
    <row r="172" spans="2:16" x14ac:dyDescent="0.2">
      <c r="B172" s="225">
        <f t="shared" si="14"/>
        <v>168</v>
      </c>
      <c r="C172" s="242"/>
      <c r="D172" s="242"/>
      <c r="E172" s="242"/>
      <c r="F172" s="243"/>
      <c r="G172" s="244"/>
      <c r="H172" s="557">
        <f t="shared" si="12"/>
        <v>0</v>
      </c>
      <c r="I172" s="273"/>
      <c r="J172" s="243"/>
      <c r="K172" s="555">
        <f t="shared" si="15"/>
        <v>0</v>
      </c>
      <c r="L172" s="219"/>
      <c r="M172" s="242"/>
      <c r="N172" s="553">
        <f t="shared" si="13"/>
        <v>0</v>
      </c>
      <c r="O172" s="242"/>
      <c r="P172" s="25"/>
    </row>
    <row r="173" spans="2:16" x14ac:dyDescent="0.2">
      <c r="B173" s="225">
        <f t="shared" si="14"/>
        <v>169</v>
      </c>
      <c r="C173" s="242"/>
      <c r="D173" s="242"/>
      <c r="E173" s="242"/>
      <c r="F173" s="243"/>
      <c r="G173" s="244"/>
      <c r="H173" s="557">
        <f t="shared" si="12"/>
        <v>0</v>
      </c>
      <c r="I173" s="273"/>
      <c r="J173" s="243"/>
      <c r="K173" s="555">
        <f t="shared" si="15"/>
        <v>0</v>
      </c>
      <c r="L173" s="219"/>
      <c r="M173" s="242"/>
      <c r="N173" s="553">
        <f t="shared" si="13"/>
        <v>0</v>
      </c>
      <c r="O173" s="242"/>
      <c r="P173" s="25"/>
    </row>
    <row r="174" spans="2:16" x14ac:dyDescent="0.2">
      <c r="B174" s="225">
        <f t="shared" si="14"/>
        <v>170</v>
      </c>
      <c r="C174" s="242"/>
      <c r="D174" s="242"/>
      <c r="E174" s="242"/>
      <c r="F174" s="243"/>
      <c r="G174" s="244"/>
      <c r="H174" s="557">
        <f t="shared" si="12"/>
        <v>0</v>
      </c>
      <c r="I174" s="273"/>
      <c r="J174" s="243"/>
      <c r="K174" s="555">
        <f t="shared" si="15"/>
        <v>0</v>
      </c>
      <c r="L174" s="219"/>
      <c r="M174" s="242"/>
      <c r="N174" s="553">
        <f t="shared" si="13"/>
        <v>0</v>
      </c>
      <c r="O174" s="242"/>
      <c r="P174" s="25"/>
    </row>
    <row r="175" spans="2:16" x14ac:dyDescent="0.2">
      <c r="B175" s="225">
        <f t="shared" si="14"/>
        <v>171</v>
      </c>
      <c r="C175" s="242"/>
      <c r="D175" s="242"/>
      <c r="E175" s="242"/>
      <c r="F175" s="243"/>
      <c r="G175" s="244"/>
      <c r="H175" s="557">
        <f t="shared" si="12"/>
        <v>0</v>
      </c>
      <c r="I175" s="273"/>
      <c r="J175" s="243"/>
      <c r="K175" s="555">
        <f t="shared" si="15"/>
        <v>0</v>
      </c>
      <c r="L175" s="219"/>
      <c r="M175" s="242"/>
      <c r="N175" s="553">
        <f t="shared" si="13"/>
        <v>0</v>
      </c>
      <c r="O175" s="242"/>
      <c r="P175" s="25"/>
    </row>
    <row r="176" spans="2:16" x14ac:dyDescent="0.2">
      <c r="B176" s="225">
        <f t="shared" si="14"/>
        <v>172</v>
      </c>
      <c r="C176" s="242"/>
      <c r="D176" s="242"/>
      <c r="E176" s="242"/>
      <c r="F176" s="243"/>
      <c r="G176" s="244"/>
      <c r="H176" s="557">
        <f t="shared" si="12"/>
        <v>0</v>
      </c>
      <c r="I176" s="273"/>
      <c r="J176" s="243"/>
      <c r="K176" s="555">
        <f t="shared" si="15"/>
        <v>0</v>
      </c>
      <c r="L176" s="219"/>
      <c r="M176" s="242"/>
      <c r="N176" s="553">
        <f t="shared" si="13"/>
        <v>0</v>
      </c>
      <c r="O176" s="242"/>
      <c r="P176" s="25"/>
    </row>
    <row r="177" spans="2:16" x14ac:dyDescent="0.2">
      <c r="B177" s="225">
        <f t="shared" si="14"/>
        <v>173</v>
      </c>
      <c r="C177" s="242"/>
      <c r="D177" s="242"/>
      <c r="E177" s="242"/>
      <c r="F177" s="243"/>
      <c r="G177" s="244"/>
      <c r="H177" s="557">
        <f t="shared" si="12"/>
        <v>0</v>
      </c>
      <c r="I177" s="273"/>
      <c r="J177" s="243"/>
      <c r="K177" s="555">
        <f t="shared" si="15"/>
        <v>0</v>
      </c>
      <c r="L177" s="219"/>
      <c r="M177" s="242"/>
      <c r="N177" s="553">
        <f t="shared" si="13"/>
        <v>0</v>
      </c>
      <c r="O177" s="242"/>
      <c r="P177" s="25"/>
    </row>
    <row r="178" spans="2:16" x14ac:dyDescent="0.2">
      <c r="B178" s="225">
        <f t="shared" si="14"/>
        <v>174</v>
      </c>
      <c r="C178" s="242"/>
      <c r="D178" s="242"/>
      <c r="E178" s="242"/>
      <c r="F178" s="243"/>
      <c r="G178" s="244"/>
      <c r="H178" s="557">
        <f t="shared" si="12"/>
        <v>0</v>
      </c>
      <c r="I178" s="273"/>
      <c r="J178" s="243"/>
      <c r="K178" s="555">
        <f t="shared" si="15"/>
        <v>0</v>
      </c>
      <c r="L178" s="219"/>
      <c r="M178" s="242"/>
      <c r="N178" s="553">
        <f t="shared" si="13"/>
        <v>0</v>
      </c>
      <c r="O178" s="242"/>
      <c r="P178" s="25"/>
    </row>
    <row r="179" spans="2:16" x14ac:dyDescent="0.2">
      <c r="B179" s="225">
        <f t="shared" si="14"/>
        <v>175</v>
      </c>
      <c r="C179" s="242"/>
      <c r="D179" s="242"/>
      <c r="E179" s="242"/>
      <c r="F179" s="243"/>
      <c r="G179" s="244"/>
      <c r="H179" s="557">
        <f t="shared" si="12"/>
        <v>0</v>
      </c>
      <c r="I179" s="273"/>
      <c r="J179" s="243"/>
      <c r="K179" s="555">
        <f t="shared" si="15"/>
        <v>0</v>
      </c>
      <c r="L179" s="219"/>
      <c r="M179" s="242"/>
      <c r="N179" s="553">
        <f t="shared" si="13"/>
        <v>0</v>
      </c>
      <c r="O179" s="242"/>
      <c r="P179" s="25"/>
    </row>
    <row r="180" spans="2:16" x14ac:dyDescent="0.2">
      <c r="B180" s="225">
        <f t="shared" si="14"/>
        <v>176</v>
      </c>
      <c r="C180" s="242"/>
      <c r="D180" s="242"/>
      <c r="E180" s="242"/>
      <c r="F180" s="243"/>
      <c r="G180" s="244"/>
      <c r="H180" s="557">
        <f t="shared" si="12"/>
        <v>0</v>
      </c>
      <c r="I180" s="273"/>
      <c r="J180" s="243"/>
      <c r="K180" s="555">
        <f t="shared" si="15"/>
        <v>0</v>
      </c>
      <c r="L180" s="219"/>
      <c r="M180" s="242"/>
      <c r="N180" s="553">
        <f t="shared" si="13"/>
        <v>0</v>
      </c>
      <c r="O180" s="242"/>
      <c r="P180" s="25"/>
    </row>
    <row r="181" spans="2:16" x14ac:dyDescent="0.2">
      <c r="B181" s="225">
        <f t="shared" si="14"/>
        <v>177</v>
      </c>
      <c r="C181" s="242"/>
      <c r="D181" s="242"/>
      <c r="E181" s="242"/>
      <c r="F181" s="243"/>
      <c r="G181" s="244"/>
      <c r="H181" s="557">
        <f t="shared" si="12"/>
        <v>0</v>
      </c>
      <c r="I181" s="273"/>
      <c r="J181" s="243"/>
      <c r="K181" s="555">
        <f t="shared" si="15"/>
        <v>0</v>
      </c>
      <c r="L181" s="219"/>
      <c r="M181" s="242"/>
      <c r="N181" s="553">
        <f t="shared" si="13"/>
        <v>0</v>
      </c>
      <c r="O181" s="242"/>
      <c r="P181" s="25"/>
    </row>
    <row r="182" spans="2:16" x14ac:dyDescent="0.2">
      <c r="B182" s="225">
        <f t="shared" si="14"/>
        <v>178</v>
      </c>
      <c r="C182" s="242"/>
      <c r="D182" s="242"/>
      <c r="E182" s="242"/>
      <c r="F182" s="243"/>
      <c r="G182" s="244"/>
      <c r="H182" s="557">
        <f t="shared" si="12"/>
        <v>0</v>
      </c>
      <c r="I182" s="273"/>
      <c r="J182" s="243"/>
      <c r="K182" s="555">
        <f t="shared" si="15"/>
        <v>0</v>
      </c>
      <c r="L182" s="219"/>
      <c r="M182" s="242"/>
      <c r="N182" s="553">
        <f t="shared" si="13"/>
        <v>0</v>
      </c>
      <c r="O182" s="242"/>
      <c r="P182" s="25"/>
    </row>
    <row r="183" spans="2:16" x14ac:dyDescent="0.2">
      <c r="B183" s="225">
        <f t="shared" si="14"/>
        <v>179</v>
      </c>
      <c r="C183" s="242"/>
      <c r="D183" s="242"/>
      <c r="E183" s="242"/>
      <c r="F183" s="243"/>
      <c r="G183" s="244"/>
      <c r="H183" s="557">
        <f t="shared" si="12"/>
        <v>0</v>
      </c>
      <c r="I183" s="273"/>
      <c r="J183" s="243"/>
      <c r="K183" s="555">
        <f t="shared" si="15"/>
        <v>0</v>
      </c>
      <c r="L183" s="219"/>
      <c r="M183" s="242"/>
      <c r="N183" s="553">
        <f t="shared" si="13"/>
        <v>0</v>
      </c>
      <c r="O183" s="242"/>
      <c r="P183" s="25"/>
    </row>
    <row r="184" spans="2:16" x14ac:dyDescent="0.2">
      <c r="B184" s="225">
        <f t="shared" si="14"/>
        <v>180</v>
      </c>
      <c r="C184" s="242"/>
      <c r="D184" s="242"/>
      <c r="E184" s="242"/>
      <c r="F184" s="243"/>
      <c r="G184" s="244"/>
      <c r="H184" s="557">
        <f t="shared" si="12"/>
        <v>0</v>
      </c>
      <c r="I184" s="273"/>
      <c r="J184" s="243"/>
      <c r="K184" s="555">
        <f t="shared" si="15"/>
        <v>0</v>
      </c>
      <c r="L184" s="219"/>
      <c r="M184" s="242"/>
      <c r="N184" s="553">
        <f t="shared" si="13"/>
        <v>0</v>
      </c>
      <c r="O184" s="242"/>
      <c r="P184" s="25"/>
    </row>
    <row r="185" spans="2:16" x14ac:dyDescent="0.2">
      <c r="B185" s="225">
        <f t="shared" si="14"/>
        <v>181</v>
      </c>
      <c r="C185" s="242"/>
      <c r="D185" s="242"/>
      <c r="E185" s="242"/>
      <c r="F185" s="243"/>
      <c r="G185" s="244"/>
      <c r="H185" s="557">
        <f t="shared" si="12"/>
        <v>0</v>
      </c>
      <c r="I185" s="273"/>
      <c r="J185" s="243"/>
      <c r="K185" s="555">
        <f t="shared" si="15"/>
        <v>0</v>
      </c>
      <c r="L185" s="219"/>
      <c r="M185" s="242"/>
      <c r="N185" s="553">
        <f t="shared" si="13"/>
        <v>0</v>
      </c>
      <c r="O185" s="242"/>
      <c r="P185" s="25"/>
    </row>
    <row r="186" spans="2:16" x14ac:dyDescent="0.2">
      <c r="B186" s="225">
        <f t="shared" si="14"/>
        <v>182</v>
      </c>
      <c r="C186" s="242"/>
      <c r="D186" s="242"/>
      <c r="E186" s="242"/>
      <c r="F186" s="243"/>
      <c r="G186" s="244"/>
      <c r="H186" s="557">
        <f t="shared" si="12"/>
        <v>0</v>
      </c>
      <c r="I186" s="273"/>
      <c r="J186" s="243"/>
      <c r="K186" s="555">
        <f t="shared" si="15"/>
        <v>0</v>
      </c>
      <c r="L186" s="219"/>
      <c r="M186" s="242"/>
      <c r="N186" s="553">
        <f t="shared" si="13"/>
        <v>0</v>
      </c>
      <c r="O186" s="242"/>
      <c r="P186" s="25"/>
    </row>
    <row r="187" spans="2:16" x14ac:dyDescent="0.2">
      <c r="B187" s="225">
        <f t="shared" si="14"/>
        <v>183</v>
      </c>
      <c r="C187" s="242"/>
      <c r="D187" s="242"/>
      <c r="E187" s="242"/>
      <c r="F187" s="243"/>
      <c r="G187" s="244"/>
      <c r="H187" s="557">
        <f t="shared" si="12"/>
        <v>0</v>
      </c>
      <c r="I187" s="273"/>
      <c r="J187" s="243"/>
      <c r="K187" s="555">
        <f t="shared" si="15"/>
        <v>0</v>
      </c>
      <c r="L187" s="219"/>
      <c r="M187" s="242"/>
      <c r="N187" s="553">
        <f t="shared" si="13"/>
        <v>0</v>
      </c>
      <c r="O187" s="242"/>
      <c r="P187" s="25"/>
    </row>
    <row r="188" spans="2:16" x14ac:dyDescent="0.2">
      <c r="B188" s="225">
        <f t="shared" si="14"/>
        <v>184</v>
      </c>
      <c r="C188" s="242"/>
      <c r="D188" s="242"/>
      <c r="E188" s="242"/>
      <c r="F188" s="243"/>
      <c r="G188" s="244"/>
      <c r="H188" s="557">
        <f t="shared" si="12"/>
        <v>0</v>
      </c>
      <c r="I188" s="273"/>
      <c r="J188" s="243"/>
      <c r="K188" s="555">
        <f t="shared" si="15"/>
        <v>0</v>
      </c>
      <c r="L188" s="219"/>
      <c r="M188" s="242"/>
      <c r="N188" s="553">
        <f t="shared" si="13"/>
        <v>0</v>
      </c>
      <c r="O188" s="242"/>
      <c r="P188" s="25"/>
    </row>
    <row r="189" spans="2:16" x14ac:dyDescent="0.2">
      <c r="B189" s="225">
        <f t="shared" si="14"/>
        <v>185</v>
      </c>
      <c r="C189" s="242"/>
      <c r="D189" s="242"/>
      <c r="E189" s="242"/>
      <c r="F189" s="243"/>
      <c r="G189" s="244"/>
      <c r="H189" s="557">
        <f t="shared" si="12"/>
        <v>0</v>
      </c>
      <c r="I189" s="273"/>
      <c r="J189" s="243"/>
      <c r="K189" s="555">
        <f t="shared" si="15"/>
        <v>0</v>
      </c>
      <c r="L189" s="219"/>
      <c r="M189" s="242"/>
      <c r="N189" s="553">
        <f t="shared" si="13"/>
        <v>0</v>
      </c>
      <c r="O189" s="242"/>
      <c r="P189" s="25"/>
    </row>
    <row r="190" spans="2:16" x14ac:dyDescent="0.2">
      <c r="B190" s="225">
        <f t="shared" si="14"/>
        <v>186</v>
      </c>
      <c r="C190" s="242"/>
      <c r="D190" s="242"/>
      <c r="E190" s="242"/>
      <c r="F190" s="243"/>
      <c r="G190" s="244"/>
      <c r="H190" s="557">
        <f t="shared" si="12"/>
        <v>0</v>
      </c>
      <c r="I190" s="273"/>
      <c r="J190" s="243"/>
      <c r="K190" s="555">
        <f t="shared" si="15"/>
        <v>0</v>
      </c>
      <c r="L190" s="219"/>
      <c r="M190" s="242"/>
      <c r="N190" s="553">
        <f t="shared" si="13"/>
        <v>0</v>
      </c>
      <c r="O190" s="242"/>
      <c r="P190" s="25"/>
    </row>
    <row r="191" spans="2:16" x14ac:dyDescent="0.2">
      <c r="B191" s="225">
        <f t="shared" si="14"/>
        <v>187</v>
      </c>
      <c r="C191" s="242"/>
      <c r="D191" s="242"/>
      <c r="E191" s="242"/>
      <c r="F191" s="243"/>
      <c r="G191" s="244"/>
      <c r="H191" s="557">
        <f t="shared" si="12"/>
        <v>0</v>
      </c>
      <c r="I191" s="273"/>
      <c r="J191" s="243"/>
      <c r="K191" s="555">
        <f t="shared" si="15"/>
        <v>0</v>
      </c>
      <c r="L191" s="219"/>
      <c r="M191" s="242"/>
      <c r="N191" s="553">
        <f t="shared" si="13"/>
        <v>0</v>
      </c>
      <c r="O191" s="242"/>
      <c r="P191" s="25"/>
    </row>
    <row r="192" spans="2:16" x14ac:dyDescent="0.2">
      <c r="B192" s="225">
        <f t="shared" si="14"/>
        <v>188</v>
      </c>
      <c r="C192" s="242"/>
      <c r="D192" s="242"/>
      <c r="E192" s="242"/>
      <c r="F192" s="243"/>
      <c r="G192" s="244"/>
      <c r="H192" s="557">
        <f t="shared" si="12"/>
        <v>0</v>
      </c>
      <c r="I192" s="273"/>
      <c r="J192" s="243"/>
      <c r="K192" s="555">
        <f t="shared" si="15"/>
        <v>0</v>
      </c>
      <c r="L192" s="219"/>
      <c r="M192" s="242"/>
      <c r="N192" s="553">
        <f t="shared" si="13"/>
        <v>0</v>
      </c>
      <c r="O192" s="242"/>
      <c r="P192" s="25"/>
    </row>
    <row r="193" spans="2:16" x14ac:dyDescent="0.2">
      <c r="B193" s="225">
        <f t="shared" si="14"/>
        <v>189</v>
      </c>
      <c r="C193" s="242"/>
      <c r="D193" s="242"/>
      <c r="E193" s="242"/>
      <c r="F193" s="243"/>
      <c r="G193" s="244"/>
      <c r="H193" s="557">
        <f t="shared" si="12"/>
        <v>0</v>
      </c>
      <c r="I193" s="273"/>
      <c r="J193" s="243"/>
      <c r="K193" s="555">
        <f t="shared" si="15"/>
        <v>0</v>
      </c>
      <c r="L193" s="219"/>
      <c r="M193" s="242"/>
      <c r="N193" s="553">
        <f t="shared" si="13"/>
        <v>0</v>
      </c>
      <c r="O193" s="242"/>
      <c r="P193" s="25"/>
    </row>
    <row r="194" spans="2:16" x14ac:dyDescent="0.2">
      <c r="B194" s="225">
        <f t="shared" si="14"/>
        <v>190</v>
      </c>
      <c r="C194" s="242"/>
      <c r="D194" s="242"/>
      <c r="E194" s="242"/>
      <c r="F194" s="243"/>
      <c r="G194" s="244"/>
      <c r="H194" s="557">
        <f t="shared" si="12"/>
        <v>0</v>
      </c>
      <c r="I194" s="273"/>
      <c r="J194" s="243"/>
      <c r="K194" s="555">
        <f t="shared" si="15"/>
        <v>0</v>
      </c>
      <c r="L194" s="219"/>
      <c r="M194" s="242"/>
      <c r="N194" s="553">
        <f t="shared" si="13"/>
        <v>0</v>
      </c>
      <c r="O194" s="242"/>
      <c r="P194" s="25"/>
    </row>
    <row r="195" spans="2:16" x14ac:dyDescent="0.2">
      <c r="B195" s="225">
        <f t="shared" si="14"/>
        <v>191</v>
      </c>
      <c r="C195" s="242"/>
      <c r="D195" s="242"/>
      <c r="E195" s="242"/>
      <c r="F195" s="243"/>
      <c r="G195" s="244"/>
      <c r="H195" s="557">
        <f t="shared" si="12"/>
        <v>0</v>
      </c>
      <c r="I195" s="273"/>
      <c r="J195" s="243"/>
      <c r="K195" s="555">
        <f t="shared" si="15"/>
        <v>0</v>
      </c>
      <c r="L195" s="219"/>
      <c r="M195" s="242"/>
      <c r="N195" s="553">
        <f t="shared" si="13"/>
        <v>0</v>
      </c>
      <c r="O195" s="242"/>
      <c r="P195" s="25"/>
    </row>
    <row r="196" spans="2:16" x14ac:dyDescent="0.2">
      <c r="B196" s="225">
        <f t="shared" si="14"/>
        <v>192</v>
      </c>
      <c r="C196" s="242"/>
      <c r="D196" s="242"/>
      <c r="E196" s="242"/>
      <c r="F196" s="243"/>
      <c r="G196" s="244"/>
      <c r="H196" s="557">
        <f t="shared" si="12"/>
        <v>0</v>
      </c>
      <c r="I196" s="273"/>
      <c r="J196" s="243"/>
      <c r="K196" s="555">
        <f t="shared" si="15"/>
        <v>0</v>
      </c>
      <c r="L196" s="219"/>
      <c r="M196" s="242"/>
      <c r="N196" s="553">
        <f t="shared" si="13"/>
        <v>0</v>
      </c>
      <c r="O196" s="242"/>
      <c r="P196" s="25"/>
    </row>
    <row r="197" spans="2:16" x14ac:dyDescent="0.2">
      <c r="B197" s="225">
        <f t="shared" si="14"/>
        <v>193</v>
      </c>
      <c r="C197" s="242"/>
      <c r="D197" s="242"/>
      <c r="E197" s="242"/>
      <c r="F197" s="243"/>
      <c r="G197" s="244"/>
      <c r="H197" s="557">
        <f t="shared" si="12"/>
        <v>0</v>
      </c>
      <c r="I197" s="273"/>
      <c r="J197" s="243"/>
      <c r="K197" s="555">
        <f t="shared" ref="K197:K204" si="16">(F197+I197)-J197</f>
        <v>0</v>
      </c>
      <c r="L197" s="219"/>
      <c r="M197" s="242"/>
      <c r="N197" s="553">
        <f t="shared" si="13"/>
        <v>0</v>
      </c>
      <c r="O197" s="242"/>
      <c r="P197" s="25"/>
    </row>
    <row r="198" spans="2:16" x14ac:dyDescent="0.2">
      <c r="B198" s="225">
        <f t="shared" si="14"/>
        <v>194</v>
      </c>
      <c r="C198" s="242"/>
      <c r="D198" s="242"/>
      <c r="E198" s="242"/>
      <c r="F198" s="243"/>
      <c r="G198" s="244"/>
      <c r="H198" s="557">
        <f t="shared" ref="H198:H204" si="17">F198*G198</f>
        <v>0</v>
      </c>
      <c r="I198" s="273"/>
      <c r="J198" s="243"/>
      <c r="K198" s="555">
        <f t="shared" si="16"/>
        <v>0</v>
      </c>
      <c r="L198" s="219"/>
      <c r="M198" s="242"/>
      <c r="N198" s="553">
        <f t="shared" ref="N198:N204" si="18">M198*K198</f>
        <v>0</v>
      </c>
      <c r="O198" s="242"/>
      <c r="P198" s="25"/>
    </row>
    <row r="199" spans="2:16" x14ac:dyDescent="0.2">
      <c r="B199" s="225">
        <f t="shared" ref="B199:B204" si="19">B198+1</f>
        <v>195</v>
      </c>
      <c r="C199" s="242"/>
      <c r="D199" s="242"/>
      <c r="E199" s="242"/>
      <c r="F199" s="243"/>
      <c r="G199" s="244"/>
      <c r="H199" s="557">
        <f t="shared" si="17"/>
        <v>0</v>
      </c>
      <c r="I199" s="273"/>
      <c r="J199" s="243"/>
      <c r="K199" s="555">
        <f t="shared" si="16"/>
        <v>0</v>
      </c>
      <c r="L199" s="219"/>
      <c r="M199" s="242"/>
      <c r="N199" s="553">
        <f t="shared" si="18"/>
        <v>0</v>
      </c>
      <c r="O199" s="242"/>
      <c r="P199" s="25"/>
    </row>
    <row r="200" spans="2:16" x14ac:dyDescent="0.2">
      <c r="B200" s="225">
        <f t="shared" si="19"/>
        <v>196</v>
      </c>
      <c r="C200" s="242"/>
      <c r="D200" s="242"/>
      <c r="E200" s="242"/>
      <c r="F200" s="243"/>
      <c r="G200" s="244"/>
      <c r="H200" s="557">
        <f t="shared" si="17"/>
        <v>0</v>
      </c>
      <c r="I200" s="273"/>
      <c r="J200" s="243"/>
      <c r="K200" s="555">
        <f t="shared" si="16"/>
        <v>0</v>
      </c>
      <c r="L200" s="219"/>
      <c r="M200" s="242"/>
      <c r="N200" s="553">
        <f t="shared" si="18"/>
        <v>0</v>
      </c>
      <c r="O200" s="242"/>
      <c r="P200" s="25"/>
    </row>
    <row r="201" spans="2:16" x14ac:dyDescent="0.2">
      <c r="B201" s="225">
        <f t="shared" si="19"/>
        <v>197</v>
      </c>
      <c r="C201" s="242"/>
      <c r="D201" s="242"/>
      <c r="E201" s="242"/>
      <c r="F201" s="243"/>
      <c r="G201" s="244"/>
      <c r="H201" s="557">
        <f t="shared" si="17"/>
        <v>0</v>
      </c>
      <c r="I201" s="273"/>
      <c r="J201" s="243"/>
      <c r="K201" s="555">
        <f t="shared" si="16"/>
        <v>0</v>
      </c>
      <c r="L201" s="219"/>
      <c r="M201" s="242"/>
      <c r="N201" s="553">
        <f t="shared" si="18"/>
        <v>0</v>
      </c>
      <c r="O201" s="242"/>
      <c r="P201" s="25"/>
    </row>
    <row r="202" spans="2:16" x14ac:dyDescent="0.2">
      <c r="B202" s="225">
        <f t="shared" si="19"/>
        <v>198</v>
      </c>
      <c r="C202" s="242"/>
      <c r="D202" s="242"/>
      <c r="E202" s="242"/>
      <c r="F202" s="243"/>
      <c r="G202" s="244"/>
      <c r="H202" s="557">
        <f t="shared" si="17"/>
        <v>0</v>
      </c>
      <c r="I202" s="273"/>
      <c r="J202" s="243"/>
      <c r="K202" s="555">
        <f t="shared" si="16"/>
        <v>0</v>
      </c>
      <c r="L202" s="219"/>
      <c r="M202" s="242"/>
      <c r="N202" s="553">
        <f t="shared" si="18"/>
        <v>0</v>
      </c>
      <c r="O202" s="242"/>
      <c r="P202" s="25"/>
    </row>
    <row r="203" spans="2:16" x14ac:dyDescent="0.2">
      <c r="B203" s="225">
        <f t="shared" si="19"/>
        <v>199</v>
      </c>
      <c r="C203" s="242"/>
      <c r="D203" s="242"/>
      <c r="E203" s="242"/>
      <c r="F203" s="243"/>
      <c r="G203" s="244"/>
      <c r="H203" s="557">
        <f t="shared" si="17"/>
        <v>0</v>
      </c>
      <c r="I203" s="273"/>
      <c r="J203" s="243"/>
      <c r="K203" s="555">
        <f t="shared" si="16"/>
        <v>0</v>
      </c>
      <c r="L203" s="219"/>
      <c r="M203" s="242"/>
      <c r="N203" s="553">
        <f t="shared" si="18"/>
        <v>0</v>
      </c>
      <c r="O203" s="242"/>
      <c r="P203" s="25"/>
    </row>
    <row r="204" spans="2:16" ht="12" thickBot="1" x14ac:dyDescent="0.25">
      <c r="B204" s="225">
        <f t="shared" si="19"/>
        <v>200</v>
      </c>
      <c r="C204" s="242"/>
      <c r="D204" s="242"/>
      <c r="E204" s="242"/>
      <c r="F204" s="243"/>
      <c r="G204" s="244"/>
      <c r="H204" s="557">
        <f t="shared" si="17"/>
        <v>0</v>
      </c>
      <c r="I204" s="273"/>
      <c r="J204" s="243"/>
      <c r="K204" s="555">
        <f t="shared" si="16"/>
        <v>0</v>
      </c>
      <c r="L204" s="219"/>
      <c r="M204" s="242"/>
      <c r="N204" s="553">
        <f t="shared" si="18"/>
        <v>0</v>
      </c>
      <c r="O204" s="242"/>
      <c r="P204" s="321"/>
    </row>
    <row r="205" spans="2:16" ht="12" thickBot="1" x14ac:dyDescent="0.25">
      <c r="B205" s="224"/>
      <c r="C205" s="83" t="s">
        <v>6</v>
      </c>
      <c r="D205" s="83"/>
      <c r="E205" s="83"/>
      <c r="F205" s="245"/>
      <c r="G205" s="246"/>
      <c r="H205" s="558">
        <f>SUM(H5:H204)</f>
        <v>0</v>
      </c>
      <c r="I205" s="274"/>
      <c r="J205" s="265"/>
      <c r="K205" s="27"/>
      <c r="L205" s="278"/>
      <c r="M205" s="306"/>
      <c r="N205" s="554">
        <f>SUM(N5:N204)</f>
        <v>0</v>
      </c>
      <c r="O205" s="556">
        <f>SUM(O5:O204)</f>
        <v>0</v>
      </c>
    </row>
    <row r="206" spans="2:16" x14ac:dyDescent="0.2">
      <c r="B206" s="224"/>
      <c r="C206" s="250"/>
      <c r="D206" s="250"/>
      <c r="E206" s="250"/>
      <c r="F206" s="251"/>
      <c r="G206" s="219"/>
      <c r="H206" s="78"/>
      <c r="I206" s="262"/>
      <c r="J206" s="243"/>
      <c r="K206" s="21"/>
      <c r="L206" s="77"/>
      <c r="M206" s="26"/>
      <c r="N206" s="78"/>
      <c r="O206" s="79"/>
    </row>
    <row r="207" spans="2:16" x14ac:dyDescent="0.2">
      <c r="B207" s="224"/>
      <c r="C207" s="250"/>
      <c r="D207" s="250"/>
      <c r="E207" s="250"/>
      <c r="F207" s="251"/>
      <c r="G207" s="219"/>
      <c r="H207" s="78"/>
      <c r="I207" s="262"/>
      <c r="J207" s="243"/>
      <c r="K207" s="21"/>
      <c r="L207" s="77"/>
      <c r="M207" s="26"/>
      <c r="N207" s="78"/>
      <c r="O207" s="79"/>
    </row>
    <row r="208" spans="2:16" ht="12" thickBot="1" x14ac:dyDescent="0.25">
      <c r="B208" s="226" t="s">
        <v>187</v>
      </c>
      <c r="C208" s="249" t="s">
        <v>286</v>
      </c>
      <c r="D208" s="247"/>
      <c r="E208" s="247"/>
      <c r="F208" s="248"/>
      <c r="G208" s="247"/>
      <c r="I208" s="262"/>
      <c r="J208" s="248"/>
      <c r="M208" s="26"/>
    </row>
    <row r="209" spans="2:16" ht="28.5" customHeight="1" x14ac:dyDescent="0.2">
      <c r="B209" s="10"/>
      <c r="C209" s="297"/>
      <c r="D209" s="24" t="s">
        <v>182</v>
      </c>
      <c r="E209" s="44" t="s">
        <v>1487</v>
      </c>
      <c r="F209" s="39" t="s">
        <v>66</v>
      </c>
      <c r="G209" s="11" t="s">
        <v>143</v>
      </c>
      <c r="H209" s="11" t="s">
        <v>142</v>
      </c>
      <c r="I209" s="283" t="s">
        <v>61</v>
      </c>
      <c r="J209" s="12" t="s">
        <v>62</v>
      </c>
      <c r="K209" s="281" t="s">
        <v>65</v>
      </c>
      <c r="L209" s="280" t="s">
        <v>63</v>
      </c>
      <c r="M209" s="11" t="s">
        <v>143</v>
      </c>
      <c r="N209" s="11" t="s">
        <v>142</v>
      </c>
      <c r="O209" s="285" t="s">
        <v>1012</v>
      </c>
      <c r="P209" s="338"/>
    </row>
    <row r="210" spans="2:16" ht="12" thickBot="1" x14ac:dyDescent="0.25">
      <c r="C210" s="85"/>
      <c r="D210" s="14" t="s">
        <v>183</v>
      </c>
      <c r="E210" s="14"/>
      <c r="F210" s="279"/>
      <c r="G210" s="284"/>
      <c r="H210" s="284"/>
      <c r="I210" s="282"/>
      <c r="J210" s="279"/>
      <c r="K210" s="282"/>
      <c r="L210" s="16"/>
      <c r="M210" s="284"/>
      <c r="N210" s="284"/>
      <c r="O210" s="284"/>
      <c r="P210" s="338"/>
    </row>
    <row r="211" spans="2:16" x14ac:dyDescent="0.2">
      <c r="B211" s="224">
        <v>1</v>
      </c>
      <c r="C211" s="242"/>
      <c r="D211" s="242"/>
      <c r="E211" s="242"/>
      <c r="F211" s="243"/>
      <c r="G211" s="244"/>
      <c r="H211" s="559">
        <f>F211*G211</f>
        <v>0</v>
      </c>
      <c r="I211" s="269"/>
      <c r="J211" s="267"/>
      <c r="K211" s="560">
        <f t="shared" ref="K211:K230" si="20">(F211+I211)-J211</f>
        <v>0</v>
      </c>
      <c r="L211" s="299"/>
      <c r="M211" s="305"/>
      <c r="N211" s="562">
        <f>M211*K211</f>
        <v>0</v>
      </c>
      <c r="O211" s="242"/>
      <c r="P211" s="28"/>
    </row>
    <row r="212" spans="2:16" x14ac:dyDescent="0.2">
      <c r="B212" s="225">
        <f>B211+1</f>
        <v>2</v>
      </c>
      <c r="C212" s="242"/>
      <c r="D212" s="242"/>
      <c r="E212" s="242"/>
      <c r="F212" s="243"/>
      <c r="G212" s="244"/>
      <c r="H212" s="557">
        <f t="shared" ref="H212:H230" si="21">F212*G212</f>
        <v>0</v>
      </c>
      <c r="I212" s="273"/>
      <c r="J212" s="243"/>
      <c r="K212" s="561">
        <f t="shared" si="20"/>
        <v>0</v>
      </c>
      <c r="L212" s="219"/>
      <c r="M212" s="305"/>
      <c r="N212" s="563">
        <f t="shared" ref="N212:N230" si="22">M212*K212</f>
        <v>0</v>
      </c>
      <c r="O212" s="242"/>
      <c r="P212" s="28"/>
    </row>
    <row r="213" spans="2:16" x14ac:dyDescent="0.2">
      <c r="B213" s="225">
        <f t="shared" ref="B213:B230" si="23">B212+1</f>
        <v>3</v>
      </c>
      <c r="C213" s="242"/>
      <c r="D213" s="242"/>
      <c r="E213" s="242"/>
      <c r="F213" s="243"/>
      <c r="G213" s="244"/>
      <c r="H213" s="557">
        <f t="shared" si="21"/>
        <v>0</v>
      </c>
      <c r="I213" s="273"/>
      <c r="J213" s="243"/>
      <c r="K213" s="561">
        <f t="shared" si="20"/>
        <v>0</v>
      </c>
      <c r="L213" s="219"/>
      <c r="M213" s="242"/>
      <c r="N213" s="563">
        <f t="shared" si="22"/>
        <v>0</v>
      </c>
      <c r="O213" s="242"/>
      <c r="P213" s="28"/>
    </row>
    <row r="214" spans="2:16" x14ac:dyDescent="0.2">
      <c r="B214" s="225">
        <f t="shared" si="23"/>
        <v>4</v>
      </c>
      <c r="C214" s="242"/>
      <c r="D214" s="242"/>
      <c r="E214" s="242"/>
      <c r="F214" s="243"/>
      <c r="G214" s="244"/>
      <c r="H214" s="557">
        <f t="shared" si="21"/>
        <v>0</v>
      </c>
      <c r="I214" s="273"/>
      <c r="J214" s="243"/>
      <c r="K214" s="561">
        <f t="shared" si="20"/>
        <v>0</v>
      </c>
      <c r="L214" s="219"/>
      <c r="M214" s="242"/>
      <c r="N214" s="563">
        <f t="shared" si="22"/>
        <v>0</v>
      </c>
      <c r="O214" s="242"/>
      <c r="P214" s="28"/>
    </row>
    <row r="215" spans="2:16" x14ac:dyDescent="0.2">
      <c r="B215" s="225">
        <f t="shared" si="23"/>
        <v>5</v>
      </c>
      <c r="C215" s="242"/>
      <c r="D215" s="242"/>
      <c r="E215" s="242"/>
      <c r="F215" s="243"/>
      <c r="G215" s="244"/>
      <c r="H215" s="557">
        <f t="shared" si="21"/>
        <v>0</v>
      </c>
      <c r="I215" s="273"/>
      <c r="J215" s="243"/>
      <c r="K215" s="561">
        <f t="shared" si="20"/>
        <v>0</v>
      </c>
      <c r="L215" s="219"/>
      <c r="M215" s="242"/>
      <c r="N215" s="563">
        <f t="shared" si="22"/>
        <v>0</v>
      </c>
      <c r="O215" s="242"/>
      <c r="P215" s="28"/>
    </row>
    <row r="216" spans="2:16" x14ac:dyDescent="0.2">
      <c r="B216" s="225">
        <f t="shared" si="23"/>
        <v>6</v>
      </c>
      <c r="C216" s="242"/>
      <c r="D216" s="242"/>
      <c r="E216" s="242"/>
      <c r="F216" s="243"/>
      <c r="G216" s="244"/>
      <c r="H216" s="557">
        <f t="shared" si="21"/>
        <v>0</v>
      </c>
      <c r="I216" s="273"/>
      <c r="J216" s="243"/>
      <c r="K216" s="561">
        <f t="shared" si="20"/>
        <v>0</v>
      </c>
      <c r="L216" s="219"/>
      <c r="M216" s="242"/>
      <c r="N216" s="563">
        <f t="shared" si="22"/>
        <v>0</v>
      </c>
      <c r="O216" s="242"/>
      <c r="P216" s="28"/>
    </row>
    <row r="217" spans="2:16" x14ac:dyDescent="0.2">
      <c r="B217" s="225">
        <f t="shared" si="23"/>
        <v>7</v>
      </c>
      <c r="C217" s="242"/>
      <c r="D217" s="242"/>
      <c r="E217" s="242"/>
      <c r="F217" s="243"/>
      <c r="G217" s="244"/>
      <c r="H217" s="557">
        <f t="shared" si="21"/>
        <v>0</v>
      </c>
      <c r="I217" s="273"/>
      <c r="J217" s="243"/>
      <c r="K217" s="561">
        <f t="shared" si="20"/>
        <v>0</v>
      </c>
      <c r="L217" s="219"/>
      <c r="M217" s="242"/>
      <c r="N217" s="563">
        <f t="shared" si="22"/>
        <v>0</v>
      </c>
      <c r="O217" s="242"/>
      <c r="P217" s="28"/>
    </row>
    <row r="218" spans="2:16" x14ac:dyDescent="0.2">
      <c r="B218" s="225">
        <f t="shared" si="23"/>
        <v>8</v>
      </c>
      <c r="C218" s="242"/>
      <c r="D218" s="242"/>
      <c r="E218" s="242"/>
      <c r="F218" s="243"/>
      <c r="G218" s="244"/>
      <c r="H218" s="557">
        <f t="shared" si="21"/>
        <v>0</v>
      </c>
      <c r="I218" s="273"/>
      <c r="J218" s="243"/>
      <c r="K218" s="561">
        <f t="shared" si="20"/>
        <v>0</v>
      </c>
      <c r="L218" s="219"/>
      <c r="M218" s="242"/>
      <c r="N218" s="563">
        <f t="shared" si="22"/>
        <v>0</v>
      </c>
      <c r="O218" s="242"/>
      <c r="P218" s="28"/>
    </row>
    <row r="219" spans="2:16" x14ac:dyDescent="0.2">
      <c r="B219" s="225">
        <f t="shared" si="23"/>
        <v>9</v>
      </c>
      <c r="C219" s="242"/>
      <c r="D219" s="242"/>
      <c r="E219" s="242"/>
      <c r="F219" s="243"/>
      <c r="G219" s="244"/>
      <c r="H219" s="557">
        <f t="shared" si="21"/>
        <v>0</v>
      </c>
      <c r="I219" s="273"/>
      <c r="J219" s="243"/>
      <c r="K219" s="561">
        <f t="shared" si="20"/>
        <v>0</v>
      </c>
      <c r="L219" s="219"/>
      <c r="M219" s="242"/>
      <c r="N219" s="563">
        <f t="shared" si="22"/>
        <v>0</v>
      </c>
      <c r="O219" s="242"/>
      <c r="P219" s="28"/>
    </row>
    <row r="220" spans="2:16" x14ac:dyDescent="0.2">
      <c r="B220" s="225">
        <f t="shared" si="23"/>
        <v>10</v>
      </c>
      <c r="C220" s="242"/>
      <c r="D220" s="242"/>
      <c r="E220" s="242"/>
      <c r="F220" s="243"/>
      <c r="G220" s="244"/>
      <c r="H220" s="557">
        <f t="shared" si="21"/>
        <v>0</v>
      </c>
      <c r="I220" s="273"/>
      <c r="J220" s="243"/>
      <c r="K220" s="561">
        <f t="shared" si="20"/>
        <v>0</v>
      </c>
      <c r="L220" s="219"/>
      <c r="M220" s="242"/>
      <c r="N220" s="563">
        <f t="shared" si="22"/>
        <v>0</v>
      </c>
      <c r="O220" s="242"/>
      <c r="P220" s="28"/>
    </row>
    <row r="221" spans="2:16" x14ac:dyDescent="0.2">
      <c r="B221" s="225">
        <f t="shared" si="23"/>
        <v>11</v>
      </c>
      <c r="C221" s="242"/>
      <c r="D221" s="242"/>
      <c r="E221" s="242"/>
      <c r="F221" s="243"/>
      <c r="G221" s="244"/>
      <c r="H221" s="557">
        <f t="shared" si="21"/>
        <v>0</v>
      </c>
      <c r="I221" s="273"/>
      <c r="J221" s="243"/>
      <c r="K221" s="561">
        <f t="shared" si="20"/>
        <v>0</v>
      </c>
      <c r="L221" s="219"/>
      <c r="M221" s="242"/>
      <c r="N221" s="563">
        <f t="shared" si="22"/>
        <v>0</v>
      </c>
      <c r="O221" s="242"/>
      <c r="P221" s="28"/>
    </row>
    <row r="222" spans="2:16" x14ac:dyDescent="0.2">
      <c r="B222" s="225">
        <f t="shared" si="23"/>
        <v>12</v>
      </c>
      <c r="C222" s="242"/>
      <c r="D222" s="242"/>
      <c r="E222" s="242"/>
      <c r="F222" s="243"/>
      <c r="G222" s="244"/>
      <c r="H222" s="557">
        <f t="shared" si="21"/>
        <v>0</v>
      </c>
      <c r="I222" s="273"/>
      <c r="J222" s="243"/>
      <c r="K222" s="561">
        <f t="shared" si="20"/>
        <v>0</v>
      </c>
      <c r="L222" s="219"/>
      <c r="M222" s="242"/>
      <c r="N222" s="563">
        <f t="shared" si="22"/>
        <v>0</v>
      </c>
      <c r="O222" s="242"/>
      <c r="P222" s="28"/>
    </row>
    <row r="223" spans="2:16" x14ac:dyDescent="0.2">
      <c r="B223" s="225">
        <f t="shared" si="23"/>
        <v>13</v>
      </c>
      <c r="C223" s="242"/>
      <c r="D223" s="242"/>
      <c r="E223" s="242"/>
      <c r="F223" s="243"/>
      <c r="G223" s="244"/>
      <c r="H223" s="557">
        <f t="shared" si="21"/>
        <v>0</v>
      </c>
      <c r="I223" s="273"/>
      <c r="J223" s="243"/>
      <c r="K223" s="561">
        <f t="shared" si="20"/>
        <v>0</v>
      </c>
      <c r="L223" s="219"/>
      <c r="M223" s="242"/>
      <c r="N223" s="563">
        <f t="shared" si="22"/>
        <v>0</v>
      </c>
      <c r="O223" s="242"/>
      <c r="P223" s="28"/>
    </row>
    <row r="224" spans="2:16" x14ac:dyDescent="0.2">
      <c r="B224" s="225">
        <f t="shared" si="23"/>
        <v>14</v>
      </c>
      <c r="C224" s="242"/>
      <c r="D224" s="242"/>
      <c r="E224" s="242"/>
      <c r="F224" s="243"/>
      <c r="G224" s="244"/>
      <c r="H224" s="557">
        <f t="shared" si="21"/>
        <v>0</v>
      </c>
      <c r="I224" s="273"/>
      <c r="J224" s="243"/>
      <c r="K224" s="561">
        <f t="shared" si="20"/>
        <v>0</v>
      </c>
      <c r="L224" s="219"/>
      <c r="M224" s="242"/>
      <c r="N224" s="563">
        <f t="shared" si="22"/>
        <v>0</v>
      </c>
      <c r="O224" s="242"/>
      <c r="P224" s="28"/>
    </row>
    <row r="225" spans="2:16" x14ac:dyDescent="0.2">
      <c r="B225" s="225">
        <f t="shared" si="23"/>
        <v>15</v>
      </c>
      <c r="C225" s="242"/>
      <c r="D225" s="242"/>
      <c r="E225" s="242"/>
      <c r="F225" s="243"/>
      <c r="G225" s="244"/>
      <c r="H225" s="557">
        <f t="shared" si="21"/>
        <v>0</v>
      </c>
      <c r="I225" s="273"/>
      <c r="J225" s="243"/>
      <c r="K225" s="561">
        <f t="shared" si="20"/>
        <v>0</v>
      </c>
      <c r="L225" s="219"/>
      <c r="M225" s="242"/>
      <c r="N225" s="563">
        <f t="shared" si="22"/>
        <v>0</v>
      </c>
      <c r="O225" s="242"/>
      <c r="P225" s="28"/>
    </row>
    <row r="226" spans="2:16" x14ac:dyDescent="0.2">
      <c r="B226" s="225">
        <f t="shared" si="23"/>
        <v>16</v>
      </c>
      <c r="C226" s="242"/>
      <c r="D226" s="242"/>
      <c r="E226" s="242"/>
      <c r="F226" s="243"/>
      <c r="G226" s="244"/>
      <c r="H226" s="557">
        <f t="shared" si="21"/>
        <v>0</v>
      </c>
      <c r="I226" s="273"/>
      <c r="J226" s="243"/>
      <c r="K226" s="561">
        <f t="shared" si="20"/>
        <v>0</v>
      </c>
      <c r="L226" s="219"/>
      <c r="M226" s="242"/>
      <c r="N226" s="563">
        <f t="shared" si="22"/>
        <v>0</v>
      </c>
      <c r="O226" s="242"/>
      <c r="P226" s="28"/>
    </row>
    <row r="227" spans="2:16" x14ac:dyDescent="0.2">
      <c r="B227" s="225">
        <f t="shared" si="23"/>
        <v>17</v>
      </c>
      <c r="C227" s="242"/>
      <c r="D227" s="242"/>
      <c r="E227" s="242"/>
      <c r="F227" s="243"/>
      <c r="G227" s="244"/>
      <c r="H227" s="557">
        <f t="shared" si="21"/>
        <v>0</v>
      </c>
      <c r="I227" s="273"/>
      <c r="J227" s="243"/>
      <c r="K227" s="561">
        <f t="shared" si="20"/>
        <v>0</v>
      </c>
      <c r="L227" s="219"/>
      <c r="M227" s="242"/>
      <c r="N227" s="563">
        <f t="shared" si="22"/>
        <v>0</v>
      </c>
      <c r="O227" s="242"/>
      <c r="P227" s="28"/>
    </row>
    <row r="228" spans="2:16" x14ac:dyDescent="0.2">
      <c r="B228" s="225">
        <f t="shared" si="23"/>
        <v>18</v>
      </c>
      <c r="C228" s="242"/>
      <c r="D228" s="242"/>
      <c r="E228" s="242"/>
      <c r="F228" s="243"/>
      <c r="G228" s="244"/>
      <c r="H228" s="557">
        <f t="shared" si="21"/>
        <v>0</v>
      </c>
      <c r="I228" s="273"/>
      <c r="J228" s="243"/>
      <c r="K228" s="561">
        <f t="shared" si="20"/>
        <v>0</v>
      </c>
      <c r="L228" s="219"/>
      <c r="M228" s="242"/>
      <c r="N228" s="563">
        <f t="shared" si="22"/>
        <v>0</v>
      </c>
      <c r="O228" s="242"/>
      <c r="P228" s="28"/>
    </row>
    <row r="229" spans="2:16" x14ac:dyDescent="0.2">
      <c r="B229" s="225">
        <f t="shared" si="23"/>
        <v>19</v>
      </c>
      <c r="C229" s="242"/>
      <c r="D229" s="242"/>
      <c r="E229" s="242"/>
      <c r="F229" s="243"/>
      <c r="G229" s="244"/>
      <c r="H229" s="557">
        <f t="shared" si="21"/>
        <v>0</v>
      </c>
      <c r="I229" s="273"/>
      <c r="J229" s="243"/>
      <c r="K229" s="561">
        <f t="shared" si="20"/>
        <v>0</v>
      </c>
      <c r="L229" s="219"/>
      <c r="M229" s="242"/>
      <c r="N229" s="563">
        <f t="shared" si="22"/>
        <v>0</v>
      </c>
      <c r="O229" s="242"/>
      <c r="P229" s="28"/>
    </row>
    <row r="230" spans="2:16" x14ac:dyDescent="0.2">
      <c r="B230" s="225">
        <f t="shared" si="23"/>
        <v>20</v>
      </c>
      <c r="C230" s="242"/>
      <c r="D230" s="242"/>
      <c r="E230" s="242"/>
      <c r="F230" s="243"/>
      <c r="G230" s="244"/>
      <c r="H230" s="557">
        <f t="shared" si="21"/>
        <v>0</v>
      </c>
      <c r="I230" s="273"/>
      <c r="J230" s="243"/>
      <c r="K230" s="561">
        <f t="shared" si="20"/>
        <v>0</v>
      </c>
      <c r="L230" s="219"/>
      <c r="M230" s="242"/>
      <c r="N230" s="563">
        <f t="shared" si="22"/>
        <v>0</v>
      </c>
      <c r="O230" s="242"/>
      <c r="P230" s="28"/>
    </row>
    <row r="231" spans="2:16" ht="12" thickBot="1" x14ac:dyDescent="0.25">
      <c r="B231" s="227"/>
      <c r="C231" s="83" t="s">
        <v>6</v>
      </c>
      <c r="D231" s="83"/>
      <c r="E231" s="83"/>
      <c r="F231" s="245"/>
      <c r="G231" s="246"/>
      <c r="H231" s="558">
        <f>SUM(H211:H230)</f>
        <v>0</v>
      </c>
      <c r="I231" s="274"/>
      <c r="J231" s="265"/>
      <c r="K231" s="13"/>
      <c r="L231" s="23"/>
      <c r="M231" s="306"/>
      <c r="N231" s="554">
        <f>SUM(N211:N230)</f>
        <v>0</v>
      </c>
      <c r="O231" s="564">
        <f>SUM(O211:O230)</f>
        <v>0</v>
      </c>
      <c r="P231" s="28"/>
    </row>
    <row r="232" spans="2:16" x14ac:dyDescent="0.2">
      <c r="B232" s="224"/>
      <c r="C232" s="250"/>
      <c r="D232" s="250"/>
      <c r="E232" s="250"/>
      <c r="F232" s="251"/>
      <c r="G232" s="219"/>
      <c r="H232" s="78"/>
      <c r="I232" s="275"/>
      <c r="J232" s="21"/>
      <c r="K232" s="21"/>
      <c r="L232" s="77"/>
      <c r="M232" s="26"/>
      <c r="N232" s="78"/>
      <c r="O232" s="79"/>
    </row>
    <row r="233" spans="2:16" ht="12" thickBot="1" x14ac:dyDescent="0.25">
      <c r="B233" s="228" t="s">
        <v>189</v>
      </c>
      <c r="C233" s="250" t="s">
        <v>1489</v>
      </c>
      <c r="D233" s="250"/>
      <c r="E233" s="250"/>
      <c r="F233" s="251"/>
      <c r="G233" s="219"/>
      <c r="H233" s="78"/>
      <c r="I233" s="275"/>
      <c r="J233" s="21"/>
      <c r="K233" s="21"/>
      <c r="L233" s="77"/>
      <c r="M233" s="26"/>
      <c r="N233" s="78"/>
      <c r="O233" s="79"/>
    </row>
    <row r="234" spans="2:16" ht="23.25" thickBot="1" x14ac:dyDescent="0.25">
      <c r="B234" s="224"/>
      <c r="C234" s="252"/>
      <c r="D234" s="252" t="s">
        <v>182</v>
      </c>
      <c r="E234" s="252" t="s">
        <v>1488</v>
      </c>
      <c r="F234" s="253" t="s">
        <v>284</v>
      </c>
      <c r="G234" s="254" t="s">
        <v>285</v>
      </c>
      <c r="H234" s="81" t="s">
        <v>288</v>
      </c>
      <c r="I234" s="82" t="s">
        <v>282</v>
      </c>
      <c r="J234" s="272" t="s">
        <v>289</v>
      </c>
      <c r="K234" s="80" t="s">
        <v>290</v>
      </c>
      <c r="L234" s="241" t="s">
        <v>283</v>
      </c>
      <c r="M234" s="81" t="s">
        <v>296</v>
      </c>
      <c r="N234" s="303" t="s">
        <v>291</v>
      </c>
      <c r="O234" s="82" t="s">
        <v>295</v>
      </c>
    </row>
    <row r="235" spans="2:16" ht="12" thickBot="1" x14ac:dyDescent="0.25">
      <c r="B235" s="224">
        <v>1</v>
      </c>
      <c r="C235" s="242"/>
      <c r="D235" s="242"/>
      <c r="E235" s="242"/>
      <c r="F235" s="243"/>
      <c r="G235" s="244"/>
      <c r="H235" s="565">
        <f>F235*G235</f>
        <v>0</v>
      </c>
      <c r="I235" s="268"/>
      <c r="J235" s="268"/>
      <c r="K235" s="570">
        <f>I235+J235</f>
        <v>0</v>
      </c>
      <c r="L235" s="302"/>
      <c r="M235" s="305"/>
      <c r="N235" s="277"/>
      <c r="O235" s="315"/>
    </row>
    <row r="236" spans="2:16" ht="12" thickBot="1" x14ac:dyDescent="0.25">
      <c r="B236" s="224">
        <v>2</v>
      </c>
      <c r="C236" s="242"/>
      <c r="D236" s="242"/>
      <c r="E236" s="242"/>
      <c r="F236" s="243"/>
      <c r="G236" s="244"/>
      <c r="H236" s="566">
        <f t="shared" ref="H236:H254" si="24">F236*G236</f>
        <v>0</v>
      </c>
      <c r="I236" s="262"/>
      <c r="J236" s="243"/>
      <c r="K236" s="555">
        <f t="shared" ref="K236:K254" si="25">I236+J236</f>
        <v>0</v>
      </c>
      <c r="L236" s="219"/>
      <c r="M236" s="305"/>
      <c r="N236" s="277"/>
      <c r="O236" s="315"/>
    </row>
    <row r="237" spans="2:16" ht="12" thickBot="1" x14ac:dyDescent="0.25">
      <c r="B237" s="224">
        <v>3</v>
      </c>
      <c r="C237" s="255"/>
      <c r="D237" s="255"/>
      <c r="E237" s="255"/>
      <c r="F237" s="256"/>
      <c r="G237" s="244"/>
      <c r="H237" s="566">
        <f t="shared" si="24"/>
        <v>0</v>
      </c>
      <c r="I237" s="262"/>
      <c r="J237" s="243"/>
      <c r="K237" s="555">
        <f t="shared" si="25"/>
        <v>0</v>
      </c>
      <c r="L237" s="219"/>
      <c r="M237" s="242"/>
      <c r="N237" s="277"/>
      <c r="O237" s="315"/>
    </row>
    <row r="238" spans="2:16" ht="12" thickBot="1" x14ac:dyDescent="0.25">
      <c r="B238" s="224">
        <v>4</v>
      </c>
      <c r="C238" s="255"/>
      <c r="D238" s="255"/>
      <c r="E238" s="255"/>
      <c r="F238" s="256"/>
      <c r="G238" s="244"/>
      <c r="H238" s="566">
        <f t="shared" si="24"/>
        <v>0</v>
      </c>
      <c r="I238" s="262"/>
      <c r="J238" s="243"/>
      <c r="K238" s="555">
        <f t="shared" si="25"/>
        <v>0</v>
      </c>
      <c r="L238" s="219"/>
      <c r="M238" s="242"/>
      <c r="N238" s="277"/>
      <c r="O238" s="315"/>
    </row>
    <row r="239" spans="2:16" ht="12" thickBot="1" x14ac:dyDescent="0.25">
      <c r="B239" s="224">
        <v>5</v>
      </c>
      <c r="C239" s="255"/>
      <c r="D239" s="255"/>
      <c r="E239" s="255"/>
      <c r="F239" s="256"/>
      <c r="G239" s="244"/>
      <c r="H239" s="566">
        <f t="shared" si="24"/>
        <v>0</v>
      </c>
      <c r="I239" s="262"/>
      <c r="J239" s="243"/>
      <c r="K239" s="555">
        <f t="shared" si="25"/>
        <v>0</v>
      </c>
      <c r="L239" s="219"/>
      <c r="M239" s="242"/>
      <c r="N239" s="277"/>
      <c r="O239" s="315"/>
    </row>
    <row r="240" spans="2:16" ht="12" thickBot="1" x14ac:dyDescent="0.25">
      <c r="B240" s="224">
        <v>6</v>
      </c>
      <c r="C240" s="255"/>
      <c r="D240" s="255"/>
      <c r="E240" s="255"/>
      <c r="F240" s="256"/>
      <c r="G240" s="244"/>
      <c r="H240" s="566">
        <f t="shared" si="24"/>
        <v>0</v>
      </c>
      <c r="I240" s="262"/>
      <c r="J240" s="243"/>
      <c r="K240" s="555">
        <f t="shared" si="25"/>
        <v>0</v>
      </c>
      <c r="L240" s="219"/>
      <c r="M240" s="242"/>
      <c r="N240" s="277"/>
      <c r="O240" s="315"/>
    </row>
    <row r="241" spans="2:15" ht="12" thickBot="1" x14ac:dyDescent="0.25">
      <c r="B241" s="224">
        <v>7</v>
      </c>
      <c r="C241" s="255"/>
      <c r="D241" s="255"/>
      <c r="E241" s="255"/>
      <c r="F241" s="256"/>
      <c r="G241" s="244"/>
      <c r="H241" s="566">
        <f t="shared" si="24"/>
        <v>0</v>
      </c>
      <c r="I241" s="262"/>
      <c r="J241" s="243"/>
      <c r="K241" s="555">
        <f t="shared" si="25"/>
        <v>0</v>
      </c>
      <c r="L241" s="219"/>
      <c r="M241" s="242"/>
      <c r="N241" s="277"/>
      <c r="O241" s="315"/>
    </row>
    <row r="242" spans="2:15" ht="12" thickBot="1" x14ac:dyDescent="0.25">
      <c r="B242" s="224">
        <v>8</v>
      </c>
      <c r="C242" s="255"/>
      <c r="D242" s="255"/>
      <c r="E242" s="255"/>
      <c r="F242" s="256"/>
      <c r="G242" s="244"/>
      <c r="H242" s="566">
        <f t="shared" si="24"/>
        <v>0</v>
      </c>
      <c r="I242" s="262"/>
      <c r="J242" s="243"/>
      <c r="K242" s="555">
        <f t="shared" si="25"/>
        <v>0</v>
      </c>
      <c r="L242" s="219"/>
      <c r="M242" s="242"/>
      <c r="N242" s="277"/>
      <c r="O242" s="315"/>
    </row>
    <row r="243" spans="2:15" ht="12" thickBot="1" x14ac:dyDescent="0.25">
      <c r="B243" s="224">
        <v>9</v>
      </c>
      <c r="C243" s="255"/>
      <c r="D243" s="255"/>
      <c r="E243" s="255"/>
      <c r="F243" s="256"/>
      <c r="G243" s="244"/>
      <c r="H243" s="566">
        <f t="shared" si="24"/>
        <v>0</v>
      </c>
      <c r="I243" s="262"/>
      <c r="J243" s="243"/>
      <c r="K243" s="555">
        <f t="shared" si="25"/>
        <v>0</v>
      </c>
      <c r="L243" s="219"/>
      <c r="M243" s="242"/>
      <c r="N243" s="277"/>
      <c r="O243" s="315"/>
    </row>
    <row r="244" spans="2:15" ht="12" thickBot="1" x14ac:dyDescent="0.25">
      <c r="B244" s="224">
        <v>10</v>
      </c>
      <c r="C244" s="255"/>
      <c r="D244" s="255"/>
      <c r="E244" s="255"/>
      <c r="F244" s="256"/>
      <c r="G244" s="244"/>
      <c r="H244" s="566">
        <f t="shared" si="24"/>
        <v>0</v>
      </c>
      <c r="I244" s="262"/>
      <c r="J244" s="243"/>
      <c r="K244" s="555">
        <f t="shared" si="25"/>
        <v>0</v>
      </c>
      <c r="L244" s="219"/>
      <c r="M244" s="242"/>
      <c r="N244" s="277"/>
      <c r="O244" s="315"/>
    </row>
    <row r="245" spans="2:15" ht="12" thickBot="1" x14ac:dyDescent="0.25">
      <c r="B245" s="224">
        <v>11</v>
      </c>
      <c r="C245" s="255"/>
      <c r="D245" s="255"/>
      <c r="E245" s="255"/>
      <c r="F245" s="256"/>
      <c r="G245" s="244"/>
      <c r="H245" s="566">
        <f t="shared" si="24"/>
        <v>0</v>
      </c>
      <c r="I245" s="262"/>
      <c r="J245" s="243"/>
      <c r="K245" s="555">
        <f t="shared" si="25"/>
        <v>0</v>
      </c>
      <c r="L245" s="219"/>
      <c r="M245" s="242"/>
      <c r="N245" s="277"/>
      <c r="O245" s="315"/>
    </row>
    <row r="246" spans="2:15" ht="12" thickBot="1" x14ac:dyDescent="0.25">
      <c r="B246" s="224">
        <v>12</v>
      </c>
      <c r="C246" s="255"/>
      <c r="D246" s="255"/>
      <c r="E246" s="255"/>
      <c r="F246" s="256"/>
      <c r="G246" s="244"/>
      <c r="H246" s="566">
        <f t="shared" si="24"/>
        <v>0</v>
      </c>
      <c r="I246" s="262"/>
      <c r="J246" s="243"/>
      <c r="K246" s="555">
        <f t="shared" si="25"/>
        <v>0</v>
      </c>
      <c r="L246" s="219"/>
      <c r="M246" s="242"/>
      <c r="N246" s="277"/>
      <c r="O246" s="315"/>
    </row>
    <row r="247" spans="2:15" ht="12" thickBot="1" x14ac:dyDescent="0.25">
      <c r="B247" s="224">
        <v>13</v>
      </c>
      <c r="C247" s="255"/>
      <c r="D247" s="255"/>
      <c r="E247" s="255"/>
      <c r="F247" s="256"/>
      <c r="G247" s="244"/>
      <c r="H247" s="566">
        <f t="shared" si="24"/>
        <v>0</v>
      </c>
      <c r="I247" s="262"/>
      <c r="J247" s="243"/>
      <c r="K247" s="555">
        <f t="shared" si="25"/>
        <v>0</v>
      </c>
      <c r="L247" s="219"/>
      <c r="M247" s="242"/>
      <c r="N247" s="277"/>
      <c r="O247" s="315"/>
    </row>
    <row r="248" spans="2:15" ht="12" thickBot="1" x14ac:dyDescent="0.25">
      <c r="B248" s="224">
        <v>14</v>
      </c>
      <c r="C248" s="255"/>
      <c r="D248" s="255"/>
      <c r="E248" s="255"/>
      <c r="F248" s="256"/>
      <c r="G248" s="244"/>
      <c r="H248" s="566">
        <f t="shared" si="24"/>
        <v>0</v>
      </c>
      <c r="I248" s="262"/>
      <c r="J248" s="243"/>
      <c r="K248" s="555">
        <f t="shared" si="25"/>
        <v>0</v>
      </c>
      <c r="L248" s="219"/>
      <c r="M248" s="242"/>
      <c r="N248" s="277"/>
      <c r="O248" s="315"/>
    </row>
    <row r="249" spans="2:15" ht="12" thickBot="1" x14ac:dyDescent="0.25">
      <c r="B249" s="224">
        <v>15</v>
      </c>
      <c r="C249" s="255"/>
      <c r="D249" s="255"/>
      <c r="E249" s="255"/>
      <c r="F249" s="256"/>
      <c r="G249" s="244"/>
      <c r="H249" s="566">
        <f t="shared" si="24"/>
        <v>0</v>
      </c>
      <c r="I249" s="262"/>
      <c r="J249" s="243"/>
      <c r="K249" s="555">
        <f t="shared" si="25"/>
        <v>0</v>
      </c>
      <c r="L249" s="219"/>
      <c r="M249" s="242"/>
      <c r="N249" s="277"/>
      <c r="O249" s="315"/>
    </row>
    <row r="250" spans="2:15" ht="12" thickBot="1" x14ac:dyDescent="0.25">
      <c r="B250" s="224">
        <v>16</v>
      </c>
      <c r="C250" s="255"/>
      <c r="D250" s="255"/>
      <c r="E250" s="255"/>
      <c r="F250" s="256"/>
      <c r="G250" s="244"/>
      <c r="H250" s="566">
        <f t="shared" si="24"/>
        <v>0</v>
      </c>
      <c r="I250" s="262"/>
      <c r="J250" s="243"/>
      <c r="K250" s="555">
        <f t="shared" si="25"/>
        <v>0</v>
      </c>
      <c r="L250" s="219"/>
      <c r="M250" s="242"/>
      <c r="N250" s="277"/>
      <c r="O250" s="315"/>
    </row>
    <row r="251" spans="2:15" ht="12" thickBot="1" x14ac:dyDescent="0.25">
      <c r="B251" s="224">
        <v>17</v>
      </c>
      <c r="C251" s="255"/>
      <c r="D251" s="255"/>
      <c r="E251" s="255"/>
      <c r="F251" s="256"/>
      <c r="G251" s="244"/>
      <c r="H251" s="566">
        <f t="shared" si="24"/>
        <v>0</v>
      </c>
      <c r="I251" s="262"/>
      <c r="J251" s="243"/>
      <c r="K251" s="555">
        <f t="shared" si="25"/>
        <v>0</v>
      </c>
      <c r="L251" s="219"/>
      <c r="M251" s="242"/>
      <c r="N251" s="277"/>
      <c r="O251" s="315"/>
    </row>
    <row r="252" spans="2:15" ht="12" thickBot="1" x14ac:dyDescent="0.25">
      <c r="B252" s="224">
        <v>18</v>
      </c>
      <c r="C252" s="255"/>
      <c r="D252" s="255"/>
      <c r="E252" s="255"/>
      <c r="F252" s="256"/>
      <c r="G252" s="244"/>
      <c r="H252" s="566">
        <f t="shared" si="24"/>
        <v>0</v>
      </c>
      <c r="I252" s="262"/>
      <c r="J252" s="243"/>
      <c r="K252" s="555">
        <f t="shared" si="25"/>
        <v>0</v>
      </c>
      <c r="L252" s="219"/>
      <c r="M252" s="242"/>
      <c r="N252" s="277"/>
      <c r="O252" s="315"/>
    </row>
    <row r="253" spans="2:15" ht="12" thickBot="1" x14ac:dyDescent="0.25">
      <c r="B253" s="224">
        <v>19</v>
      </c>
      <c r="C253" s="255"/>
      <c r="D253" s="255"/>
      <c r="E253" s="255"/>
      <c r="F253" s="256"/>
      <c r="G253" s="244"/>
      <c r="H253" s="566">
        <f t="shared" si="24"/>
        <v>0</v>
      </c>
      <c r="I253" s="262"/>
      <c r="J253" s="243"/>
      <c r="K253" s="555">
        <f t="shared" si="25"/>
        <v>0</v>
      </c>
      <c r="L253" s="219"/>
      <c r="M253" s="242"/>
      <c r="N253" s="277"/>
      <c r="O253" s="315"/>
    </row>
    <row r="254" spans="2:15" ht="12" thickBot="1" x14ac:dyDescent="0.25">
      <c r="B254" s="224">
        <v>20</v>
      </c>
      <c r="C254" s="255"/>
      <c r="D254" s="255"/>
      <c r="E254" s="255"/>
      <c r="F254" s="256"/>
      <c r="G254" s="244"/>
      <c r="H254" s="567">
        <f t="shared" si="24"/>
        <v>0</v>
      </c>
      <c r="I254" s="276"/>
      <c r="J254" s="243"/>
      <c r="K254" s="571">
        <f t="shared" si="25"/>
        <v>0</v>
      </c>
      <c r="L254" s="219"/>
      <c r="M254" s="242"/>
      <c r="N254" s="277"/>
      <c r="O254" s="315"/>
    </row>
    <row r="255" spans="2:15" ht="12" thickBot="1" x14ac:dyDescent="0.25">
      <c r="B255" s="224"/>
      <c r="C255" s="83"/>
      <c r="D255" s="83"/>
      <c r="E255" s="83"/>
      <c r="F255" s="84"/>
      <c r="G255" s="85"/>
      <c r="H255" s="568">
        <f>SUM(H235:H254)</f>
        <v>0</v>
      </c>
      <c r="I255" s="569">
        <f>SUM(I235:I254)</f>
        <v>0</v>
      </c>
      <c r="J255" s="569">
        <f>SUM(J235:J254)</f>
        <v>0</v>
      </c>
      <c r="K255" s="569">
        <f>SUM(K235:K254)</f>
        <v>0</v>
      </c>
      <c r="L255" s="246"/>
      <c r="M255" s="85"/>
      <c r="N255" s="554">
        <f>SUM(N235:N254)</f>
        <v>0</v>
      </c>
      <c r="O255" s="318"/>
    </row>
    <row r="256" spans="2:15" x14ac:dyDescent="0.2">
      <c r="C256" s="247"/>
      <c r="D256" s="247"/>
      <c r="E256" s="247"/>
      <c r="F256" s="248"/>
      <c r="G256" s="247"/>
    </row>
    <row r="257" spans="2:16" x14ac:dyDescent="0.2">
      <c r="B257" s="226" t="s">
        <v>292</v>
      </c>
      <c r="C257" s="249" t="s">
        <v>990</v>
      </c>
      <c r="D257" s="247"/>
      <c r="E257" s="247"/>
      <c r="F257" s="248"/>
      <c r="G257" s="247"/>
    </row>
    <row r="258" spans="2:16" ht="12" thickBot="1" x14ac:dyDescent="0.25">
      <c r="B258" s="226"/>
      <c r="C258" s="249"/>
      <c r="D258" s="247"/>
      <c r="E258" s="247"/>
      <c r="F258" s="248"/>
      <c r="G258" s="247"/>
    </row>
    <row r="259" spans="2:16" ht="28.5" customHeight="1" x14ac:dyDescent="0.2">
      <c r="B259" s="226"/>
      <c r="C259" s="320"/>
      <c r="D259" s="24" t="s">
        <v>182</v>
      </c>
      <c r="E259" s="44" t="s">
        <v>1487</v>
      </c>
      <c r="F259" s="39" t="s">
        <v>66</v>
      </c>
      <c r="G259" s="11" t="s">
        <v>143</v>
      </c>
      <c r="H259" s="11" t="s">
        <v>142</v>
      </c>
      <c r="I259" s="283" t="s">
        <v>61</v>
      </c>
      <c r="J259" s="12" t="s">
        <v>62</v>
      </c>
      <c r="K259" s="281" t="s">
        <v>65</v>
      </c>
      <c r="L259" s="280" t="s">
        <v>63</v>
      </c>
      <c r="M259" s="11" t="s">
        <v>143</v>
      </c>
      <c r="N259" s="11" t="s">
        <v>142</v>
      </c>
      <c r="O259" s="285" t="s">
        <v>1012</v>
      </c>
      <c r="P259" s="285" t="s">
        <v>1034</v>
      </c>
    </row>
    <row r="260" spans="2:16" ht="12" thickBot="1" x14ac:dyDescent="0.25">
      <c r="C260" s="85"/>
      <c r="D260" s="14" t="s">
        <v>183</v>
      </c>
      <c r="E260" s="14"/>
      <c r="F260" s="279"/>
      <c r="G260" s="284"/>
      <c r="H260" s="284"/>
      <c r="I260" s="282"/>
      <c r="J260" s="279"/>
      <c r="K260" s="282"/>
      <c r="L260" s="16"/>
      <c r="M260" s="284"/>
      <c r="N260" s="284"/>
      <c r="O260" s="284"/>
      <c r="P260" s="321"/>
    </row>
    <row r="261" spans="2:16" x14ac:dyDescent="0.2">
      <c r="B261" s="224">
        <v>1</v>
      </c>
      <c r="C261" s="242"/>
      <c r="D261" s="242"/>
      <c r="E261" s="242"/>
      <c r="F261" s="243"/>
      <c r="G261" s="244"/>
      <c r="H261" s="559">
        <f>F261*G261</f>
        <v>0</v>
      </c>
      <c r="I261" s="266"/>
      <c r="J261" s="269"/>
      <c r="K261" s="560">
        <f t="shared" ref="K261:K280" si="26">(F261+I261)-J261</f>
        <v>0</v>
      </c>
      <c r="L261" s="300"/>
      <c r="M261" s="271"/>
      <c r="N261" s="565">
        <f>M261*K261</f>
        <v>0</v>
      </c>
      <c r="O261" s="242"/>
      <c r="P261" s="25"/>
    </row>
    <row r="262" spans="2:16" x14ac:dyDescent="0.2">
      <c r="B262" s="225">
        <f>B261+1</f>
        <v>2</v>
      </c>
      <c r="C262" s="242"/>
      <c r="D262" s="242"/>
      <c r="E262" s="242"/>
      <c r="F262" s="243"/>
      <c r="G262" s="244"/>
      <c r="H262" s="557">
        <f t="shared" ref="H262:H280" si="27">F262*G262</f>
        <v>0</v>
      </c>
      <c r="I262" s="264"/>
      <c r="J262" s="273"/>
      <c r="K262" s="561">
        <f t="shared" si="26"/>
        <v>0</v>
      </c>
      <c r="L262" s="277"/>
      <c r="M262" s="271"/>
      <c r="N262" s="566">
        <f t="shared" ref="N262:N280" si="28">M262*K262</f>
        <v>0</v>
      </c>
      <c r="O262" s="242"/>
      <c r="P262" s="25"/>
    </row>
    <row r="263" spans="2:16" x14ac:dyDescent="0.2">
      <c r="B263" s="225">
        <f t="shared" ref="B263:B280" si="29">B262+1</f>
        <v>3</v>
      </c>
      <c r="C263" s="242"/>
      <c r="D263" s="242"/>
      <c r="E263" s="242"/>
      <c r="F263" s="243"/>
      <c r="G263" s="244"/>
      <c r="H263" s="557">
        <f t="shared" si="27"/>
        <v>0</v>
      </c>
      <c r="I263" s="264"/>
      <c r="J263" s="273"/>
      <c r="K263" s="561">
        <f t="shared" si="26"/>
        <v>0</v>
      </c>
      <c r="L263" s="219"/>
      <c r="M263" s="242"/>
      <c r="N263" s="566">
        <f t="shared" si="28"/>
        <v>0</v>
      </c>
      <c r="O263" s="242"/>
      <c r="P263" s="25"/>
    </row>
    <row r="264" spans="2:16" x14ac:dyDescent="0.2">
      <c r="B264" s="225">
        <f t="shared" si="29"/>
        <v>4</v>
      </c>
      <c r="C264" s="242"/>
      <c r="D264" s="242"/>
      <c r="E264" s="242"/>
      <c r="F264" s="243"/>
      <c r="G264" s="244"/>
      <c r="H264" s="557">
        <f t="shared" si="27"/>
        <v>0</v>
      </c>
      <c r="I264" s="264"/>
      <c r="J264" s="273"/>
      <c r="K264" s="561">
        <f t="shared" si="26"/>
        <v>0</v>
      </c>
      <c r="L264" s="219"/>
      <c r="M264" s="242"/>
      <c r="N264" s="566">
        <f t="shared" si="28"/>
        <v>0</v>
      </c>
      <c r="O264" s="242"/>
      <c r="P264" s="25"/>
    </row>
    <row r="265" spans="2:16" x14ac:dyDescent="0.2">
      <c r="B265" s="225">
        <f t="shared" si="29"/>
        <v>5</v>
      </c>
      <c r="C265" s="242"/>
      <c r="D265" s="242"/>
      <c r="E265" s="242"/>
      <c r="F265" s="243"/>
      <c r="G265" s="244"/>
      <c r="H265" s="557">
        <f t="shared" si="27"/>
        <v>0</v>
      </c>
      <c r="I265" s="264"/>
      <c r="J265" s="273"/>
      <c r="K265" s="561">
        <f t="shared" si="26"/>
        <v>0</v>
      </c>
      <c r="L265" s="219"/>
      <c r="M265" s="242"/>
      <c r="N265" s="566">
        <f t="shared" si="28"/>
        <v>0</v>
      </c>
      <c r="O265" s="242"/>
      <c r="P265" s="25"/>
    </row>
    <row r="266" spans="2:16" x14ac:dyDescent="0.2">
      <c r="B266" s="225">
        <f t="shared" si="29"/>
        <v>6</v>
      </c>
      <c r="C266" s="242"/>
      <c r="D266" s="242"/>
      <c r="E266" s="242"/>
      <c r="F266" s="243"/>
      <c r="G266" s="244"/>
      <c r="H266" s="557">
        <f t="shared" si="27"/>
        <v>0</v>
      </c>
      <c r="I266" s="264"/>
      <c r="J266" s="273"/>
      <c r="K266" s="561">
        <f t="shared" si="26"/>
        <v>0</v>
      </c>
      <c r="L266" s="219"/>
      <c r="M266" s="242"/>
      <c r="N266" s="566">
        <f t="shared" si="28"/>
        <v>0</v>
      </c>
      <c r="O266" s="242"/>
      <c r="P266" s="25"/>
    </row>
    <row r="267" spans="2:16" x14ac:dyDescent="0.2">
      <c r="B267" s="225">
        <f t="shared" si="29"/>
        <v>7</v>
      </c>
      <c r="C267" s="242"/>
      <c r="D267" s="242"/>
      <c r="E267" s="242"/>
      <c r="F267" s="243"/>
      <c r="G267" s="244"/>
      <c r="H267" s="557">
        <f t="shared" si="27"/>
        <v>0</v>
      </c>
      <c r="I267" s="264"/>
      <c r="J267" s="273"/>
      <c r="K267" s="561">
        <f t="shared" si="26"/>
        <v>0</v>
      </c>
      <c r="L267" s="219"/>
      <c r="M267" s="242"/>
      <c r="N267" s="566">
        <f t="shared" si="28"/>
        <v>0</v>
      </c>
      <c r="O267" s="242"/>
      <c r="P267" s="25"/>
    </row>
    <row r="268" spans="2:16" x14ac:dyDescent="0.2">
      <c r="B268" s="225">
        <f t="shared" si="29"/>
        <v>8</v>
      </c>
      <c r="C268" s="242"/>
      <c r="D268" s="242"/>
      <c r="E268" s="242"/>
      <c r="F268" s="243"/>
      <c r="G268" s="244"/>
      <c r="H268" s="557">
        <f t="shared" si="27"/>
        <v>0</v>
      </c>
      <c r="I268" s="264"/>
      <c r="J268" s="273"/>
      <c r="K268" s="561">
        <f t="shared" si="26"/>
        <v>0</v>
      </c>
      <c r="L268" s="219"/>
      <c r="M268" s="242"/>
      <c r="N268" s="566">
        <f t="shared" si="28"/>
        <v>0</v>
      </c>
      <c r="O268" s="242"/>
      <c r="P268" s="25"/>
    </row>
    <row r="269" spans="2:16" x14ac:dyDescent="0.2">
      <c r="B269" s="225">
        <f t="shared" si="29"/>
        <v>9</v>
      </c>
      <c r="C269" s="242"/>
      <c r="D269" s="242"/>
      <c r="E269" s="242"/>
      <c r="F269" s="243"/>
      <c r="G269" s="244"/>
      <c r="H269" s="557">
        <f t="shared" si="27"/>
        <v>0</v>
      </c>
      <c r="I269" s="264"/>
      <c r="J269" s="273"/>
      <c r="K269" s="561">
        <f t="shared" si="26"/>
        <v>0</v>
      </c>
      <c r="L269" s="219"/>
      <c r="M269" s="242"/>
      <c r="N269" s="566">
        <f t="shared" si="28"/>
        <v>0</v>
      </c>
      <c r="O269" s="242"/>
      <c r="P269" s="25"/>
    </row>
    <row r="270" spans="2:16" x14ac:dyDescent="0.2">
      <c r="B270" s="225">
        <f t="shared" si="29"/>
        <v>10</v>
      </c>
      <c r="C270" s="242"/>
      <c r="D270" s="242"/>
      <c r="E270" s="242"/>
      <c r="F270" s="243"/>
      <c r="G270" s="244"/>
      <c r="H270" s="557">
        <f t="shared" si="27"/>
        <v>0</v>
      </c>
      <c r="I270" s="264"/>
      <c r="J270" s="273"/>
      <c r="K270" s="561">
        <f t="shared" si="26"/>
        <v>0</v>
      </c>
      <c r="L270" s="219"/>
      <c r="M270" s="242"/>
      <c r="N270" s="566">
        <f t="shared" si="28"/>
        <v>0</v>
      </c>
      <c r="O270" s="242"/>
      <c r="P270" s="25"/>
    </row>
    <row r="271" spans="2:16" x14ac:dyDescent="0.2">
      <c r="B271" s="225">
        <f t="shared" si="29"/>
        <v>11</v>
      </c>
      <c r="C271" s="242"/>
      <c r="D271" s="242"/>
      <c r="E271" s="242"/>
      <c r="F271" s="243"/>
      <c r="G271" s="244"/>
      <c r="H271" s="557">
        <f t="shared" si="27"/>
        <v>0</v>
      </c>
      <c r="I271" s="264"/>
      <c r="J271" s="273"/>
      <c r="K271" s="561">
        <f t="shared" si="26"/>
        <v>0</v>
      </c>
      <c r="L271" s="219"/>
      <c r="M271" s="242"/>
      <c r="N271" s="566">
        <f t="shared" si="28"/>
        <v>0</v>
      </c>
      <c r="O271" s="242"/>
      <c r="P271" s="25"/>
    </row>
    <row r="272" spans="2:16" x14ac:dyDescent="0.2">
      <c r="B272" s="225">
        <f t="shared" si="29"/>
        <v>12</v>
      </c>
      <c r="C272" s="242"/>
      <c r="D272" s="242"/>
      <c r="E272" s="242"/>
      <c r="F272" s="243"/>
      <c r="G272" s="244"/>
      <c r="H272" s="557">
        <f t="shared" si="27"/>
        <v>0</v>
      </c>
      <c r="I272" s="264"/>
      <c r="J272" s="273"/>
      <c r="K272" s="561">
        <f t="shared" si="26"/>
        <v>0</v>
      </c>
      <c r="L272" s="219"/>
      <c r="M272" s="242"/>
      <c r="N272" s="566">
        <f t="shared" si="28"/>
        <v>0</v>
      </c>
      <c r="O272" s="242"/>
      <c r="P272" s="25"/>
    </row>
    <row r="273" spans="2:16" x14ac:dyDescent="0.2">
      <c r="B273" s="225">
        <f t="shared" si="29"/>
        <v>13</v>
      </c>
      <c r="C273" s="242"/>
      <c r="D273" s="242"/>
      <c r="E273" s="242"/>
      <c r="F273" s="243"/>
      <c r="G273" s="244"/>
      <c r="H273" s="557">
        <f t="shared" si="27"/>
        <v>0</v>
      </c>
      <c r="I273" s="264"/>
      <c r="J273" s="273"/>
      <c r="K273" s="561">
        <f t="shared" si="26"/>
        <v>0</v>
      </c>
      <c r="L273" s="219"/>
      <c r="M273" s="242"/>
      <c r="N273" s="566">
        <f t="shared" si="28"/>
        <v>0</v>
      </c>
      <c r="O273" s="242"/>
      <c r="P273" s="25"/>
    </row>
    <row r="274" spans="2:16" x14ac:dyDescent="0.2">
      <c r="B274" s="225">
        <f t="shared" si="29"/>
        <v>14</v>
      </c>
      <c r="C274" s="242"/>
      <c r="D274" s="242"/>
      <c r="E274" s="242"/>
      <c r="F274" s="243"/>
      <c r="G274" s="244"/>
      <c r="H274" s="557">
        <f t="shared" si="27"/>
        <v>0</v>
      </c>
      <c r="I274" s="264"/>
      <c r="J274" s="273"/>
      <c r="K274" s="561">
        <f t="shared" si="26"/>
        <v>0</v>
      </c>
      <c r="L274" s="219"/>
      <c r="M274" s="242"/>
      <c r="N274" s="566">
        <f t="shared" si="28"/>
        <v>0</v>
      </c>
      <c r="O274" s="242"/>
      <c r="P274" s="25"/>
    </row>
    <row r="275" spans="2:16" x14ac:dyDescent="0.2">
      <c r="B275" s="225">
        <f t="shared" si="29"/>
        <v>15</v>
      </c>
      <c r="C275" s="242"/>
      <c r="D275" s="242"/>
      <c r="E275" s="242"/>
      <c r="F275" s="243"/>
      <c r="G275" s="244"/>
      <c r="H275" s="557">
        <f t="shared" si="27"/>
        <v>0</v>
      </c>
      <c r="I275" s="264"/>
      <c r="J275" s="273"/>
      <c r="K275" s="561">
        <f t="shared" si="26"/>
        <v>0</v>
      </c>
      <c r="L275" s="219"/>
      <c r="M275" s="242"/>
      <c r="N275" s="566">
        <f t="shared" si="28"/>
        <v>0</v>
      </c>
      <c r="O275" s="242"/>
      <c r="P275" s="25"/>
    </row>
    <row r="276" spans="2:16" x14ac:dyDescent="0.2">
      <c r="B276" s="225">
        <f t="shared" si="29"/>
        <v>16</v>
      </c>
      <c r="C276" s="242"/>
      <c r="D276" s="242"/>
      <c r="E276" s="242"/>
      <c r="F276" s="243"/>
      <c r="G276" s="244"/>
      <c r="H276" s="557">
        <f t="shared" si="27"/>
        <v>0</v>
      </c>
      <c r="I276" s="264"/>
      <c r="J276" s="273"/>
      <c r="K276" s="561">
        <f t="shared" si="26"/>
        <v>0</v>
      </c>
      <c r="L276" s="219"/>
      <c r="M276" s="242"/>
      <c r="N276" s="566">
        <f t="shared" si="28"/>
        <v>0</v>
      </c>
      <c r="O276" s="242"/>
      <c r="P276" s="25"/>
    </row>
    <row r="277" spans="2:16" x14ac:dyDescent="0.2">
      <c r="B277" s="225">
        <f t="shared" si="29"/>
        <v>17</v>
      </c>
      <c r="C277" s="242"/>
      <c r="D277" s="242"/>
      <c r="E277" s="242"/>
      <c r="F277" s="243"/>
      <c r="G277" s="244"/>
      <c r="H277" s="557">
        <f t="shared" si="27"/>
        <v>0</v>
      </c>
      <c r="I277" s="264"/>
      <c r="J277" s="273"/>
      <c r="K277" s="561">
        <f t="shared" si="26"/>
        <v>0</v>
      </c>
      <c r="L277" s="219"/>
      <c r="M277" s="242"/>
      <c r="N277" s="566">
        <f t="shared" si="28"/>
        <v>0</v>
      </c>
      <c r="O277" s="242"/>
      <c r="P277" s="25"/>
    </row>
    <row r="278" spans="2:16" x14ac:dyDescent="0.2">
      <c r="B278" s="225">
        <f t="shared" si="29"/>
        <v>18</v>
      </c>
      <c r="C278" s="242"/>
      <c r="D278" s="242"/>
      <c r="E278" s="242"/>
      <c r="F278" s="243"/>
      <c r="G278" s="244"/>
      <c r="H278" s="557">
        <f t="shared" si="27"/>
        <v>0</v>
      </c>
      <c r="I278" s="264"/>
      <c r="J278" s="273"/>
      <c r="K278" s="561">
        <f t="shared" si="26"/>
        <v>0</v>
      </c>
      <c r="L278" s="219"/>
      <c r="M278" s="242"/>
      <c r="N278" s="566">
        <f t="shared" si="28"/>
        <v>0</v>
      </c>
      <c r="O278" s="242"/>
      <c r="P278" s="25"/>
    </row>
    <row r="279" spans="2:16" x14ac:dyDescent="0.2">
      <c r="B279" s="225">
        <f t="shared" si="29"/>
        <v>19</v>
      </c>
      <c r="C279" s="242"/>
      <c r="D279" s="242"/>
      <c r="E279" s="242"/>
      <c r="F279" s="243"/>
      <c r="G279" s="244"/>
      <c r="H279" s="557">
        <f t="shared" si="27"/>
        <v>0</v>
      </c>
      <c r="I279" s="264"/>
      <c r="J279" s="273"/>
      <c r="K279" s="561">
        <f t="shared" si="26"/>
        <v>0</v>
      </c>
      <c r="L279" s="219"/>
      <c r="M279" s="242"/>
      <c r="N279" s="566">
        <f t="shared" si="28"/>
        <v>0</v>
      </c>
      <c r="O279" s="242"/>
      <c r="P279" s="25"/>
    </row>
    <row r="280" spans="2:16" ht="12" thickBot="1" x14ac:dyDescent="0.25">
      <c r="B280" s="225">
        <f t="shared" si="29"/>
        <v>20</v>
      </c>
      <c r="C280" s="242"/>
      <c r="D280" s="242"/>
      <c r="E280" s="242"/>
      <c r="F280" s="243"/>
      <c r="G280" s="244"/>
      <c r="H280" s="557">
        <f t="shared" si="27"/>
        <v>0</v>
      </c>
      <c r="I280" s="264"/>
      <c r="J280" s="274"/>
      <c r="K280" s="561">
        <f t="shared" si="26"/>
        <v>0</v>
      </c>
      <c r="L280" s="219"/>
      <c r="M280" s="242"/>
      <c r="N280" s="566">
        <f t="shared" si="28"/>
        <v>0</v>
      </c>
      <c r="O280" s="242"/>
      <c r="P280" s="321"/>
    </row>
    <row r="281" spans="2:16" ht="12" thickBot="1" x14ac:dyDescent="0.25">
      <c r="B281" s="227"/>
      <c r="C281" s="83" t="s">
        <v>6</v>
      </c>
      <c r="D281" s="83"/>
      <c r="E281" s="83"/>
      <c r="F281" s="245"/>
      <c r="G281" s="246"/>
      <c r="H281" s="558">
        <f>SUM(H261:H280)</f>
        <v>0</v>
      </c>
      <c r="I281" s="27"/>
      <c r="J281" s="15"/>
      <c r="K281" s="13"/>
      <c r="L281" s="23"/>
      <c r="M281" s="22"/>
      <c r="N281" s="558">
        <f>SUM(N261:N280)</f>
        <v>0</v>
      </c>
      <c r="O281" s="556">
        <f>SUM(O261:O280)</f>
        <v>0</v>
      </c>
    </row>
    <row r="282" spans="2:16" x14ac:dyDescent="0.2">
      <c r="C282" s="247"/>
      <c r="D282" s="247"/>
      <c r="E282" s="247"/>
      <c r="F282" s="248"/>
      <c r="G282" s="247"/>
    </row>
    <row r="283" spans="2:16" ht="12" thickBot="1" x14ac:dyDescent="0.25">
      <c r="B283" s="228" t="s">
        <v>293</v>
      </c>
      <c r="C283" s="250" t="s">
        <v>1490</v>
      </c>
      <c r="D283" s="250"/>
      <c r="E283" s="250"/>
      <c r="F283" s="251"/>
      <c r="G283" s="219"/>
      <c r="H283" s="78"/>
      <c r="I283" s="21"/>
      <c r="J283" s="21"/>
      <c r="K283" s="21"/>
      <c r="L283" s="77"/>
      <c r="M283" s="77"/>
      <c r="N283" s="78"/>
    </row>
    <row r="284" spans="2:16" ht="23.25" thickBot="1" x14ac:dyDescent="0.25">
      <c r="B284" s="224"/>
      <c r="C284" s="252" t="s">
        <v>69</v>
      </c>
      <c r="D284" s="252" t="s">
        <v>304</v>
      </c>
      <c r="E284" s="252" t="s">
        <v>1488</v>
      </c>
      <c r="F284" s="253" t="s">
        <v>284</v>
      </c>
      <c r="G284" s="254" t="s">
        <v>285</v>
      </c>
      <c r="H284" s="81" t="s">
        <v>288</v>
      </c>
      <c r="I284" s="82" t="s">
        <v>282</v>
      </c>
      <c r="J284" s="80" t="s">
        <v>289</v>
      </c>
      <c r="K284" s="80" t="s">
        <v>290</v>
      </c>
      <c r="L284" s="81" t="s">
        <v>283</v>
      </c>
      <c r="M284" s="81" t="s">
        <v>296</v>
      </c>
      <c r="N284" s="82" t="s">
        <v>291</v>
      </c>
      <c r="O284" s="82" t="s">
        <v>295</v>
      </c>
      <c r="P284" s="343" t="s">
        <v>1034</v>
      </c>
    </row>
    <row r="285" spans="2:16" ht="12" thickBot="1" x14ac:dyDescent="0.25">
      <c r="B285" s="224">
        <v>1</v>
      </c>
      <c r="C285" s="242"/>
      <c r="D285" s="242"/>
      <c r="E285" s="242"/>
      <c r="F285" s="243"/>
      <c r="G285" s="244"/>
      <c r="H285" s="565">
        <f>F285*G285</f>
        <v>0</v>
      </c>
      <c r="I285" s="268"/>
      <c r="J285" s="269"/>
      <c r="K285" s="570">
        <f>I285+J285</f>
        <v>0</v>
      </c>
      <c r="L285" s="242"/>
      <c r="M285" s="271"/>
      <c r="N285" s="242"/>
      <c r="O285" s="315"/>
      <c r="P285" s="297" t="s">
        <v>1037</v>
      </c>
    </row>
    <row r="286" spans="2:16" ht="12" thickBot="1" x14ac:dyDescent="0.25">
      <c r="B286" s="224">
        <v>2</v>
      </c>
      <c r="C286" s="242"/>
      <c r="D286" s="242"/>
      <c r="E286" s="242"/>
      <c r="F286" s="243"/>
      <c r="G286" s="244"/>
      <c r="H286" s="566">
        <f t="shared" ref="H286:H304" si="30">F286*G286</f>
        <v>0</v>
      </c>
      <c r="I286" s="262"/>
      <c r="J286" s="264"/>
      <c r="K286" s="555">
        <f t="shared" ref="K286:K304" si="31">I286+J286</f>
        <v>0</v>
      </c>
      <c r="L286" s="277"/>
      <c r="M286" s="271"/>
      <c r="N286" s="242"/>
      <c r="O286" s="315"/>
      <c r="P286" s="25"/>
    </row>
    <row r="287" spans="2:16" ht="12" thickBot="1" x14ac:dyDescent="0.25">
      <c r="B287" s="224">
        <v>3</v>
      </c>
      <c r="C287" s="255"/>
      <c r="D287" s="255"/>
      <c r="E287" s="255"/>
      <c r="F287" s="256"/>
      <c r="G287" s="244"/>
      <c r="H287" s="566">
        <f t="shared" si="30"/>
        <v>0</v>
      </c>
      <c r="I287" s="262"/>
      <c r="J287" s="264"/>
      <c r="K287" s="555">
        <f t="shared" si="31"/>
        <v>0</v>
      </c>
      <c r="L287" s="277"/>
      <c r="M287" s="242"/>
      <c r="N287" s="242"/>
      <c r="O287" s="315"/>
      <c r="P287" s="25"/>
    </row>
    <row r="288" spans="2:16" ht="12" thickBot="1" x14ac:dyDescent="0.25">
      <c r="B288" s="224">
        <v>4</v>
      </c>
      <c r="C288" s="255"/>
      <c r="D288" s="255"/>
      <c r="E288" s="255"/>
      <c r="F288" s="256"/>
      <c r="G288" s="244"/>
      <c r="H288" s="566">
        <f t="shared" si="30"/>
        <v>0</v>
      </c>
      <c r="I288" s="262"/>
      <c r="J288" s="264"/>
      <c r="K288" s="555">
        <f t="shared" si="31"/>
        <v>0</v>
      </c>
      <c r="L288" s="277"/>
      <c r="M288" s="242"/>
      <c r="N288" s="242"/>
      <c r="O288" s="315"/>
      <c r="P288" s="25"/>
    </row>
    <row r="289" spans="2:16" ht="12" thickBot="1" x14ac:dyDescent="0.25">
      <c r="B289" s="224">
        <v>5</v>
      </c>
      <c r="C289" s="255"/>
      <c r="D289" s="255"/>
      <c r="E289" s="255"/>
      <c r="F289" s="256"/>
      <c r="G289" s="244"/>
      <c r="H289" s="566">
        <f t="shared" si="30"/>
        <v>0</v>
      </c>
      <c r="I289" s="262"/>
      <c r="J289" s="264"/>
      <c r="K289" s="555">
        <f t="shared" si="31"/>
        <v>0</v>
      </c>
      <c r="L289" s="277"/>
      <c r="M289" s="242"/>
      <c r="N289" s="242"/>
      <c r="O289" s="315"/>
      <c r="P289" s="25"/>
    </row>
    <row r="290" spans="2:16" ht="12" thickBot="1" x14ac:dyDescent="0.25">
      <c r="B290" s="224">
        <v>6</v>
      </c>
      <c r="C290" s="255"/>
      <c r="D290" s="255"/>
      <c r="E290" s="255"/>
      <c r="F290" s="256"/>
      <c r="G290" s="244"/>
      <c r="H290" s="566">
        <f t="shared" si="30"/>
        <v>0</v>
      </c>
      <c r="I290" s="262"/>
      <c r="J290" s="264"/>
      <c r="K290" s="555">
        <f t="shared" si="31"/>
        <v>0</v>
      </c>
      <c r="L290" s="277"/>
      <c r="M290" s="242"/>
      <c r="N290" s="242"/>
      <c r="O290" s="315"/>
      <c r="P290" s="25"/>
    </row>
    <row r="291" spans="2:16" ht="12" thickBot="1" x14ac:dyDescent="0.25">
      <c r="B291" s="224">
        <v>7</v>
      </c>
      <c r="C291" s="255"/>
      <c r="D291" s="255"/>
      <c r="E291" s="255"/>
      <c r="F291" s="256"/>
      <c r="G291" s="244"/>
      <c r="H291" s="566">
        <f t="shared" si="30"/>
        <v>0</v>
      </c>
      <c r="I291" s="262"/>
      <c r="J291" s="264"/>
      <c r="K291" s="555">
        <f t="shared" si="31"/>
        <v>0</v>
      </c>
      <c r="L291" s="277"/>
      <c r="M291" s="242"/>
      <c r="N291" s="242"/>
      <c r="O291" s="315"/>
      <c r="P291" s="25"/>
    </row>
    <row r="292" spans="2:16" ht="12" thickBot="1" x14ac:dyDescent="0.25">
      <c r="B292" s="224">
        <v>8</v>
      </c>
      <c r="C292" s="255"/>
      <c r="D292" s="255"/>
      <c r="E292" s="255"/>
      <c r="F292" s="256"/>
      <c r="G292" s="244"/>
      <c r="H292" s="566">
        <f t="shared" si="30"/>
        <v>0</v>
      </c>
      <c r="I292" s="262"/>
      <c r="J292" s="264"/>
      <c r="K292" s="555">
        <f t="shared" si="31"/>
        <v>0</v>
      </c>
      <c r="L292" s="277"/>
      <c r="M292" s="242"/>
      <c r="N292" s="242"/>
      <c r="O292" s="315"/>
      <c r="P292" s="25"/>
    </row>
    <row r="293" spans="2:16" ht="12" thickBot="1" x14ac:dyDescent="0.25">
      <c r="B293" s="224">
        <v>9</v>
      </c>
      <c r="C293" s="255"/>
      <c r="D293" s="255"/>
      <c r="E293" s="255"/>
      <c r="F293" s="256"/>
      <c r="G293" s="244"/>
      <c r="H293" s="566">
        <f t="shared" si="30"/>
        <v>0</v>
      </c>
      <c r="I293" s="262"/>
      <c r="J293" s="264"/>
      <c r="K293" s="555">
        <f t="shared" si="31"/>
        <v>0</v>
      </c>
      <c r="L293" s="277"/>
      <c r="M293" s="242"/>
      <c r="N293" s="242"/>
      <c r="O293" s="315"/>
      <c r="P293" s="25"/>
    </row>
    <row r="294" spans="2:16" ht="12" thickBot="1" x14ac:dyDescent="0.25">
      <c r="B294" s="224">
        <v>10</v>
      </c>
      <c r="C294" s="255"/>
      <c r="D294" s="255"/>
      <c r="E294" s="255"/>
      <c r="F294" s="256"/>
      <c r="G294" s="244"/>
      <c r="H294" s="566">
        <f t="shared" si="30"/>
        <v>0</v>
      </c>
      <c r="I294" s="262"/>
      <c r="J294" s="264"/>
      <c r="K294" s="555">
        <f t="shared" si="31"/>
        <v>0</v>
      </c>
      <c r="L294" s="277"/>
      <c r="M294" s="242"/>
      <c r="N294" s="242"/>
      <c r="O294" s="315"/>
      <c r="P294" s="25"/>
    </row>
    <row r="295" spans="2:16" ht="12" thickBot="1" x14ac:dyDescent="0.25">
      <c r="B295" s="224">
        <v>11</v>
      </c>
      <c r="C295" s="255"/>
      <c r="D295" s="255"/>
      <c r="E295" s="255"/>
      <c r="F295" s="256"/>
      <c r="G295" s="244"/>
      <c r="H295" s="566">
        <f t="shared" si="30"/>
        <v>0</v>
      </c>
      <c r="I295" s="262"/>
      <c r="J295" s="264"/>
      <c r="K295" s="555">
        <f t="shared" si="31"/>
        <v>0</v>
      </c>
      <c r="L295" s="277"/>
      <c r="M295" s="242"/>
      <c r="N295" s="242"/>
      <c r="O295" s="315"/>
      <c r="P295" s="25"/>
    </row>
    <row r="296" spans="2:16" ht="12" thickBot="1" x14ac:dyDescent="0.25">
      <c r="B296" s="224">
        <v>12</v>
      </c>
      <c r="C296" s="255"/>
      <c r="D296" s="255"/>
      <c r="E296" s="255"/>
      <c r="F296" s="256"/>
      <c r="G296" s="244"/>
      <c r="H296" s="566">
        <f t="shared" si="30"/>
        <v>0</v>
      </c>
      <c r="I296" s="262"/>
      <c r="J296" s="264"/>
      <c r="K296" s="555">
        <f t="shared" si="31"/>
        <v>0</v>
      </c>
      <c r="L296" s="277"/>
      <c r="M296" s="242"/>
      <c r="N296" s="242"/>
      <c r="O296" s="315"/>
      <c r="P296" s="25"/>
    </row>
    <row r="297" spans="2:16" ht="12" thickBot="1" x14ac:dyDescent="0.25">
      <c r="B297" s="224">
        <v>13</v>
      </c>
      <c r="C297" s="255"/>
      <c r="D297" s="255"/>
      <c r="E297" s="255"/>
      <c r="F297" s="256"/>
      <c r="G297" s="244"/>
      <c r="H297" s="566">
        <f t="shared" si="30"/>
        <v>0</v>
      </c>
      <c r="I297" s="262"/>
      <c r="J297" s="264"/>
      <c r="K297" s="555">
        <f t="shared" si="31"/>
        <v>0</v>
      </c>
      <c r="L297" s="277"/>
      <c r="M297" s="242"/>
      <c r="N297" s="242"/>
      <c r="O297" s="315"/>
      <c r="P297" s="25"/>
    </row>
    <row r="298" spans="2:16" ht="12" thickBot="1" x14ac:dyDescent="0.25">
      <c r="B298" s="224">
        <v>14</v>
      </c>
      <c r="C298" s="255"/>
      <c r="D298" s="255"/>
      <c r="E298" s="255"/>
      <c r="F298" s="256"/>
      <c r="G298" s="244"/>
      <c r="H298" s="566">
        <f t="shared" si="30"/>
        <v>0</v>
      </c>
      <c r="I298" s="262"/>
      <c r="J298" s="264"/>
      <c r="K298" s="555">
        <f t="shared" si="31"/>
        <v>0</v>
      </c>
      <c r="L298" s="277"/>
      <c r="M298" s="242"/>
      <c r="N298" s="242"/>
      <c r="O298" s="315"/>
      <c r="P298" s="25"/>
    </row>
    <row r="299" spans="2:16" ht="12" thickBot="1" x14ac:dyDescent="0.25">
      <c r="B299" s="224">
        <v>15</v>
      </c>
      <c r="C299" s="255"/>
      <c r="D299" s="255"/>
      <c r="E299" s="255"/>
      <c r="F299" s="256"/>
      <c r="G299" s="244"/>
      <c r="H299" s="566">
        <f t="shared" si="30"/>
        <v>0</v>
      </c>
      <c r="I299" s="262"/>
      <c r="J299" s="264"/>
      <c r="K299" s="555">
        <f t="shared" si="31"/>
        <v>0</v>
      </c>
      <c r="L299" s="277"/>
      <c r="M299" s="242"/>
      <c r="N299" s="242"/>
      <c r="O299" s="315"/>
      <c r="P299" s="25"/>
    </row>
    <row r="300" spans="2:16" ht="12" thickBot="1" x14ac:dyDescent="0.25">
      <c r="B300" s="224">
        <v>16</v>
      </c>
      <c r="C300" s="255"/>
      <c r="D300" s="255"/>
      <c r="E300" s="255"/>
      <c r="F300" s="256"/>
      <c r="G300" s="244"/>
      <c r="H300" s="566">
        <f t="shared" si="30"/>
        <v>0</v>
      </c>
      <c r="I300" s="262"/>
      <c r="J300" s="264"/>
      <c r="K300" s="555">
        <f t="shared" si="31"/>
        <v>0</v>
      </c>
      <c r="L300" s="277"/>
      <c r="M300" s="242"/>
      <c r="N300" s="242"/>
      <c r="O300" s="315"/>
      <c r="P300" s="25"/>
    </row>
    <row r="301" spans="2:16" ht="12" thickBot="1" x14ac:dyDescent="0.25">
      <c r="B301" s="224">
        <v>17</v>
      </c>
      <c r="C301" s="255"/>
      <c r="D301" s="255"/>
      <c r="E301" s="255"/>
      <c r="F301" s="256"/>
      <c r="G301" s="244"/>
      <c r="H301" s="566">
        <f t="shared" si="30"/>
        <v>0</v>
      </c>
      <c r="I301" s="262"/>
      <c r="J301" s="264"/>
      <c r="K301" s="555">
        <f t="shared" si="31"/>
        <v>0</v>
      </c>
      <c r="L301" s="277"/>
      <c r="M301" s="242"/>
      <c r="N301" s="242"/>
      <c r="O301" s="315"/>
      <c r="P301" s="25"/>
    </row>
    <row r="302" spans="2:16" ht="12" thickBot="1" x14ac:dyDescent="0.25">
      <c r="B302" s="224">
        <v>18</v>
      </c>
      <c r="C302" s="255"/>
      <c r="D302" s="255"/>
      <c r="E302" s="255"/>
      <c r="F302" s="256"/>
      <c r="G302" s="244"/>
      <c r="H302" s="566">
        <f t="shared" si="30"/>
        <v>0</v>
      </c>
      <c r="I302" s="262"/>
      <c r="J302" s="264"/>
      <c r="K302" s="555">
        <f t="shared" si="31"/>
        <v>0</v>
      </c>
      <c r="L302" s="277"/>
      <c r="M302" s="242"/>
      <c r="N302" s="242"/>
      <c r="O302" s="315"/>
      <c r="P302" s="25"/>
    </row>
    <row r="303" spans="2:16" ht="12" thickBot="1" x14ac:dyDescent="0.25">
      <c r="B303" s="224">
        <v>19</v>
      </c>
      <c r="C303" s="255"/>
      <c r="D303" s="255"/>
      <c r="E303" s="255"/>
      <c r="F303" s="256"/>
      <c r="G303" s="244"/>
      <c r="H303" s="566">
        <f t="shared" si="30"/>
        <v>0</v>
      </c>
      <c r="I303" s="262"/>
      <c r="J303" s="264"/>
      <c r="K303" s="555">
        <f t="shared" si="31"/>
        <v>0</v>
      </c>
      <c r="L303" s="277"/>
      <c r="M303" s="242"/>
      <c r="N303" s="242"/>
      <c r="O303" s="315"/>
      <c r="P303" s="25"/>
    </row>
    <row r="304" spans="2:16" ht="12" thickBot="1" x14ac:dyDescent="0.25">
      <c r="B304" s="224">
        <v>20</v>
      </c>
      <c r="C304" s="255"/>
      <c r="D304" s="255"/>
      <c r="E304" s="255"/>
      <c r="F304" s="256"/>
      <c r="G304" s="244"/>
      <c r="H304" s="567">
        <f t="shared" si="30"/>
        <v>0</v>
      </c>
      <c r="I304" s="262"/>
      <c r="J304" s="264"/>
      <c r="K304" s="571">
        <f t="shared" si="31"/>
        <v>0</v>
      </c>
      <c r="L304" s="277"/>
      <c r="M304" s="242"/>
      <c r="N304" s="242"/>
      <c r="O304" s="315"/>
      <c r="P304" s="25"/>
    </row>
    <row r="305" spans="2:18" ht="12" thickBot="1" x14ac:dyDescent="0.25">
      <c r="B305" s="224"/>
      <c r="C305" s="83"/>
      <c r="D305" s="83"/>
      <c r="E305" s="83"/>
      <c r="F305" s="84"/>
      <c r="G305" s="85"/>
      <c r="H305" s="568">
        <f>SUM(H285:H304)</f>
        <v>0</v>
      </c>
      <c r="I305" s="569">
        <f>SUM(I285:I304)</f>
        <v>0</v>
      </c>
      <c r="J305" s="569">
        <f>SUM(J285:J304)</f>
        <v>0</v>
      </c>
      <c r="K305" s="569">
        <f>SUM(K285:K304)</f>
        <v>0</v>
      </c>
      <c r="L305" s="85"/>
      <c r="M305" s="85"/>
      <c r="N305" s="558">
        <f>SUM(N285:N304)</f>
        <v>0</v>
      </c>
      <c r="O305" s="317"/>
      <c r="P305" s="321"/>
    </row>
    <row r="306" spans="2:18" x14ac:dyDescent="0.2">
      <c r="B306" s="224"/>
      <c r="C306" s="250"/>
      <c r="D306" s="250"/>
      <c r="E306" s="250"/>
      <c r="F306" s="251"/>
      <c r="G306" s="219"/>
      <c r="H306" s="78"/>
      <c r="I306" s="572"/>
      <c r="J306" s="572"/>
      <c r="K306" s="572"/>
      <c r="L306" s="219"/>
      <c r="M306" s="219"/>
      <c r="N306" s="78"/>
      <c r="O306" s="319"/>
    </row>
    <row r="307" spans="2:18" x14ac:dyDescent="0.2">
      <c r="B307" s="224"/>
      <c r="C307" s="250"/>
      <c r="D307" s="250"/>
      <c r="E307" s="250"/>
      <c r="F307" s="251"/>
      <c r="G307" s="219"/>
      <c r="H307" s="78"/>
      <c r="I307" s="572"/>
      <c r="J307" s="572"/>
      <c r="K307" s="572"/>
      <c r="L307" s="219"/>
      <c r="M307" s="219"/>
      <c r="N307" s="78"/>
      <c r="O307" s="319"/>
    </row>
    <row r="308" spans="2:18" ht="12" thickBot="1" x14ac:dyDescent="0.25">
      <c r="B308" s="229" t="s">
        <v>294</v>
      </c>
      <c r="C308" s="249" t="s">
        <v>177</v>
      </c>
      <c r="D308" s="257"/>
      <c r="E308" s="257"/>
      <c r="F308" s="257"/>
      <c r="G308" s="257"/>
      <c r="H308" s="10"/>
      <c r="I308" s="10"/>
      <c r="J308" s="10"/>
      <c r="K308" s="10"/>
      <c r="L308" s="10"/>
      <c r="M308" s="10"/>
      <c r="N308" s="10"/>
      <c r="O308" s="10"/>
    </row>
    <row r="309" spans="2:18" ht="33.75" customHeight="1" x14ac:dyDescent="0.2">
      <c r="C309" s="297"/>
      <c r="D309" s="24" t="s">
        <v>182</v>
      </c>
      <c r="E309" s="44" t="s">
        <v>1487</v>
      </c>
      <c r="F309" s="39" t="s">
        <v>66</v>
      </c>
      <c r="G309" s="11" t="s">
        <v>143</v>
      </c>
      <c r="H309" s="11" t="s">
        <v>142</v>
      </c>
      <c r="I309" s="283" t="s">
        <v>61</v>
      </c>
      <c r="J309" s="12" t="s">
        <v>62</v>
      </c>
      <c r="K309" s="281" t="s">
        <v>65</v>
      </c>
      <c r="L309" s="280" t="s">
        <v>63</v>
      </c>
      <c r="M309" s="11" t="s">
        <v>143</v>
      </c>
      <c r="N309" s="11" t="s">
        <v>142</v>
      </c>
      <c r="O309" s="285" t="s">
        <v>1012</v>
      </c>
      <c r="P309" s="285" t="s">
        <v>1022</v>
      </c>
      <c r="Q309" s="285" t="s">
        <v>1027</v>
      </c>
      <c r="R309" s="338"/>
    </row>
    <row r="310" spans="2:18" ht="12" thickBot="1" x14ac:dyDescent="0.25">
      <c r="C310" s="321"/>
      <c r="D310" s="14" t="s">
        <v>183</v>
      </c>
      <c r="E310" s="14"/>
      <c r="F310" s="279"/>
      <c r="G310" s="284"/>
      <c r="H310" s="284"/>
      <c r="I310" s="282"/>
      <c r="J310" s="279"/>
      <c r="K310" s="282"/>
      <c r="L310" s="16"/>
      <c r="M310" s="284"/>
      <c r="N310" s="284"/>
      <c r="O310" s="284"/>
      <c r="P310" s="321"/>
      <c r="Q310" s="284"/>
      <c r="R310" s="28"/>
    </row>
    <row r="311" spans="2:18" x14ac:dyDescent="0.2">
      <c r="B311" s="224">
        <v>1</v>
      </c>
      <c r="C311" s="242"/>
      <c r="D311" s="242"/>
      <c r="E311" s="242"/>
      <c r="F311" s="243"/>
      <c r="G311" s="244"/>
      <c r="H311" s="559">
        <f>F311*G311</f>
        <v>0</v>
      </c>
      <c r="I311" s="269"/>
      <c r="J311" s="267"/>
      <c r="K311" s="560">
        <f t="shared" ref="K311:K330" si="32">(F311+I311)-J311</f>
        <v>0</v>
      </c>
      <c r="L311" s="286"/>
      <c r="M311" s="271"/>
      <c r="N311" s="559">
        <f>M311*K311</f>
        <v>0</v>
      </c>
      <c r="O311" s="312"/>
      <c r="P311" s="308"/>
      <c r="Q311" s="340"/>
      <c r="R311" s="339"/>
    </row>
    <row r="312" spans="2:18" x14ac:dyDescent="0.2">
      <c r="B312" s="225">
        <f>B311+1</f>
        <v>2</v>
      </c>
      <c r="C312" s="242"/>
      <c r="D312" s="242"/>
      <c r="E312" s="242"/>
      <c r="F312" s="243"/>
      <c r="G312" s="244"/>
      <c r="H312" s="557">
        <f t="shared" ref="H312:H330" si="33">F312*G312</f>
        <v>0</v>
      </c>
      <c r="I312" s="273"/>
      <c r="J312" s="243"/>
      <c r="K312" s="561">
        <f t="shared" si="32"/>
        <v>0</v>
      </c>
      <c r="L312" s="242"/>
      <c r="M312" s="271"/>
      <c r="N312" s="557">
        <f t="shared" ref="N312:N330" si="34">M312*K312</f>
        <v>0</v>
      </c>
      <c r="O312" s="313"/>
      <c r="P312" s="309"/>
      <c r="Q312" s="341"/>
      <c r="R312" s="339"/>
    </row>
    <row r="313" spans="2:18" x14ac:dyDescent="0.2">
      <c r="B313" s="225">
        <f t="shared" ref="B313:B330" si="35">B312+1</f>
        <v>3</v>
      </c>
      <c r="C313" s="242"/>
      <c r="D313" s="242"/>
      <c r="E313" s="242"/>
      <c r="F313" s="243"/>
      <c r="G313" s="244"/>
      <c r="H313" s="557">
        <f t="shared" si="33"/>
        <v>0</v>
      </c>
      <c r="I313" s="273"/>
      <c r="J313" s="243"/>
      <c r="K313" s="561">
        <f t="shared" si="32"/>
        <v>0</v>
      </c>
      <c r="L313" s="244"/>
      <c r="M313" s="244"/>
      <c r="N313" s="557">
        <f t="shared" si="34"/>
        <v>0</v>
      </c>
      <c r="O313" s="313"/>
      <c r="P313" s="309"/>
      <c r="Q313" s="341"/>
      <c r="R313" s="339"/>
    </row>
    <row r="314" spans="2:18" x14ac:dyDescent="0.2">
      <c r="B314" s="225">
        <f t="shared" si="35"/>
        <v>4</v>
      </c>
      <c r="C314" s="242"/>
      <c r="D314" s="242"/>
      <c r="E314" s="242"/>
      <c r="F314" s="243"/>
      <c r="G314" s="244"/>
      <c r="H314" s="557">
        <f t="shared" si="33"/>
        <v>0</v>
      </c>
      <c r="I314" s="273"/>
      <c r="J314" s="243"/>
      <c r="K314" s="561">
        <f t="shared" si="32"/>
        <v>0</v>
      </c>
      <c r="L314" s="242"/>
      <c r="M314" s="242"/>
      <c r="N314" s="557">
        <f t="shared" si="34"/>
        <v>0</v>
      </c>
      <c r="O314" s="313"/>
      <c r="P314" s="309"/>
      <c r="Q314" s="341"/>
      <c r="R314" s="339"/>
    </row>
    <row r="315" spans="2:18" x14ac:dyDescent="0.2">
      <c r="B315" s="225">
        <f t="shared" si="35"/>
        <v>5</v>
      </c>
      <c r="C315" s="242"/>
      <c r="D315" s="242"/>
      <c r="E315" s="242"/>
      <c r="F315" s="243"/>
      <c r="G315" s="244"/>
      <c r="H315" s="557">
        <f t="shared" si="33"/>
        <v>0</v>
      </c>
      <c r="I315" s="273"/>
      <c r="J315" s="243"/>
      <c r="K315" s="561">
        <f t="shared" si="32"/>
        <v>0</v>
      </c>
      <c r="L315" s="242"/>
      <c r="M315" s="242"/>
      <c r="N315" s="557">
        <f t="shared" si="34"/>
        <v>0</v>
      </c>
      <c r="O315" s="313"/>
      <c r="P315" s="309"/>
      <c r="Q315" s="341"/>
      <c r="R315" s="339"/>
    </row>
    <row r="316" spans="2:18" x14ac:dyDescent="0.2">
      <c r="B316" s="225">
        <f t="shared" si="35"/>
        <v>6</v>
      </c>
      <c r="C316" s="242"/>
      <c r="D316" s="242"/>
      <c r="E316" s="242"/>
      <c r="F316" s="243"/>
      <c r="G316" s="244"/>
      <c r="H316" s="557">
        <f t="shared" si="33"/>
        <v>0</v>
      </c>
      <c r="I316" s="273"/>
      <c r="J316" s="243"/>
      <c r="K316" s="561">
        <f t="shared" si="32"/>
        <v>0</v>
      </c>
      <c r="L316" s="242"/>
      <c r="M316" s="242"/>
      <c r="N316" s="557">
        <f t="shared" si="34"/>
        <v>0</v>
      </c>
      <c r="O316" s="313"/>
      <c r="P316" s="309"/>
      <c r="Q316" s="341"/>
      <c r="R316" s="339"/>
    </row>
    <row r="317" spans="2:18" x14ac:dyDescent="0.2">
      <c r="B317" s="225">
        <f t="shared" si="35"/>
        <v>7</v>
      </c>
      <c r="C317" s="242"/>
      <c r="D317" s="242"/>
      <c r="E317" s="242"/>
      <c r="F317" s="243"/>
      <c r="G317" s="244"/>
      <c r="H317" s="557">
        <f t="shared" si="33"/>
        <v>0</v>
      </c>
      <c r="I317" s="273"/>
      <c r="J317" s="243"/>
      <c r="K317" s="561">
        <f t="shared" si="32"/>
        <v>0</v>
      </c>
      <c r="L317" s="242"/>
      <c r="M317" s="242"/>
      <c r="N317" s="557">
        <f t="shared" si="34"/>
        <v>0</v>
      </c>
      <c r="O317" s="313"/>
      <c r="P317" s="309"/>
      <c r="Q317" s="341"/>
      <c r="R317" s="339"/>
    </row>
    <row r="318" spans="2:18" x14ac:dyDescent="0.2">
      <c r="B318" s="225">
        <f t="shared" si="35"/>
        <v>8</v>
      </c>
      <c r="C318" s="242"/>
      <c r="D318" s="242"/>
      <c r="E318" s="242"/>
      <c r="F318" s="243"/>
      <c r="G318" s="244"/>
      <c r="H318" s="557">
        <f t="shared" si="33"/>
        <v>0</v>
      </c>
      <c r="I318" s="273"/>
      <c r="J318" s="243"/>
      <c r="K318" s="561">
        <f t="shared" si="32"/>
        <v>0</v>
      </c>
      <c r="L318" s="242"/>
      <c r="M318" s="242"/>
      <c r="N318" s="557">
        <f t="shared" si="34"/>
        <v>0</v>
      </c>
      <c r="O318" s="313"/>
      <c r="P318" s="309"/>
      <c r="Q318" s="341"/>
      <c r="R318" s="339"/>
    </row>
    <row r="319" spans="2:18" x14ac:dyDescent="0.2">
      <c r="B319" s="225">
        <f t="shared" si="35"/>
        <v>9</v>
      </c>
      <c r="C319" s="242"/>
      <c r="D319" s="242"/>
      <c r="E319" s="242"/>
      <c r="F319" s="243"/>
      <c r="G319" s="244"/>
      <c r="H319" s="557">
        <f t="shared" si="33"/>
        <v>0</v>
      </c>
      <c r="I319" s="273"/>
      <c r="J319" s="243"/>
      <c r="K319" s="561">
        <f t="shared" si="32"/>
        <v>0</v>
      </c>
      <c r="L319" s="242"/>
      <c r="M319" s="242"/>
      <c r="N319" s="557">
        <f t="shared" si="34"/>
        <v>0</v>
      </c>
      <c r="O319" s="313"/>
      <c r="P319" s="309"/>
      <c r="Q319" s="341"/>
      <c r="R319" s="339"/>
    </row>
    <row r="320" spans="2:18" x14ac:dyDescent="0.2">
      <c r="B320" s="225">
        <f t="shared" si="35"/>
        <v>10</v>
      </c>
      <c r="C320" s="242"/>
      <c r="D320" s="242"/>
      <c r="E320" s="242"/>
      <c r="F320" s="243"/>
      <c r="G320" s="244"/>
      <c r="H320" s="557">
        <f t="shared" si="33"/>
        <v>0</v>
      </c>
      <c r="I320" s="273"/>
      <c r="J320" s="243"/>
      <c r="K320" s="561">
        <f t="shared" si="32"/>
        <v>0</v>
      </c>
      <c r="L320" s="242"/>
      <c r="M320" s="242"/>
      <c r="N320" s="557">
        <f t="shared" si="34"/>
        <v>0</v>
      </c>
      <c r="O320" s="313"/>
      <c r="P320" s="309"/>
      <c r="Q320" s="341"/>
      <c r="R320" s="339"/>
    </row>
    <row r="321" spans="2:18" x14ac:dyDescent="0.2">
      <c r="B321" s="225">
        <f t="shared" si="35"/>
        <v>11</v>
      </c>
      <c r="C321" s="242"/>
      <c r="D321" s="242"/>
      <c r="E321" s="242"/>
      <c r="F321" s="243"/>
      <c r="G321" s="244"/>
      <c r="H321" s="557">
        <f t="shared" si="33"/>
        <v>0</v>
      </c>
      <c r="I321" s="273"/>
      <c r="J321" s="243"/>
      <c r="K321" s="561">
        <f t="shared" si="32"/>
        <v>0</v>
      </c>
      <c r="L321" s="242"/>
      <c r="M321" s="242"/>
      <c r="N321" s="557">
        <f t="shared" si="34"/>
        <v>0</v>
      </c>
      <c r="O321" s="313"/>
      <c r="P321" s="309"/>
      <c r="Q321" s="341"/>
      <c r="R321" s="339"/>
    </row>
    <row r="322" spans="2:18" x14ac:dyDescent="0.2">
      <c r="B322" s="225">
        <f t="shared" si="35"/>
        <v>12</v>
      </c>
      <c r="C322" s="242"/>
      <c r="D322" s="242"/>
      <c r="E322" s="242"/>
      <c r="F322" s="243"/>
      <c r="G322" s="244"/>
      <c r="H322" s="557">
        <f t="shared" si="33"/>
        <v>0</v>
      </c>
      <c r="I322" s="273"/>
      <c r="J322" s="243"/>
      <c r="K322" s="561">
        <f t="shared" si="32"/>
        <v>0</v>
      </c>
      <c r="L322" s="242"/>
      <c r="M322" s="242"/>
      <c r="N322" s="557">
        <f t="shared" si="34"/>
        <v>0</v>
      </c>
      <c r="O322" s="313"/>
      <c r="P322" s="309"/>
      <c r="Q322" s="341"/>
      <c r="R322" s="339"/>
    </row>
    <row r="323" spans="2:18" x14ac:dyDescent="0.2">
      <c r="B323" s="225">
        <f t="shared" si="35"/>
        <v>13</v>
      </c>
      <c r="C323" s="242"/>
      <c r="D323" s="242"/>
      <c r="E323" s="242"/>
      <c r="F323" s="243"/>
      <c r="G323" s="244"/>
      <c r="H323" s="557">
        <f t="shared" si="33"/>
        <v>0</v>
      </c>
      <c r="I323" s="273"/>
      <c r="J323" s="243"/>
      <c r="K323" s="561">
        <f t="shared" si="32"/>
        <v>0</v>
      </c>
      <c r="L323" s="242"/>
      <c r="M323" s="242"/>
      <c r="N323" s="557">
        <f t="shared" si="34"/>
        <v>0</v>
      </c>
      <c r="O323" s="313"/>
      <c r="P323" s="309"/>
      <c r="Q323" s="341"/>
      <c r="R323" s="339"/>
    </row>
    <row r="324" spans="2:18" x14ac:dyDescent="0.2">
      <c r="B324" s="225">
        <f t="shared" si="35"/>
        <v>14</v>
      </c>
      <c r="C324" s="242"/>
      <c r="D324" s="242"/>
      <c r="E324" s="242"/>
      <c r="F324" s="243"/>
      <c r="G324" s="244"/>
      <c r="H324" s="557">
        <f t="shared" si="33"/>
        <v>0</v>
      </c>
      <c r="I324" s="273"/>
      <c r="J324" s="243"/>
      <c r="K324" s="561">
        <f t="shared" si="32"/>
        <v>0</v>
      </c>
      <c r="L324" s="219"/>
      <c r="M324" s="242"/>
      <c r="N324" s="557">
        <f t="shared" si="34"/>
        <v>0</v>
      </c>
      <c r="O324" s="313"/>
      <c r="P324" s="309"/>
      <c r="Q324" s="341"/>
      <c r="R324" s="339"/>
    </row>
    <row r="325" spans="2:18" x14ac:dyDescent="0.2">
      <c r="B325" s="225">
        <f t="shared" si="35"/>
        <v>15</v>
      </c>
      <c r="C325" s="242"/>
      <c r="D325" s="242"/>
      <c r="E325" s="242"/>
      <c r="F325" s="243"/>
      <c r="G325" s="244"/>
      <c r="H325" s="557">
        <f t="shared" si="33"/>
        <v>0</v>
      </c>
      <c r="I325" s="273"/>
      <c r="J325" s="243"/>
      <c r="K325" s="561">
        <f t="shared" si="32"/>
        <v>0</v>
      </c>
      <c r="L325" s="219"/>
      <c r="M325" s="242"/>
      <c r="N325" s="557">
        <f t="shared" si="34"/>
        <v>0</v>
      </c>
      <c r="O325" s="313"/>
      <c r="P325" s="309"/>
      <c r="Q325" s="341"/>
      <c r="R325" s="339"/>
    </row>
    <row r="326" spans="2:18" x14ac:dyDescent="0.2">
      <c r="B326" s="225">
        <f t="shared" si="35"/>
        <v>16</v>
      </c>
      <c r="C326" s="242"/>
      <c r="D326" s="242"/>
      <c r="E326" s="242"/>
      <c r="F326" s="243"/>
      <c r="G326" s="244"/>
      <c r="H326" s="557">
        <f t="shared" si="33"/>
        <v>0</v>
      </c>
      <c r="I326" s="273"/>
      <c r="J326" s="243"/>
      <c r="K326" s="561">
        <f t="shared" si="32"/>
        <v>0</v>
      </c>
      <c r="L326" s="219"/>
      <c r="M326" s="242"/>
      <c r="N326" s="557">
        <f t="shared" si="34"/>
        <v>0</v>
      </c>
      <c r="O326" s="313"/>
      <c r="P326" s="309"/>
      <c r="Q326" s="341"/>
      <c r="R326" s="339"/>
    </row>
    <row r="327" spans="2:18" x14ac:dyDescent="0.2">
      <c r="B327" s="225">
        <f t="shared" si="35"/>
        <v>17</v>
      </c>
      <c r="C327" s="242"/>
      <c r="D327" s="242"/>
      <c r="E327" s="242"/>
      <c r="F327" s="243"/>
      <c r="G327" s="244"/>
      <c r="H327" s="557">
        <f t="shared" si="33"/>
        <v>0</v>
      </c>
      <c r="I327" s="273"/>
      <c r="J327" s="243"/>
      <c r="K327" s="561">
        <f t="shared" si="32"/>
        <v>0</v>
      </c>
      <c r="L327" s="219"/>
      <c r="M327" s="242"/>
      <c r="N327" s="557">
        <f t="shared" si="34"/>
        <v>0</v>
      </c>
      <c r="O327" s="313"/>
      <c r="P327" s="309"/>
      <c r="Q327" s="341"/>
      <c r="R327" s="339"/>
    </row>
    <row r="328" spans="2:18" x14ac:dyDescent="0.2">
      <c r="B328" s="225">
        <f t="shared" si="35"/>
        <v>18</v>
      </c>
      <c r="C328" s="242"/>
      <c r="D328" s="242"/>
      <c r="E328" s="242"/>
      <c r="F328" s="243"/>
      <c r="G328" s="244"/>
      <c r="H328" s="557">
        <f t="shared" si="33"/>
        <v>0</v>
      </c>
      <c r="I328" s="273"/>
      <c r="J328" s="243"/>
      <c r="K328" s="561">
        <f t="shared" si="32"/>
        <v>0</v>
      </c>
      <c r="L328" s="219"/>
      <c r="M328" s="242"/>
      <c r="N328" s="557">
        <f t="shared" si="34"/>
        <v>0</v>
      </c>
      <c r="O328" s="313"/>
      <c r="P328" s="309"/>
      <c r="Q328" s="341"/>
      <c r="R328" s="339"/>
    </row>
    <row r="329" spans="2:18" x14ac:dyDescent="0.2">
      <c r="B329" s="225">
        <f t="shared" si="35"/>
        <v>19</v>
      </c>
      <c r="C329" s="242"/>
      <c r="D329" s="242"/>
      <c r="E329" s="242"/>
      <c r="F329" s="243"/>
      <c r="G329" s="244"/>
      <c r="H329" s="557">
        <f t="shared" si="33"/>
        <v>0</v>
      </c>
      <c r="I329" s="273"/>
      <c r="J329" s="243"/>
      <c r="K329" s="561">
        <f t="shared" si="32"/>
        <v>0</v>
      </c>
      <c r="L329" s="219"/>
      <c r="M329" s="242"/>
      <c r="N329" s="557">
        <f t="shared" si="34"/>
        <v>0</v>
      </c>
      <c r="O329" s="313"/>
      <c r="P329" s="309"/>
      <c r="Q329" s="341"/>
      <c r="R329" s="339"/>
    </row>
    <row r="330" spans="2:18" x14ac:dyDescent="0.2">
      <c r="B330" s="225">
        <f t="shared" si="35"/>
        <v>20</v>
      </c>
      <c r="C330" s="242"/>
      <c r="D330" s="242"/>
      <c r="E330" s="242"/>
      <c r="F330" s="243"/>
      <c r="G330" s="244"/>
      <c r="H330" s="557">
        <f t="shared" si="33"/>
        <v>0</v>
      </c>
      <c r="I330" s="273"/>
      <c r="J330" s="243"/>
      <c r="K330" s="561">
        <f t="shared" si="32"/>
        <v>0</v>
      </c>
      <c r="L330" s="219"/>
      <c r="M330" s="242"/>
      <c r="N330" s="557">
        <f t="shared" si="34"/>
        <v>0</v>
      </c>
      <c r="O330" s="313"/>
      <c r="P330" s="309"/>
      <c r="Q330" s="341"/>
      <c r="R330" s="339"/>
    </row>
    <row r="331" spans="2:18" ht="12" thickBot="1" x14ac:dyDescent="0.25">
      <c r="C331" s="83" t="s">
        <v>6</v>
      </c>
      <c r="D331" s="83"/>
      <c r="E331" s="83"/>
      <c r="F331" s="245"/>
      <c r="G331" s="246"/>
      <c r="H331" s="558">
        <f>SUM(H311:H330)</f>
        <v>0</v>
      </c>
      <c r="I331" s="27"/>
      <c r="J331" s="15"/>
      <c r="K331" s="13"/>
      <c r="L331" s="23"/>
      <c r="M331" s="22"/>
      <c r="N331" s="573">
        <f>SUM(N311:N330)</f>
        <v>0</v>
      </c>
      <c r="O331" s="314">
        <f>SUM(O311:O330)</f>
        <v>0</v>
      </c>
      <c r="P331" s="310"/>
      <c r="Q331" s="342"/>
      <c r="R331" s="339"/>
    </row>
    <row r="332" spans="2:18" x14ac:dyDescent="0.2">
      <c r="C332" s="247"/>
      <c r="D332" s="247"/>
      <c r="E332" s="247"/>
      <c r="F332" s="248"/>
      <c r="G332" s="247"/>
    </row>
    <row r="333" spans="2:18" ht="10.5" customHeight="1" x14ac:dyDescent="0.2">
      <c r="C333" s="247"/>
      <c r="D333" s="247"/>
      <c r="E333" s="247"/>
      <c r="F333" s="248"/>
      <c r="G333" s="247"/>
    </row>
    <row r="334" spans="2:18" x14ac:dyDescent="0.2">
      <c r="B334" s="228" t="s">
        <v>996</v>
      </c>
      <c r="C334" s="250" t="s">
        <v>995</v>
      </c>
      <c r="D334" s="219"/>
      <c r="E334" s="219"/>
      <c r="F334" s="243"/>
      <c r="G334" s="219"/>
    </row>
    <row r="335" spans="2:18" ht="12" thickBot="1" x14ac:dyDescent="0.25">
      <c r="C335" s="270"/>
      <c r="D335" s="270"/>
      <c r="E335" s="270"/>
      <c r="F335" s="265"/>
      <c r="G335" s="270"/>
      <c r="M335" s="23"/>
      <c r="N335" s="574"/>
      <c r="O335" s="307"/>
      <c r="P335" s="28"/>
      <c r="Q335" s="28"/>
      <c r="R335" s="28"/>
    </row>
    <row r="336" spans="2:18" x14ac:dyDescent="0.2">
      <c r="B336" s="224">
        <v>1</v>
      </c>
      <c r="C336" s="242"/>
      <c r="D336" s="242"/>
      <c r="E336" s="242"/>
      <c r="F336" s="243"/>
      <c r="G336" s="244"/>
      <c r="H336" s="581">
        <f>F336*G336</f>
        <v>0</v>
      </c>
      <c r="I336" s="269"/>
      <c r="J336" s="267"/>
      <c r="K336" s="579">
        <f t="shared" ref="K336:K355" si="36">(F336+I336)-J336</f>
        <v>0</v>
      </c>
      <c r="L336" s="300"/>
      <c r="M336" s="271"/>
      <c r="N336" s="575">
        <f>M336*K336</f>
        <v>0</v>
      </c>
      <c r="O336" s="286"/>
      <c r="P336" s="28"/>
      <c r="Q336" s="28"/>
      <c r="R336" s="28"/>
    </row>
    <row r="337" spans="2:15" x14ac:dyDescent="0.2">
      <c r="B337" s="224">
        <f>B336+1</f>
        <v>2</v>
      </c>
      <c r="C337" s="242"/>
      <c r="D337" s="242"/>
      <c r="E337" s="242"/>
      <c r="F337" s="243"/>
      <c r="G337" s="244"/>
      <c r="H337" s="582">
        <f t="shared" ref="H337:H355" si="37">F337*G337</f>
        <v>0</v>
      </c>
      <c r="I337" s="273"/>
      <c r="J337" s="243"/>
      <c r="K337" s="580">
        <f t="shared" si="36"/>
        <v>0</v>
      </c>
      <c r="L337" s="277"/>
      <c r="M337" s="271"/>
      <c r="N337" s="576">
        <f t="shared" ref="N337:N355" si="38">M337*K337</f>
        <v>0</v>
      </c>
      <c r="O337" s="242"/>
    </row>
    <row r="338" spans="2:15" x14ac:dyDescent="0.2">
      <c r="B338" s="224">
        <f t="shared" ref="B338:B355" si="39">B337+1</f>
        <v>3</v>
      </c>
      <c r="C338" s="242"/>
      <c r="D338" s="242"/>
      <c r="E338" s="242"/>
      <c r="F338" s="243"/>
      <c r="G338" s="244"/>
      <c r="H338" s="582">
        <f t="shared" si="37"/>
        <v>0</v>
      </c>
      <c r="I338" s="273"/>
      <c r="J338" s="243"/>
      <c r="K338" s="580">
        <f t="shared" si="36"/>
        <v>0</v>
      </c>
      <c r="L338" s="219"/>
      <c r="M338" s="242"/>
      <c r="N338" s="576">
        <f t="shared" si="38"/>
        <v>0</v>
      </c>
      <c r="O338" s="242"/>
    </row>
    <row r="339" spans="2:15" x14ac:dyDescent="0.2">
      <c r="B339" s="224">
        <f t="shared" si="39"/>
        <v>4</v>
      </c>
      <c r="C339" s="242"/>
      <c r="D339" s="242"/>
      <c r="E339" s="242"/>
      <c r="F339" s="243"/>
      <c r="G339" s="244"/>
      <c r="H339" s="582">
        <f t="shared" si="37"/>
        <v>0</v>
      </c>
      <c r="I339" s="273"/>
      <c r="J339" s="243"/>
      <c r="K339" s="580">
        <f t="shared" si="36"/>
        <v>0</v>
      </c>
      <c r="L339" s="219"/>
      <c r="M339" s="242"/>
      <c r="N339" s="576">
        <f t="shared" si="38"/>
        <v>0</v>
      </c>
      <c r="O339" s="242"/>
    </row>
    <row r="340" spans="2:15" x14ac:dyDescent="0.2">
      <c r="B340" s="224">
        <f t="shared" si="39"/>
        <v>5</v>
      </c>
      <c r="C340" s="242"/>
      <c r="D340" s="242"/>
      <c r="E340" s="242"/>
      <c r="F340" s="243"/>
      <c r="G340" s="244"/>
      <c r="H340" s="582">
        <f t="shared" si="37"/>
        <v>0</v>
      </c>
      <c r="I340" s="273"/>
      <c r="J340" s="243"/>
      <c r="K340" s="580">
        <f t="shared" si="36"/>
        <v>0</v>
      </c>
      <c r="L340" s="219"/>
      <c r="M340" s="242"/>
      <c r="N340" s="576">
        <f t="shared" si="38"/>
        <v>0</v>
      </c>
      <c r="O340" s="242"/>
    </row>
    <row r="341" spans="2:15" x14ac:dyDescent="0.2">
      <c r="B341" s="224">
        <f t="shared" si="39"/>
        <v>6</v>
      </c>
      <c r="C341" s="242"/>
      <c r="D341" s="242"/>
      <c r="E341" s="242"/>
      <c r="F341" s="243"/>
      <c r="G341" s="244"/>
      <c r="H341" s="582">
        <f t="shared" si="37"/>
        <v>0</v>
      </c>
      <c r="I341" s="273"/>
      <c r="J341" s="243"/>
      <c r="K341" s="580">
        <f t="shared" si="36"/>
        <v>0</v>
      </c>
      <c r="L341" s="219"/>
      <c r="M341" s="242"/>
      <c r="N341" s="576">
        <f t="shared" si="38"/>
        <v>0</v>
      </c>
      <c r="O341" s="242"/>
    </row>
    <row r="342" spans="2:15" x14ac:dyDescent="0.2">
      <c r="B342" s="224">
        <f t="shared" si="39"/>
        <v>7</v>
      </c>
      <c r="C342" s="242"/>
      <c r="D342" s="242"/>
      <c r="E342" s="242"/>
      <c r="F342" s="243"/>
      <c r="G342" s="244"/>
      <c r="H342" s="582">
        <f t="shared" si="37"/>
        <v>0</v>
      </c>
      <c r="I342" s="273"/>
      <c r="J342" s="243"/>
      <c r="K342" s="580">
        <f t="shared" si="36"/>
        <v>0</v>
      </c>
      <c r="L342" s="219"/>
      <c r="M342" s="242"/>
      <c r="N342" s="576">
        <f t="shared" si="38"/>
        <v>0</v>
      </c>
      <c r="O342" s="242"/>
    </row>
    <row r="343" spans="2:15" x14ac:dyDescent="0.2">
      <c r="B343" s="224">
        <f t="shared" si="39"/>
        <v>8</v>
      </c>
      <c r="C343" s="242"/>
      <c r="D343" s="242"/>
      <c r="E343" s="242"/>
      <c r="F343" s="243"/>
      <c r="G343" s="244"/>
      <c r="H343" s="582">
        <f t="shared" si="37"/>
        <v>0</v>
      </c>
      <c r="I343" s="273"/>
      <c r="J343" s="243"/>
      <c r="K343" s="580">
        <f t="shared" si="36"/>
        <v>0</v>
      </c>
      <c r="L343" s="219"/>
      <c r="M343" s="242"/>
      <c r="N343" s="576">
        <f t="shared" si="38"/>
        <v>0</v>
      </c>
      <c r="O343" s="242"/>
    </row>
    <row r="344" spans="2:15" x14ac:dyDescent="0.2">
      <c r="B344" s="224">
        <f t="shared" si="39"/>
        <v>9</v>
      </c>
      <c r="C344" s="242"/>
      <c r="D344" s="242"/>
      <c r="E344" s="242"/>
      <c r="F344" s="243"/>
      <c r="G344" s="244"/>
      <c r="H344" s="582">
        <f t="shared" si="37"/>
        <v>0</v>
      </c>
      <c r="I344" s="273"/>
      <c r="J344" s="243"/>
      <c r="K344" s="580">
        <f t="shared" si="36"/>
        <v>0</v>
      </c>
      <c r="L344" s="219"/>
      <c r="M344" s="242"/>
      <c r="N344" s="576">
        <f t="shared" si="38"/>
        <v>0</v>
      </c>
      <c r="O344" s="242"/>
    </row>
    <row r="345" spans="2:15" x14ac:dyDescent="0.2">
      <c r="B345" s="224">
        <f t="shared" si="39"/>
        <v>10</v>
      </c>
      <c r="C345" s="242"/>
      <c r="D345" s="242"/>
      <c r="E345" s="242"/>
      <c r="F345" s="243"/>
      <c r="G345" s="244"/>
      <c r="H345" s="582">
        <f t="shared" si="37"/>
        <v>0</v>
      </c>
      <c r="I345" s="273"/>
      <c r="J345" s="243"/>
      <c r="K345" s="580">
        <f t="shared" si="36"/>
        <v>0</v>
      </c>
      <c r="L345" s="219"/>
      <c r="M345" s="242"/>
      <c r="N345" s="576">
        <f t="shared" si="38"/>
        <v>0</v>
      </c>
      <c r="O345" s="242"/>
    </row>
    <row r="346" spans="2:15" x14ac:dyDescent="0.2">
      <c r="B346" s="224">
        <f t="shared" si="39"/>
        <v>11</v>
      </c>
      <c r="C346" s="242"/>
      <c r="D346" s="242"/>
      <c r="E346" s="242"/>
      <c r="F346" s="243"/>
      <c r="G346" s="244"/>
      <c r="H346" s="582">
        <f t="shared" si="37"/>
        <v>0</v>
      </c>
      <c r="I346" s="273"/>
      <c r="J346" s="243"/>
      <c r="K346" s="580">
        <f t="shared" si="36"/>
        <v>0</v>
      </c>
      <c r="L346" s="219"/>
      <c r="M346" s="242"/>
      <c r="N346" s="576">
        <f t="shared" si="38"/>
        <v>0</v>
      </c>
      <c r="O346" s="242"/>
    </row>
    <row r="347" spans="2:15" x14ac:dyDescent="0.2">
      <c r="B347" s="224">
        <f t="shared" si="39"/>
        <v>12</v>
      </c>
      <c r="C347" s="242"/>
      <c r="D347" s="242"/>
      <c r="E347" s="242"/>
      <c r="F347" s="243"/>
      <c r="G347" s="244"/>
      <c r="H347" s="582">
        <f t="shared" si="37"/>
        <v>0</v>
      </c>
      <c r="I347" s="273"/>
      <c r="J347" s="243"/>
      <c r="K347" s="580">
        <f t="shared" si="36"/>
        <v>0</v>
      </c>
      <c r="L347" s="219"/>
      <c r="M347" s="242"/>
      <c r="N347" s="576">
        <f t="shared" si="38"/>
        <v>0</v>
      </c>
      <c r="O347" s="242"/>
    </row>
    <row r="348" spans="2:15" x14ac:dyDescent="0.2">
      <c r="B348" s="224">
        <f t="shared" si="39"/>
        <v>13</v>
      </c>
      <c r="C348" s="242"/>
      <c r="D348" s="242"/>
      <c r="E348" s="242"/>
      <c r="F348" s="243"/>
      <c r="G348" s="244"/>
      <c r="H348" s="582">
        <f t="shared" si="37"/>
        <v>0</v>
      </c>
      <c r="I348" s="273"/>
      <c r="J348" s="243"/>
      <c r="K348" s="580">
        <f t="shared" si="36"/>
        <v>0</v>
      </c>
      <c r="L348" s="219"/>
      <c r="M348" s="242"/>
      <c r="N348" s="576">
        <f t="shared" si="38"/>
        <v>0</v>
      </c>
      <c r="O348" s="242"/>
    </row>
    <row r="349" spans="2:15" x14ac:dyDescent="0.2">
      <c r="B349" s="224">
        <f t="shared" si="39"/>
        <v>14</v>
      </c>
      <c r="C349" s="242"/>
      <c r="D349" s="242"/>
      <c r="E349" s="242"/>
      <c r="F349" s="243"/>
      <c r="G349" s="244"/>
      <c r="H349" s="582">
        <f t="shared" si="37"/>
        <v>0</v>
      </c>
      <c r="I349" s="273"/>
      <c r="J349" s="243"/>
      <c r="K349" s="580">
        <f t="shared" si="36"/>
        <v>0</v>
      </c>
      <c r="L349" s="219"/>
      <c r="M349" s="242"/>
      <c r="N349" s="576">
        <f t="shared" si="38"/>
        <v>0</v>
      </c>
      <c r="O349" s="242"/>
    </row>
    <row r="350" spans="2:15" x14ac:dyDescent="0.2">
      <c r="B350" s="224">
        <f t="shared" si="39"/>
        <v>15</v>
      </c>
      <c r="C350" s="242"/>
      <c r="D350" s="242"/>
      <c r="E350" s="242"/>
      <c r="F350" s="243"/>
      <c r="G350" s="244"/>
      <c r="H350" s="582">
        <f t="shared" si="37"/>
        <v>0</v>
      </c>
      <c r="I350" s="273"/>
      <c r="J350" s="243"/>
      <c r="K350" s="580">
        <f t="shared" si="36"/>
        <v>0</v>
      </c>
      <c r="L350" s="219"/>
      <c r="M350" s="242"/>
      <c r="N350" s="576">
        <f t="shared" si="38"/>
        <v>0</v>
      </c>
      <c r="O350" s="242"/>
    </row>
    <row r="351" spans="2:15" x14ac:dyDescent="0.2">
      <c r="B351" s="224">
        <f t="shared" si="39"/>
        <v>16</v>
      </c>
      <c r="C351" s="242"/>
      <c r="D351" s="242"/>
      <c r="E351" s="242"/>
      <c r="F351" s="243"/>
      <c r="G351" s="244"/>
      <c r="H351" s="582">
        <f t="shared" si="37"/>
        <v>0</v>
      </c>
      <c r="I351" s="273"/>
      <c r="J351" s="243"/>
      <c r="K351" s="580">
        <f t="shared" si="36"/>
        <v>0</v>
      </c>
      <c r="L351" s="219"/>
      <c r="M351" s="242"/>
      <c r="N351" s="576">
        <f t="shared" si="38"/>
        <v>0</v>
      </c>
      <c r="O351" s="242"/>
    </row>
    <row r="352" spans="2:15" x14ac:dyDescent="0.2">
      <c r="B352" s="224">
        <f t="shared" si="39"/>
        <v>17</v>
      </c>
      <c r="C352" s="242"/>
      <c r="D352" s="242"/>
      <c r="E352" s="242"/>
      <c r="F352" s="243"/>
      <c r="G352" s="244"/>
      <c r="H352" s="582">
        <f t="shared" si="37"/>
        <v>0</v>
      </c>
      <c r="I352" s="273"/>
      <c r="J352" s="243"/>
      <c r="K352" s="580">
        <f t="shared" si="36"/>
        <v>0</v>
      </c>
      <c r="L352" s="219"/>
      <c r="M352" s="242"/>
      <c r="N352" s="576">
        <f t="shared" si="38"/>
        <v>0</v>
      </c>
      <c r="O352" s="242"/>
    </row>
    <row r="353" spans="2:15" x14ac:dyDescent="0.2">
      <c r="B353" s="224">
        <f t="shared" si="39"/>
        <v>18</v>
      </c>
      <c r="C353" s="242"/>
      <c r="D353" s="242"/>
      <c r="E353" s="242"/>
      <c r="F353" s="243"/>
      <c r="G353" s="244"/>
      <c r="H353" s="582">
        <f t="shared" si="37"/>
        <v>0</v>
      </c>
      <c r="I353" s="273"/>
      <c r="J353" s="243"/>
      <c r="K353" s="580">
        <f t="shared" si="36"/>
        <v>0</v>
      </c>
      <c r="L353" s="219"/>
      <c r="M353" s="242"/>
      <c r="N353" s="576">
        <f t="shared" si="38"/>
        <v>0</v>
      </c>
      <c r="O353" s="242"/>
    </row>
    <row r="354" spans="2:15" x14ac:dyDescent="0.2">
      <c r="B354" s="224">
        <f t="shared" si="39"/>
        <v>19</v>
      </c>
      <c r="C354" s="242"/>
      <c r="D354" s="242"/>
      <c r="E354" s="242"/>
      <c r="F354" s="243"/>
      <c r="G354" s="244"/>
      <c r="H354" s="582">
        <f t="shared" si="37"/>
        <v>0</v>
      </c>
      <c r="I354" s="273"/>
      <c r="J354" s="243"/>
      <c r="K354" s="580">
        <f t="shared" si="36"/>
        <v>0</v>
      </c>
      <c r="L354" s="219"/>
      <c r="M354" s="242"/>
      <c r="N354" s="576">
        <f t="shared" si="38"/>
        <v>0</v>
      </c>
      <c r="O354" s="242"/>
    </row>
    <row r="355" spans="2:15" x14ac:dyDescent="0.2">
      <c r="B355" s="224">
        <f t="shared" si="39"/>
        <v>20</v>
      </c>
      <c r="C355" s="242"/>
      <c r="D355" s="242"/>
      <c r="E355" s="242"/>
      <c r="F355" s="243"/>
      <c r="G355" s="244"/>
      <c r="H355" s="582">
        <f t="shared" si="37"/>
        <v>0</v>
      </c>
      <c r="I355" s="273"/>
      <c r="J355" s="243"/>
      <c r="K355" s="580">
        <f t="shared" si="36"/>
        <v>0</v>
      </c>
      <c r="L355" s="219"/>
      <c r="M355" s="242"/>
      <c r="N355" s="576">
        <f t="shared" si="38"/>
        <v>0</v>
      </c>
      <c r="O355" s="242"/>
    </row>
    <row r="356" spans="2:15" ht="12" thickBot="1" x14ac:dyDescent="0.25">
      <c r="B356" s="227"/>
      <c r="C356" s="83" t="s">
        <v>6</v>
      </c>
      <c r="D356" s="83"/>
      <c r="E356" s="83"/>
      <c r="F356" s="245"/>
      <c r="G356" s="246"/>
      <c r="H356" s="577">
        <f>SUM(H336:H355)</f>
        <v>0</v>
      </c>
      <c r="I356" s="27"/>
      <c r="J356" s="15"/>
      <c r="K356" s="13"/>
      <c r="L356" s="23"/>
      <c r="M356" s="22"/>
      <c r="N356" s="577">
        <f>SUM(N336:N355)</f>
        <v>0</v>
      </c>
      <c r="O356" s="578">
        <f>SUM(O336:O355)</f>
        <v>0</v>
      </c>
    </row>
    <row r="357" spans="2:15" x14ac:dyDescent="0.2">
      <c r="C357" s="247"/>
      <c r="D357" s="247"/>
      <c r="E357" s="247"/>
      <c r="F357" s="248"/>
      <c r="G357" s="247"/>
    </row>
    <row r="358" spans="2:15" ht="12" thickBot="1" x14ac:dyDescent="0.25">
      <c r="B358" s="228" t="s">
        <v>997</v>
      </c>
      <c r="C358" s="250" t="s">
        <v>1491</v>
      </c>
      <c r="D358" s="250"/>
      <c r="E358" s="250"/>
      <c r="F358" s="251"/>
      <c r="G358" s="219"/>
      <c r="H358" s="219"/>
      <c r="I358" s="21"/>
      <c r="J358" s="21"/>
      <c r="K358" s="21"/>
      <c r="L358" s="77"/>
      <c r="M358" s="77"/>
      <c r="N358" s="219"/>
    </row>
    <row r="359" spans="2:15" ht="23.25" thickBot="1" x14ac:dyDescent="0.25">
      <c r="B359" s="224"/>
      <c r="C359" s="252" t="s">
        <v>69</v>
      </c>
      <c r="D359" s="252" t="s">
        <v>304</v>
      </c>
      <c r="E359" s="252" t="s">
        <v>1488</v>
      </c>
      <c r="F359" s="253" t="s">
        <v>284</v>
      </c>
      <c r="G359" s="254" t="s">
        <v>285</v>
      </c>
      <c r="H359" s="81" t="s">
        <v>288</v>
      </c>
      <c r="I359" s="220" t="s">
        <v>282</v>
      </c>
      <c r="J359" s="80" t="s">
        <v>289</v>
      </c>
      <c r="K359" s="80" t="s">
        <v>290</v>
      </c>
      <c r="L359" s="81" t="s">
        <v>283</v>
      </c>
      <c r="M359" s="81" t="s">
        <v>296</v>
      </c>
      <c r="N359" s="220" t="s">
        <v>291</v>
      </c>
      <c r="O359" s="220" t="s">
        <v>295</v>
      </c>
    </row>
    <row r="360" spans="2:15" ht="12" thickBot="1" x14ac:dyDescent="0.25">
      <c r="B360" s="224">
        <v>1</v>
      </c>
      <c r="C360" s="242"/>
      <c r="D360" s="242"/>
      <c r="E360" s="242"/>
      <c r="F360" s="243"/>
      <c r="G360" s="244"/>
      <c r="H360" s="575">
        <f>F360*G360</f>
        <v>0</v>
      </c>
      <c r="I360" s="268"/>
      <c r="J360" s="269"/>
      <c r="K360" s="586">
        <f>I360+J360</f>
        <v>0</v>
      </c>
      <c r="L360" s="242"/>
      <c r="M360" s="271"/>
      <c r="N360" s="242"/>
      <c r="O360" s="315"/>
    </row>
    <row r="361" spans="2:15" ht="12" thickBot="1" x14ac:dyDescent="0.25">
      <c r="B361" s="224">
        <v>2</v>
      </c>
      <c r="C361" s="242"/>
      <c r="D361" s="242"/>
      <c r="E361" s="242"/>
      <c r="F361" s="243"/>
      <c r="G361" s="244"/>
      <c r="H361" s="576">
        <f t="shared" ref="H361:H379" si="40">F361*G361</f>
        <v>0</v>
      </c>
      <c r="I361" s="262"/>
      <c r="J361" s="264"/>
      <c r="K361" s="587">
        <f t="shared" ref="K361:K379" si="41">I361+J361</f>
        <v>0</v>
      </c>
      <c r="L361" s="277"/>
      <c r="M361" s="271"/>
      <c r="N361" s="242"/>
      <c r="O361" s="315"/>
    </row>
    <row r="362" spans="2:15" ht="12" thickBot="1" x14ac:dyDescent="0.25">
      <c r="B362" s="224">
        <v>3</v>
      </c>
      <c r="C362" s="255"/>
      <c r="D362" s="255"/>
      <c r="E362" s="255"/>
      <c r="F362" s="256"/>
      <c r="G362" s="244"/>
      <c r="H362" s="576">
        <f t="shared" si="40"/>
        <v>0</v>
      </c>
      <c r="I362" s="262"/>
      <c r="J362" s="264"/>
      <c r="K362" s="587">
        <f t="shared" si="41"/>
        <v>0</v>
      </c>
      <c r="L362" s="277"/>
      <c r="M362" s="242"/>
      <c r="N362" s="242"/>
      <c r="O362" s="315"/>
    </row>
    <row r="363" spans="2:15" ht="12" thickBot="1" x14ac:dyDescent="0.25">
      <c r="B363" s="224">
        <v>4</v>
      </c>
      <c r="C363" s="255"/>
      <c r="D363" s="255"/>
      <c r="E363" s="255"/>
      <c r="F363" s="256"/>
      <c r="G363" s="244"/>
      <c r="H363" s="576">
        <f t="shared" si="40"/>
        <v>0</v>
      </c>
      <c r="I363" s="262"/>
      <c r="J363" s="264"/>
      <c r="K363" s="587">
        <f t="shared" si="41"/>
        <v>0</v>
      </c>
      <c r="L363" s="277"/>
      <c r="M363" s="242"/>
      <c r="N363" s="242"/>
      <c r="O363" s="315"/>
    </row>
    <row r="364" spans="2:15" ht="12" thickBot="1" x14ac:dyDescent="0.25">
      <c r="B364" s="224">
        <v>5</v>
      </c>
      <c r="C364" s="255"/>
      <c r="D364" s="255"/>
      <c r="E364" s="255"/>
      <c r="F364" s="256"/>
      <c r="G364" s="244"/>
      <c r="H364" s="576">
        <f t="shared" si="40"/>
        <v>0</v>
      </c>
      <c r="I364" s="262"/>
      <c r="J364" s="264"/>
      <c r="K364" s="587">
        <f t="shared" si="41"/>
        <v>0</v>
      </c>
      <c r="L364" s="277"/>
      <c r="M364" s="242"/>
      <c r="N364" s="242"/>
      <c r="O364" s="315"/>
    </row>
    <row r="365" spans="2:15" ht="12" thickBot="1" x14ac:dyDescent="0.25">
      <c r="B365" s="224">
        <v>6</v>
      </c>
      <c r="C365" s="255"/>
      <c r="D365" s="255"/>
      <c r="E365" s="255"/>
      <c r="F365" s="256"/>
      <c r="G365" s="244"/>
      <c r="H365" s="576">
        <f t="shared" si="40"/>
        <v>0</v>
      </c>
      <c r="I365" s="262"/>
      <c r="J365" s="264"/>
      <c r="K365" s="587">
        <f t="shared" si="41"/>
        <v>0</v>
      </c>
      <c r="L365" s="277"/>
      <c r="M365" s="242"/>
      <c r="N365" s="242"/>
      <c r="O365" s="315"/>
    </row>
    <row r="366" spans="2:15" ht="12" thickBot="1" x14ac:dyDescent="0.25">
      <c r="B366" s="224">
        <v>7</v>
      </c>
      <c r="C366" s="255"/>
      <c r="D366" s="255"/>
      <c r="E366" s="255"/>
      <c r="F366" s="256"/>
      <c r="G366" s="244"/>
      <c r="H366" s="576">
        <f t="shared" si="40"/>
        <v>0</v>
      </c>
      <c r="I366" s="262"/>
      <c r="J366" s="264"/>
      <c r="K366" s="587">
        <f t="shared" si="41"/>
        <v>0</v>
      </c>
      <c r="L366" s="277"/>
      <c r="M366" s="242"/>
      <c r="N366" s="242"/>
      <c r="O366" s="315"/>
    </row>
    <row r="367" spans="2:15" ht="12" thickBot="1" x14ac:dyDescent="0.25">
      <c r="B367" s="224">
        <v>8</v>
      </c>
      <c r="C367" s="255"/>
      <c r="D367" s="255"/>
      <c r="E367" s="255"/>
      <c r="F367" s="256"/>
      <c r="G367" s="244"/>
      <c r="H367" s="576">
        <f t="shared" si="40"/>
        <v>0</v>
      </c>
      <c r="I367" s="262"/>
      <c r="J367" s="264"/>
      <c r="K367" s="587">
        <f t="shared" si="41"/>
        <v>0</v>
      </c>
      <c r="L367" s="277"/>
      <c r="M367" s="242"/>
      <c r="N367" s="242"/>
      <c r="O367" s="315"/>
    </row>
    <row r="368" spans="2:15" ht="12" thickBot="1" x14ac:dyDescent="0.25">
      <c r="B368" s="224">
        <v>9</v>
      </c>
      <c r="C368" s="255"/>
      <c r="D368" s="255"/>
      <c r="E368" s="255"/>
      <c r="F368" s="256"/>
      <c r="G368" s="244"/>
      <c r="H368" s="576">
        <f t="shared" si="40"/>
        <v>0</v>
      </c>
      <c r="I368" s="262"/>
      <c r="J368" s="264"/>
      <c r="K368" s="587">
        <f t="shared" si="41"/>
        <v>0</v>
      </c>
      <c r="L368" s="277"/>
      <c r="M368" s="242"/>
      <c r="N368" s="242"/>
      <c r="O368" s="315"/>
    </row>
    <row r="369" spans="2:15" ht="12" thickBot="1" x14ac:dyDescent="0.25">
      <c r="B369" s="224">
        <v>10</v>
      </c>
      <c r="C369" s="255"/>
      <c r="D369" s="255"/>
      <c r="E369" s="255"/>
      <c r="F369" s="256"/>
      <c r="G369" s="244"/>
      <c r="H369" s="576">
        <f t="shared" si="40"/>
        <v>0</v>
      </c>
      <c r="I369" s="262"/>
      <c r="J369" s="264"/>
      <c r="K369" s="587">
        <f t="shared" si="41"/>
        <v>0</v>
      </c>
      <c r="L369" s="277"/>
      <c r="M369" s="242"/>
      <c r="N369" s="242"/>
      <c r="O369" s="315"/>
    </row>
    <row r="370" spans="2:15" ht="12" thickBot="1" x14ac:dyDescent="0.25">
      <c r="B370" s="224">
        <v>11</v>
      </c>
      <c r="C370" s="255"/>
      <c r="D370" s="255"/>
      <c r="E370" s="255"/>
      <c r="F370" s="256"/>
      <c r="G370" s="244"/>
      <c r="H370" s="576">
        <f t="shared" si="40"/>
        <v>0</v>
      </c>
      <c r="I370" s="262"/>
      <c r="J370" s="264"/>
      <c r="K370" s="587">
        <f t="shared" si="41"/>
        <v>0</v>
      </c>
      <c r="L370" s="277"/>
      <c r="M370" s="242"/>
      <c r="N370" s="242"/>
      <c r="O370" s="315"/>
    </row>
    <row r="371" spans="2:15" ht="12" thickBot="1" x14ac:dyDescent="0.25">
      <c r="B371" s="224">
        <v>12</v>
      </c>
      <c r="C371" s="255"/>
      <c r="D371" s="255"/>
      <c r="E371" s="255"/>
      <c r="F371" s="256"/>
      <c r="G371" s="244"/>
      <c r="H371" s="576">
        <f t="shared" si="40"/>
        <v>0</v>
      </c>
      <c r="I371" s="262"/>
      <c r="J371" s="264"/>
      <c r="K371" s="587">
        <f t="shared" si="41"/>
        <v>0</v>
      </c>
      <c r="L371" s="277"/>
      <c r="M371" s="242"/>
      <c r="N371" s="242"/>
      <c r="O371" s="315"/>
    </row>
    <row r="372" spans="2:15" ht="12" thickBot="1" x14ac:dyDescent="0.25">
      <c r="B372" s="224">
        <v>13</v>
      </c>
      <c r="C372" s="255"/>
      <c r="D372" s="255"/>
      <c r="E372" s="255"/>
      <c r="F372" s="256"/>
      <c r="G372" s="244"/>
      <c r="H372" s="576">
        <f t="shared" si="40"/>
        <v>0</v>
      </c>
      <c r="I372" s="262"/>
      <c r="J372" s="264"/>
      <c r="K372" s="587">
        <f t="shared" si="41"/>
        <v>0</v>
      </c>
      <c r="L372" s="277"/>
      <c r="M372" s="242"/>
      <c r="N372" s="242"/>
      <c r="O372" s="315"/>
    </row>
    <row r="373" spans="2:15" ht="12" thickBot="1" x14ac:dyDescent="0.25">
      <c r="B373" s="224">
        <v>14</v>
      </c>
      <c r="C373" s="255"/>
      <c r="D373" s="255"/>
      <c r="E373" s="255"/>
      <c r="F373" s="256"/>
      <c r="G373" s="244"/>
      <c r="H373" s="576">
        <f t="shared" si="40"/>
        <v>0</v>
      </c>
      <c r="I373" s="262"/>
      <c r="J373" s="264"/>
      <c r="K373" s="587">
        <f t="shared" si="41"/>
        <v>0</v>
      </c>
      <c r="L373" s="277"/>
      <c r="M373" s="242"/>
      <c r="N373" s="242"/>
      <c r="O373" s="315"/>
    </row>
    <row r="374" spans="2:15" ht="12" thickBot="1" x14ac:dyDescent="0.25">
      <c r="B374" s="224">
        <v>15</v>
      </c>
      <c r="C374" s="255"/>
      <c r="D374" s="255"/>
      <c r="E374" s="255"/>
      <c r="F374" s="256"/>
      <c r="G374" s="244"/>
      <c r="H374" s="576">
        <f t="shared" si="40"/>
        <v>0</v>
      </c>
      <c r="I374" s="262"/>
      <c r="J374" s="264"/>
      <c r="K374" s="587">
        <f t="shared" si="41"/>
        <v>0</v>
      </c>
      <c r="L374" s="277"/>
      <c r="M374" s="242"/>
      <c r="N374" s="242"/>
      <c r="O374" s="315"/>
    </row>
    <row r="375" spans="2:15" ht="12" thickBot="1" x14ac:dyDescent="0.25">
      <c r="B375" s="224">
        <v>16</v>
      </c>
      <c r="C375" s="255"/>
      <c r="D375" s="255"/>
      <c r="E375" s="255"/>
      <c r="F375" s="256"/>
      <c r="G375" s="244"/>
      <c r="H375" s="576">
        <f t="shared" si="40"/>
        <v>0</v>
      </c>
      <c r="I375" s="262"/>
      <c r="J375" s="264"/>
      <c r="K375" s="587">
        <f t="shared" si="41"/>
        <v>0</v>
      </c>
      <c r="L375" s="277"/>
      <c r="M375" s="242"/>
      <c r="N375" s="242"/>
      <c r="O375" s="315"/>
    </row>
    <row r="376" spans="2:15" ht="12" thickBot="1" x14ac:dyDescent="0.25">
      <c r="B376" s="224">
        <v>17</v>
      </c>
      <c r="C376" s="255"/>
      <c r="D376" s="255"/>
      <c r="E376" s="255"/>
      <c r="F376" s="256"/>
      <c r="G376" s="244"/>
      <c r="H376" s="576">
        <f t="shared" si="40"/>
        <v>0</v>
      </c>
      <c r="I376" s="262"/>
      <c r="J376" s="264"/>
      <c r="K376" s="587">
        <f t="shared" si="41"/>
        <v>0</v>
      </c>
      <c r="L376" s="277"/>
      <c r="M376" s="242"/>
      <c r="N376" s="242"/>
      <c r="O376" s="315"/>
    </row>
    <row r="377" spans="2:15" ht="12" thickBot="1" x14ac:dyDescent="0.25">
      <c r="B377" s="224">
        <v>18</v>
      </c>
      <c r="C377" s="255"/>
      <c r="D377" s="255"/>
      <c r="E377" s="255"/>
      <c r="F377" s="256"/>
      <c r="G377" s="244"/>
      <c r="H377" s="576">
        <f t="shared" si="40"/>
        <v>0</v>
      </c>
      <c r="I377" s="262"/>
      <c r="J377" s="264"/>
      <c r="K377" s="587">
        <f t="shared" si="41"/>
        <v>0</v>
      </c>
      <c r="L377" s="277"/>
      <c r="M377" s="242"/>
      <c r="N377" s="242"/>
      <c r="O377" s="315"/>
    </row>
    <row r="378" spans="2:15" ht="12" thickBot="1" x14ac:dyDescent="0.25">
      <c r="B378" s="224">
        <v>19</v>
      </c>
      <c r="C378" s="255"/>
      <c r="D378" s="255"/>
      <c r="E378" s="255"/>
      <c r="F378" s="256"/>
      <c r="G378" s="244"/>
      <c r="H378" s="576">
        <f t="shared" si="40"/>
        <v>0</v>
      </c>
      <c r="I378" s="262"/>
      <c r="J378" s="264"/>
      <c r="K378" s="587">
        <f t="shared" si="41"/>
        <v>0</v>
      </c>
      <c r="L378" s="277"/>
      <c r="M378" s="242"/>
      <c r="N378" s="242"/>
      <c r="O378" s="315"/>
    </row>
    <row r="379" spans="2:15" ht="12" thickBot="1" x14ac:dyDescent="0.25">
      <c r="B379" s="224">
        <v>20</v>
      </c>
      <c r="C379" s="255"/>
      <c r="D379" s="255"/>
      <c r="E379" s="255"/>
      <c r="F379" s="256"/>
      <c r="G379" s="244"/>
      <c r="H379" s="583">
        <f t="shared" si="40"/>
        <v>0</v>
      </c>
      <c r="I379" s="262"/>
      <c r="J379" s="264"/>
      <c r="K379" s="588">
        <f t="shared" si="41"/>
        <v>0</v>
      </c>
      <c r="L379" s="277"/>
      <c r="M379" s="242"/>
      <c r="N379" s="242"/>
      <c r="O379" s="315"/>
    </row>
    <row r="380" spans="2:15" ht="12" thickBot="1" x14ac:dyDescent="0.25">
      <c r="B380" s="224"/>
      <c r="C380" s="83"/>
      <c r="D380" s="83"/>
      <c r="E380" s="83"/>
      <c r="F380" s="84"/>
      <c r="G380" s="85"/>
      <c r="H380" s="584">
        <f>SUM(H360:H379)</f>
        <v>0</v>
      </c>
      <c r="I380" s="585">
        <f>SUM(I360:I379)</f>
        <v>0</v>
      </c>
      <c r="J380" s="585">
        <f>SUM(J360:J379)</f>
        <v>0</v>
      </c>
      <c r="K380" s="585">
        <f>SUM(K360:K379)</f>
        <v>0</v>
      </c>
      <c r="L380" s="85"/>
      <c r="M380" s="85"/>
      <c r="N380" s="577">
        <f>SUM(N360:N379)</f>
        <v>0</v>
      </c>
      <c r="O380" s="317"/>
    </row>
    <row r="381" spans="2:15" x14ac:dyDescent="0.2">
      <c r="C381" s="247"/>
      <c r="D381" s="247"/>
      <c r="E381" s="247"/>
      <c r="F381" s="248"/>
      <c r="G381" s="247"/>
    </row>
    <row r="382" spans="2:15" x14ac:dyDescent="0.2">
      <c r="C382" s="247"/>
      <c r="D382" s="247"/>
      <c r="E382" s="247"/>
      <c r="F382" s="248"/>
      <c r="G382" s="247"/>
    </row>
    <row r="383" spans="2:15" ht="12" thickBot="1" x14ac:dyDescent="0.25">
      <c r="B383" s="228" t="s">
        <v>999</v>
      </c>
      <c r="C383" s="250" t="s">
        <v>1017</v>
      </c>
      <c r="D383" s="247"/>
      <c r="E383" s="247"/>
      <c r="F383" s="248"/>
      <c r="G383" s="247"/>
    </row>
    <row r="384" spans="2:15" ht="12" thickBot="1" x14ac:dyDescent="0.25">
      <c r="C384" s="258" t="s">
        <v>1004</v>
      </c>
      <c r="D384" s="259" t="s">
        <v>183</v>
      </c>
      <c r="E384" s="260" t="s">
        <v>282</v>
      </c>
      <c r="F384" s="261" t="s">
        <v>1000</v>
      </c>
      <c r="G384" s="260" t="s">
        <v>1001</v>
      </c>
      <c r="H384" s="230" t="s">
        <v>1002</v>
      </c>
      <c r="I384" s="231" t="s">
        <v>1012</v>
      </c>
      <c r="J384" s="232" t="s">
        <v>1003</v>
      </c>
      <c r="K384" s="232" t="s">
        <v>1005</v>
      </c>
      <c r="L384" s="906" t="s">
        <v>1349</v>
      </c>
      <c r="M384" s="907"/>
      <c r="N384" s="908"/>
      <c r="O384" s="232" t="s">
        <v>1350</v>
      </c>
    </row>
    <row r="385" spans="2:15" ht="12" thickBot="1" x14ac:dyDescent="0.25">
      <c r="B385" s="221">
        <v>1</v>
      </c>
      <c r="C385" s="242"/>
      <c r="D385" s="242"/>
      <c r="E385" s="242"/>
      <c r="F385" s="242"/>
      <c r="G385" s="242">
        <v>0</v>
      </c>
      <c r="H385" s="576">
        <f>E385+F385-G385</f>
        <v>0</v>
      </c>
      <c r="I385" s="242"/>
      <c r="J385" s="315"/>
      <c r="K385" s="315"/>
      <c r="L385" s="909"/>
      <c r="M385" s="910"/>
      <c r="N385" s="911"/>
      <c r="O385" s="315"/>
    </row>
    <row r="386" spans="2:15" ht="12" thickBot="1" x14ac:dyDescent="0.25">
      <c r="B386" s="221">
        <v>2</v>
      </c>
      <c r="C386" s="242"/>
      <c r="D386" s="242"/>
      <c r="E386" s="242"/>
      <c r="F386" s="242"/>
      <c r="G386" s="242"/>
      <c r="H386" s="576">
        <f t="shared" ref="H386:H398" si="42">E386+F386-G386</f>
        <v>0</v>
      </c>
      <c r="I386" s="242"/>
      <c r="J386" s="315"/>
      <c r="K386" s="315"/>
      <c r="L386" s="909"/>
      <c r="M386" s="910"/>
      <c r="N386" s="911"/>
      <c r="O386" s="315"/>
    </row>
    <row r="387" spans="2:15" ht="12" thickBot="1" x14ac:dyDescent="0.25">
      <c r="B387" s="221">
        <v>3</v>
      </c>
      <c r="C387" s="242"/>
      <c r="D387" s="242"/>
      <c r="E387" s="242"/>
      <c r="F387" s="242"/>
      <c r="G387" s="242"/>
      <c r="H387" s="576">
        <f t="shared" si="42"/>
        <v>0</v>
      </c>
      <c r="I387" s="242"/>
      <c r="J387" s="315"/>
      <c r="K387" s="315"/>
      <c r="L387" s="909"/>
      <c r="M387" s="910"/>
      <c r="N387" s="911"/>
      <c r="O387" s="315"/>
    </row>
    <row r="388" spans="2:15" ht="12" thickBot="1" x14ac:dyDescent="0.25">
      <c r="B388" s="221">
        <v>4</v>
      </c>
      <c r="C388" s="242"/>
      <c r="D388" s="242"/>
      <c r="E388" s="242"/>
      <c r="F388" s="242"/>
      <c r="G388" s="242"/>
      <c r="H388" s="576">
        <f t="shared" si="42"/>
        <v>0</v>
      </c>
      <c r="I388" s="242"/>
      <c r="J388" s="315"/>
      <c r="K388" s="315"/>
      <c r="L388" s="909"/>
      <c r="M388" s="910"/>
      <c r="N388" s="911"/>
      <c r="O388" s="315"/>
    </row>
    <row r="389" spans="2:15" ht="12" thickBot="1" x14ac:dyDescent="0.25">
      <c r="B389" s="221">
        <v>5</v>
      </c>
      <c r="C389" s="242"/>
      <c r="D389" s="242"/>
      <c r="E389" s="242"/>
      <c r="F389" s="242"/>
      <c r="G389" s="242"/>
      <c r="H389" s="576">
        <f t="shared" si="42"/>
        <v>0</v>
      </c>
      <c r="I389" s="242"/>
      <c r="J389" s="315"/>
      <c r="K389" s="315"/>
      <c r="L389" s="909"/>
      <c r="M389" s="910"/>
      <c r="N389" s="911"/>
      <c r="O389" s="315"/>
    </row>
    <row r="390" spans="2:15" ht="12" thickBot="1" x14ac:dyDescent="0.25">
      <c r="B390" s="221">
        <v>6</v>
      </c>
      <c r="C390" s="242"/>
      <c r="D390" s="242"/>
      <c r="E390" s="242"/>
      <c r="F390" s="242"/>
      <c r="G390" s="242"/>
      <c r="H390" s="576">
        <f t="shared" si="42"/>
        <v>0</v>
      </c>
      <c r="I390" s="242"/>
      <c r="J390" s="315"/>
      <c r="K390" s="315"/>
      <c r="L390" s="909"/>
      <c r="M390" s="910"/>
      <c r="N390" s="911"/>
      <c r="O390" s="315"/>
    </row>
    <row r="391" spans="2:15" ht="12" thickBot="1" x14ac:dyDescent="0.25">
      <c r="B391" s="221">
        <v>7</v>
      </c>
      <c r="C391" s="242"/>
      <c r="D391" s="242"/>
      <c r="E391" s="242"/>
      <c r="F391" s="242"/>
      <c r="G391" s="242"/>
      <c r="H391" s="576">
        <f t="shared" si="42"/>
        <v>0</v>
      </c>
      <c r="I391" s="242"/>
      <c r="J391" s="315"/>
      <c r="K391" s="315"/>
      <c r="L391" s="909"/>
      <c r="M391" s="910"/>
      <c r="N391" s="911"/>
      <c r="O391" s="315"/>
    </row>
    <row r="392" spans="2:15" ht="12" thickBot="1" x14ac:dyDescent="0.25">
      <c r="B392" s="221">
        <v>8</v>
      </c>
      <c r="C392" s="242"/>
      <c r="D392" s="242"/>
      <c r="E392" s="242"/>
      <c r="F392" s="242"/>
      <c r="G392" s="242"/>
      <c r="H392" s="576">
        <f t="shared" si="42"/>
        <v>0</v>
      </c>
      <c r="I392" s="242"/>
      <c r="J392" s="315"/>
      <c r="K392" s="315"/>
      <c r="L392" s="909"/>
      <c r="M392" s="910"/>
      <c r="N392" s="911"/>
      <c r="O392" s="315"/>
    </row>
    <row r="393" spans="2:15" ht="12" thickBot="1" x14ac:dyDescent="0.25">
      <c r="B393" s="221">
        <v>9</v>
      </c>
      <c r="C393" s="242"/>
      <c r="D393" s="242"/>
      <c r="E393" s="242"/>
      <c r="F393" s="242"/>
      <c r="G393" s="242"/>
      <c r="H393" s="576">
        <f t="shared" si="42"/>
        <v>0</v>
      </c>
      <c r="I393" s="242"/>
      <c r="J393" s="315"/>
      <c r="K393" s="315"/>
      <c r="L393" s="909"/>
      <c r="M393" s="910"/>
      <c r="N393" s="911"/>
      <c r="O393" s="315"/>
    </row>
    <row r="394" spans="2:15" ht="12" thickBot="1" x14ac:dyDescent="0.25">
      <c r="B394" s="221">
        <v>10</v>
      </c>
      <c r="C394" s="242"/>
      <c r="D394" s="242"/>
      <c r="E394" s="242"/>
      <c r="F394" s="242"/>
      <c r="G394" s="242"/>
      <c r="H394" s="576">
        <f t="shared" si="42"/>
        <v>0</v>
      </c>
      <c r="I394" s="242"/>
      <c r="J394" s="315"/>
      <c r="K394" s="315"/>
      <c r="L394" s="909"/>
      <c r="M394" s="910"/>
      <c r="N394" s="911"/>
      <c r="O394" s="315"/>
    </row>
    <row r="395" spans="2:15" ht="12" thickBot="1" x14ac:dyDescent="0.25">
      <c r="B395" s="221">
        <v>11</v>
      </c>
      <c r="C395" s="242"/>
      <c r="D395" s="242"/>
      <c r="E395" s="242"/>
      <c r="F395" s="242"/>
      <c r="G395" s="242"/>
      <c r="H395" s="576">
        <f t="shared" si="42"/>
        <v>0</v>
      </c>
      <c r="I395" s="242"/>
      <c r="J395" s="315"/>
      <c r="K395" s="315"/>
      <c r="L395" s="909"/>
      <c r="M395" s="910"/>
      <c r="N395" s="911"/>
      <c r="O395" s="315"/>
    </row>
    <row r="396" spans="2:15" ht="12" thickBot="1" x14ac:dyDescent="0.25">
      <c r="B396" s="221">
        <v>12</v>
      </c>
      <c r="C396" s="242"/>
      <c r="D396" s="242"/>
      <c r="E396" s="242"/>
      <c r="F396" s="242"/>
      <c r="G396" s="242"/>
      <c r="H396" s="576">
        <f t="shared" si="42"/>
        <v>0</v>
      </c>
      <c r="I396" s="242"/>
      <c r="J396" s="315"/>
      <c r="K396" s="315"/>
      <c r="L396" s="909"/>
      <c r="M396" s="910"/>
      <c r="N396" s="911"/>
      <c r="O396" s="315"/>
    </row>
    <row r="397" spans="2:15" ht="12" thickBot="1" x14ac:dyDescent="0.25">
      <c r="B397" s="221">
        <v>13</v>
      </c>
      <c r="C397" s="242"/>
      <c r="D397" s="242"/>
      <c r="E397" s="242"/>
      <c r="F397" s="242"/>
      <c r="G397" s="242"/>
      <c r="H397" s="576">
        <f t="shared" si="42"/>
        <v>0</v>
      </c>
      <c r="I397" s="242"/>
      <c r="J397" s="315"/>
      <c r="K397" s="315"/>
      <c r="L397" s="909"/>
      <c r="M397" s="910"/>
      <c r="N397" s="911"/>
      <c r="O397" s="315"/>
    </row>
    <row r="398" spans="2:15" ht="12" thickBot="1" x14ac:dyDescent="0.25">
      <c r="B398" s="221">
        <v>14</v>
      </c>
      <c r="C398" s="242"/>
      <c r="D398" s="242"/>
      <c r="E398" s="262"/>
      <c r="F398" s="242"/>
      <c r="G398" s="242"/>
      <c r="H398" s="576">
        <f t="shared" si="42"/>
        <v>0</v>
      </c>
      <c r="I398" s="242"/>
      <c r="J398" s="315"/>
      <c r="K398" s="315"/>
      <c r="L398" s="909"/>
      <c r="M398" s="910"/>
      <c r="N398" s="911"/>
      <c r="O398" s="315"/>
    </row>
    <row r="399" spans="2:15" ht="12" thickBot="1" x14ac:dyDescent="0.25">
      <c r="B399" s="221">
        <v>15</v>
      </c>
      <c r="C399" s="242"/>
      <c r="D399" s="242"/>
      <c r="E399" s="262"/>
      <c r="F399" s="262"/>
      <c r="G399" s="262"/>
      <c r="H399" s="583">
        <f>E399+F399-G399</f>
        <v>0</v>
      </c>
      <c r="I399" s="262"/>
      <c r="J399" s="315"/>
      <c r="K399" s="316"/>
      <c r="L399" s="909"/>
      <c r="M399" s="910"/>
      <c r="N399" s="911"/>
      <c r="O399" s="315"/>
    </row>
    <row r="400" spans="2:15" ht="12" thickBot="1" x14ac:dyDescent="0.25">
      <c r="C400" s="83"/>
      <c r="D400" s="83"/>
      <c r="E400" s="584">
        <f>SUM(E385:E399)</f>
        <v>0</v>
      </c>
      <c r="F400" s="584">
        <f>SUM(F385:F399)</f>
        <v>0</v>
      </c>
      <c r="G400" s="584">
        <f>SUM(G385:G399)</f>
        <v>0</v>
      </c>
      <c r="H400" s="584">
        <f>SUM(H385:H399)</f>
        <v>0</v>
      </c>
      <c r="I400" s="584">
        <f>SUM(I385:I399)</f>
        <v>0</v>
      </c>
      <c r="J400" s="252"/>
      <c r="K400" s="252"/>
      <c r="L400" s="909"/>
      <c r="M400" s="910"/>
      <c r="N400" s="911"/>
      <c r="O400" s="315"/>
    </row>
    <row r="403" spans="2:12" ht="12" thickBot="1" x14ac:dyDescent="0.25">
      <c r="B403" s="228" t="s">
        <v>1018</v>
      </c>
      <c r="C403" s="76" t="s">
        <v>1019</v>
      </c>
      <c r="E403" s="234"/>
      <c r="F403" s="235"/>
      <c r="G403" s="234"/>
    </row>
    <row r="404" spans="2:12" ht="15.75" customHeight="1" thickBot="1" x14ac:dyDescent="0.25">
      <c r="B404" s="228"/>
      <c r="C404" s="76"/>
      <c r="D404" s="903" t="s">
        <v>1020</v>
      </c>
      <c r="E404" s="904"/>
      <c r="F404" s="904"/>
      <c r="G404" s="905"/>
      <c r="H404" s="903" t="s">
        <v>1021</v>
      </c>
      <c r="I404" s="904"/>
      <c r="J404" s="904"/>
      <c r="K404" s="905"/>
      <c r="L404" s="10"/>
    </row>
    <row r="405" spans="2:12" ht="15" thickBot="1" x14ac:dyDescent="0.25">
      <c r="C405" s="236"/>
      <c r="D405" s="238" t="s">
        <v>1014</v>
      </c>
      <c r="E405" s="240" t="s">
        <v>1015</v>
      </c>
      <c r="F405" s="240" t="s">
        <v>1016</v>
      </c>
      <c r="G405" s="240" t="s">
        <v>6</v>
      </c>
      <c r="H405" s="238" t="s">
        <v>1014</v>
      </c>
      <c r="I405" s="240" t="s">
        <v>1015</v>
      </c>
      <c r="J405" s="240" t="s">
        <v>1016</v>
      </c>
      <c r="K405" s="240" t="s">
        <v>6</v>
      </c>
      <c r="L405" s="10"/>
    </row>
    <row r="406" spans="2:12" ht="15.75" thickBot="1" x14ac:dyDescent="0.3">
      <c r="C406" s="237"/>
      <c r="D406" s="239" t="s">
        <v>28</v>
      </c>
      <c r="E406" s="239" t="s">
        <v>28</v>
      </c>
      <c r="F406" s="239" t="s">
        <v>28</v>
      </c>
      <c r="G406" s="239" t="s">
        <v>28</v>
      </c>
      <c r="H406" s="239" t="s">
        <v>28</v>
      </c>
      <c r="I406" s="239" t="s">
        <v>28</v>
      </c>
      <c r="J406" s="296" t="s">
        <v>28</v>
      </c>
      <c r="K406" s="295" t="s">
        <v>28</v>
      </c>
      <c r="L406" s="10"/>
    </row>
    <row r="407" spans="2:12" ht="15.75" thickBot="1" x14ac:dyDescent="0.3">
      <c r="B407" s="227"/>
      <c r="C407" s="287" t="s">
        <v>86</v>
      </c>
      <c r="F407" s="291"/>
      <c r="G407" s="297"/>
      <c r="H407" s="113"/>
      <c r="I407" s="247"/>
      <c r="J407" s="268"/>
      <c r="K407" s="297"/>
      <c r="L407" s="10"/>
    </row>
    <row r="408" spans="2:12" ht="14.25" x14ac:dyDescent="0.2">
      <c r="B408" s="227"/>
      <c r="C408" s="288" t="s">
        <v>71</v>
      </c>
      <c r="D408" s="106"/>
      <c r="F408" s="291"/>
      <c r="G408" s="797">
        <f>SUM(D408:F408)</f>
        <v>0</v>
      </c>
      <c r="H408" s="106"/>
      <c r="I408" s="9"/>
      <c r="J408" s="291"/>
      <c r="K408" s="797">
        <f>SUM(H408:J408)</f>
        <v>0</v>
      </c>
      <c r="L408" s="10"/>
    </row>
    <row r="409" spans="2:12" ht="14.25" x14ac:dyDescent="0.2">
      <c r="B409" s="227"/>
      <c r="C409" s="288" t="s">
        <v>94</v>
      </c>
      <c r="D409" s="113"/>
      <c r="E409" s="113"/>
      <c r="F409" s="292"/>
      <c r="G409" s="797">
        <f t="shared" ref="G409:G421" si="43">SUM(D409:F409)</f>
        <v>0</v>
      </c>
      <c r="H409" s="113"/>
      <c r="I409" s="113"/>
      <c r="J409" s="292"/>
      <c r="K409" s="797">
        <f t="shared" ref="K409:K421" si="44">SUM(H409:J409)</f>
        <v>0</v>
      </c>
      <c r="L409" s="10"/>
    </row>
    <row r="410" spans="2:12" ht="14.25" x14ac:dyDescent="0.2">
      <c r="B410" s="227"/>
      <c r="C410" s="288" t="s">
        <v>95</v>
      </c>
      <c r="D410" s="113"/>
      <c r="E410" s="113"/>
      <c r="F410" s="292"/>
      <c r="G410" s="797">
        <f t="shared" si="43"/>
        <v>0</v>
      </c>
      <c r="H410" s="113"/>
      <c r="I410" s="113"/>
      <c r="J410" s="292"/>
      <c r="K410" s="797">
        <f t="shared" si="44"/>
        <v>0</v>
      </c>
      <c r="L410" s="10"/>
    </row>
    <row r="411" spans="2:12" ht="15" thickBot="1" x14ac:dyDescent="0.25">
      <c r="B411" s="227"/>
      <c r="C411" s="288" t="s">
        <v>72</v>
      </c>
      <c r="D411" s="799">
        <f>D408+D409+D410</f>
        <v>0</v>
      </c>
      <c r="E411" s="799">
        <f>E408+E409+E410</f>
        <v>0</v>
      </c>
      <c r="F411" s="800">
        <f>F408+F409+F410</f>
        <v>0</v>
      </c>
      <c r="G411" s="798">
        <f t="shared" si="43"/>
        <v>0</v>
      </c>
      <c r="H411" s="799">
        <f>H408+H409+H410</f>
        <v>0</v>
      </c>
      <c r="I411" s="799">
        <f>I408+I409+I410</f>
        <v>0</v>
      </c>
      <c r="J411" s="800">
        <f>J408+J409+J410</f>
        <v>0</v>
      </c>
      <c r="K411" s="798">
        <f t="shared" si="44"/>
        <v>0</v>
      </c>
      <c r="L411" s="10"/>
    </row>
    <row r="412" spans="2:12" ht="15" thickTop="1" x14ac:dyDescent="0.2">
      <c r="B412" s="227"/>
      <c r="C412" s="288"/>
      <c r="D412" s="106"/>
      <c r="E412" s="106"/>
      <c r="F412" s="293"/>
      <c r="G412" s="25"/>
      <c r="H412" s="106"/>
      <c r="I412" s="106"/>
      <c r="J412" s="293"/>
      <c r="K412" s="25"/>
      <c r="L412" s="10"/>
    </row>
    <row r="413" spans="2:12" ht="15" x14ac:dyDescent="0.25">
      <c r="B413" s="227"/>
      <c r="C413" s="289" t="s">
        <v>96</v>
      </c>
      <c r="D413" s="106"/>
      <c r="E413" s="106"/>
      <c r="F413" s="293"/>
      <c r="G413" s="25"/>
      <c r="H413" s="106"/>
      <c r="I413" s="106"/>
      <c r="J413" s="293"/>
      <c r="K413" s="25"/>
      <c r="L413" s="10"/>
    </row>
    <row r="414" spans="2:12" ht="14.25" x14ac:dyDescent="0.2">
      <c r="B414" s="227"/>
      <c r="C414" s="288" t="s">
        <v>70</v>
      </c>
      <c r="D414" s="113"/>
      <c r="E414" s="113"/>
      <c r="F414" s="292"/>
      <c r="G414" s="797">
        <f t="shared" si="43"/>
        <v>0</v>
      </c>
      <c r="H414" s="113"/>
      <c r="I414" s="113"/>
      <c r="J414" s="292"/>
      <c r="K414" s="797">
        <f t="shared" si="44"/>
        <v>0</v>
      </c>
      <c r="L414" s="10"/>
    </row>
    <row r="415" spans="2:12" ht="14.25" x14ac:dyDescent="0.2">
      <c r="B415" s="227"/>
      <c r="C415" s="288" t="s">
        <v>97</v>
      </c>
      <c r="D415" s="113"/>
      <c r="E415" s="113"/>
      <c r="F415" s="292"/>
      <c r="G415" s="797">
        <f t="shared" si="43"/>
        <v>0</v>
      </c>
      <c r="H415" s="113"/>
      <c r="I415" s="113"/>
      <c r="J415" s="292"/>
      <c r="K415" s="797">
        <f t="shared" si="44"/>
        <v>0</v>
      </c>
      <c r="L415" s="10"/>
    </row>
    <row r="416" spans="2:12" ht="14.25" x14ac:dyDescent="0.2">
      <c r="B416" s="227"/>
      <c r="C416" s="288" t="s">
        <v>88</v>
      </c>
      <c r="D416" s="113"/>
      <c r="E416" s="113"/>
      <c r="F416" s="292"/>
      <c r="G416" s="797">
        <f t="shared" si="43"/>
        <v>0</v>
      </c>
      <c r="H416" s="113"/>
      <c r="I416" s="113"/>
      <c r="J416" s="292"/>
      <c r="K416" s="797">
        <f t="shared" si="44"/>
        <v>0</v>
      </c>
      <c r="L416" s="10"/>
    </row>
    <row r="417" spans="2:12" ht="15" thickBot="1" x14ac:dyDescent="0.25">
      <c r="B417" s="227"/>
      <c r="C417" s="288" t="s">
        <v>72</v>
      </c>
      <c r="D417" s="799">
        <f>D414+D415+D416</f>
        <v>0</v>
      </c>
      <c r="E417" s="799">
        <f>E414+E415+E416</f>
        <v>0</v>
      </c>
      <c r="F417" s="800">
        <f>F414+F415+F416</f>
        <v>0</v>
      </c>
      <c r="G417" s="798">
        <f t="shared" si="43"/>
        <v>0</v>
      </c>
      <c r="H417" s="799">
        <f>H414+H415+H416</f>
        <v>0</v>
      </c>
      <c r="I417" s="799">
        <f>I414+I415+I416</f>
        <v>0</v>
      </c>
      <c r="J417" s="800">
        <f>J414+J415+J416</f>
        <v>0</v>
      </c>
      <c r="K417" s="798">
        <f t="shared" si="44"/>
        <v>0</v>
      </c>
      <c r="L417" s="10"/>
    </row>
    <row r="418" spans="2:12" ht="15" thickTop="1" x14ac:dyDescent="0.2">
      <c r="B418" s="227"/>
      <c r="C418" s="288"/>
      <c r="D418" s="106"/>
      <c r="E418" s="106"/>
      <c r="F418" s="293"/>
      <c r="G418" s="25"/>
      <c r="H418" s="106"/>
      <c r="I418" s="106"/>
      <c r="J418" s="293"/>
      <c r="K418" s="25"/>
      <c r="L418" s="10"/>
    </row>
    <row r="419" spans="2:12" ht="15" x14ac:dyDescent="0.25">
      <c r="B419" s="227"/>
      <c r="C419" s="289" t="s">
        <v>89</v>
      </c>
      <c r="D419" s="106"/>
      <c r="E419" s="106"/>
      <c r="F419" s="293"/>
      <c r="G419" s="25"/>
      <c r="H419" s="106"/>
      <c r="I419" s="106"/>
      <c r="J419" s="293"/>
      <c r="K419" s="25"/>
      <c r="L419" s="10"/>
    </row>
    <row r="420" spans="2:12" ht="14.25" x14ac:dyDescent="0.2">
      <c r="B420" s="227"/>
      <c r="C420" s="288" t="s">
        <v>72</v>
      </c>
      <c r="D420" s="521">
        <f>D411-D417</f>
        <v>0</v>
      </c>
      <c r="E420" s="521">
        <f>E411-E417</f>
        <v>0</v>
      </c>
      <c r="F420" s="425">
        <f>F411-F417</f>
        <v>0</v>
      </c>
      <c r="G420" s="797">
        <f t="shared" si="43"/>
        <v>0</v>
      </c>
      <c r="H420" s="521">
        <f>H411-H417</f>
        <v>0</v>
      </c>
      <c r="I420" s="521">
        <f>I411-I417</f>
        <v>0</v>
      </c>
      <c r="J420" s="425">
        <f>J411-J417</f>
        <v>0</v>
      </c>
      <c r="K420" s="797">
        <f t="shared" si="44"/>
        <v>0</v>
      </c>
      <c r="L420" s="10"/>
    </row>
    <row r="421" spans="2:12" ht="15" thickBot="1" x14ac:dyDescent="0.25">
      <c r="B421" s="227"/>
      <c r="C421" s="290" t="s">
        <v>98</v>
      </c>
      <c r="D421" s="263"/>
      <c r="E421" s="263"/>
      <c r="F421" s="294"/>
      <c r="G421" s="798">
        <f t="shared" si="43"/>
        <v>0</v>
      </c>
      <c r="H421" s="263"/>
      <c r="I421" s="263"/>
      <c r="J421" s="294"/>
      <c r="K421" s="798">
        <f t="shared" si="44"/>
        <v>0</v>
      </c>
      <c r="L421" s="10"/>
    </row>
    <row r="422" spans="2:12" ht="15" thickTop="1" x14ac:dyDescent="0.2">
      <c r="C422" s="108"/>
      <c r="D422" s="105"/>
      <c r="J422" s="21"/>
      <c r="K422" s="298"/>
    </row>
    <row r="423" spans="2:12" ht="12" thickBot="1" x14ac:dyDescent="0.25"/>
    <row r="424" spans="2:12" ht="30" x14ac:dyDescent="0.25">
      <c r="C424" s="801" t="s">
        <v>1351</v>
      </c>
      <c r="D424" s="912" t="s">
        <v>1352</v>
      </c>
      <c r="E424" s="912"/>
      <c r="F424" s="913"/>
    </row>
    <row r="425" spans="2:12" ht="15" x14ac:dyDescent="0.25">
      <c r="C425" s="802"/>
      <c r="D425" s="803" t="s">
        <v>1014</v>
      </c>
      <c r="E425" s="803" t="s">
        <v>1015</v>
      </c>
      <c r="F425" s="804" t="s">
        <v>1353</v>
      </c>
    </row>
    <row r="426" spans="2:12" ht="15" x14ac:dyDescent="0.25">
      <c r="C426" s="802"/>
      <c r="D426" s="805" t="s">
        <v>984</v>
      </c>
      <c r="E426" s="805" t="s">
        <v>984</v>
      </c>
      <c r="F426" s="806" t="s">
        <v>984</v>
      </c>
    </row>
    <row r="427" spans="2:12" x14ac:dyDescent="0.2">
      <c r="C427" s="807"/>
      <c r="D427" s="808"/>
      <c r="E427" s="808"/>
      <c r="F427" s="809"/>
    </row>
    <row r="428" spans="2:12" x14ac:dyDescent="0.2">
      <c r="C428" s="807"/>
      <c r="D428" s="808"/>
      <c r="E428" s="808"/>
      <c r="F428" s="809"/>
    </row>
    <row r="429" spans="2:12" x14ac:dyDescent="0.2">
      <c r="C429" s="807"/>
      <c r="D429" s="808"/>
      <c r="E429" s="808"/>
      <c r="F429" s="809"/>
    </row>
    <row r="430" spans="2:12" x14ac:dyDescent="0.2">
      <c r="C430" s="807"/>
      <c r="D430" s="808"/>
      <c r="E430" s="808"/>
      <c r="F430" s="809"/>
    </row>
    <row r="431" spans="2:12" x14ac:dyDescent="0.2">
      <c r="C431" s="807"/>
      <c r="D431" s="808"/>
      <c r="E431" s="808"/>
      <c r="F431" s="809"/>
    </row>
    <row r="432" spans="2:12" x14ac:dyDescent="0.2">
      <c r="C432" s="807"/>
      <c r="D432" s="808"/>
      <c r="E432" s="808"/>
      <c r="F432" s="809"/>
    </row>
    <row r="433" spans="3:6" x14ac:dyDescent="0.2">
      <c r="C433" s="807"/>
      <c r="D433" s="808"/>
      <c r="E433" s="808"/>
      <c r="F433" s="809"/>
    </row>
    <row r="434" spans="3:6" x14ac:dyDescent="0.2">
      <c r="C434" s="807"/>
      <c r="D434" s="808"/>
      <c r="E434" s="808"/>
      <c r="F434" s="809"/>
    </row>
    <row r="435" spans="3:6" x14ac:dyDescent="0.2">
      <c r="C435" s="807"/>
      <c r="D435" s="808"/>
      <c r="E435" s="808"/>
      <c r="F435" s="809"/>
    </row>
    <row r="436" spans="3:6" x14ac:dyDescent="0.2">
      <c r="C436" s="807"/>
      <c r="D436" s="808"/>
      <c r="E436" s="808"/>
      <c r="F436" s="809"/>
    </row>
    <row r="437" spans="3:6" x14ac:dyDescent="0.2">
      <c r="C437" s="807"/>
      <c r="D437" s="808"/>
      <c r="E437" s="808"/>
      <c r="F437" s="809"/>
    </row>
    <row r="438" spans="3:6" x14ac:dyDescent="0.2">
      <c r="C438" s="807"/>
      <c r="D438" s="808"/>
      <c r="E438" s="808"/>
      <c r="F438" s="809"/>
    </row>
    <row r="439" spans="3:6" x14ac:dyDescent="0.2">
      <c r="C439" s="807"/>
      <c r="D439" s="808"/>
      <c r="E439" s="808"/>
      <c r="F439" s="809"/>
    </row>
    <row r="440" spans="3:6" x14ac:dyDescent="0.2">
      <c r="C440" s="807"/>
      <c r="D440" s="808"/>
      <c r="E440" s="808"/>
      <c r="F440" s="809"/>
    </row>
    <row r="441" spans="3:6" x14ac:dyDescent="0.2">
      <c r="C441" s="807"/>
      <c r="D441" s="808"/>
      <c r="E441" s="808"/>
      <c r="F441" s="809"/>
    </row>
    <row r="442" spans="3:6" x14ac:dyDescent="0.2">
      <c r="C442" s="807"/>
      <c r="D442" s="808"/>
      <c r="E442" s="808"/>
      <c r="F442" s="809"/>
    </row>
    <row r="443" spans="3:6" ht="12" thickBot="1" x14ac:dyDescent="0.25">
      <c r="C443" s="810"/>
      <c r="D443" s="811"/>
      <c r="E443" s="811"/>
      <c r="F443" s="812"/>
    </row>
  </sheetData>
  <sheetProtection algorithmName="SHA-512" hashValue="oSXz6KX3GES8464sFaP6LoQxPFT4Nll616W3ABkLG35bCM2nDu1ewK25br3dj/YYJdYKsInJbQM8Hk7e0Fsb8A==" saltValue="YAtd97UJcb0yp2Ph0FSozg==" spinCount="100000" sheet="1" objects="1" scenarios="1"/>
  <mergeCells count="22">
    <mergeCell ref="D424:F424"/>
    <mergeCell ref="L396:N396"/>
    <mergeCell ref="L397:N397"/>
    <mergeCell ref="L398:N398"/>
    <mergeCell ref="L399:N399"/>
    <mergeCell ref="L400:N400"/>
    <mergeCell ref="A1:A4"/>
    <mergeCell ref="D404:G404"/>
    <mergeCell ref="H404:K404"/>
    <mergeCell ref="A7:A8"/>
    <mergeCell ref="L384:N384"/>
    <mergeCell ref="L385:N385"/>
    <mergeCell ref="L386:N386"/>
    <mergeCell ref="L387:N387"/>
    <mergeCell ref="L388:N388"/>
    <mergeCell ref="L389:N389"/>
    <mergeCell ref="L390:N390"/>
    <mergeCell ref="L391:N391"/>
    <mergeCell ref="L392:N392"/>
    <mergeCell ref="L393:N393"/>
    <mergeCell ref="L394:N394"/>
    <mergeCell ref="L395:N395"/>
  </mergeCells>
  <hyperlinks>
    <hyperlink ref="A1" location="HOME!A1" display="HOME"/>
    <hyperlink ref="A2" location="HOME!A1" display="HOME!A1"/>
    <hyperlink ref="A3" location="HOME!A1" display="HOME!A1"/>
    <hyperlink ref="A4" location="HOME!A1" display="HOME!A1"/>
    <hyperlink ref="Q2" location="'Notes BS'!X1" display="CLICK HERE!                     To input last Audited balances."/>
    <hyperlink ref="A7:A8" location="'Statement of Financial Position'!A1" display="SFP"/>
  </hyperlinks>
  <pageMargins left="0.7" right="0.7" top="0.75" bottom="0.75" header="0.3" footer="0.3"/>
  <pageSetup paperSize="9"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
  <sheetViews>
    <sheetView topLeftCell="D1" workbookViewId="0">
      <selection activeCell="H12" sqref="H12"/>
    </sheetView>
  </sheetViews>
  <sheetFormatPr defaultRowHeight="15" x14ac:dyDescent="0.25"/>
  <cols>
    <col min="2" max="2" width="36.28515625" customWidth="1"/>
    <col min="3" max="3" width="29" customWidth="1"/>
    <col min="4" max="4" width="28.5703125" style="87" customWidth="1"/>
    <col min="5" max="5" width="10.42578125" style="87" customWidth="1"/>
    <col min="6" max="6" width="27.85546875" customWidth="1"/>
    <col min="7" max="7" width="15.140625" customWidth="1"/>
    <col min="8" max="8" width="29.140625" style="87" customWidth="1"/>
    <col min="9" max="9" width="15.42578125" style="87" customWidth="1"/>
    <col min="10" max="10" width="26.85546875" style="87" customWidth="1"/>
    <col min="11" max="11" width="9.7109375" style="87" customWidth="1"/>
    <col min="12" max="12" width="27" customWidth="1"/>
    <col min="13" max="13" width="11.140625" customWidth="1"/>
    <col min="14" max="14" width="11.5703125" customWidth="1"/>
    <col min="15" max="15" width="21.5703125" customWidth="1"/>
    <col min="17" max="17" width="10.140625" style="87" customWidth="1"/>
    <col min="18" max="18" width="10.85546875" style="87" customWidth="1"/>
    <col min="19" max="19" width="27.42578125" customWidth="1"/>
    <col min="20" max="20" width="12.85546875" customWidth="1"/>
  </cols>
  <sheetData>
    <row r="1" spans="1:46" ht="36" customHeight="1" x14ac:dyDescent="0.25">
      <c r="A1" s="875" t="s">
        <v>172</v>
      </c>
    </row>
    <row r="2" spans="1:46" ht="15" customHeight="1" x14ac:dyDescent="0.25">
      <c r="A2" s="875"/>
      <c r="B2" s="916" t="s">
        <v>162</v>
      </c>
      <c r="C2" s="917" t="s">
        <v>991</v>
      </c>
      <c r="D2" s="921" t="s">
        <v>1280</v>
      </c>
      <c r="E2" s="921" t="s">
        <v>1281</v>
      </c>
      <c r="F2" s="918" t="s">
        <v>1282</v>
      </c>
      <c r="G2" s="921" t="s">
        <v>1283</v>
      </c>
      <c r="H2" s="918" t="s">
        <v>338</v>
      </c>
      <c r="I2" s="921" t="s">
        <v>992</v>
      </c>
      <c r="J2" s="920" t="s">
        <v>159</v>
      </c>
      <c r="K2" s="921" t="s">
        <v>993</v>
      </c>
      <c r="L2" s="914" t="s">
        <v>158</v>
      </c>
      <c r="M2" s="914" t="s">
        <v>341</v>
      </c>
      <c r="N2" s="914" t="s">
        <v>340</v>
      </c>
      <c r="O2" s="930" t="s">
        <v>160</v>
      </c>
      <c r="P2" s="914" t="s">
        <v>337</v>
      </c>
      <c r="Q2" s="930" t="s">
        <v>1284</v>
      </c>
      <c r="R2" s="930" t="s">
        <v>1285</v>
      </c>
      <c r="S2" s="931" t="s">
        <v>1340</v>
      </c>
      <c r="T2" s="931" t="s">
        <v>1043</v>
      </c>
      <c r="U2" s="924"/>
      <c r="V2" s="924"/>
      <c r="W2" s="923"/>
      <c r="X2" s="924"/>
      <c r="Y2" s="924"/>
      <c r="Z2" s="924"/>
      <c r="AA2" s="924"/>
      <c r="AB2" s="924"/>
      <c r="AC2" s="138"/>
      <c r="AD2" s="138"/>
      <c r="AE2" s="923"/>
      <c r="AF2" s="924"/>
      <c r="AG2" s="927"/>
      <c r="AH2" s="928"/>
      <c r="AI2" s="923"/>
      <c r="AJ2" s="924"/>
      <c r="AK2" s="923"/>
      <c r="AL2" s="924"/>
      <c r="AM2" s="923"/>
      <c r="AN2" s="924"/>
      <c r="AO2" s="923"/>
      <c r="AP2" s="924"/>
      <c r="AQ2" s="923"/>
      <c r="AR2" s="924"/>
      <c r="AS2" s="923"/>
      <c r="AT2" s="926"/>
    </row>
    <row r="3" spans="1:46" ht="45" customHeight="1" x14ac:dyDescent="0.25">
      <c r="A3" s="875"/>
      <c r="B3" s="916"/>
      <c r="C3" s="917"/>
      <c r="D3" s="922"/>
      <c r="E3" s="922"/>
      <c r="F3" s="919"/>
      <c r="G3" s="922"/>
      <c r="H3" s="919"/>
      <c r="I3" s="922"/>
      <c r="J3" s="920"/>
      <c r="K3" s="922"/>
      <c r="L3" s="915"/>
      <c r="M3" s="915"/>
      <c r="N3" s="915"/>
      <c r="O3" s="930"/>
      <c r="P3" s="915"/>
      <c r="Q3" s="930"/>
      <c r="R3" s="930"/>
      <c r="S3" s="932"/>
      <c r="T3" s="932"/>
      <c r="U3" s="925"/>
      <c r="V3" s="925"/>
      <c r="W3" s="923"/>
      <c r="X3" s="925"/>
      <c r="Y3" s="925"/>
      <c r="Z3" s="925"/>
      <c r="AA3" s="925"/>
      <c r="AB3" s="925"/>
      <c r="AC3" s="139"/>
      <c r="AD3" s="139"/>
      <c r="AE3" s="923"/>
      <c r="AF3" s="925"/>
      <c r="AG3" s="927"/>
      <c r="AH3" s="929"/>
      <c r="AI3" s="923"/>
      <c r="AJ3" s="925"/>
      <c r="AK3" s="923"/>
      <c r="AL3" s="925"/>
      <c r="AM3" s="923"/>
      <c r="AN3" s="925"/>
      <c r="AO3" s="923"/>
      <c r="AP3" s="925"/>
      <c r="AQ3" s="923"/>
      <c r="AR3" s="925"/>
      <c r="AS3" s="923"/>
      <c r="AT3" s="926"/>
    </row>
    <row r="4" spans="1:46" s="87" customFormat="1" ht="17.25" customHeight="1" x14ac:dyDescent="0.25">
      <c r="A4" s="875"/>
      <c r="B4" s="140"/>
      <c r="C4" s="146" t="s">
        <v>339</v>
      </c>
      <c r="D4" s="596" t="s">
        <v>339</v>
      </c>
      <c r="E4" s="147" t="s">
        <v>110</v>
      </c>
      <c r="F4" s="146" t="s">
        <v>339</v>
      </c>
      <c r="G4" s="147" t="s">
        <v>110</v>
      </c>
      <c r="H4" s="146" t="s">
        <v>339</v>
      </c>
      <c r="I4" s="147" t="s">
        <v>110</v>
      </c>
      <c r="J4" s="146" t="s">
        <v>339</v>
      </c>
      <c r="K4" s="147" t="s">
        <v>110</v>
      </c>
      <c r="L4" s="150" t="s">
        <v>339</v>
      </c>
      <c r="M4" s="151" t="s">
        <v>110</v>
      </c>
      <c r="N4" s="151" t="s">
        <v>110</v>
      </c>
      <c r="O4" s="150" t="s">
        <v>339</v>
      </c>
      <c r="P4" s="151" t="s">
        <v>110</v>
      </c>
      <c r="Q4" s="151" t="s">
        <v>110</v>
      </c>
      <c r="R4" s="151" t="s">
        <v>110</v>
      </c>
      <c r="S4" s="145" t="s">
        <v>339</v>
      </c>
      <c r="T4" s="345"/>
      <c r="U4" s="141"/>
      <c r="V4" s="141"/>
      <c r="W4" s="141"/>
      <c r="X4" s="141"/>
      <c r="Y4" s="141"/>
      <c r="Z4" s="141"/>
      <c r="AA4" s="141"/>
      <c r="AB4" s="141"/>
      <c r="AC4" s="141"/>
      <c r="AD4" s="141"/>
      <c r="AE4" s="141"/>
      <c r="AF4" s="141"/>
      <c r="AG4" s="142"/>
      <c r="AH4" s="142"/>
      <c r="AI4" s="141"/>
      <c r="AJ4" s="141"/>
      <c r="AK4" s="141"/>
      <c r="AL4" s="141"/>
      <c r="AM4" s="141"/>
      <c r="AN4" s="141"/>
      <c r="AO4" s="141"/>
      <c r="AP4" s="141"/>
      <c r="AQ4" s="141"/>
      <c r="AR4" s="141"/>
      <c r="AS4" s="141"/>
      <c r="AT4" s="143"/>
    </row>
    <row r="5" spans="1:46" x14ac:dyDescent="0.25">
      <c r="A5" s="875"/>
      <c r="B5" s="144">
        <f>HOME!I5</f>
        <v>0</v>
      </c>
      <c r="C5" s="148">
        <f>'Statement of Financial Performa'!F13</f>
        <v>0</v>
      </c>
      <c r="D5" s="148">
        <f>'Notes P&amp;L'!F14-'Notes P&amp;L'!F25</f>
        <v>0</v>
      </c>
      <c r="E5" s="148" t="e">
        <f>D5/C5*100</f>
        <v>#DIV/0!</v>
      </c>
      <c r="F5" s="148">
        <f>'Statement of Financial Performa'!F10+'Statement of Financial Performa'!F11</f>
        <v>0</v>
      </c>
      <c r="G5" s="149" t="e">
        <f>F5/C5*100</f>
        <v>#DIV/0!</v>
      </c>
      <c r="H5" s="148">
        <f>'Statement of Financial Performa'!F12</f>
        <v>0</v>
      </c>
      <c r="I5" s="149" t="e">
        <f>H5/C5*100</f>
        <v>#DIV/0!</v>
      </c>
      <c r="J5" s="148">
        <f>'Statement of Financial Performa'!F21</f>
        <v>0</v>
      </c>
      <c r="K5" s="149" t="e">
        <f>J5/C5*100</f>
        <v>#DIV/0!</v>
      </c>
      <c r="L5" s="152">
        <f>'Statement of Financial Position'!F17</f>
        <v>0</v>
      </c>
      <c r="M5" s="153" t="e">
        <f>('Statement of Financial Position'!F6+'Statement of Financial Position'!F7+'Statement of Financial Position'!F8-'Notes BS'!V61-'Notes BS'!V64-'Notes BS'!V31-'Notes BS'!V33)/'Statement of Financial Position'!F17*100</f>
        <v>#DIV/0!</v>
      </c>
      <c r="N5" s="152" t="e">
        <f>('Statement of Financial Position'!F6+'Statement of Financial Position'!F7+'Statement of Financial Position'!F8-'Notes BS'!V22-'Notes BS'!V31-'Notes BS'!V33-'Notes BS'!V52-'Notes BS'!V61-'Notes BS'!V64)/'Statement of Financial Position'!F17*100</f>
        <v>#DIV/0!</v>
      </c>
      <c r="O5" s="152">
        <f>'Statement of Financial Position'!F31</f>
        <v>0</v>
      </c>
      <c r="P5" s="154" t="e">
        <f>O5/L5*100</f>
        <v>#DIV/0!</v>
      </c>
      <c r="Q5" s="154" t="e">
        <f>'Statement of Financial Position'!F20/'Statement of Financial Position'!F17*100</f>
        <v>#DIV/0!</v>
      </c>
      <c r="R5" s="154" t="e">
        <f>'Statement of Financial Position'!F21/'Statement of Financial Position'!F17*100</f>
        <v>#DIV/0!</v>
      </c>
      <c r="S5" s="155">
        <f>'Statement of Financial Position'!F40</f>
        <v>0</v>
      </c>
      <c r="T5" s="345" t="str">
        <f>IF(S5&gt;=HOME!S5,"ADEQUATE","INADEQUATE")</f>
        <v>INADEQUATE</v>
      </c>
    </row>
    <row r="8" spans="1:46" x14ac:dyDescent="0.25">
      <c r="M8" s="101"/>
    </row>
  </sheetData>
  <sheetProtection algorithmName="SHA-512" hashValue="BgNpkM52Kxkwg7+qXQAP9uWjUMRM5C4fJjohzNktIKZLOjT0+gkcIAh6ynr8oYhs4GhdSPuH8+3LnRWA1QJMEQ==" saltValue="BQniB8mPmopz5kq+Yj2u3g==" spinCount="100000" sheet="1" objects="1" scenarios="1"/>
  <mergeCells count="44">
    <mergeCell ref="AO2:AO3"/>
    <mergeCell ref="AP2:AP3"/>
    <mergeCell ref="O2:O3"/>
    <mergeCell ref="P2:P3"/>
    <mergeCell ref="S2:S3"/>
    <mergeCell ref="T2:T3"/>
    <mergeCell ref="U2:U3"/>
    <mergeCell ref="W2:W3"/>
    <mergeCell ref="X2:X3"/>
    <mergeCell ref="Y2:Y3"/>
    <mergeCell ref="Z2:Z3"/>
    <mergeCell ref="V2:V3"/>
    <mergeCell ref="Q2:Q3"/>
    <mergeCell ref="R2:R3"/>
    <mergeCell ref="AQ2:AQ3"/>
    <mergeCell ref="AR2:AR3"/>
    <mergeCell ref="AS2:AS3"/>
    <mergeCell ref="AT2:AT3"/>
    <mergeCell ref="AA2:AA3"/>
    <mergeCell ref="AB2:AB3"/>
    <mergeCell ref="AE2:AE3"/>
    <mergeCell ref="AF2:AF3"/>
    <mergeCell ref="AG2:AG3"/>
    <mergeCell ref="AH2:AH3"/>
    <mergeCell ref="AK2:AK3"/>
    <mergeCell ref="AL2:AL3"/>
    <mergeCell ref="AM2:AM3"/>
    <mergeCell ref="AN2:AN3"/>
    <mergeCell ref="AI2:AI3"/>
    <mergeCell ref="AJ2:AJ3"/>
    <mergeCell ref="M2:M3"/>
    <mergeCell ref="N2:N3"/>
    <mergeCell ref="A1:A5"/>
    <mergeCell ref="B2:B3"/>
    <mergeCell ref="C2:C3"/>
    <mergeCell ref="F2:F3"/>
    <mergeCell ref="J2:J3"/>
    <mergeCell ref="K2:K3"/>
    <mergeCell ref="H2:H3"/>
    <mergeCell ref="I2:I3"/>
    <mergeCell ref="G2:G3"/>
    <mergeCell ref="L2:L3"/>
    <mergeCell ref="D2:D3"/>
    <mergeCell ref="E2:E3"/>
  </mergeCells>
  <conditionalFormatting sqref="T5">
    <cfRule type="containsText" dxfId="0" priority="1" operator="containsText" text="INADEQUATE">
      <formula>NOT(ISERROR(SEARCH("INADEQUATE",T5)))</formula>
    </cfRule>
  </conditionalFormatting>
  <hyperlinks>
    <hyperlink ref="A1" location="HOME!A1" display="HOM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2"/>
  <sheetViews>
    <sheetView showGridLines="0" view="pageBreakPreview" zoomScaleSheetLayoutView="100" workbookViewId="0">
      <pane ySplit="1" topLeftCell="A2" activePane="bottomLeft" state="frozen"/>
      <selection pane="bottomLeft" activeCell="I7" sqref="I7"/>
    </sheetView>
  </sheetViews>
  <sheetFormatPr defaultRowHeight="14.25" x14ac:dyDescent="0.2"/>
  <cols>
    <col min="1" max="1" width="9.140625" style="157"/>
    <col min="2" max="2" width="17.7109375" style="158" customWidth="1"/>
    <col min="3" max="3" width="84" style="159" customWidth="1"/>
    <col min="4" max="7" width="9.140625" style="157" hidden="1" customWidth="1"/>
    <col min="8" max="16384" width="9.140625" style="157"/>
  </cols>
  <sheetData>
    <row r="1" spans="1:9" ht="15" x14ac:dyDescent="0.25">
      <c r="A1" s="933" t="s">
        <v>172</v>
      </c>
      <c r="B1" s="162" t="s">
        <v>342</v>
      </c>
      <c r="C1" s="163" t="s">
        <v>939</v>
      </c>
    </row>
    <row r="2" spans="1:9" x14ac:dyDescent="0.2">
      <c r="A2" s="933"/>
      <c r="B2" s="160">
        <v>6</v>
      </c>
      <c r="C2" s="164" t="s">
        <v>343</v>
      </c>
    </row>
    <row r="3" spans="1:9" x14ac:dyDescent="0.2">
      <c r="A3" s="933"/>
      <c r="B3" s="160">
        <v>12</v>
      </c>
      <c r="C3" s="164" t="s">
        <v>344</v>
      </c>
    </row>
    <row r="4" spans="1:9" x14ac:dyDescent="0.2">
      <c r="A4" s="933"/>
      <c r="B4" s="160">
        <v>14</v>
      </c>
      <c r="C4" s="164" t="s">
        <v>345</v>
      </c>
    </row>
    <row r="5" spans="1:9" x14ac:dyDescent="0.2">
      <c r="A5" s="168"/>
      <c r="B5" s="160">
        <v>20</v>
      </c>
      <c r="C5" s="164" t="s">
        <v>346</v>
      </c>
    </row>
    <row r="6" spans="1:9" x14ac:dyDescent="0.2">
      <c r="A6" s="168"/>
      <c r="B6" s="160">
        <v>21</v>
      </c>
      <c r="C6" s="164" t="s">
        <v>347</v>
      </c>
    </row>
    <row r="7" spans="1:9" x14ac:dyDescent="0.2">
      <c r="A7" s="168"/>
      <c r="B7" s="160">
        <v>22</v>
      </c>
      <c r="C7" s="164" t="s">
        <v>348</v>
      </c>
    </row>
    <row r="8" spans="1:9" x14ac:dyDescent="0.2">
      <c r="A8" s="168"/>
      <c r="B8" s="160">
        <v>24</v>
      </c>
      <c r="C8" s="164" t="s">
        <v>349</v>
      </c>
    </row>
    <row r="9" spans="1:9" x14ac:dyDescent="0.2">
      <c r="A9" s="168"/>
      <c r="B9" s="160">
        <v>27</v>
      </c>
      <c r="C9" s="164" t="s">
        <v>350</v>
      </c>
    </row>
    <row r="10" spans="1:9" ht="15" x14ac:dyDescent="0.25">
      <c r="A10" s="168"/>
      <c r="B10" s="160">
        <v>32</v>
      </c>
      <c r="C10" s="164" t="s">
        <v>351</v>
      </c>
      <c r="I10" s="156"/>
    </row>
    <row r="11" spans="1:9" x14ac:dyDescent="0.2">
      <c r="A11" s="168"/>
      <c r="B11" s="160">
        <v>34</v>
      </c>
      <c r="C11" s="164" t="s">
        <v>352</v>
      </c>
    </row>
    <row r="12" spans="1:9" x14ac:dyDescent="0.2">
      <c r="A12" s="168"/>
      <c r="B12" s="160">
        <v>35</v>
      </c>
      <c r="C12" s="164" t="s">
        <v>353</v>
      </c>
    </row>
    <row r="13" spans="1:9" x14ac:dyDescent="0.2">
      <c r="A13" s="168"/>
      <c r="B13" s="160">
        <v>38</v>
      </c>
      <c r="C13" s="164" t="s">
        <v>354</v>
      </c>
    </row>
    <row r="14" spans="1:9" x14ac:dyDescent="0.2">
      <c r="A14" s="168"/>
      <c r="B14" s="160">
        <v>40</v>
      </c>
      <c r="C14" s="164" t="s">
        <v>355</v>
      </c>
    </row>
    <row r="15" spans="1:9" x14ac:dyDescent="0.2">
      <c r="A15" s="168"/>
      <c r="B15" s="160">
        <v>41</v>
      </c>
      <c r="C15" s="164" t="s">
        <v>356</v>
      </c>
    </row>
    <row r="16" spans="1:9" x14ac:dyDescent="0.2">
      <c r="A16" s="168"/>
      <c r="B16" s="160">
        <v>49</v>
      </c>
      <c r="C16" s="164" t="s">
        <v>357</v>
      </c>
    </row>
    <row r="17" spans="1:3" x14ac:dyDescent="0.2">
      <c r="A17" s="168"/>
      <c r="B17" s="160">
        <v>52</v>
      </c>
      <c r="C17" s="164" t="s">
        <v>358</v>
      </c>
    </row>
    <row r="18" spans="1:3" x14ac:dyDescent="0.2">
      <c r="A18" s="168"/>
      <c r="B18" s="160">
        <v>65</v>
      </c>
      <c r="C18" s="164" t="s">
        <v>359</v>
      </c>
    </row>
    <row r="19" spans="1:3" x14ac:dyDescent="0.2">
      <c r="A19" s="168"/>
      <c r="B19" s="160">
        <v>66</v>
      </c>
      <c r="C19" s="164" t="s">
        <v>360</v>
      </c>
    </row>
    <row r="20" spans="1:3" x14ac:dyDescent="0.2">
      <c r="A20" s="168"/>
      <c r="B20" s="160">
        <v>72</v>
      </c>
      <c r="C20" s="164" t="s">
        <v>361</v>
      </c>
    </row>
    <row r="21" spans="1:3" x14ac:dyDescent="0.2">
      <c r="A21" s="168"/>
      <c r="B21" s="160">
        <v>77</v>
      </c>
      <c r="C21" s="164" t="s">
        <v>362</v>
      </c>
    </row>
    <row r="22" spans="1:3" x14ac:dyDescent="0.2">
      <c r="A22" s="168"/>
      <c r="B22" s="160">
        <v>80</v>
      </c>
      <c r="C22" s="164" t="s">
        <v>363</v>
      </c>
    </row>
    <row r="23" spans="1:3" x14ac:dyDescent="0.2">
      <c r="A23" s="168"/>
      <c r="B23" s="160">
        <v>82</v>
      </c>
      <c r="C23" s="164" t="s">
        <v>364</v>
      </c>
    </row>
    <row r="24" spans="1:3" x14ac:dyDescent="0.2">
      <c r="A24" s="168"/>
      <c r="B24" s="160">
        <v>91</v>
      </c>
      <c r="C24" s="164" t="s">
        <v>365</v>
      </c>
    </row>
    <row r="25" spans="1:3" x14ac:dyDescent="0.2">
      <c r="A25" s="168"/>
      <c r="B25" s="160">
        <v>93</v>
      </c>
      <c r="C25" s="164" t="s">
        <v>366</v>
      </c>
    </row>
    <row r="26" spans="1:3" x14ac:dyDescent="0.2">
      <c r="A26" s="168"/>
      <c r="B26" s="160">
        <v>97</v>
      </c>
      <c r="C26" s="164" t="s">
        <v>367</v>
      </c>
    </row>
    <row r="27" spans="1:3" x14ac:dyDescent="0.2">
      <c r="A27" s="168"/>
      <c r="B27" s="160">
        <v>100</v>
      </c>
      <c r="C27" s="164" t="s">
        <v>1380</v>
      </c>
    </row>
    <row r="28" spans="1:3" x14ac:dyDescent="0.2">
      <c r="A28" s="168"/>
      <c r="B28" s="160">
        <v>103</v>
      </c>
      <c r="C28" s="164" t="s">
        <v>368</v>
      </c>
    </row>
    <row r="29" spans="1:3" x14ac:dyDescent="0.2">
      <c r="A29" s="168"/>
      <c r="B29" s="160">
        <v>105</v>
      </c>
      <c r="C29" s="164" t="s">
        <v>369</v>
      </c>
    </row>
    <row r="30" spans="1:3" x14ac:dyDescent="0.2">
      <c r="A30" s="168"/>
      <c r="B30" s="160">
        <v>106</v>
      </c>
      <c r="C30" s="164" t="s">
        <v>370</v>
      </c>
    </row>
    <row r="31" spans="1:3" x14ac:dyDescent="0.2">
      <c r="A31" s="168"/>
      <c r="B31" s="160">
        <v>110</v>
      </c>
      <c r="C31" s="164" t="s">
        <v>371</v>
      </c>
    </row>
    <row r="32" spans="1:3" x14ac:dyDescent="0.2">
      <c r="A32" s="168"/>
      <c r="B32" s="160">
        <v>113</v>
      </c>
      <c r="C32" s="164" t="s">
        <v>372</v>
      </c>
    </row>
    <row r="33" spans="1:3" x14ac:dyDescent="0.2">
      <c r="A33" s="168"/>
      <c r="B33" s="160">
        <v>114</v>
      </c>
      <c r="C33" s="164" t="s">
        <v>373</v>
      </c>
    </row>
    <row r="34" spans="1:3" x14ac:dyDescent="0.2">
      <c r="A34" s="168"/>
      <c r="B34" s="160">
        <v>115</v>
      </c>
      <c r="C34" s="164" t="s">
        <v>374</v>
      </c>
    </row>
    <row r="35" spans="1:3" x14ac:dyDescent="0.2">
      <c r="A35" s="168"/>
      <c r="B35" s="160">
        <v>117</v>
      </c>
      <c r="C35" s="164" t="s">
        <v>375</v>
      </c>
    </row>
    <row r="36" spans="1:3" x14ac:dyDescent="0.2">
      <c r="A36" s="168"/>
      <c r="B36" s="160">
        <v>117</v>
      </c>
      <c r="C36" s="164" t="s">
        <v>376</v>
      </c>
    </row>
    <row r="37" spans="1:3" x14ac:dyDescent="0.2">
      <c r="A37" s="168"/>
      <c r="B37" s="160">
        <v>129</v>
      </c>
      <c r="C37" s="164" t="s">
        <v>378</v>
      </c>
    </row>
    <row r="38" spans="1:3" x14ac:dyDescent="0.2">
      <c r="A38" s="168"/>
      <c r="B38" s="160">
        <v>129</v>
      </c>
      <c r="C38" s="164" t="s">
        <v>377</v>
      </c>
    </row>
    <row r="39" spans="1:3" x14ac:dyDescent="0.2">
      <c r="A39" s="168"/>
      <c r="B39" s="160">
        <v>130</v>
      </c>
      <c r="C39" s="164" t="s">
        <v>379</v>
      </c>
    </row>
    <row r="40" spans="1:3" x14ac:dyDescent="0.2">
      <c r="A40" s="168"/>
      <c r="B40" s="160">
        <v>150</v>
      </c>
      <c r="C40" s="164" t="s">
        <v>1381</v>
      </c>
    </row>
    <row r="41" spans="1:3" x14ac:dyDescent="0.2">
      <c r="A41" s="168"/>
      <c r="B41" s="160">
        <v>154</v>
      </c>
      <c r="C41" s="164" t="s">
        <v>380</v>
      </c>
    </row>
    <row r="42" spans="1:3" x14ac:dyDescent="0.2">
      <c r="A42" s="168"/>
      <c r="B42" s="160">
        <v>155</v>
      </c>
      <c r="C42" s="164" t="s">
        <v>381</v>
      </c>
    </row>
    <row r="43" spans="1:3" x14ac:dyDescent="0.2">
      <c r="A43" s="168"/>
      <c r="B43" s="160">
        <v>166</v>
      </c>
      <c r="C43" s="164" t="s">
        <v>382</v>
      </c>
    </row>
    <row r="44" spans="1:3" x14ac:dyDescent="0.2">
      <c r="A44" s="168"/>
      <c r="B44" s="160">
        <v>172</v>
      </c>
      <c r="C44" s="164" t="s">
        <v>383</v>
      </c>
    </row>
    <row r="45" spans="1:3" x14ac:dyDescent="0.2">
      <c r="A45" s="168"/>
      <c r="B45" s="160">
        <v>180</v>
      </c>
      <c r="C45" s="164" t="s">
        <v>384</v>
      </c>
    </row>
    <row r="46" spans="1:3" x14ac:dyDescent="0.2">
      <c r="A46" s="168"/>
      <c r="B46" s="160">
        <v>190</v>
      </c>
      <c r="C46" s="164" t="s">
        <v>385</v>
      </c>
    </row>
    <row r="47" spans="1:3" x14ac:dyDescent="0.2">
      <c r="A47" s="168"/>
      <c r="B47" s="160">
        <v>204</v>
      </c>
      <c r="C47" s="164" t="s">
        <v>386</v>
      </c>
    </row>
    <row r="48" spans="1:3" x14ac:dyDescent="0.2">
      <c r="A48" s="168"/>
      <c r="B48" s="160">
        <v>206</v>
      </c>
      <c r="C48" s="164" t="s">
        <v>387</v>
      </c>
    </row>
    <row r="49" spans="1:3" x14ac:dyDescent="0.2">
      <c r="A49" s="168"/>
      <c r="B49" s="160">
        <v>207</v>
      </c>
      <c r="C49" s="164" t="s">
        <v>388</v>
      </c>
    </row>
    <row r="50" spans="1:3" x14ac:dyDescent="0.2">
      <c r="A50" s="168"/>
      <c r="B50" s="160">
        <v>209</v>
      </c>
      <c r="C50" s="164" t="s">
        <v>389</v>
      </c>
    </row>
    <row r="51" spans="1:3" x14ac:dyDescent="0.2">
      <c r="A51" s="168"/>
      <c r="B51" s="160">
        <v>213</v>
      </c>
      <c r="C51" s="164" t="s">
        <v>390</v>
      </c>
    </row>
    <row r="52" spans="1:3" x14ac:dyDescent="0.2">
      <c r="A52" s="168"/>
      <c r="B52" s="160">
        <v>219</v>
      </c>
      <c r="C52" s="164" t="s">
        <v>1382</v>
      </c>
    </row>
    <row r="53" spans="1:3" x14ac:dyDescent="0.2">
      <c r="A53" s="168"/>
      <c r="B53" s="160">
        <v>233</v>
      </c>
      <c r="C53" s="164" t="s">
        <v>1383</v>
      </c>
    </row>
    <row r="54" spans="1:3" x14ac:dyDescent="0.2">
      <c r="A54" s="168"/>
      <c r="B54" s="160">
        <v>234</v>
      </c>
      <c r="C54" s="164" t="s">
        <v>391</v>
      </c>
    </row>
    <row r="55" spans="1:3" x14ac:dyDescent="0.2">
      <c r="A55" s="168"/>
      <c r="B55" s="160">
        <v>239</v>
      </c>
      <c r="C55" s="164" t="s">
        <v>392</v>
      </c>
    </row>
    <row r="56" spans="1:3" x14ac:dyDescent="0.2">
      <c r="A56" s="168"/>
      <c r="B56" s="160">
        <v>243</v>
      </c>
      <c r="C56" s="164" t="s">
        <v>393</v>
      </c>
    </row>
    <row r="57" spans="1:3" x14ac:dyDescent="0.2">
      <c r="A57" s="168"/>
      <c r="B57" s="160">
        <v>246</v>
      </c>
      <c r="C57" s="164" t="s">
        <v>394</v>
      </c>
    </row>
    <row r="58" spans="1:3" x14ac:dyDescent="0.2">
      <c r="A58" s="168"/>
      <c r="B58" s="160">
        <v>248</v>
      </c>
      <c r="C58" s="164" t="s">
        <v>1384</v>
      </c>
    </row>
    <row r="59" spans="1:3" x14ac:dyDescent="0.2">
      <c r="A59" s="168"/>
      <c r="B59" s="160">
        <v>255</v>
      </c>
      <c r="C59" s="164" t="s">
        <v>395</v>
      </c>
    </row>
    <row r="60" spans="1:3" x14ac:dyDescent="0.2">
      <c r="A60" s="168"/>
      <c r="B60" s="160">
        <v>256</v>
      </c>
      <c r="C60" s="164" t="s">
        <v>396</v>
      </c>
    </row>
    <row r="61" spans="1:3" x14ac:dyDescent="0.2">
      <c r="A61" s="168"/>
      <c r="B61" s="160">
        <v>271</v>
      </c>
      <c r="C61" s="164" t="s">
        <v>397</v>
      </c>
    </row>
    <row r="62" spans="1:3" x14ac:dyDescent="0.2">
      <c r="A62" s="168"/>
      <c r="B62" s="160">
        <v>272</v>
      </c>
      <c r="C62" s="164" t="s">
        <v>398</v>
      </c>
    </row>
    <row r="63" spans="1:3" x14ac:dyDescent="0.2">
      <c r="A63" s="168"/>
      <c r="B63" s="160">
        <v>275</v>
      </c>
      <c r="C63" s="164" t="s">
        <v>399</v>
      </c>
    </row>
    <row r="64" spans="1:3" x14ac:dyDescent="0.2">
      <c r="A64" s="168"/>
      <c r="B64" s="160">
        <v>278</v>
      </c>
      <c r="C64" s="164" t="s">
        <v>1385</v>
      </c>
    </row>
    <row r="65" spans="1:3" x14ac:dyDescent="0.2">
      <c r="A65" s="168"/>
      <c r="B65" s="160">
        <v>285</v>
      </c>
      <c r="C65" s="164" t="s">
        <v>400</v>
      </c>
    </row>
    <row r="66" spans="1:3" x14ac:dyDescent="0.2">
      <c r="A66" s="168"/>
      <c r="B66" s="160">
        <v>292</v>
      </c>
      <c r="C66" s="164" t="s">
        <v>401</v>
      </c>
    </row>
    <row r="67" spans="1:3" x14ac:dyDescent="0.2">
      <c r="A67" s="168"/>
      <c r="B67" s="160">
        <v>296</v>
      </c>
      <c r="C67" s="164" t="s">
        <v>402</v>
      </c>
    </row>
    <row r="68" spans="1:3" x14ac:dyDescent="0.2">
      <c r="A68" s="168"/>
      <c r="B68" s="160">
        <v>298</v>
      </c>
      <c r="C68" s="164" t="s">
        <v>403</v>
      </c>
    </row>
    <row r="69" spans="1:3" x14ac:dyDescent="0.2">
      <c r="A69" s="168"/>
      <c r="B69" s="160">
        <v>301</v>
      </c>
      <c r="C69" s="164" t="s">
        <v>404</v>
      </c>
    </row>
    <row r="70" spans="1:3" x14ac:dyDescent="0.2">
      <c r="A70" s="168"/>
      <c r="B70" s="160">
        <v>308</v>
      </c>
      <c r="C70" s="164" t="s">
        <v>405</v>
      </c>
    </row>
    <row r="71" spans="1:3" x14ac:dyDescent="0.2">
      <c r="A71" s="168"/>
      <c r="B71" s="160">
        <v>320</v>
      </c>
      <c r="C71" s="164" t="s">
        <v>406</v>
      </c>
    </row>
    <row r="72" spans="1:3" x14ac:dyDescent="0.2">
      <c r="A72" s="168"/>
      <c r="B72" s="160">
        <v>322</v>
      </c>
      <c r="C72" s="164" t="s">
        <v>407</v>
      </c>
    </row>
    <row r="73" spans="1:3" x14ac:dyDescent="0.2">
      <c r="A73" s="168"/>
      <c r="B73" s="160">
        <v>323</v>
      </c>
      <c r="C73" s="164" t="s">
        <v>408</v>
      </c>
    </row>
    <row r="74" spans="1:3" x14ac:dyDescent="0.2">
      <c r="A74" s="168"/>
      <c r="B74" s="160">
        <v>326</v>
      </c>
      <c r="C74" s="164" t="s">
        <v>409</v>
      </c>
    </row>
    <row r="75" spans="1:3" x14ac:dyDescent="0.2">
      <c r="A75" s="168"/>
      <c r="B75" s="160">
        <v>328</v>
      </c>
      <c r="C75" s="164" t="s">
        <v>410</v>
      </c>
    </row>
    <row r="76" spans="1:3" x14ac:dyDescent="0.2">
      <c r="A76" s="168"/>
      <c r="B76" s="160">
        <v>333</v>
      </c>
      <c r="C76" s="164" t="s">
        <v>411</v>
      </c>
    </row>
    <row r="77" spans="1:3" x14ac:dyDescent="0.2">
      <c r="A77" s="168"/>
      <c r="B77" s="160">
        <v>335</v>
      </c>
      <c r="C77" s="164" t="s">
        <v>412</v>
      </c>
    </row>
    <row r="78" spans="1:3" x14ac:dyDescent="0.2">
      <c r="A78" s="168"/>
      <c r="B78" s="160">
        <v>339</v>
      </c>
      <c r="C78" s="164" t="s">
        <v>413</v>
      </c>
    </row>
    <row r="79" spans="1:3" x14ac:dyDescent="0.2">
      <c r="A79" s="168"/>
      <c r="B79" s="160">
        <v>340</v>
      </c>
      <c r="C79" s="164" t="s">
        <v>414</v>
      </c>
    </row>
    <row r="80" spans="1:3" x14ac:dyDescent="0.2">
      <c r="A80" s="168"/>
      <c r="B80" s="160">
        <v>341</v>
      </c>
      <c r="C80" s="164" t="s">
        <v>415</v>
      </c>
    </row>
    <row r="81" spans="1:3" x14ac:dyDescent="0.2">
      <c r="A81" s="168"/>
      <c r="B81" s="160">
        <v>347</v>
      </c>
      <c r="C81" s="164" t="s">
        <v>416</v>
      </c>
    </row>
    <row r="82" spans="1:3" x14ac:dyDescent="0.2">
      <c r="A82" s="168"/>
      <c r="B82" s="160">
        <v>350</v>
      </c>
      <c r="C82" s="164" t="s">
        <v>417</v>
      </c>
    </row>
    <row r="83" spans="1:3" x14ac:dyDescent="0.2">
      <c r="A83" s="168"/>
      <c r="B83" s="160">
        <v>358</v>
      </c>
      <c r="C83" s="164" t="s">
        <v>418</v>
      </c>
    </row>
    <row r="84" spans="1:3" x14ac:dyDescent="0.2">
      <c r="A84" s="168"/>
      <c r="B84" s="160">
        <v>363</v>
      </c>
      <c r="C84" s="164" t="s">
        <v>419</v>
      </c>
    </row>
    <row r="85" spans="1:3" x14ac:dyDescent="0.2">
      <c r="A85" s="168"/>
      <c r="B85" s="160">
        <v>365</v>
      </c>
      <c r="C85" s="164" t="s">
        <v>420</v>
      </c>
    </row>
    <row r="86" spans="1:3" x14ac:dyDescent="0.2">
      <c r="A86" s="168"/>
      <c r="B86" s="160">
        <v>367</v>
      </c>
      <c r="C86" s="164" t="s">
        <v>421</v>
      </c>
    </row>
    <row r="87" spans="1:3" x14ac:dyDescent="0.2">
      <c r="A87" s="168"/>
      <c r="B87" s="160">
        <v>368</v>
      </c>
      <c r="C87" s="164" t="s">
        <v>422</v>
      </c>
    </row>
    <row r="88" spans="1:3" x14ac:dyDescent="0.2">
      <c r="A88" s="168"/>
      <c r="B88" s="160">
        <v>382</v>
      </c>
      <c r="C88" s="164" t="s">
        <v>423</v>
      </c>
    </row>
    <row r="89" spans="1:3" x14ac:dyDescent="0.2">
      <c r="A89" s="168"/>
      <c r="B89" s="160">
        <v>384</v>
      </c>
      <c r="C89" s="164" t="s">
        <v>424</v>
      </c>
    </row>
    <row r="90" spans="1:3" x14ac:dyDescent="0.2">
      <c r="A90" s="168"/>
      <c r="B90" s="160">
        <v>410</v>
      </c>
      <c r="C90" s="164" t="s">
        <v>425</v>
      </c>
    </row>
    <row r="91" spans="1:3" x14ac:dyDescent="0.2">
      <c r="A91" s="168"/>
      <c r="B91" s="160">
        <v>412</v>
      </c>
      <c r="C91" s="164" t="s">
        <v>426</v>
      </c>
    </row>
    <row r="92" spans="1:3" x14ac:dyDescent="0.2">
      <c r="A92" s="168"/>
      <c r="B92" s="160">
        <v>413</v>
      </c>
      <c r="C92" s="164" t="s">
        <v>427</v>
      </c>
    </row>
    <row r="93" spans="1:3" x14ac:dyDescent="0.2">
      <c r="A93" s="168"/>
      <c r="B93" s="160">
        <v>417</v>
      </c>
      <c r="C93" s="164" t="s">
        <v>428</v>
      </c>
    </row>
    <row r="94" spans="1:3" x14ac:dyDescent="0.2">
      <c r="A94" s="168"/>
      <c r="B94" s="160">
        <v>418</v>
      </c>
      <c r="C94" s="164" t="s">
        <v>429</v>
      </c>
    </row>
    <row r="95" spans="1:3" x14ac:dyDescent="0.2">
      <c r="A95" s="168"/>
      <c r="B95" s="160">
        <v>419</v>
      </c>
      <c r="C95" s="164" t="s">
        <v>430</v>
      </c>
    </row>
    <row r="96" spans="1:3" x14ac:dyDescent="0.2">
      <c r="A96" s="168"/>
      <c r="B96" s="160">
        <v>423</v>
      </c>
      <c r="C96" s="164" t="s">
        <v>431</v>
      </c>
    </row>
    <row r="97" spans="1:3" x14ac:dyDescent="0.2">
      <c r="A97" s="168"/>
      <c r="B97" s="160">
        <v>434</v>
      </c>
      <c r="C97" s="164" t="s">
        <v>432</v>
      </c>
    </row>
    <row r="98" spans="1:3" x14ac:dyDescent="0.2">
      <c r="A98" s="168"/>
      <c r="B98" s="160">
        <v>446</v>
      </c>
      <c r="C98" s="164" t="s">
        <v>433</v>
      </c>
    </row>
    <row r="99" spans="1:3" x14ac:dyDescent="0.2">
      <c r="A99" s="168"/>
      <c r="B99" s="160">
        <v>450</v>
      </c>
      <c r="C99" s="164" t="s">
        <v>434</v>
      </c>
    </row>
    <row r="100" spans="1:3" ht="15" customHeight="1" x14ac:dyDescent="0.2">
      <c r="A100" s="168"/>
      <c r="B100" s="160">
        <v>460</v>
      </c>
      <c r="C100" s="164" t="s">
        <v>435</v>
      </c>
    </row>
    <row r="101" spans="1:3" x14ac:dyDescent="0.2">
      <c r="A101" s="168"/>
      <c r="B101" s="160">
        <v>465</v>
      </c>
      <c r="C101" s="164" t="s">
        <v>436</v>
      </c>
    </row>
    <row r="102" spans="1:3" x14ac:dyDescent="0.2">
      <c r="A102" s="168"/>
      <c r="B102" s="160">
        <v>469</v>
      </c>
      <c r="C102" s="164" t="s">
        <v>437</v>
      </c>
    </row>
    <row r="103" spans="1:3" x14ac:dyDescent="0.2">
      <c r="A103" s="168"/>
      <c r="B103" s="160">
        <v>470</v>
      </c>
      <c r="C103" s="164" t="s">
        <v>438</v>
      </c>
    </row>
    <row r="104" spans="1:3" x14ac:dyDescent="0.2">
      <c r="A104" s="168"/>
      <c r="B104" s="160">
        <v>471</v>
      </c>
      <c r="C104" s="164" t="s">
        <v>1386</v>
      </c>
    </row>
    <row r="105" spans="1:3" x14ac:dyDescent="0.2">
      <c r="A105" s="168"/>
      <c r="B105" s="160">
        <v>472</v>
      </c>
      <c r="C105" s="164" t="s">
        <v>439</v>
      </c>
    </row>
    <row r="106" spans="1:3" x14ac:dyDescent="0.2">
      <c r="A106" s="168"/>
      <c r="B106" s="160">
        <v>478</v>
      </c>
      <c r="C106" s="164" t="s">
        <v>440</v>
      </c>
    </row>
    <row r="107" spans="1:3" x14ac:dyDescent="0.2">
      <c r="A107" s="168"/>
      <c r="B107" s="160">
        <v>487</v>
      </c>
      <c r="C107" s="164" t="s">
        <v>441</v>
      </c>
    </row>
    <row r="108" spans="1:3" x14ac:dyDescent="0.2">
      <c r="A108" s="168"/>
      <c r="B108" s="160">
        <v>488</v>
      </c>
      <c r="C108" s="164" t="s">
        <v>442</v>
      </c>
    </row>
    <row r="109" spans="1:3" x14ac:dyDescent="0.2">
      <c r="A109" s="168"/>
      <c r="B109" s="160">
        <v>490</v>
      </c>
      <c r="C109" s="164" t="s">
        <v>443</v>
      </c>
    </row>
    <row r="110" spans="1:3" x14ac:dyDescent="0.2">
      <c r="A110" s="168"/>
      <c r="B110" s="160">
        <v>492</v>
      </c>
      <c r="C110" s="164" t="s">
        <v>444</v>
      </c>
    </row>
    <row r="111" spans="1:3" x14ac:dyDescent="0.2">
      <c r="A111" s="168"/>
      <c r="B111" s="160">
        <v>493</v>
      </c>
      <c r="C111" s="164" t="s">
        <v>445</v>
      </c>
    </row>
    <row r="112" spans="1:3" x14ac:dyDescent="0.2">
      <c r="A112" s="168"/>
      <c r="B112" s="160">
        <v>502</v>
      </c>
      <c r="C112" s="164" t="s">
        <v>446</v>
      </c>
    </row>
    <row r="113" spans="1:3" x14ac:dyDescent="0.2">
      <c r="A113" s="168"/>
      <c r="B113" s="160">
        <v>503</v>
      </c>
      <c r="C113" s="164" t="s">
        <v>447</v>
      </c>
    </row>
    <row r="114" spans="1:3" x14ac:dyDescent="0.2">
      <c r="A114" s="168"/>
      <c r="B114" s="160">
        <v>504</v>
      </c>
      <c r="C114" s="164" t="s">
        <v>448</v>
      </c>
    </row>
    <row r="115" spans="1:3" x14ac:dyDescent="0.2">
      <c r="A115" s="168"/>
      <c r="B115" s="160">
        <v>505</v>
      </c>
      <c r="C115" s="164" t="s">
        <v>449</v>
      </c>
    </row>
    <row r="116" spans="1:3" x14ac:dyDescent="0.2">
      <c r="A116" s="168"/>
      <c r="B116" s="160">
        <v>506</v>
      </c>
      <c r="C116" s="164" t="s">
        <v>450</v>
      </c>
    </row>
    <row r="117" spans="1:3" x14ac:dyDescent="0.2">
      <c r="A117" s="168"/>
      <c r="B117" s="160">
        <v>508</v>
      </c>
      <c r="C117" s="164" t="s">
        <v>451</v>
      </c>
    </row>
    <row r="118" spans="1:3" x14ac:dyDescent="0.2">
      <c r="A118" s="168"/>
      <c r="B118" s="160">
        <v>509</v>
      </c>
      <c r="C118" s="164" t="s">
        <v>452</v>
      </c>
    </row>
    <row r="119" spans="1:3" x14ac:dyDescent="0.2">
      <c r="A119" s="168"/>
      <c r="B119" s="160">
        <v>510</v>
      </c>
      <c r="C119" s="164" t="s">
        <v>453</v>
      </c>
    </row>
    <row r="120" spans="1:3" x14ac:dyDescent="0.2">
      <c r="A120" s="168"/>
      <c r="B120" s="160">
        <v>512</v>
      </c>
      <c r="C120" s="164" t="s">
        <v>454</v>
      </c>
    </row>
    <row r="121" spans="1:3" x14ac:dyDescent="0.2">
      <c r="A121" s="168"/>
      <c r="B121" s="160">
        <v>515</v>
      </c>
      <c r="C121" s="164" t="s">
        <v>455</v>
      </c>
    </row>
    <row r="122" spans="1:3" x14ac:dyDescent="0.2">
      <c r="A122" s="168"/>
      <c r="B122" s="160">
        <v>516</v>
      </c>
      <c r="C122" s="164" t="s">
        <v>456</v>
      </c>
    </row>
    <row r="123" spans="1:3" x14ac:dyDescent="0.2">
      <c r="A123" s="168"/>
      <c r="B123" s="160">
        <v>519</v>
      </c>
      <c r="C123" s="164" t="s">
        <v>457</v>
      </c>
    </row>
    <row r="124" spans="1:3" x14ac:dyDescent="0.2">
      <c r="A124" s="168"/>
      <c r="B124" s="160">
        <v>520</v>
      </c>
      <c r="C124" s="164" t="s">
        <v>458</v>
      </c>
    </row>
    <row r="125" spans="1:3" x14ac:dyDescent="0.2">
      <c r="A125" s="168"/>
      <c r="B125" s="160">
        <v>521</v>
      </c>
      <c r="C125" s="164" t="s">
        <v>459</v>
      </c>
    </row>
    <row r="126" spans="1:3" x14ac:dyDescent="0.2">
      <c r="A126" s="168"/>
      <c r="B126" s="160">
        <v>522</v>
      </c>
      <c r="C126" s="164" t="s">
        <v>1387</v>
      </c>
    </row>
    <row r="127" spans="1:3" x14ac:dyDescent="0.2">
      <c r="A127" s="168"/>
      <c r="B127" s="160">
        <v>523</v>
      </c>
      <c r="C127" s="164" t="s">
        <v>460</v>
      </c>
    </row>
    <row r="128" spans="1:3" x14ac:dyDescent="0.2">
      <c r="A128" s="168"/>
      <c r="B128" s="160">
        <v>526</v>
      </c>
      <c r="C128" s="164" t="s">
        <v>461</v>
      </c>
    </row>
    <row r="129" spans="1:3" x14ac:dyDescent="0.2">
      <c r="A129" s="168"/>
      <c r="B129" s="160">
        <v>527</v>
      </c>
      <c r="C129" s="164" t="s">
        <v>462</v>
      </c>
    </row>
    <row r="130" spans="1:3" x14ac:dyDescent="0.2">
      <c r="A130" s="168"/>
      <c r="B130" s="160">
        <v>531</v>
      </c>
      <c r="C130" s="164" t="s">
        <v>463</v>
      </c>
    </row>
    <row r="131" spans="1:3" x14ac:dyDescent="0.2">
      <c r="A131" s="168"/>
      <c r="B131" s="160">
        <v>533</v>
      </c>
      <c r="C131" s="164" t="s">
        <v>464</v>
      </c>
    </row>
    <row r="132" spans="1:3" x14ac:dyDescent="0.2">
      <c r="A132" s="168"/>
      <c r="B132" s="160">
        <v>534</v>
      </c>
      <c r="C132" s="164" t="s">
        <v>465</v>
      </c>
    </row>
    <row r="133" spans="1:3" x14ac:dyDescent="0.2">
      <c r="A133" s="168"/>
      <c r="B133" s="160">
        <v>536</v>
      </c>
      <c r="C133" s="164" t="s">
        <v>466</v>
      </c>
    </row>
    <row r="134" spans="1:3" x14ac:dyDescent="0.2">
      <c r="A134" s="168"/>
      <c r="B134" s="160">
        <v>538</v>
      </c>
      <c r="C134" s="164" t="s">
        <v>467</v>
      </c>
    </row>
    <row r="135" spans="1:3" x14ac:dyDescent="0.2">
      <c r="A135" s="168"/>
      <c r="B135" s="160">
        <v>539</v>
      </c>
      <c r="C135" s="164" t="s">
        <v>468</v>
      </c>
    </row>
    <row r="136" spans="1:3" x14ac:dyDescent="0.2">
      <c r="A136" s="168"/>
      <c r="B136" s="160">
        <v>542</v>
      </c>
      <c r="C136" s="164" t="s">
        <v>469</v>
      </c>
    </row>
    <row r="137" spans="1:3" x14ac:dyDescent="0.2">
      <c r="A137" s="168"/>
      <c r="B137" s="160">
        <v>543</v>
      </c>
      <c r="C137" s="164" t="s">
        <v>470</v>
      </c>
    </row>
    <row r="138" spans="1:3" x14ac:dyDescent="0.2">
      <c r="A138" s="168"/>
      <c r="B138" s="160">
        <v>545</v>
      </c>
      <c r="C138" s="164" t="s">
        <v>471</v>
      </c>
    </row>
    <row r="139" spans="1:3" x14ac:dyDescent="0.2">
      <c r="A139" s="168"/>
      <c r="B139" s="160">
        <v>546</v>
      </c>
      <c r="C139" s="164" t="s">
        <v>472</v>
      </c>
    </row>
    <row r="140" spans="1:3" x14ac:dyDescent="0.2">
      <c r="A140" s="168"/>
      <c r="B140" s="160">
        <v>548</v>
      </c>
      <c r="C140" s="164" t="s">
        <v>1388</v>
      </c>
    </row>
    <row r="141" spans="1:3" x14ac:dyDescent="0.2">
      <c r="A141" s="168"/>
      <c r="B141" s="160">
        <v>550</v>
      </c>
      <c r="C141" s="164" t="s">
        <v>473</v>
      </c>
    </row>
    <row r="142" spans="1:3" x14ac:dyDescent="0.2">
      <c r="A142" s="168"/>
      <c r="B142" s="160">
        <v>551</v>
      </c>
      <c r="C142" s="164" t="s">
        <v>474</v>
      </c>
    </row>
    <row r="143" spans="1:3" x14ac:dyDescent="0.2">
      <c r="A143" s="168"/>
      <c r="B143" s="160">
        <v>552</v>
      </c>
      <c r="C143" s="164" t="s">
        <v>475</v>
      </c>
    </row>
    <row r="144" spans="1:3" x14ac:dyDescent="0.2">
      <c r="A144" s="168"/>
      <c r="B144" s="160">
        <v>553</v>
      </c>
      <c r="C144" s="164" t="s">
        <v>476</v>
      </c>
    </row>
    <row r="145" spans="1:3" ht="28.5" x14ac:dyDescent="0.2">
      <c r="A145" s="168"/>
      <c r="B145" s="160">
        <v>555</v>
      </c>
      <c r="C145" s="165" t="s">
        <v>477</v>
      </c>
    </row>
    <row r="146" spans="1:3" x14ac:dyDescent="0.2">
      <c r="A146" s="168"/>
      <c r="B146" s="160">
        <v>556</v>
      </c>
      <c r="C146" s="164" t="s">
        <v>478</v>
      </c>
    </row>
    <row r="147" spans="1:3" x14ac:dyDescent="0.2">
      <c r="A147" s="168"/>
      <c r="B147" s="160">
        <v>557</v>
      </c>
      <c r="C147" s="164" t="s">
        <v>479</v>
      </c>
    </row>
    <row r="148" spans="1:3" x14ac:dyDescent="0.2">
      <c r="A148" s="168"/>
      <c r="B148" s="160">
        <v>562</v>
      </c>
      <c r="C148" s="164" t="s">
        <v>480</v>
      </c>
    </row>
    <row r="149" spans="1:3" x14ac:dyDescent="0.2">
      <c r="A149" s="168"/>
      <c r="B149" s="160">
        <v>564</v>
      </c>
      <c r="C149" s="164" t="s">
        <v>481</v>
      </c>
    </row>
    <row r="150" spans="1:3" x14ac:dyDescent="0.2">
      <c r="A150" s="168"/>
      <c r="B150" s="160">
        <v>566</v>
      </c>
      <c r="C150" s="164" t="s">
        <v>482</v>
      </c>
    </row>
    <row r="151" spans="1:3" x14ac:dyDescent="0.2">
      <c r="A151" s="168"/>
      <c r="B151" s="160">
        <v>569</v>
      </c>
      <c r="C151" s="164" t="s">
        <v>483</v>
      </c>
    </row>
    <row r="152" spans="1:3" x14ac:dyDescent="0.2">
      <c r="A152" s="168"/>
      <c r="B152" s="160">
        <v>571</v>
      </c>
      <c r="C152" s="164" t="s">
        <v>484</v>
      </c>
    </row>
    <row r="153" spans="1:3" x14ac:dyDescent="0.2">
      <c r="A153" s="168"/>
      <c r="B153" s="160">
        <v>574</v>
      </c>
      <c r="C153" s="164" t="s">
        <v>485</v>
      </c>
    </row>
    <row r="154" spans="1:3" x14ac:dyDescent="0.2">
      <c r="A154" s="168"/>
      <c r="B154" s="160">
        <v>575</v>
      </c>
      <c r="C154" s="164" t="s">
        <v>486</v>
      </c>
    </row>
    <row r="155" spans="1:3" x14ac:dyDescent="0.2">
      <c r="A155" s="168"/>
      <c r="B155" s="160">
        <v>576</v>
      </c>
      <c r="C155" s="164" t="s">
        <v>487</v>
      </c>
    </row>
    <row r="156" spans="1:3" x14ac:dyDescent="0.2">
      <c r="A156" s="168"/>
      <c r="B156" s="160">
        <v>577</v>
      </c>
      <c r="C156" s="164" t="s">
        <v>488</v>
      </c>
    </row>
    <row r="157" spans="1:3" x14ac:dyDescent="0.2">
      <c r="A157" s="168"/>
      <c r="B157" s="160">
        <v>578</v>
      </c>
      <c r="C157" s="164" t="s">
        <v>489</v>
      </c>
    </row>
    <row r="158" spans="1:3" x14ac:dyDescent="0.2">
      <c r="A158" s="168"/>
      <c r="B158" s="160">
        <v>579</v>
      </c>
      <c r="C158" s="164" t="s">
        <v>490</v>
      </c>
    </row>
    <row r="159" spans="1:3" x14ac:dyDescent="0.2">
      <c r="A159" s="168"/>
      <c r="B159" s="160">
        <v>581</v>
      </c>
      <c r="C159" s="164" t="s">
        <v>491</v>
      </c>
    </row>
    <row r="160" spans="1:3" x14ac:dyDescent="0.2">
      <c r="A160" s="168"/>
      <c r="B160" s="160">
        <v>582</v>
      </c>
      <c r="C160" s="164" t="s">
        <v>492</v>
      </c>
    </row>
    <row r="161" spans="1:3" x14ac:dyDescent="0.2">
      <c r="A161" s="168"/>
      <c r="B161" s="160">
        <v>585</v>
      </c>
      <c r="C161" s="164" t="s">
        <v>493</v>
      </c>
    </row>
    <row r="162" spans="1:3" x14ac:dyDescent="0.2">
      <c r="A162" s="168"/>
      <c r="B162" s="160">
        <v>586</v>
      </c>
      <c r="C162" s="164" t="s">
        <v>494</v>
      </c>
    </row>
    <row r="163" spans="1:3" x14ac:dyDescent="0.2">
      <c r="A163" s="168"/>
      <c r="B163" s="160">
        <v>587</v>
      </c>
      <c r="C163" s="164" t="s">
        <v>495</v>
      </c>
    </row>
    <row r="164" spans="1:3" x14ac:dyDescent="0.2">
      <c r="A164" s="168"/>
      <c r="B164" s="160">
        <v>588</v>
      </c>
      <c r="C164" s="164" t="s">
        <v>496</v>
      </c>
    </row>
    <row r="165" spans="1:3" x14ac:dyDescent="0.2">
      <c r="A165" s="168"/>
      <c r="B165" s="160">
        <v>589</v>
      </c>
      <c r="C165" s="164" t="s">
        <v>497</v>
      </c>
    </row>
    <row r="166" spans="1:3" x14ac:dyDescent="0.2">
      <c r="A166" s="168"/>
      <c r="B166" s="160">
        <v>590</v>
      </c>
      <c r="C166" s="164" t="s">
        <v>498</v>
      </c>
    </row>
    <row r="167" spans="1:3" x14ac:dyDescent="0.2">
      <c r="A167" s="168"/>
      <c r="B167" s="160">
        <v>595</v>
      </c>
      <c r="C167" s="164" t="s">
        <v>499</v>
      </c>
    </row>
    <row r="168" spans="1:3" x14ac:dyDescent="0.2">
      <c r="A168" s="168"/>
      <c r="B168" s="160">
        <v>596</v>
      </c>
      <c r="C168" s="164" t="s">
        <v>500</v>
      </c>
    </row>
    <row r="169" spans="1:3" x14ac:dyDescent="0.2">
      <c r="A169" s="168"/>
      <c r="B169" s="160">
        <v>598</v>
      </c>
      <c r="C169" s="164" t="s">
        <v>501</v>
      </c>
    </row>
    <row r="170" spans="1:3" x14ac:dyDescent="0.2">
      <c r="A170" s="168"/>
      <c r="B170" s="160">
        <v>599</v>
      </c>
      <c r="C170" s="164" t="s">
        <v>502</v>
      </c>
    </row>
    <row r="171" spans="1:3" x14ac:dyDescent="0.2">
      <c r="A171" s="168"/>
      <c r="B171" s="160">
        <v>600</v>
      </c>
      <c r="C171" s="164" t="s">
        <v>503</v>
      </c>
    </row>
    <row r="172" spans="1:3" x14ac:dyDescent="0.2">
      <c r="A172" s="168"/>
      <c r="B172" s="160">
        <v>601</v>
      </c>
      <c r="C172" s="164" t="s">
        <v>504</v>
      </c>
    </row>
    <row r="173" spans="1:3" x14ac:dyDescent="0.2">
      <c r="A173" s="168"/>
      <c r="B173" s="160">
        <v>602</v>
      </c>
      <c r="C173" s="164" t="s">
        <v>505</v>
      </c>
    </row>
    <row r="174" spans="1:3" x14ac:dyDescent="0.2">
      <c r="A174" s="168"/>
      <c r="B174" s="160">
        <v>603</v>
      </c>
      <c r="C174" s="164" t="s">
        <v>506</v>
      </c>
    </row>
    <row r="175" spans="1:3" x14ac:dyDescent="0.2">
      <c r="A175" s="168"/>
      <c r="B175" s="160">
        <v>605</v>
      </c>
      <c r="C175" s="164" t="s">
        <v>507</v>
      </c>
    </row>
    <row r="176" spans="1:3" x14ac:dyDescent="0.2">
      <c r="A176" s="168"/>
      <c r="B176" s="160">
        <v>607</v>
      </c>
      <c r="C176" s="164" t="s">
        <v>508</v>
      </c>
    </row>
    <row r="177" spans="1:3" x14ac:dyDescent="0.2">
      <c r="A177" s="168"/>
      <c r="B177" s="160">
        <v>608</v>
      </c>
      <c r="C177" s="164" t="s">
        <v>509</v>
      </c>
    </row>
    <row r="178" spans="1:3" x14ac:dyDescent="0.2">
      <c r="A178" s="168"/>
      <c r="B178" s="160">
        <v>610</v>
      </c>
      <c r="C178" s="164" t="s">
        <v>510</v>
      </c>
    </row>
    <row r="179" spans="1:3" x14ac:dyDescent="0.2">
      <c r="A179" s="168"/>
      <c r="B179" s="160">
        <v>611</v>
      </c>
      <c r="C179" s="164" t="s">
        <v>511</v>
      </c>
    </row>
    <row r="180" spans="1:3" x14ac:dyDescent="0.2">
      <c r="A180" s="168"/>
      <c r="B180" s="160">
        <v>612</v>
      </c>
      <c r="C180" s="164" t="s">
        <v>512</v>
      </c>
    </row>
    <row r="181" spans="1:3" x14ac:dyDescent="0.2">
      <c r="A181" s="168"/>
      <c r="B181" s="160">
        <v>614</v>
      </c>
      <c r="C181" s="164" t="s">
        <v>513</v>
      </c>
    </row>
    <row r="182" spans="1:3" x14ac:dyDescent="0.2">
      <c r="A182" s="168"/>
      <c r="B182" s="160">
        <v>615</v>
      </c>
      <c r="C182" s="164" t="s">
        <v>514</v>
      </c>
    </row>
    <row r="183" spans="1:3" x14ac:dyDescent="0.2">
      <c r="A183" s="168"/>
      <c r="B183" s="160">
        <v>616</v>
      </c>
      <c r="C183" s="164" t="s">
        <v>515</v>
      </c>
    </row>
    <row r="184" spans="1:3" x14ac:dyDescent="0.2">
      <c r="A184" s="168"/>
      <c r="B184" s="160">
        <v>617</v>
      </c>
      <c r="C184" s="164" t="s">
        <v>516</v>
      </c>
    </row>
    <row r="185" spans="1:3" x14ac:dyDescent="0.2">
      <c r="A185" s="168"/>
      <c r="B185" s="160">
        <v>618</v>
      </c>
      <c r="C185" s="164" t="s">
        <v>517</v>
      </c>
    </row>
    <row r="186" spans="1:3" x14ac:dyDescent="0.2">
      <c r="A186" s="168"/>
      <c r="B186" s="160">
        <v>619</v>
      </c>
      <c r="C186" s="164" t="s">
        <v>518</v>
      </c>
    </row>
    <row r="187" spans="1:3" x14ac:dyDescent="0.2">
      <c r="A187" s="168"/>
      <c r="B187" s="160">
        <v>620</v>
      </c>
      <c r="C187" s="164" t="s">
        <v>519</v>
      </c>
    </row>
    <row r="188" spans="1:3" x14ac:dyDescent="0.2">
      <c r="A188" s="168"/>
      <c r="B188" s="160">
        <v>621</v>
      </c>
      <c r="C188" s="164" t="s">
        <v>520</v>
      </c>
    </row>
    <row r="189" spans="1:3" x14ac:dyDescent="0.2">
      <c r="A189" s="168"/>
      <c r="B189" s="160">
        <v>622</v>
      </c>
      <c r="C189" s="164" t="s">
        <v>521</v>
      </c>
    </row>
    <row r="190" spans="1:3" x14ac:dyDescent="0.2">
      <c r="A190" s="168"/>
      <c r="B190" s="160">
        <v>623</v>
      </c>
      <c r="C190" s="164" t="s">
        <v>522</v>
      </c>
    </row>
    <row r="191" spans="1:3" x14ac:dyDescent="0.2">
      <c r="A191" s="168"/>
      <c r="B191" s="160">
        <v>625</v>
      </c>
      <c r="C191" s="164" t="s">
        <v>523</v>
      </c>
    </row>
    <row r="192" spans="1:3" x14ac:dyDescent="0.2">
      <c r="A192" s="168"/>
      <c r="B192" s="160">
        <v>626</v>
      </c>
      <c r="C192" s="164" t="s">
        <v>524</v>
      </c>
    </row>
    <row r="193" spans="1:3" x14ac:dyDescent="0.2">
      <c r="A193" s="168"/>
      <c r="B193" s="160">
        <v>627</v>
      </c>
      <c r="C193" s="164" t="s">
        <v>525</v>
      </c>
    </row>
    <row r="194" spans="1:3" x14ac:dyDescent="0.2">
      <c r="A194" s="168"/>
      <c r="B194" s="160">
        <v>628</v>
      </c>
      <c r="C194" s="164" t="s">
        <v>526</v>
      </c>
    </row>
    <row r="195" spans="1:3" x14ac:dyDescent="0.2">
      <c r="A195" s="168"/>
      <c r="B195" s="160">
        <v>630</v>
      </c>
      <c r="C195" s="164" t="s">
        <v>527</v>
      </c>
    </row>
    <row r="196" spans="1:3" x14ac:dyDescent="0.2">
      <c r="A196" s="168"/>
      <c r="B196" s="160">
        <v>633</v>
      </c>
      <c r="C196" s="164" t="s">
        <v>528</v>
      </c>
    </row>
    <row r="197" spans="1:3" x14ac:dyDescent="0.2">
      <c r="A197" s="168"/>
      <c r="B197" s="160">
        <v>634</v>
      </c>
      <c r="C197" s="164" t="s">
        <v>529</v>
      </c>
    </row>
    <row r="198" spans="1:3" x14ac:dyDescent="0.2">
      <c r="A198" s="168"/>
      <c r="B198" s="160">
        <v>635</v>
      </c>
      <c r="C198" s="164" t="s">
        <v>530</v>
      </c>
    </row>
    <row r="199" spans="1:3" x14ac:dyDescent="0.2">
      <c r="A199" s="168"/>
      <c r="B199" s="160">
        <v>636</v>
      </c>
      <c r="C199" s="164" t="s">
        <v>531</v>
      </c>
    </row>
    <row r="200" spans="1:3" x14ac:dyDescent="0.2">
      <c r="A200" s="168"/>
      <c r="B200" s="160">
        <v>639</v>
      </c>
      <c r="C200" s="164" t="s">
        <v>532</v>
      </c>
    </row>
    <row r="201" spans="1:3" x14ac:dyDescent="0.2">
      <c r="A201" s="168"/>
      <c r="B201" s="160">
        <v>641</v>
      </c>
      <c r="C201" s="164" t="s">
        <v>533</v>
      </c>
    </row>
    <row r="202" spans="1:3" x14ac:dyDescent="0.2">
      <c r="A202" s="168"/>
      <c r="B202" s="160">
        <v>642</v>
      </c>
      <c r="C202" s="164" t="s">
        <v>534</v>
      </c>
    </row>
    <row r="203" spans="1:3" x14ac:dyDescent="0.2">
      <c r="A203" s="168"/>
      <c r="B203" s="160">
        <v>643</v>
      </c>
      <c r="C203" s="164" t="s">
        <v>535</v>
      </c>
    </row>
    <row r="204" spans="1:3" x14ac:dyDescent="0.2">
      <c r="A204" s="168"/>
      <c r="B204" s="160">
        <v>644</v>
      </c>
      <c r="C204" s="164" t="s">
        <v>536</v>
      </c>
    </row>
    <row r="205" spans="1:3" x14ac:dyDescent="0.2">
      <c r="A205" s="168"/>
      <c r="B205" s="160">
        <v>645</v>
      </c>
      <c r="C205" s="164" t="s">
        <v>537</v>
      </c>
    </row>
    <row r="206" spans="1:3" x14ac:dyDescent="0.2">
      <c r="A206" s="168"/>
      <c r="B206" s="160">
        <v>646</v>
      </c>
      <c r="C206" s="164" t="s">
        <v>538</v>
      </c>
    </row>
    <row r="207" spans="1:3" x14ac:dyDescent="0.2">
      <c r="A207" s="168"/>
      <c r="B207" s="160">
        <v>647</v>
      </c>
      <c r="C207" s="164" t="s">
        <v>539</v>
      </c>
    </row>
    <row r="208" spans="1:3" x14ac:dyDescent="0.2">
      <c r="A208" s="168"/>
      <c r="B208" s="160">
        <v>648</v>
      </c>
      <c r="C208" s="164" t="s">
        <v>540</v>
      </c>
    </row>
    <row r="209" spans="1:3" x14ac:dyDescent="0.2">
      <c r="A209" s="168"/>
      <c r="B209" s="160">
        <v>649</v>
      </c>
      <c r="C209" s="164" t="s">
        <v>541</v>
      </c>
    </row>
    <row r="210" spans="1:3" x14ac:dyDescent="0.2">
      <c r="A210" s="168"/>
      <c r="B210" s="160">
        <v>652</v>
      </c>
      <c r="C210" s="164" t="s">
        <v>542</v>
      </c>
    </row>
    <row r="211" spans="1:3" x14ac:dyDescent="0.2">
      <c r="A211" s="168"/>
      <c r="B211" s="160">
        <v>653</v>
      </c>
      <c r="C211" s="164" t="s">
        <v>543</v>
      </c>
    </row>
    <row r="212" spans="1:3" x14ac:dyDescent="0.2">
      <c r="A212" s="168"/>
      <c r="B212" s="160">
        <v>654</v>
      </c>
      <c r="C212" s="164" t="s">
        <v>544</v>
      </c>
    </row>
    <row r="213" spans="1:3" x14ac:dyDescent="0.2">
      <c r="A213" s="168"/>
      <c r="B213" s="160">
        <v>655</v>
      </c>
      <c r="C213" s="164" t="s">
        <v>545</v>
      </c>
    </row>
    <row r="214" spans="1:3" x14ac:dyDescent="0.2">
      <c r="A214" s="168"/>
      <c r="B214" s="160">
        <v>656</v>
      </c>
      <c r="C214" s="164" t="s">
        <v>546</v>
      </c>
    </row>
    <row r="215" spans="1:3" x14ac:dyDescent="0.2">
      <c r="A215" s="168"/>
      <c r="B215" s="160">
        <v>658</v>
      </c>
      <c r="C215" s="164" t="s">
        <v>547</v>
      </c>
    </row>
    <row r="216" spans="1:3" x14ac:dyDescent="0.2">
      <c r="A216" s="168"/>
      <c r="B216" s="160">
        <v>660</v>
      </c>
      <c r="C216" s="164" t="s">
        <v>548</v>
      </c>
    </row>
    <row r="217" spans="1:3" x14ac:dyDescent="0.2">
      <c r="A217" s="168"/>
      <c r="B217" s="160">
        <v>661</v>
      </c>
      <c r="C217" s="164" t="s">
        <v>549</v>
      </c>
    </row>
    <row r="218" spans="1:3" x14ac:dyDescent="0.2">
      <c r="A218" s="168"/>
      <c r="B218" s="160">
        <v>662</v>
      </c>
      <c r="C218" s="164" t="s">
        <v>550</v>
      </c>
    </row>
    <row r="219" spans="1:3" x14ac:dyDescent="0.2">
      <c r="A219" s="168"/>
      <c r="B219" s="160">
        <v>663</v>
      </c>
      <c r="C219" s="164" t="s">
        <v>551</v>
      </c>
    </row>
    <row r="220" spans="1:3" x14ac:dyDescent="0.2">
      <c r="A220" s="168"/>
      <c r="B220" s="160">
        <v>665</v>
      </c>
      <c r="C220" s="164" t="s">
        <v>1389</v>
      </c>
    </row>
    <row r="221" spans="1:3" x14ac:dyDescent="0.2">
      <c r="A221" s="168"/>
      <c r="B221" s="160">
        <v>666</v>
      </c>
      <c r="C221" s="164" t="s">
        <v>552</v>
      </c>
    </row>
    <row r="222" spans="1:3" x14ac:dyDescent="0.2">
      <c r="A222" s="168"/>
      <c r="B222" s="160">
        <v>667</v>
      </c>
      <c r="C222" s="164" t="s">
        <v>553</v>
      </c>
    </row>
    <row r="223" spans="1:3" x14ac:dyDescent="0.2">
      <c r="A223" s="168"/>
      <c r="B223" s="160">
        <v>669</v>
      </c>
      <c r="C223" s="164" t="s">
        <v>554</v>
      </c>
    </row>
    <row r="224" spans="1:3" x14ac:dyDescent="0.2">
      <c r="A224" s="168"/>
      <c r="B224" s="160">
        <v>670</v>
      </c>
      <c r="C224" s="164" t="s">
        <v>555</v>
      </c>
    </row>
    <row r="225" spans="1:3" x14ac:dyDescent="0.2">
      <c r="A225" s="168"/>
      <c r="B225" s="160">
        <v>671</v>
      </c>
      <c r="C225" s="164" t="s">
        <v>556</v>
      </c>
    </row>
    <row r="226" spans="1:3" x14ac:dyDescent="0.2">
      <c r="A226" s="168"/>
      <c r="B226" s="160">
        <v>672</v>
      </c>
      <c r="C226" s="164" t="s">
        <v>557</v>
      </c>
    </row>
    <row r="227" spans="1:3" x14ac:dyDescent="0.2">
      <c r="A227" s="168"/>
      <c r="B227" s="160">
        <v>674</v>
      </c>
      <c r="C227" s="164" t="s">
        <v>558</v>
      </c>
    </row>
    <row r="228" spans="1:3" x14ac:dyDescent="0.2">
      <c r="A228" s="168"/>
      <c r="B228" s="160">
        <v>677</v>
      </c>
      <c r="C228" s="164" t="s">
        <v>559</v>
      </c>
    </row>
    <row r="229" spans="1:3" x14ac:dyDescent="0.2">
      <c r="A229" s="168"/>
      <c r="B229" s="160">
        <v>679</v>
      </c>
      <c r="C229" s="164" t="s">
        <v>560</v>
      </c>
    </row>
    <row r="230" spans="1:3" x14ac:dyDescent="0.2">
      <c r="A230" s="168"/>
      <c r="B230" s="160">
        <v>680</v>
      </c>
      <c r="C230" s="164" t="s">
        <v>1390</v>
      </c>
    </row>
    <row r="231" spans="1:3" x14ac:dyDescent="0.2">
      <c r="A231" s="168"/>
      <c r="B231" s="160">
        <v>681</v>
      </c>
      <c r="C231" s="164" t="s">
        <v>561</v>
      </c>
    </row>
    <row r="232" spans="1:3" x14ac:dyDescent="0.2">
      <c r="A232" s="168"/>
      <c r="B232" s="160">
        <v>682</v>
      </c>
      <c r="C232" s="164" t="s">
        <v>562</v>
      </c>
    </row>
    <row r="233" spans="1:3" x14ac:dyDescent="0.2">
      <c r="A233" s="168"/>
      <c r="B233" s="160">
        <v>683</v>
      </c>
      <c r="C233" s="164" t="s">
        <v>563</v>
      </c>
    </row>
    <row r="234" spans="1:3" x14ac:dyDescent="0.2">
      <c r="A234" s="168"/>
      <c r="B234" s="160">
        <v>685</v>
      </c>
      <c r="C234" s="164" t="s">
        <v>564</v>
      </c>
    </row>
    <row r="235" spans="1:3" x14ac:dyDescent="0.2">
      <c r="A235" s="168"/>
      <c r="B235" s="160">
        <v>686</v>
      </c>
      <c r="C235" s="164" t="s">
        <v>565</v>
      </c>
    </row>
    <row r="236" spans="1:3" x14ac:dyDescent="0.2">
      <c r="A236" s="168"/>
      <c r="B236" s="160">
        <v>687</v>
      </c>
      <c r="C236" s="164" t="s">
        <v>566</v>
      </c>
    </row>
    <row r="237" spans="1:3" x14ac:dyDescent="0.2">
      <c r="A237" s="168"/>
      <c r="B237" s="160">
        <v>688</v>
      </c>
      <c r="C237" s="164" t="s">
        <v>567</v>
      </c>
    </row>
    <row r="238" spans="1:3" x14ac:dyDescent="0.2">
      <c r="A238" s="168"/>
      <c r="B238" s="160">
        <v>689</v>
      </c>
      <c r="C238" s="164" t="s">
        <v>568</v>
      </c>
    </row>
    <row r="239" spans="1:3" x14ac:dyDescent="0.2">
      <c r="A239" s="168"/>
      <c r="B239" s="160">
        <v>690</v>
      </c>
      <c r="C239" s="164" t="s">
        <v>569</v>
      </c>
    </row>
    <row r="240" spans="1:3" x14ac:dyDescent="0.2">
      <c r="A240" s="168"/>
      <c r="B240" s="160">
        <v>691</v>
      </c>
      <c r="C240" s="164" t="s">
        <v>570</v>
      </c>
    </row>
    <row r="241" spans="1:3" x14ac:dyDescent="0.2">
      <c r="A241" s="168"/>
      <c r="B241" s="160">
        <v>692</v>
      </c>
      <c r="C241" s="164" t="s">
        <v>571</v>
      </c>
    </row>
    <row r="242" spans="1:3" x14ac:dyDescent="0.2">
      <c r="A242" s="168"/>
      <c r="B242" s="160">
        <v>693</v>
      </c>
      <c r="C242" s="164" t="s">
        <v>572</v>
      </c>
    </row>
    <row r="243" spans="1:3" x14ac:dyDescent="0.2">
      <c r="A243" s="168"/>
      <c r="B243" s="160">
        <v>694</v>
      </c>
      <c r="C243" s="164" t="s">
        <v>573</v>
      </c>
    </row>
    <row r="244" spans="1:3" x14ac:dyDescent="0.2">
      <c r="A244" s="168"/>
      <c r="B244" s="160">
        <v>700</v>
      </c>
      <c r="C244" s="164" t="s">
        <v>574</v>
      </c>
    </row>
    <row r="245" spans="1:3" x14ac:dyDescent="0.2">
      <c r="A245" s="168"/>
      <c r="B245" s="160">
        <v>701</v>
      </c>
      <c r="C245" s="164" t="s">
        <v>575</v>
      </c>
    </row>
    <row r="246" spans="1:3" x14ac:dyDescent="0.2">
      <c r="A246" s="168"/>
      <c r="B246" s="160">
        <v>702</v>
      </c>
      <c r="C246" s="164" t="s">
        <v>576</v>
      </c>
    </row>
    <row r="247" spans="1:3" x14ac:dyDescent="0.2">
      <c r="A247" s="168"/>
      <c r="B247" s="160">
        <v>703</v>
      </c>
      <c r="C247" s="164" t="s">
        <v>1391</v>
      </c>
    </row>
    <row r="248" spans="1:3" x14ac:dyDescent="0.2">
      <c r="A248" s="168"/>
      <c r="B248" s="160">
        <v>705</v>
      </c>
      <c r="C248" s="164" t="s">
        <v>577</v>
      </c>
    </row>
    <row r="249" spans="1:3" x14ac:dyDescent="0.2">
      <c r="A249" s="168"/>
      <c r="B249" s="160">
        <v>706</v>
      </c>
      <c r="C249" s="164" t="s">
        <v>578</v>
      </c>
    </row>
    <row r="250" spans="1:3" x14ac:dyDescent="0.2">
      <c r="A250" s="168"/>
      <c r="B250" s="160">
        <v>707</v>
      </c>
      <c r="C250" s="164" t="s">
        <v>579</v>
      </c>
    </row>
    <row r="251" spans="1:3" x14ac:dyDescent="0.2">
      <c r="A251" s="168"/>
      <c r="B251" s="160">
        <v>708</v>
      </c>
      <c r="C251" s="164" t="s">
        <v>580</v>
      </c>
    </row>
    <row r="252" spans="1:3" x14ac:dyDescent="0.2">
      <c r="A252" s="168"/>
      <c r="B252" s="160">
        <v>709</v>
      </c>
      <c r="C252" s="164" t="s">
        <v>581</v>
      </c>
    </row>
    <row r="253" spans="1:3" x14ac:dyDescent="0.2">
      <c r="A253" s="168"/>
      <c r="B253" s="160">
        <v>717</v>
      </c>
      <c r="C253" s="164" t="s">
        <v>582</v>
      </c>
    </row>
    <row r="254" spans="1:3" x14ac:dyDescent="0.2">
      <c r="A254" s="168"/>
      <c r="B254" s="160">
        <v>719</v>
      </c>
      <c r="C254" s="164" t="s">
        <v>583</v>
      </c>
    </row>
    <row r="255" spans="1:3" x14ac:dyDescent="0.2">
      <c r="A255" s="168"/>
      <c r="B255" s="160">
        <v>724</v>
      </c>
      <c r="C255" s="164" t="s">
        <v>584</v>
      </c>
    </row>
    <row r="256" spans="1:3" x14ac:dyDescent="0.2">
      <c r="A256" s="168"/>
      <c r="B256" s="160">
        <v>726</v>
      </c>
      <c r="C256" s="164" t="s">
        <v>585</v>
      </c>
    </row>
    <row r="257" spans="1:3" x14ac:dyDescent="0.2">
      <c r="A257" s="168"/>
      <c r="B257" s="160">
        <v>731</v>
      </c>
      <c r="C257" s="164" t="s">
        <v>586</v>
      </c>
    </row>
    <row r="258" spans="1:3" x14ac:dyDescent="0.2">
      <c r="A258" s="168"/>
      <c r="B258" s="160">
        <v>732</v>
      </c>
      <c r="C258" s="164" t="s">
        <v>1392</v>
      </c>
    </row>
    <row r="259" spans="1:3" x14ac:dyDescent="0.2">
      <c r="A259" s="168"/>
      <c r="B259" s="160">
        <v>745</v>
      </c>
      <c r="C259" s="164" t="s">
        <v>587</v>
      </c>
    </row>
    <row r="260" spans="1:3" x14ac:dyDescent="0.2">
      <c r="A260" s="168"/>
      <c r="B260" s="160">
        <v>747</v>
      </c>
      <c r="C260" s="164" t="s">
        <v>588</v>
      </c>
    </row>
    <row r="261" spans="1:3" x14ac:dyDescent="0.2">
      <c r="A261" s="168"/>
      <c r="B261" s="160">
        <v>748</v>
      </c>
      <c r="C261" s="164" t="s">
        <v>589</v>
      </c>
    </row>
    <row r="262" spans="1:3" x14ac:dyDescent="0.2">
      <c r="A262" s="168"/>
      <c r="B262" s="160">
        <v>763</v>
      </c>
      <c r="C262" s="164" t="s">
        <v>590</v>
      </c>
    </row>
    <row r="263" spans="1:3" x14ac:dyDescent="0.2">
      <c r="A263" s="168"/>
      <c r="B263" s="160">
        <v>773</v>
      </c>
      <c r="C263" s="164" t="s">
        <v>591</v>
      </c>
    </row>
    <row r="264" spans="1:3" x14ac:dyDescent="0.2">
      <c r="A264" s="168"/>
      <c r="B264" s="160">
        <v>774</v>
      </c>
      <c r="C264" s="164" t="s">
        <v>592</v>
      </c>
    </row>
    <row r="265" spans="1:3" x14ac:dyDescent="0.2">
      <c r="A265" s="168"/>
      <c r="B265" s="160">
        <v>776</v>
      </c>
      <c r="C265" s="164" t="s">
        <v>593</v>
      </c>
    </row>
    <row r="266" spans="1:3" x14ac:dyDescent="0.2">
      <c r="A266" s="168"/>
      <c r="B266" s="160">
        <v>777</v>
      </c>
      <c r="C266" s="164" t="s">
        <v>594</v>
      </c>
    </row>
    <row r="267" spans="1:3" x14ac:dyDescent="0.2">
      <c r="A267" s="168"/>
      <c r="B267" s="160">
        <v>778</v>
      </c>
      <c r="C267" s="164" t="s">
        <v>595</v>
      </c>
    </row>
    <row r="268" spans="1:3" x14ac:dyDescent="0.2">
      <c r="A268" s="168"/>
      <c r="B268" s="160">
        <v>784</v>
      </c>
      <c r="C268" s="164" t="s">
        <v>596</v>
      </c>
    </row>
    <row r="269" spans="1:3" x14ac:dyDescent="0.2">
      <c r="A269" s="168"/>
      <c r="B269" s="160">
        <v>791</v>
      </c>
      <c r="C269" s="164" t="s">
        <v>597</v>
      </c>
    </row>
    <row r="270" spans="1:3" x14ac:dyDescent="0.2">
      <c r="A270" s="168"/>
      <c r="B270" s="160">
        <v>794</v>
      </c>
      <c r="C270" s="164" t="s">
        <v>598</v>
      </c>
    </row>
    <row r="271" spans="1:3" x14ac:dyDescent="0.2">
      <c r="A271" s="168"/>
      <c r="B271" s="160">
        <v>795</v>
      </c>
      <c r="C271" s="164" t="s">
        <v>599</v>
      </c>
    </row>
    <row r="272" spans="1:3" x14ac:dyDescent="0.2">
      <c r="A272" s="168"/>
      <c r="B272" s="160">
        <v>806</v>
      </c>
      <c r="C272" s="164" t="s">
        <v>600</v>
      </c>
    </row>
    <row r="273" spans="1:3" x14ac:dyDescent="0.2">
      <c r="A273" s="168"/>
      <c r="B273" s="160">
        <v>813</v>
      </c>
      <c r="C273" s="164" t="s">
        <v>601</v>
      </c>
    </row>
    <row r="274" spans="1:3" x14ac:dyDescent="0.2">
      <c r="A274" s="168"/>
      <c r="B274" s="160">
        <v>817</v>
      </c>
      <c r="C274" s="164" t="s">
        <v>602</v>
      </c>
    </row>
    <row r="275" spans="1:3" x14ac:dyDescent="0.2">
      <c r="A275" s="168"/>
      <c r="B275" s="160">
        <v>823</v>
      </c>
      <c r="C275" s="164" t="s">
        <v>603</v>
      </c>
    </row>
    <row r="276" spans="1:3" x14ac:dyDescent="0.2">
      <c r="A276" s="168"/>
      <c r="B276" s="160">
        <v>827</v>
      </c>
      <c r="C276" s="164" t="s">
        <v>604</v>
      </c>
    </row>
    <row r="277" spans="1:3" x14ac:dyDescent="0.2">
      <c r="A277" s="168"/>
      <c r="B277" s="160">
        <v>830</v>
      </c>
      <c r="C277" s="164" t="s">
        <v>605</v>
      </c>
    </row>
    <row r="278" spans="1:3" x14ac:dyDescent="0.2">
      <c r="A278" s="168"/>
      <c r="B278" s="160">
        <v>838</v>
      </c>
      <c r="C278" s="164" t="s">
        <v>606</v>
      </c>
    </row>
    <row r="279" spans="1:3" x14ac:dyDescent="0.2">
      <c r="A279" s="168"/>
      <c r="B279" s="160">
        <v>839</v>
      </c>
      <c r="C279" s="164" t="s">
        <v>607</v>
      </c>
    </row>
    <row r="280" spans="1:3" x14ac:dyDescent="0.2">
      <c r="A280" s="168"/>
      <c r="B280" s="160">
        <v>840</v>
      </c>
      <c r="C280" s="164" t="s">
        <v>608</v>
      </c>
    </row>
    <row r="281" spans="1:3" x14ac:dyDescent="0.2">
      <c r="A281" s="168"/>
      <c r="B281" s="160">
        <v>841</v>
      </c>
      <c r="C281" s="164" t="s">
        <v>609</v>
      </c>
    </row>
    <row r="282" spans="1:3" x14ac:dyDescent="0.2">
      <c r="A282" s="168"/>
      <c r="B282" s="160">
        <v>848</v>
      </c>
      <c r="C282" s="164" t="s">
        <v>610</v>
      </c>
    </row>
    <row r="283" spans="1:3" x14ac:dyDescent="0.2">
      <c r="A283" s="168"/>
      <c r="B283" s="160">
        <v>859</v>
      </c>
      <c r="C283" s="164" t="s">
        <v>611</v>
      </c>
    </row>
    <row r="284" spans="1:3" x14ac:dyDescent="0.2">
      <c r="A284" s="168"/>
      <c r="B284" s="160">
        <v>862</v>
      </c>
      <c r="C284" s="164" t="s">
        <v>612</v>
      </c>
    </row>
    <row r="285" spans="1:3" x14ac:dyDescent="0.2">
      <c r="A285" s="168"/>
      <c r="B285" s="160">
        <v>878</v>
      </c>
      <c r="C285" s="164" t="s">
        <v>613</v>
      </c>
    </row>
    <row r="286" spans="1:3" x14ac:dyDescent="0.2">
      <c r="A286" s="168"/>
      <c r="B286" s="160">
        <v>882</v>
      </c>
      <c r="C286" s="164" t="s">
        <v>614</v>
      </c>
    </row>
    <row r="287" spans="1:3" x14ac:dyDescent="0.2">
      <c r="A287" s="168"/>
      <c r="B287" s="160">
        <v>886</v>
      </c>
      <c r="C287" s="164" t="s">
        <v>615</v>
      </c>
    </row>
    <row r="288" spans="1:3" x14ac:dyDescent="0.2">
      <c r="A288" s="168"/>
      <c r="B288" s="160">
        <v>887</v>
      </c>
      <c r="C288" s="164" t="s">
        <v>616</v>
      </c>
    </row>
    <row r="289" spans="1:3" x14ac:dyDescent="0.2">
      <c r="A289" s="168"/>
      <c r="B289" s="160">
        <v>900</v>
      </c>
      <c r="C289" s="164" t="s">
        <v>617</v>
      </c>
    </row>
    <row r="290" spans="1:3" x14ac:dyDescent="0.2">
      <c r="A290" s="168"/>
      <c r="B290" s="160">
        <v>903</v>
      </c>
      <c r="C290" s="164" t="s">
        <v>618</v>
      </c>
    </row>
    <row r="291" spans="1:3" x14ac:dyDescent="0.2">
      <c r="A291" s="168"/>
      <c r="B291" s="160">
        <v>904</v>
      </c>
      <c r="C291" s="164" t="s">
        <v>619</v>
      </c>
    </row>
    <row r="292" spans="1:3" x14ac:dyDescent="0.2">
      <c r="A292" s="168"/>
      <c r="B292" s="160">
        <v>905</v>
      </c>
      <c r="C292" s="164" t="s">
        <v>620</v>
      </c>
    </row>
    <row r="293" spans="1:3" x14ac:dyDescent="0.2">
      <c r="A293" s="168"/>
      <c r="B293" s="160">
        <v>907</v>
      </c>
      <c r="C293" s="164" t="s">
        <v>621</v>
      </c>
    </row>
    <row r="294" spans="1:3" x14ac:dyDescent="0.2">
      <c r="A294" s="168"/>
      <c r="B294" s="160">
        <v>908</v>
      </c>
      <c r="C294" s="164" t="s">
        <v>622</v>
      </c>
    </row>
    <row r="295" spans="1:3" x14ac:dyDescent="0.2">
      <c r="A295" s="168"/>
      <c r="B295" s="160">
        <v>910</v>
      </c>
      <c r="C295" s="164" t="s">
        <v>623</v>
      </c>
    </row>
    <row r="296" spans="1:3" x14ac:dyDescent="0.2">
      <c r="A296" s="168"/>
      <c r="B296" s="160">
        <v>916</v>
      </c>
      <c r="C296" s="164" t="s">
        <v>624</v>
      </c>
    </row>
    <row r="297" spans="1:3" x14ac:dyDescent="0.2">
      <c r="A297" s="168"/>
      <c r="B297" s="160">
        <v>917</v>
      </c>
      <c r="C297" s="164" t="s">
        <v>625</v>
      </c>
    </row>
    <row r="298" spans="1:3" x14ac:dyDescent="0.2">
      <c r="A298" s="168"/>
      <c r="B298" s="160">
        <v>927</v>
      </c>
      <c r="C298" s="164" t="s">
        <v>626</v>
      </c>
    </row>
    <row r="299" spans="1:3" x14ac:dyDescent="0.2">
      <c r="A299" s="168"/>
      <c r="B299" s="160">
        <v>931</v>
      </c>
      <c r="C299" s="164" t="s">
        <v>627</v>
      </c>
    </row>
    <row r="300" spans="1:3" x14ac:dyDescent="0.2">
      <c r="A300" s="168"/>
      <c r="B300" s="160">
        <v>933</v>
      </c>
      <c r="C300" s="164" t="s">
        <v>628</v>
      </c>
    </row>
    <row r="301" spans="1:3" x14ac:dyDescent="0.2">
      <c r="A301" s="168"/>
      <c r="B301" s="160">
        <v>935</v>
      </c>
      <c r="C301" s="164" t="s">
        <v>629</v>
      </c>
    </row>
    <row r="302" spans="1:3" x14ac:dyDescent="0.2">
      <c r="A302" s="168"/>
      <c r="B302" s="160">
        <v>937</v>
      </c>
      <c r="C302" s="164" t="s">
        <v>630</v>
      </c>
    </row>
    <row r="303" spans="1:3" x14ac:dyDescent="0.2">
      <c r="A303" s="168"/>
      <c r="B303" s="160">
        <v>939</v>
      </c>
      <c r="C303" s="164" t="s">
        <v>631</v>
      </c>
    </row>
    <row r="304" spans="1:3" x14ac:dyDescent="0.2">
      <c r="A304" s="168"/>
      <c r="B304" s="160">
        <v>943</v>
      </c>
      <c r="C304" s="164" t="s">
        <v>1393</v>
      </c>
    </row>
    <row r="305" spans="1:3" x14ac:dyDescent="0.2">
      <c r="A305" s="168"/>
      <c r="B305" s="160">
        <v>947</v>
      </c>
      <c r="C305" s="164" t="s">
        <v>632</v>
      </c>
    </row>
    <row r="306" spans="1:3" x14ac:dyDescent="0.2">
      <c r="A306" s="168"/>
      <c r="B306" s="160">
        <v>948</v>
      </c>
      <c r="C306" s="164" t="s">
        <v>633</v>
      </c>
    </row>
    <row r="307" spans="1:3" x14ac:dyDescent="0.2">
      <c r="A307" s="168"/>
      <c r="B307" s="160">
        <v>951</v>
      </c>
      <c r="C307" s="164" t="s">
        <v>634</v>
      </c>
    </row>
    <row r="308" spans="1:3" x14ac:dyDescent="0.2">
      <c r="A308" s="168"/>
      <c r="B308" s="160">
        <v>952</v>
      </c>
      <c r="C308" s="164" t="s">
        <v>635</v>
      </c>
    </row>
    <row r="309" spans="1:3" x14ac:dyDescent="0.2">
      <c r="A309" s="168"/>
      <c r="B309" s="160">
        <v>953</v>
      </c>
      <c r="C309" s="164" t="s">
        <v>636</v>
      </c>
    </row>
    <row r="310" spans="1:3" x14ac:dyDescent="0.2">
      <c r="A310" s="168"/>
      <c r="B310" s="160">
        <v>957</v>
      </c>
      <c r="C310" s="164" t="s">
        <v>637</v>
      </c>
    </row>
    <row r="311" spans="1:3" x14ac:dyDescent="0.2">
      <c r="A311" s="168"/>
      <c r="B311" s="160">
        <v>959</v>
      </c>
      <c r="C311" s="164" t="s">
        <v>638</v>
      </c>
    </row>
    <row r="312" spans="1:3" x14ac:dyDescent="0.2">
      <c r="A312" s="168"/>
      <c r="B312" s="160">
        <v>964</v>
      </c>
      <c r="C312" s="164" t="s">
        <v>639</v>
      </c>
    </row>
    <row r="313" spans="1:3" x14ac:dyDescent="0.2">
      <c r="A313" s="168"/>
      <c r="B313" s="160">
        <v>968</v>
      </c>
      <c r="C313" s="164" t="s">
        <v>640</v>
      </c>
    </row>
    <row r="314" spans="1:3" x14ac:dyDescent="0.2">
      <c r="A314" s="168"/>
      <c r="B314" s="160">
        <v>973</v>
      </c>
      <c r="C314" s="164" t="s">
        <v>641</v>
      </c>
    </row>
    <row r="315" spans="1:3" x14ac:dyDescent="0.2">
      <c r="A315" s="168"/>
      <c r="B315" s="160">
        <v>982</v>
      </c>
      <c r="C315" s="164" t="s">
        <v>642</v>
      </c>
    </row>
    <row r="316" spans="1:3" x14ac:dyDescent="0.2">
      <c r="A316" s="168"/>
      <c r="B316" s="160">
        <v>985</v>
      </c>
      <c r="C316" s="164" t="s">
        <v>643</v>
      </c>
    </row>
    <row r="317" spans="1:3" x14ac:dyDescent="0.2">
      <c r="A317" s="168"/>
      <c r="B317" s="160">
        <v>988</v>
      </c>
      <c r="C317" s="164" t="s">
        <v>644</v>
      </c>
    </row>
    <row r="318" spans="1:3" x14ac:dyDescent="0.2">
      <c r="A318" s="168"/>
      <c r="B318" s="160">
        <v>990</v>
      </c>
      <c r="C318" s="164" t="s">
        <v>645</v>
      </c>
    </row>
    <row r="319" spans="1:3" x14ac:dyDescent="0.2">
      <c r="A319" s="168"/>
      <c r="B319" s="160">
        <v>994</v>
      </c>
      <c r="C319" s="164" t="s">
        <v>646</v>
      </c>
    </row>
    <row r="320" spans="1:3" x14ac:dyDescent="0.2">
      <c r="A320" s="168"/>
      <c r="B320" s="160">
        <v>995</v>
      </c>
      <c r="C320" s="164" t="s">
        <v>647</v>
      </c>
    </row>
    <row r="321" spans="1:3" x14ac:dyDescent="0.2">
      <c r="A321" s="168"/>
      <c r="B321" s="160">
        <v>996</v>
      </c>
      <c r="C321" s="164" t="s">
        <v>648</v>
      </c>
    </row>
    <row r="322" spans="1:3" x14ac:dyDescent="0.2">
      <c r="A322" s="168"/>
      <c r="B322" s="160">
        <v>998</v>
      </c>
      <c r="C322" s="164" t="s">
        <v>649</v>
      </c>
    </row>
    <row r="323" spans="1:3" x14ac:dyDescent="0.2">
      <c r="A323" s="168"/>
      <c r="B323" s="160">
        <v>999</v>
      </c>
      <c r="C323" s="164" t="s">
        <v>650</v>
      </c>
    </row>
    <row r="324" spans="1:3" x14ac:dyDescent="0.2">
      <c r="A324" s="168"/>
      <c r="B324" s="160">
        <v>1001</v>
      </c>
      <c r="C324" s="164" t="s">
        <v>651</v>
      </c>
    </row>
    <row r="325" spans="1:3" x14ac:dyDescent="0.2">
      <c r="A325" s="168"/>
      <c r="B325" s="160">
        <v>1002</v>
      </c>
      <c r="C325" s="164" t="s">
        <v>652</v>
      </c>
    </row>
    <row r="326" spans="1:3" x14ac:dyDescent="0.2">
      <c r="A326" s="168"/>
      <c r="B326" s="160">
        <v>1004</v>
      </c>
      <c r="C326" s="164" t="s">
        <v>653</v>
      </c>
    </row>
    <row r="327" spans="1:3" x14ac:dyDescent="0.2">
      <c r="A327" s="168"/>
      <c r="B327" s="160">
        <v>1009</v>
      </c>
      <c r="C327" s="164" t="s">
        <v>654</v>
      </c>
    </row>
    <row r="328" spans="1:3" x14ac:dyDescent="0.2">
      <c r="A328" s="168"/>
      <c r="B328" s="160">
        <v>1015</v>
      </c>
      <c r="C328" s="164" t="s">
        <v>655</v>
      </c>
    </row>
    <row r="329" spans="1:3" x14ac:dyDescent="0.2">
      <c r="A329" s="168"/>
      <c r="B329" s="160">
        <v>1019</v>
      </c>
      <c r="C329" s="164" t="s">
        <v>656</v>
      </c>
    </row>
    <row r="330" spans="1:3" x14ac:dyDescent="0.2">
      <c r="A330" s="168"/>
      <c r="B330" s="160">
        <v>1022</v>
      </c>
      <c r="C330" s="164" t="s">
        <v>657</v>
      </c>
    </row>
    <row r="331" spans="1:3" x14ac:dyDescent="0.2">
      <c r="A331" s="168"/>
      <c r="B331" s="160">
        <v>1028</v>
      </c>
      <c r="C331" s="164" t="s">
        <v>658</v>
      </c>
    </row>
    <row r="332" spans="1:3" x14ac:dyDescent="0.2">
      <c r="A332" s="168"/>
      <c r="B332" s="160">
        <v>1030</v>
      </c>
      <c r="C332" s="164" t="s">
        <v>659</v>
      </c>
    </row>
    <row r="333" spans="1:3" x14ac:dyDescent="0.2">
      <c r="A333" s="168"/>
      <c r="B333" s="160">
        <v>1033</v>
      </c>
      <c r="C333" s="164" t="s">
        <v>660</v>
      </c>
    </row>
    <row r="334" spans="1:3" x14ac:dyDescent="0.2">
      <c r="A334" s="168"/>
      <c r="B334" s="160">
        <v>1034</v>
      </c>
      <c r="C334" s="164" t="s">
        <v>661</v>
      </c>
    </row>
    <row r="335" spans="1:3" x14ac:dyDescent="0.2">
      <c r="A335" s="168"/>
      <c r="B335" s="160">
        <v>1037</v>
      </c>
      <c r="C335" s="164" t="s">
        <v>662</v>
      </c>
    </row>
    <row r="336" spans="1:3" x14ac:dyDescent="0.2">
      <c r="A336" s="168"/>
      <c r="B336" s="160">
        <v>1038</v>
      </c>
      <c r="C336" s="164" t="s">
        <v>663</v>
      </c>
    </row>
    <row r="337" spans="1:3" x14ac:dyDescent="0.2">
      <c r="A337" s="168"/>
      <c r="B337" s="160">
        <v>1042</v>
      </c>
      <c r="C337" s="164" t="s">
        <v>664</v>
      </c>
    </row>
    <row r="338" spans="1:3" x14ac:dyDescent="0.2">
      <c r="A338" s="168"/>
      <c r="B338" s="160">
        <v>1047</v>
      </c>
      <c r="C338" s="164" t="s">
        <v>665</v>
      </c>
    </row>
    <row r="339" spans="1:3" x14ac:dyDescent="0.2">
      <c r="A339" s="168"/>
      <c r="B339" s="160">
        <v>1049</v>
      </c>
      <c r="C339" s="164" t="s">
        <v>666</v>
      </c>
    </row>
    <row r="340" spans="1:3" x14ac:dyDescent="0.2">
      <c r="A340" s="168"/>
      <c r="B340" s="160">
        <v>1055</v>
      </c>
      <c r="C340" s="164" t="s">
        <v>667</v>
      </c>
    </row>
    <row r="341" spans="1:3" x14ac:dyDescent="0.2">
      <c r="A341" s="168"/>
      <c r="B341" s="160">
        <v>1059</v>
      </c>
      <c r="C341" s="164" t="s">
        <v>668</v>
      </c>
    </row>
    <row r="342" spans="1:3" x14ac:dyDescent="0.2">
      <c r="A342" s="168"/>
      <c r="B342" s="160">
        <v>1059</v>
      </c>
      <c r="C342" s="164" t="s">
        <v>669</v>
      </c>
    </row>
    <row r="343" spans="1:3" x14ac:dyDescent="0.2">
      <c r="A343" s="168"/>
      <c r="B343" s="160">
        <v>1060</v>
      </c>
      <c r="C343" s="164" t="s">
        <v>670</v>
      </c>
    </row>
    <row r="344" spans="1:3" x14ac:dyDescent="0.2">
      <c r="A344" s="168"/>
      <c r="B344" s="160">
        <v>1062</v>
      </c>
      <c r="C344" s="164" t="s">
        <v>671</v>
      </c>
    </row>
    <row r="345" spans="1:3" x14ac:dyDescent="0.2">
      <c r="A345" s="168"/>
      <c r="B345" s="160">
        <v>1064</v>
      </c>
      <c r="C345" s="164" t="s">
        <v>1394</v>
      </c>
    </row>
    <row r="346" spans="1:3" x14ac:dyDescent="0.2">
      <c r="A346" s="168"/>
      <c r="B346" s="160">
        <v>1065</v>
      </c>
      <c r="C346" s="164" t="s">
        <v>672</v>
      </c>
    </row>
    <row r="347" spans="1:3" x14ac:dyDescent="0.2">
      <c r="A347" s="168"/>
      <c r="B347" s="160">
        <v>1066</v>
      </c>
      <c r="C347" s="164" t="s">
        <v>673</v>
      </c>
    </row>
    <row r="348" spans="1:3" x14ac:dyDescent="0.2">
      <c r="A348" s="168"/>
      <c r="B348" s="160">
        <v>1069</v>
      </c>
      <c r="C348" s="164" t="s">
        <v>674</v>
      </c>
    </row>
    <row r="349" spans="1:3" x14ac:dyDescent="0.2">
      <c r="A349" s="168"/>
      <c r="B349" s="160">
        <v>1070</v>
      </c>
      <c r="C349" s="164" t="s">
        <v>675</v>
      </c>
    </row>
    <row r="350" spans="1:3" x14ac:dyDescent="0.2">
      <c r="A350" s="168"/>
      <c r="B350" s="160">
        <v>1078</v>
      </c>
      <c r="C350" s="164" t="s">
        <v>676</v>
      </c>
    </row>
    <row r="351" spans="1:3" x14ac:dyDescent="0.2">
      <c r="A351" s="168"/>
      <c r="B351" s="160">
        <v>1080</v>
      </c>
      <c r="C351" s="164" t="s">
        <v>677</v>
      </c>
    </row>
    <row r="352" spans="1:3" x14ac:dyDescent="0.2">
      <c r="A352" s="168"/>
      <c r="B352" s="160">
        <v>1084</v>
      </c>
      <c r="C352" s="164" t="s">
        <v>678</v>
      </c>
    </row>
    <row r="353" spans="1:3" x14ac:dyDescent="0.2">
      <c r="A353" s="168"/>
      <c r="B353" s="160">
        <v>1092</v>
      </c>
      <c r="C353" s="164" t="s">
        <v>679</v>
      </c>
    </row>
    <row r="354" spans="1:3" x14ac:dyDescent="0.2">
      <c r="A354" s="168"/>
      <c r="B354" s="160">
        <v>1094</v>
      </c>
      <c r="C354" s="164" t="s">
        <v>680</v>
      </c>
    </row>
    <row r="355" spans="1:3" x14ac:dyDescent="0.2">
      <c r="A355" s="168"/>
      <c r="B355" s="160">
        <v>1096</v>
      </c>
      <c r="C355" s="164" t="s">
        <v>681</v>
      </c>
    </row>
    <row r="356" spans="1:3" x14ac:dyDescent="0.2">
      <c r="A356" s="168"/>
      <c r="B356" s="160">
        <v>1098</v>
      </c>
      <c r="C356" s="164" t="s">
        <v>682</v>
      </c>
    </row>
    <row r="357" spans="1:3" x14ac:dyDescent="0.2">
      <c r="A357" s="168"/>
      <c r="B357" s="160">
        <v>1111</v>
      </c>
      <c r="C357" s="164" t="s">
        <v>683</v>
      </c>
    </row>
    <row r="358" spans="1:3" x14ac:dyDescent="0.2">
      <c r="A358" s="168"/>
      <c r="B358" s="160">
        <v>1114</v>
      </c>
      <c r="C358" s="164" t="s">
        <v>684</v>
      </c>
    </row>
    <row r="359" spans="1:3" x14ac:dyDescent="0.2">
      <c r="A359" s="168"/>
      <c r="B359" s="160">
        <v>1115</v>
      </c>
      <c r="C359" s="164" t="s">
        <v>685</v>
      </c>
    </row>
    <row r="360" spans="1:3" x14ac:dyDescent="0.2">
      <c r="A360" s="168"/>
      <c r="B360" s="160">
        <v>1116</v>
      </c>
      <c r="C360" s="164" t="s">
        <v>686</v>
      </c>
    </row>
    <row r="361" spans="1:3" x14ac:dyDescent="0.2">
      <c r="A361" s="168"/>
      <c r="B361" s="160">
        <v>1118</v>
      </c>
      <c r="C361" s="164" t="s">
        <v>687</v>
      </c>
    </row>
    <row r="362" spans="1:3" x14ac:dyDescent="0.2">
      <c r="A362" s="168"/>
      <c r="B362" s="160">
        <v>1119</v>
      </c>
      <c r="C362" s="164" t="s">
        <v>688</v>
      </c>
    </row>
    <row r="363" spans="1:3" x14ac:dyDescent="0.2">
      <c r="A363" s="168"/>
      <c r="B363" s="160">
        <v>1122</v>
      </c>
      <c r="C363" s="164" t="s">
        <v>689</v>
      </c>
    </row>
    <row r="364" spans="1:3" x14ac:dyDescent="0.2">
      <c r="A364" s="168"/>
      <c r="B364" s="160">
        <v>1123</v>
      </c>
      <c r="C364" s="164" t="s">
        <v>690</v>
      </c>
    </row>
    <row r="365" spans="1:3" x14ac:dyDescent="0.2">
      <c r="A365" s="168"/>
      <c r="B365" s="160">
        <v>1124</v>
      </c>
      <c r="C365" s="164" t="s">
        <v>691</v>
      </c>
    </row>
    <row r="366" spans="1:3" x14ac:dyDescent="0.2">
      <c r="A366" s="168"/>
      <c r="B366" s="160">
        <v>1130</v>
      </c>
      <c r="C366" s="164" t="s">
        <v>692</v>
      </c>
    </row>
    <row r="367" spans="1:3" x14ac:dyDescent="0.2">
      <c r="A367" s="168"/>
      <c r="B367" s="160">
        <v>1133</v>
      </c>
      <c r="C367" s="164" t="s">
        <v>693</v>
      </c>
    </row>
    <row r="368" spans="1:3" x14ac:dyDescent="0.2">
      <c r="A368" s="168"/>
      <c r="B368" s="160">
        <v>1138</v>
      </c>
      <c r="C368" s="164" t="s">
        <v>694</v>
      </c>
    </row>
    <row r="369" spans="1:3" x14ac:dyDescent="0.2">
      <c r="A369" s="168"/>
      <c r="B369" s="160">
        <v>1140</v>
      </c>
      <c r="C369" s="164" t="s">
        <v>695</v>
      </c>
    </row>
    <row r="370" spans="1:3" x14ac:dyDescent="0.2">
      <c r="A370" s="168"/>
      <c r="B370" s="160">
        <v>1142</v>
      </c>
      <c r="C370" s="164" t="s">
        <v>696</v>
      </c>
    </row>
    <row r="371" spans="1:3" x14ac:dyDescent="0.2">
      <c r="A371" s="168"/>
      <c r="B371" s="160">
        <v>1146</v>
      </c>
      <c r="C371" s="164" t="s">
        <v>697</v>
      </c>
    </row>
    <row r="372" spans="1:3" x14ac:dyDescent="0.2">
      <c r="A372" s="168"/>
      <c r="B372" s="160">
        <v>1147</v>
      </c>
      <c r="C372" s="164" t="s">
        <v>698</v>
      </c>
    </row>
    <row r="373" spans="1:3" x14ac:dyDescent="0.2">
      <c r="A373" s="168"/>
      <c r="B373" s="160">
        <v>1150</v>
      </c>
      <c r="C373" s="164" t="s">
        <v>699</v>
      </c>
    </row>
    <row r="374" spans="1:3" x14ac:dyDescent="0.2">
      <c r="A374" s="168"/>
      <c r="B374" s="160">
        <v>1152</v>
      </c>
      <c r="C374" s="164" t="s">
        <v>700</v>
      </c>
    </row>
    <row r="375" spans="1:3" x14ac:dyDescent="0.2">
      <c r="A375" s="168"/>
      <c r="B375" s="160">
        <v>1159</v>
      </c>
      <c r="C375" s="164" t="s">
        <v>701</v>
      </c>
    </row>
    <row r="376" spans="1:3" x14ac:dyDescent="0.2">
      <c r="A376" s="168"/>
      <c r="B376" s="160">
        <v>1168</v>
      </c>
      <c r="C376" s="164" t="s">
        <v>702</v>
      </c>
    </row>
    <row r="377" spans="1:3" x14ac:dyDescent="0.2">
      <c r="A377" s="168"/>
      <c r="B377" s="160">
        <v>1172</v>
      </c>
      <c r="C377" s="164" t="s">
        <v>703</v>
      </c>
    </row>
    <row r="378" spans="1:3" x14ac:dyDescent="0.2">
      <c r="A378" s="168"/>
      <c r="B378" s="160">
        <v>1179</v>
      </c>
      <c r="C378" s="164" t="s">
        <v>704</v>
      </c>
    </row>
    <row r="379" spans="1:3" x14ac:dyDescent="0.2">
      <c r="A379" s="168"/>
      <c r="B379" s="160">
        <v>1183</v>
      </c>
      <c r="C379" s="164" t="s">
        <v>705</v>
      </c>
    </row>
    <row r="380" spans="1:3" x14ac:dyDescent="0.2">
      <c r="A380" s="168"/>
      <c r="B380" s="160">
        <v>1188</v>
      </c>
      <c r="C380" s="164" t="s">
        <v>706</v>
      </c>
    </row>
    <row r="381" spans="1:3" x14ac:dyDescent="0.2">
      <c r="A381" s="168"/>
      <c r="B381" s="160">
        <v>1191</v>
      </c>
      <c r="C381" s="164" t="s">
        <v>1395</v>
      </c>
    </row>
    <row r="382" spans="1:3" x14ac:dyDescent="0.2">
      <c r="A382" s="168"/>
      <c r="B382" s="160">
        <v>1193</v>
      </c>
      <c r="C382" s="164" t="s">
        <v>707</v>
      </c>
    </row>
    <row r="383" spans="1:3" x14ac:dyDescent="0.2">
      <c r="A383" s="168"/>
      <c r="B383" s="160">
        <v>1195</v>
      </c>
      <c r="C383" s="164" t="s">
        <v>1396</v>
      </c>
    </row>
    <row r="384" spans="1:3" x14ac:dyDescent="0.2">
      <c r="A384" s="168"/>
      <c r="B384" s="160">
        <v>1197</v>
      </c>
      <c r="C384" s="164" t="s">
        <v>708</v>
      </c>
    </row>
    <row r="385" spans="1:3" x14ac:dyDescent="0.2">
      <c r="A385" s="168"/>
      <c r="B385" s="160">
        <v>1202</v>
      </c>
      <c r="C385" s="164" t="s">
        <v>709</v>
      </c>
    </row>
    <row r="386" spans="1:3" x14ac:dyDescent="0.2">
      <c r="A386" s="168"/>
      <c r="B386" s="160">
        <v>1203</v>
      </c>
      <c r="C386" s="164" t="s">
        <v>710</v>
      </c>
    </row>
    <row r="387" spans="1:3" x14ac:dyDescent="0.2">
      <c r="A387" s="168"/>
      <c r="B387" s="160">
        <v>1205</v>
      </c>
      <c r="C387" s="164" t="s">
        <v>711</v>
      </c>
    </row>
    <row r="388" spans="1:3" x14ac:dyDescent="0.2">
      <c r="A388" s="168"/>
      <c r="B388" s="160">
        <v>1210</v>
      </c>
      <c r="C388" s="164" t="s">
        <v>712</v>
      </c>
    </row>
    <row r="389" spans="1:3" x14ac:dyDescent="0.2">
      <c r="A389" s="168"/>
      <c r="B389" s="160">
        <v>1215</v>
      </c>
      <c r="C389" s="164" t="s">
        <v>713</v>
      </c>
    </row>
    <row r="390" spans="1:3" x14ac:dyDescent="0.2">
      <c r="A390" s="168"/>
      <c r="B390" s="160">
        <v>1216</v>
      </c>
      <c r="C390" s="164" t="s">
        <v>1397</v>
      </c>
    </row>
    <row r="391" spans="1:3" x14ac:dyDescent="0.2">
      <c r="A391" s="168"/>
      <c r="B391" s="160">
        <v>1217</v>
      </c>
      <c r="C391" s="164" t="s">
        <v>714</v>
      </c>
    </row>
    <row r="392" spans="1:3" x14ac:dyDescent="0.2">
      <c r="A392" s="168"/>
      <c r="B392" s="160">
        <v>1218</v>
      </c>
      <c r="C392" s="164" t="s">
        <v>715</v>
      </c>
    </row>
    <row r="393" spans="1:3" x14ac:dyDescent="0.2">
      <c r="A393" s="168"/>
      <c r="B393" s="160">
        <v>1219</v>
      </c>
      <c r="C393" s="164" t="s">
        <v>716</v>
      </c>
    </row>
    <row r="394" spans="1:3" x14ac:dyDescent="0.2">
      <c r="A394" s="168"/>
      <c r="B394" s="160">
        <v>1220</v>
      </c>
      <c r="C394" s="164" t="s">
        <v>717</v>
      </c>
    </row>
    <row r="395" spans="1:3" x14ac:dyDescent="0.2">
      <c r="A395" s="168"/>
      <c r="B395" s="160">
        <v>1222</v>
      </c>
      <c r="C395" s="164" t="s">
        <v>718</v>
      </c>
    </row>
    <row r="396" spans="1:3" x14ac:dyDescent="0.2">
      <c r="A396" s="168"/>
      <c r="B396" s="160">
        <v>1223</v>
      </c>
      <c r="C396" s="164" t="s">
        <v>1398</v>
      </c>
    </row>
    <row r="397" spans="1:3" x14ac:dyDescent="0.2">
      <c r="A397" s="168"/>
      <c r="B397" s="160">
        <v>1224</v>
      </c>
      <c r="C397" s="164" t="s">
        <v>719</v>
      </c>
    </row>
    <row r="398" spans="1:3" x14ac:dyDescent="0.2">
      <c r="A398" s="168"/>
      <c r="B398" s="160">
        <v>1225</v>
      </c>
      <c r="C398" s="164" t="s">
        <v>1399</v>
      </c>
    </row>
    <row r="399" spans="1:3" x14ac:dyDescent="0.2">
      <c r="A399" s="168"/>
      <c r="B399" s="160">
        <v>1227</v>
      </c>
      <c r="C399" s="164" t="s">
        <v>720</v>
      </c>
    </row>
    <row r="400" spans="1:3" x14ac:dyDescent="0.2">
      <c r="A400" s="168"/>
      <c r="B400" s="160">
        <v>1234</v>
      </c>
      <c r="C400" s="164" t="s">
        <v>1400</v>
      </c>
    </row>
    <row r="401" spans="1:3" x14ac:dyDescent="0.2">
      <c r="A401" s="168"/>
      <c r="B401" s="160">
        <v>1238</v>
      </c>
      <c r="C401" s="164" t="s">
        <v>721</v>
      </c>
    </row>
    <row r="402" spans="1:3" x14ac:dyDescent="0.2">
      <c r="A402" s="168"/>
      <c r="B402" s="160">
        <v>1239</v>
      </c>
      <c r="C402" s="164" t="s">
        <v>722</v>
      </c>
    </row>
    <row r="403" spans="1:3" x14ac:dyDescent="0.2">
      <c r="A403" s="168"/>
      <c r="B403" s="160">
        <v>1240</v>
      </c>
      <c r="C403" s="164" t="s">
        <v>723</v>
      </c>
    </row>
    <row r="404" spans="1:3" x14ac:dyDescent="0.2">
      <c r="A404" s="168"/>
      <c r="B404" s="160">
        <v>1241</v>
      </c>
      <c r="C404" s="164" t="s">
        <v>724</v>
      </c>
    </row>
    <row r="405" spans="1:3" x14ac:dyDescent="0.2">
      <c r="A405" s="168"/>
      <c r="B405" s="160">
        <v>1243</v>
      </c>
      <c r="C405" s="164" t="s">
        <v>725</v>
      </c>
    </row>
    <row r="406" spans="1:3" x14ac:dyDescent="0.2">
      <c r="A406" s="168"/>
      <c r="B406" s="160">
        <v>1245</v>
      </c>
      <c r="C406" s="164" t="s">
        <v>726</v>
      </c>
    </row>
    <row r="407" spans="1:3" x14ac:dyDescent="0.2">
      <c r="A407" s="168"/>
      <c r="B407" s="160">
        <v>1246</v>
      </c>
      <c r="C407" s="164" t="s">
        <v>727</v>
      </c>
    </row>
    <row r="408" spans="1:3" x14ac:dyDescent="0.2">
      <c r="A408" s="168"/>
      <c r="B408" s="160">
        <v>1251</v>
      </c>
      <c r="C408" s="164" t="s">
        <v>728</v>
      </c>
    </row>
    <row r="409" spans="1:3" x14ac:dyDescent="0.2">
      <c r="A409" s="168"/>
      <c r="B409" s="160">
        <v>1254</v>
      </c>
      <c r="C409" s="164" t="s">
        <v>1401</v>
      </c>
    </row>
    <row r="410" spans="1:3" x14ac:dyDescent="0.2">
      <c r="A410" s="168"/>
      <c r="B410" s="160">
        <v>1255</v>
      </c>
      <c r="C410" s="164" t="s">
        <v>729</v>
      </c>
    </row>
    <row r="411" spans="1:3" x14ac:dyDescent="0.2">
      <c r="A411" s="168"/>
      <c r="B411" s="160">
        <v>1256</v>
      </c>
      <c r="C411" s="164" t="s">
        <v>730</v>
      </c>
    </row>
    <row r="412" spans="1:3" x14ac:dyDescent="0.2">
      <c r="A412" s="168"/>
      <c r="B412" s="160">
        <v>1258</v>
      </c>
      <c r="C412" s="164" t="s">
        <v>731</v>
      </c>
    </row>
    <row r="413" spans="1:3" x14ac:dyDescent="0.2">
      <c r="A413" s="168"/>
      <c r="B413" s="160">
        <v>1259</v>
      </c>
      <c r="C413" s="164" t="s">
        <v>732</v>
      </c>
    </row>
    <row r="414" spans="1:3" x14ac:dyDescent="0.2">
      <c r="A414" s="168"/>
      <c r="B414" s="160">
        <v>1261</v>
      </c>
      <c r="C414" s="164" t="s">
        <v>733</v>
      </c>
    </row>
    <row r="415" spans="1:3" x14ac:dyDescent="0.2">
      <c r="A415" s="168"/>
      <c r="B415" s="160">
        <v>1262</v>
      </c>
      <c r="C415" s="164" t="s">
        <v>1402</v>
      </c>
    </row>
    <row r="416" spans="1:3" x14ac:dyDescent="0.2">
      <c r="A416" s="168"/>
      <c r="B416" s="160">
        <v>1264</v>
      </c>
      <c r="C416" s="164" t="s">
        <v>734</v>
      </c>
    </row>
    <row r="417" spans="1:3" x14ac:dyDescent="0.2">
      <c r="A417" s="168"/>
      <c r="B417" s="160">
        <v>1265</v>
      </c>
      <c r="C417" s="164" t="s">
        <v>735</v>
      </c>
    </row>
    <row r="418" spans="1:3" x14ac:dyDescent="0.2">
      <c r="A418" s="168"/>
      <c r="B418" s="160">
        <v>1266</v>
      </c>
      <c r="C418" s="164" t="s">
        <v>736</v>
      </c>
    </row>
    <row r="419" spans="1:3" x14ac:dyDescent="0.2">
      <c r="A419" s="168"/>
      <c r="B419" s="160">
        <v>1268</v>
      </c>
      <c r="C419" s="164" t="s">
        <v>737</v>
      </c>
    </row>
    <row r="420" spans="1:3" x14ac:dyDescent="0.2">
      <c r="A420" s="168"/>
      <c r="B420" s="160">
        <v>1274</v>
      </c>
      <c r="C420" s="164" t="s">
        <v>738</v>
      </c>
    </row>
    <row r="421" spans="1:3" x14ac:dyDescent="0.2">
      <c r="A421" s="168"/>
      <c r="B421" s="160">
        <v>1278</v>
      </c>
      <c r="C421" s="164" t="s">
        <v>739</v>
      </c>
    </row>
    <row r="422" spans="1:3" x14ac:dyDescent="0.2">
      <c r="A422" s="168"/>
      <c r="B422" s="160">
        <v>1280</v>
      </c>
      <c r="C422" s="164" t="s">
        <v>740</v>
      </c>
    </row>
    <row r="423" spans="1:3" x14ac:dyDescent="0.2">
      <c r="A423" s="168"/>
      <c r="B423" s="160">
        <v>1281</v>
      </c>
      <c r="C423" s="164" t="s">
        <v>741</v>
      </c>
    </row>
    <row r="424" spans="1:3" x14ac:dyDescent="0.2">
      <c r="A424" s="168"/>
      <c r="B424" s="160">
        <v>1286</v>
      </c>
      <c r="C424" s="164" t="s">
        <v>742</v>
      </c>
    </row>
    <row r="425" spans="1:3" x14ac:dyDescent="0.2">
      <c r="A425" s="168"/>
      <c r="B425" s="160">
        <v>1287</v>
      </c>
      <c r="C425" s="164" t="s">
        <v>743</v>
      </c>
    </row>
    <row r="426" spans="1:3" x14ac:dyDescent="0.2">
      <c r="A426" s="168"/>
      <c r="B426" s="160">
        <v>1288</v>
      </c>
      <c r="C426" s="164" t="s">
        <v>1403</v>
      </c>
    </row>
    <row r="427" spans="1:3" x14ac:dyDescent="0.2">
      <c r="A427" s="168"/>
      <c r="B427" s="160">
        <v>1290</v>
      </c>
      <c r="C427" s="164" t="s">
        <v>744</v>
      </c>
    </row>
    <row r="428" spans="1:3" x14ac:dyDescent="0.2">
      <c r="A428" s="168"/>
      <c r="B428" s="160">
        <v>1291</v>
      </c>
      <c r="C428" s="164" t="s">
        <v>745</v>
      </c>
    </row>
    <row r="429" spans="1:3" x14ac:dyDescent="0.2">
      <c r="A429" s="168"/>
      <c r="B429" s="160">
        <v>1293</v>
      </c>
      <c r="C429" s="164" t="s">
        <v>1404</v>
      </c>
    </row>
    <row r="430" spans="1:3" x14ac:dyDescent="0.2">
      <c r="A430" s="168"/>
      <c r="B430" s="160">
        <v>1295</v>
      </c>
      <c r="C430" s="164" t="s">
        <v>746</v>
      </c>
    </row>
    <row r="431" spans="1:3" x14ac:dyDescent="0.2">
      <c r="A431" s="168"/>
      <c r="B431" s="160">
        <v>1296</v>
      </c>
      <c r="C431" s="164" t="s">
        <v>747</v>
      </c>
    </row>
    <row r="432" spans="1:3" x14ac:dyDescent="0.2">
      <c r="A432" s="168"/>
      <c r="B432" s="160">
        <v>1297</v>
      </c>
      <c r="C432" s="164" t="s">
        <v>748</v>
      </c>
    </row>
    <row r="433" spans="1:3" x14ac:dyDescent="0.2">
      <c r="A433" s="168"/>
      <c r="B433" s="160">
        <v>1299</v>
      </c>
      <c r="C433" s="164" t="s">
        <v>749</v>
      </c>
    </row>
    <row r="434" spans="1:3" x14ac:dyDescent="0.2">
      <c r="A434" s="168"/>
      <c r="B434" s="160">
        <v>1312</v>
      </c>
      <c r="C434" s="164" t="s">
        <v>750</v>
      </c>
    </row>
    <row r="435" spans="1:3" x14ac:dyDescent="0.2">
      <c r="A435" s="168"/>
      <c r="B435" s="160">
        <v>1313</v>
      </c>
      <c r="C435" s="164" t="s">
        <v>751</v>
      </c>
    </row>
    <row r="436" spans="1:3" x14ac:dyDescent="0.2">
      <c r="A436" s="168"/>
      <c r="B436" s="160">
        <v>1320</v>
      </c>
      <c r="C436" s="164" t="s">
        <v>1405</v>
      </c>
    </row>
    <row r="437" spans="1:3" x14ac:dyDescent="0.2">
      <c r="A437" s="168"/>
      <c r="B437" s="160">
        <v>1323</v>
      </c>
      <c r="C437" s="164" t="s">
        <v>1406</v>
      </c>
    </row>
    <row r="438" spans="1:3" x14ac:dyDescent="0.2">
      <c r="A438" s="168"/>
      <c r="B438" s="160">
        <v>1324</v>
      </c>
      <c r="C438" s="164" t="s">
        <v>752</v>
      </c>
    </row>
    <row r="439" spans="1:3" x14ac:dyDescent="0.2">
      <c r="A439" s="168"/>
      <c r="B439" s="160">
        <v>1334</v>
      </c>
      <c r="C439" s="164" t="s">
        <v>753</v>
      </c>
    </row>
    <row r="440" spans="1:3" x14ac:dyDescent="0.2">
      <c r="A440" s="168"/>
      <c r="B440" s="160">
        <v>1335</v>
      </c>
      <c r="C440" s="164" t="s">
        <v>754</v>
      </c>
    </row>
    <row r="441" spans="1:3" x14ac:dyDescent="0.2">
      <c r="A441" s="168"/>
      <c r="B441" s="160">
        <v>1337</v>
      </c>
      <c r="C441" s="164" t="s">
        <v>755</v>
      </c>
    </row>
    <row r="442" spans="1:3" x14ac:dyDescent="0.2">
      <c r="A442" s="168"/>
      <c r="B442" s="160">
        <v>1338</v>
      </c>
      <c r="C442" s="164" t="s">
        <v>756</v>
      </c>
    </row>
    <row r="443" spans="1:3" x14ac:dyDescent="0.2">
      <c r="A443" s="168"/>
      <c r="B443" s="160">
        <v>1339</v>
      </c>
      <c r="C443" s="164" t="s">
        <v>757</v>
      </c>
    </row>
    <row r="444" spans="1:3" x14ac:dyDescent="0.2">
      <c r="A444" s="168"/>
      <c r="B444" s="160">
        <v>1340</v>
      </c>
      <c r="C444" s="164" t="s">
        <v>758</v>
      </c>
    </row>
    <row r="445" spans="1:3" x14ac:dyDescent="0.2">
      <c r="A445" s="168"/>
      <c r="B445" s="160">
        <v>1341</v>
      </c>
      <c r="C445" s="164" t="s">
        <v>759</v>
      </c>
    </row>
    <row r="446" spans="1:3" x14ac:dyDescent="0.2">
      <c r="A446" s="168"/>
      <c r="B446" s="160">
        <v>1342</v>
      </c>
      <c r="C446" s="164" t="s">
        <v>760</v>
      </c>
    </row>
    <row r="447" spans="1:3" x14ac:dyDescent="0.2">
      <c r="A447" s="168"/>
      <c r="B447" s="160">
        <v>1343</v>
      </c>
      <c r="C447" s="164" t="s">
        <v>761</v>
      </c>
    </row>
    <row r="448" spans="1:3" x14ac:dyDescent="0.2">
      <c r="A448" s="168"/>
      <c r="B448" s="160">
        <v>1344</v>
      </c>
      <c r="C448" s="164" t="s">
        <v>762</v>
      </c>
    </row>
    <row r="449" spans="1:3" x14ac:dyDescent="0.2">
      <c r="A449" s="168"/>
      <c r="B449" s="160">
        <v>1345</v>
      </c>
      <c r="C449" s="164" t="s">
        <v>763</v>
      </c>
    </row>
    <row r="450" spans="1:3" x14ac:dyDescent="0.2">
      <c r="A450" s="168"/>
      <c r="B450" s="160">
        <v>1348</v>
      </c>
      <c r="C450" s="164" t="s">
        <v>764</v>
      </c>
    </row>
    <row r="451" spans="1:3" x14ac:dyDescent="0.2">
      <c r="A451" s="168"/>
      <c r="B451" s="160">
        <v>1349</v>
      </c>
      <c r="C451" s="164" t="s">
        <v>765</v>
      </c>
    </row>
    <row r="452" spans="1:3" x14ac:dyDescent="0.2">
      <c r="A452" s="168"/>
      <c r="B452" s="160">
        <v>1351</v>
      </c>
      <c r="C452" s="164" t="s">
        <v>1407</v>
      </c>
    </row>
    <row r="453" spans="1:3" x14ac:dyDescent="0.2">
      <c r="A453" s="168"/>
      <c r="B453" s="160">
        <v>1352</v>
      </c>
      <c r="C453" s="164" t="s">
        <v>766</v>
      </c>
    </row>
    <row r="454" spans="1:3" x14ac:dyDescent="0.2">
      <c r="A454" s="168"/>
      <c r="B454" s="160">
        <v>1353</v>
      </c>
      <c r="C454" s="164" t="s">
        <v>1408</v>
      </c>
    </row>
    <row r="455" spans="1:3" x14ac:dyDescent="0.2">
      <c r="A455" s="168"/>
      <c r="B455" s="160">
        <v>1354</v>
      </c>
      <c r="C455" s="164" t="s">
        <v>767</v>
      </c>
    </row>
    <row r="456" spans="1:3" x14ac:dyDescent="0.2">
      <c r="A456" s="168"/>
      <c r="B456" s="160">
        <v>1355</v>
      </c>
      <c r="C456" s="164" t="s">
        <v>768</v>
      </c>
    </row>
    <row r="457" spans="1:3" x14ac:dyDescent="0.2">
      <c r="A457" s="168"/>
      <c r="B457" s="160">
        <v>1356</v>
      </c>
      <c r="C457" s="164" t="s">
        <v>769</v>
      </c>
    </row>
    <row r="458" spans="1:3" x14ac:dyDescent="0.2">
      <c r="A458" s="168"/>
      <c r="B458" s="160">
        <v>1357</v>
      </c>
      <c r="C458" s="164" t="s">
        <v>770</v>
      </c>
    </row>
    <row r="459" spans="1:3" x14ac:dyDescent="0.2">
      <c r="A459" s="168"/>
      <c r="B459" s="160">
        <v>1358</v>
      </c>
      <c r="C459" s="164" t="s">
        <v>771</v>
      </c>
    </row>
    <row r="460" spans="1:3" x14ac:dyDescent="0.2">
      <c r="A460" s="168"/>
      <c r="B460" s="160">
        <v>1359</v>
      </c>
      <c r="C460" s="164" t="s">
        <v>772</v>
      </c>
    </row>
    <row r="461" spans="1:3" x14ac:dyDescent="0.2">
      <c r="A461" s="168"/>
      <c r="B461" s="160">
        <v>1362</v>
      </c>
      <c r="C461" s="164" t="s">
        <v>773</v>
      </c>
    </row>
    <row r="462" spans="1:3" x14ac:dyDescent="0.2">
      <c r="A462" s="168"/>
      <c r="B462" s="160">
        <v>1363</v>
      </c>
      <c r="C462" s="164" t="s">
        <v>774</v>
      </c>
    </row>
    <row r="463" spans="1:3" x14ac:dyDescent="0.2">
      <c r="A463" s="168"/>
      <c r="B463" s="160">
        <v>1365</v>
      </c>
      <c r="C463" s="164" t="s">
        <v>775</v>
      </c>
    </row>
    <row r="464" spans="1:3" x14ac:dyDescent="0.2">
      <c r="A464" s="168"/>
      <c r="B464" s="160">
        <v>1369</v>
      </c>
      <c r="C464" s="164" t="s">
        <v>776</v>
      </c>
    </row>
    <row r="465" spans="1:3" x14ac:dyDescent="0.2">
      <c r="A465" s="168"/>
      <c r="B465" s="160">
        <v>1373</v>
      </c>
      <c r="C465" s="164" t="s">
        <v>777</v>
      </c>
    </row>
    <row r="466" spans="1:3" x14ac:dyDescent="0.2">
      <c r="A466" s="168"/>
      <c r="B466" s="160">
        <v>1375</v>
      </c>
      <c r="C466" s="164" t="s">
        <v>778</v>
      </c>
    </row>
    <row r="467" spans="1:3" x14ac:dyDescent="0.2">
      <c r="A467" s="168"/>
      <c r="B467" s="160">
        <v>1376</v>
      </c>
      <c r="C467" s="164" t="s">
        <v>779</v>
      </c>
    </row>
    <row r="468" spans="1:3" x14ac:dyDescent="0.2">
      <c r="A468" s="168"/>
      <c r="B468" s="160">
        <v>1380</v>
      </c>
      <c r="C468" s="164" t="s">
        <v>780</v>
      </c>
    </row>
    <row r="469" spans="1:3" x14ac:dyDescent="0.2">
      <c r="A469" s="168"/>
      <c r="B469" s="160">
        <v>1384</v>
      </c>
      <c r="C469" s="164" t="s">
        <v>781</v>
      </c>
    </row>
    <row r="470" spans="1:3" x14ac:dyDescent="0.2">
      <c r="A470" s="168"/>
      <c r="B470" s="160">
        <v>1385</v>
      </c>
      <c r="C470" s="164" t="s">
        <v>782</v>
      </c>
    </row>
    <row r="471" spans="1:3" x14ac:dyDescent="0.2">
      <c r="A471" s="168"/>
      <c r="B471" s="160">
        <v>1387</v>
      </c>
      <c r="C471" s="164" t="s">
        <v>783</v>
      </c>
    </row>
    <row r="472" spans="1:3" x14ac:dyDescent="0.2">
      <c r="A472" s="168"/>
      <c r="B472" s="160">
        <v>1388</v>
      </c>
      <c r="C472" s="164" t="s">
        <v>784</v>
      </c>
    </row>
    <row r="473" spans="1:3" x14ac:dyDescent="0.2">
      <c r="A473" s="168"/>
      <c r="B473" s="160">
        <v>1389</v>
      </c>
      <c r="C473" s="164" t="s">
        <v>785</v>
      </c>
    </row>
    <row r="474" spans="1:3" x14ac:dyDescent="0.2">
      <c r="A474" s="168"/>
      <c r="B474" s="160">
        <v>1390</v>
      </c>
      <c r="C474" s="164" t="s">
        <v>786</v>
      </c>
    </row>
    <row r="475" spans="1:3" x14ac:dyDescent="0.2">
      <c r="A475" s="168"/>
      <c r="B475" s="160">
        <v>1392</v>
      </c>
      <c r="C475" s="164" t="s">
        <v>787</v>
      </c>
    </row>
    <row r="476" spans="1:3" x14ac:dyDescent="0.2">
      <c r="A476" s="168"/>
      <c r="B476" s="160">
        <v>1393</v>
      </c>
      <c r="C476" s="164" t="s">
        <v>788</v>
      </c>
    </row>
    <row r="477" spans="1:3" x14ac:dyDescent="0.2">
      <c r="A477" s="168"/>
      <c r="B477" s="160">
        <v>1395</v>
      </c>
      <c r="C477" s="164" t="s">
        <v>789</v>
      </c>
    </row>
    <row r="478" spans="1:3" x14ac:dyDescent="0.2">
      <c r="A478" s="168"/>
      <c r="B478" s="160">
        <v>1398</v>
      </c>
      <c r="C478" s="164" t="s">
        <v>790</v>
      </c>
    </row>
    <row r="479" spans="1:3" x14ac:dyDescent="0.2">
      <c r="A479" s="168"/>
      <c r="B479" s="160">
        <v>1402</v>
      </c>
      <c r="C479" s="164" t="s">
        <v>1409</v>
      </c>
    </row>
    <row r="480" spans="1:3" x14ac:dyDescent="0.2">
      <c r="A480" s="168"/>
      <c r="B480" s="160">
        <v>1407</v>
      </c>
      <c r="C480" s="164" t="s">
        <v>791</v>
      </c>
    </row>
    <row r="481" spans="1:3" x14ac:dyDescent="0.2">
      <c r="A481" s="168"/>
      <c r="B481" s="160">
        <v>1408</v>
      </c>
      <c r="C481" s="164" t="s">
        <v>792</v>
      </c>
    </row>
    <row r="482" spans="1:3" x14ac:dyDescent="0.2">
      <c r="A482" s="168"/>
      <c r="B482" s="160">
        <v>1410</v>
      </c>
      <c r="C482" s="164" t="s">
        <v>793</v>
      </c>
    </row>
    <row r="483" spans="1:3" x14ac:dyDescent="0.2">
      <c r="A483" s="168"/>
      <c r="B483" s="160">
        <v>1411</v>
      </c>
      <c r="C483" s="164" t="s">
        <v>794</v>
      </c>
    </row>
    <row r="484" spans="1:3" x14ac:dyDescent="0.2">
      <c r="A484" s="168"/>
      <c r="B484" s="160">
        <v>1413</v>
      </c>
      <c r="C484" s="164" t="s">
        <v>795</v>
      </c>
    </row>
    <row r="485" spans="1:3" x14ac:dyDescent="0.2">
      <c r="A485" s="168"/>
      <c r="B485" s="160">
        <v>1414</v>
      </c>
      <c r="C485" s="164" t="s">
        <v>796</v>
      </c>
    </row>
    <row r="486" spans="1:3" x14ac:dyDescent="0.2">
      <c r="A486" s="168"/>
      <c r="B486" s="160">
        <v>1418</v>
      </c>
      <c r="C486" s="164" t="s">
        <v>797</v>
      </c>
    </row>
    <row r="487" spans="1:3" x14ac:dyDescent="0.2">
      <c r="A487" s="168"/>
      <c r="B487" s="160">
        <v>1421</v>
      </c>
      <c r="C487" s="164" t="s">
        <v>798</v>
      </c>
    </row>
    <row r="488" spans="1:3" x14ac:dyDescent="0.2">
      <c r="A488" s="168"/>
      <c r="B488" s="160">
        <v>1425</v>
      </c>
      <c r="C488" s="164" t="s">
        <v>799</v>
      </c>
    </row>
    <row r="489" spans="1:3" x14ac:dyDescent="0.2">
      <c r="A489" s="168"/>
      <c r="B489" s="160">
        <v>1426</v>
      </c>
      <c r="C489" s="164" t="s">
        <v>800</v>
      </c>
    </row>
    <row r="490" spans="1:3" x14ac:dyDescent="0.2">
      <c r="A490" s="168"/>
      <c r="B490" s="160">
        <v>1427</v>
      </c>
      <c r="C490" s="164" t="s">
        <v>801</v>
      </c>
    </row>
    <row r="491" spans="1:3" x14ac:dyDescent="0.2">
      <c r="A491" s="168"/>
      <c r="B491" s="160">
        <v>1430</v>
      </c>
      <c r="C491" s="164" t="s">
        <v>802</v>
      </c>
    </row>
    <row r="492" spans="1:3" x14ac:dyDescent="0.2">
      <c r="A492" s="168"/>
      <c r="B492" s="160">
        <v>1431</v>
      </c>
      <c r="C492" s="164" t="s">
        <v>1410</v>
      </c>
    </row>
    <row r="493" spans="1:3" x14ac:dyDescent="0.2">
      <c r="A493" s="168"/>
      <c r="B493" s="160">
        <v>1432</v>
      </c>
      <c r="C493" s="164" t="s">
        <v>803</v>
      </c>
    </row>
    <row r="494" spans="1:3" x14ac:dyDescent="0.2">
      <c r="A494" s="168"/>
      <c r="B494" s="160">
        <v>1433</v>
      </c>
      <c r="C494" s="164" t="s">
        <v>804</v>
      </c>
    </row>
    <row r="495" spans="1:3" x14ac:dyDescent="0.2">
      <c r="A495" s="168"/>
      <c r="B495" s="160">
        <v>1435</v>
      </c>
      <c r="C495" s="164" t="s">
        <v>805</v>
      </c>
    </row>
    <row r="496" spans="1:3" x14ac:dyDescent="0.2">
      <c r="A496" s="168"/>
      <c r="B496" s="160">
        <v>1436</v>
      </c>
      <c r="C496" s="164" t="s">
        <v>806</v>
      </c>
    </row>
    <row r="497" spans="1:3" x14ac:dyDescent="0.2">
      <c r="A497" s="168"/>
      <c r="B497" s="160">
        <v>1437</v>
      </c>
      <c r="C497" s="164" t="s">
        <v>807</v>
      </c>
    </row>
    <row r="498" spans="1:3" x14ac:dyDescent="0.2">
      <c r="A498" s="168"/>
      <c r="B498" s="160">
        <v>1438</v>
      </c>
      <c r="C498" s="164" t="s">
        <v>808</v>
      </c>
    </row>
    <row r="499" spans="1:3" x14ac:dyDescent="0.2">
      <c r="A499" s="168"/>
      <c r="B499" s="160">
        <v>1439</v>
      </c>
      <c r="C499" s="164" t="s">
        <v>809</v>
      </c>
    </row>
    <row r="500" spans="1:3" x14ac:dyDescent="0.2">
      <c r="A500" s="168"/>
      <c r="B500" s="160">
        <v>1443</v>
      </c>
      <c r="C500" s="164" t="s">
        <v>810</v>
      </c>
    </row>
    <row r="501" spans="1:3" x14ac:dyDescent="0.2">
      <c r="A501" s="168"/>
      <c r="B501" s="160">
        <v>1445</v>
      </c>
      <c r="C501" s="164" t="s">
        <v>811</v>
      </c>
    </row>
    <row r="502" spans="1:3" x14ac:dyDescent="0.2">
      <c r="A502" s="168"/>
      <c r="B502" s="160">
        <v>1448</v>
      </c>
      <c r="C502" s="164" t="s">
        <v>812</v>
      </c>
    </row>
    <row r="503" spans="1:3" x14ac:dyDescent="0.2">
      <c r="A503" s="168"/>
      <c r="B503" s="160">
        <v>1452</v>
      </c>
      <c r="C503" s="164" t="s">
        <v>1411</v>
      </c>
    </row>
    <row r="504" spans="1:3" x14ac:dyDescent="0.2">
      <c r="A504" s="168"/>
      <c r="B504" s="160">
        <v>1459</v>
      </c>
      <c r="C504" s="164" t="s">
        <v>813</v>
      </c>
    </row>
    <row r="505" spans="1:3" x14ac:dyDescent="0.2">
      <c r="A505" s="168"/>
      <c r="B505" s="160">
        <v>1460</v>
      </c>
      <c r="C505" s="164" t="s">
        <v>814</v>
      </c>
    </row>
    <row r="506" spans="1:3" x14ac:dyDescent="0.2">
      <c r="A506" s="168"/>
      <c r="B506" s="160">
        <v>1463</v>
      </c>
      <c r="C506" s="164" t="s">
        <v>1412</v>
      </c>
    </row>
    <row r="507" spans="1:3" x14ac:dyDescent="0.2">
      <c r="A507" s="168"/>
      <c r="B507" s="160">
        <v>1464</v>
      </c>
      <c r="C507" s="164" t="s">
        <v>815</v>
      </c>
    </row>
    <row r="508" spans="1:3" x14ac:dyDescent="0.2">
      <c r="A508" s="168"/>
      <c r="B508" s="160">
        <v>1465</v>
      </c>
      <c r="C508" s="164" t="s">
        <v>816</v>
      </c>
    </row>
    <row r="509" spans="1:3" x14ac:dyDescent="0.2">
      <c r="A509" s="168"/>
      <c r="B509" s="160">
        <v>1467</v>
      </c>
      <c r="C509" s="164" t="s">
        <v>817</v>
      </c>
    </row>
    <row r="510" spans="1:3" x14ac:dyDescent="0.2">
      <c r="A510" s="168"/>
      <c r="B510" s="160">
        <v>1471</v>
      </c>
      <c r="C510" s="164" t="s">
        <v>818</v>
      </c>
    </row>
    <row r="511" spans="1:3" x14ac:dyDescent="0.2">
      <c r="A511" s="168"/>
      <c r="B511" s="160">
        <v>1472</v>
      </c>
      <c r="C511" s="164" t="s">
        <v>819</v>
      </c>
    </row>
    <row r="512" spans="1:3" x14ac:dyDescent="0.2">
      <c r="A512" s="168"/>
      <c r="B512" s="160">
        <v>1474</v>
      </c>
      <c r="C512" s="164" t="s">
        <v>820</v>
      </c>
    </row>
    <row r="513" spans="1:3" x14ac:dyDescent="0.2">
      <c r="A513" s="168"/>
      <c r="B513" s="160">
        <v>1476</v>
      </c>
      <c r="C513" s="164" t="s">
        <v>821</v>
      </c>
    </row>
    <row r="514" spans="1:3" x14ac:dyDescent="0.2">
      <c r="A514" s="168"/>
      <c r="B514" s="160">
        <v>1477</v>
      </c>
      <c r="C514" s="164" t="s">
        <v>822</v>
      </c>
    </row>
    <row r="515" spans="1:3" x14ac:dyDescent="0.2">
      <c r="A515" s="168"/>
      <c r="B515" s="160">
        <v>1480</v>
      </c>
      <c r="C515" s="164" t="s">
        <v>823</v>
      </c>
    </row>
    <row r="516" spans="1:3" x14ac:dyDescent="0.2">
      <c r="A516" s="168"/>
      <c r="B516" s="160">
        <v>1487</v>
      </c>
      <c r="C516" s="164" t="s">
        <v>824</v>
      </c>
    </row>
    <row r="517" spans="1:3" x14ac:dyDescent="0.2">
      <c r="A517" s="168"/>
      <c r="B517" s="160">
        <v>1492</v>
      </c>
      <c r="C517" s="164" t="s">
        <v>825</v>
      </c>
    </row>
    <row r="518" spans="1:3" x14ac:dyDescent="0.2">
      <c r="A518" s="168"/>
      <c r="B518" s="160">
        <v>1493</v>
      </c>
      <c r="C518" s="164" t="s">
        <v>826</v>
      </c>
    </row>
    <row r="519" spans="1:3" x14ac:dyDescent="0.2">
      <c r="A519" s="168"/>
      <c r="B519" s="160">
        <v>1495</v>
      </c>
      <c r="C519" s="164" t="s">
        <v>827</v>
      </c>
    </row>
    <row r="520" spans="1:3" x14ac:dyDescent="0.2">
      <c r="A520" s="168"/>
      <c r="B520" s="160">
        <v>1496</v>
      </c>
      <c r="C520" s="164" t="s">
        <v>828</v>
      </c>
    </row>
    <row r="521" spans="1:3" x14ac:dyDescent="0.2">
      <c r="A521" s="168"/>
      <c r="B521" s="160">
        <v>1497</v>
      </c>
      <c r="C521" s="164" t="s">
        <v>829</v>
      </c>
    </row>
    <row r="522" spans="1:3" x14ac:dyDescent="0.2">
      <c r="A522" s="168"/>
      <c r="B522" s="160">
        <v>1507</v>
      </c>
      <c r="C522" s="164" t="s">
        <v>830</v>
      </c>
    </row>
    <row r="523" spans="1:3" ht="15" thickBot="1" x14ac:dyDescent="0.25">
      <c r="A523" s="168"/>
      <c r="B523" s="161">
        <v>1509</v>
      </c>
      <c r="C523" s="166" t="s">
        <v>1413</v>
      </c>
    </row>
    <row r="524" spans="1:3" x14ac:dyDescent="0.2">
      <c r="A524" s="168"/>
      <c r="B524" s="822">
        <v>1511</v>
      </c>
      <c r="C524" s="823" t="s">
        <v>831</v>
      </c>
    </row>
    <row r="525" spans="1:3" x14ac:dyDescent="0.2">
      <c r="A525" s="168"/>
      <c r="B525" s="822">
        <v>1512</v>
      </c>
      <c r="C525" s="823" t="s">
        <v>832</v>
      </c>
    </row>
    <row r="526" spans="1:3" x14ac:dyDescent="0.2">
      <c r="A526" s="168"/>
      <c r="B526" s="822">
        <v>1513</v>
      </c>
      <c r="C526" s="823" t="s">
        <v>833</v>
      </c>
    </row>
    <row r="527" spans="1:3" x14ac:dyDescent="0.2">
      <c r="A527" s="168"/>
      <c r="B527" s="822">
        <v>1514</v>
      </c>
      <c r="C527" s="823" t="s">
        <v>834</v>
      </c>
    </row>
    <row r="528" spans="1:3" x14ac:dyDescent="0.2">
      <c r="A528" s="168"/>
      <c r="B528" s="822">
        <v>1515</v>
      </c>
      <c r="C528" s="823" t="s">
        <v>835</v>
      </c>
    </row>
    <row r="529" spans="1:3" x14ac:dyDescent="0.2">
      <c r="A529" s="168"/>
      <c r="B529" s="822">
        <v>1517</v>
      </c>
      <c r="C529" s="823" t="s">
        <v>836</v>
      </c>
    </row>
    <row r="530" spans="1:3" x14ac:dyDescent="0.2">
      <c r="A530" s="168"/>
      <c r="B530" s="822">
        <v>1518</v>
      </c>
      <c r="C530" s="823" t="s">
        <v>837</v>
      </c>
    </row>
    <row r="531" spans="1:3" x14ac:dyDescent="0.2">
      <c r="A531" s="168"/>
      <c r="B531" s="822">
        <v>1520</v>
      </c>
      <c r="C531" s="823" t="s">
        <v>838</v>
      </c>
    </row>
    <row r="532" spans="1:3" x14ac:dyDescent="0.2">
      <c r="A532" s="168"/>
      <c r="B532" s="822">
        <v>1521</v>
      </c>
      <c r="C532" s="823" t="s">
        <v>839</v>
      </c>
    </row>
    <row r="533" spans="1:3" x14ac:dyDescent="0.2">
      <c r="A533" s="168"/>
      <c r="B533" s="822">
        <v>1522</v>
      </c>
      <c r="C533" s="823" t="s">
        <v>840</v>
      </c>
    </row>
    <row r="534" spans="1:3" x14ac:dyDescent="0.2">
      <c r="A534" s="168"/>
      <c r="B534" s="822">
        <v>1523</v>
      </c>
      <c r="C534" s="823" t="s">
        <v>841</v>
      </c>
    </row>
    <row r="535" spans="1:3" x14ac:dyDescent="0.2">
      <c r="A535" s="168"/>
      <c r="B535" s="822">
        <v>1525</v>
      </c>
      <c r="C535" s="823" t="s">
        <v>842</v>
      </c>
    </row>
    <row r="536" spans="1:3" x14ac:dyDescent="0.2">
      <c r="A536" s="168"/>
      <c r="B536" s="822">
        <v>1526</v>
      </c>
      <c r="C536" s="823" t="s">
        <v>843</v>
      </c>
    </row>
    <row r="537" spans="1:3" x14ac:dyDescent="0.2">
      <c r="A537" s="168"/>
      <c r="B537" s="822">
        <v>1527</v>
      </c>
      <c r="C537" s="823" t="s">
        <v>1414</v>
      </c>
    </row>
    <row r="538" spans="1:3" x14ac:dyDescent="0.2">
      <c r="A538" s="168"/>
      <c r="B538" s="822">
        <v>1528</v>
      </c>
      <c r="C538" s="823" t="s">
        <v>844</v>
      </c>
    </row>
    <row r="539" spans="1:3" x14ac:dyDescent="0.2">
      <c r="A539" s="168"/>
      <c r="B539" s="822">
        <v>1529</v>
      </c>
      <c r="C539" s="823" t="s">
        <v>845</v>
      </c>
    </row>
    <row r="540" spans="1:3" x14ac:dyDescent="0.2">
      <c r="A540" s="168"/>
      <c r="B540" s="822">
        <v>1533</v>
      </c>
      <c r="C540" s="823" t="s">
        <v>846</v>
      </c>
    </row>
    <row r="541" spans="1:3" x14ac:dyDescent="0.2">
      <c r="A541" s="168"/>
      <c r="B541" s="822">
        <v>1536</v>
      </c>
      <c r="C541" s="823" t="s">
        <v>847</v>
      </c>
    </row>
    <row r="542" spans="1:3" x14ac:dyDescent="0.2">
      <c r="A542" s="168"/>
      <c r="B542" s="822">
        <v>1541</v>
      </c>
      <c r="C542" s="823" t="s">
        <v>848</v>
      </c>
    </row>
    <row r="543" spans="1:3" x14ac:dyDescent="0.2">
      <c r="A543" s="168"/>
      <c r="B543" s="822">
        <v>1542</v>
      </c>
      <c r="C543" s="823" t="s">
        <v>849</v>
      </c>
    </row>
    <row r="544" spans="1:3" x14ac:dyDescent="0.2">
      <c r="A544" s="168"/>
      <c r="B544" s="822">
        <v>1543</v>
      </c>
      <c r="C544" s="823" t="s">
        <v>850</v>
      </c>
    </row>
    <row r="545" spans="1:3" x14ac:dyDescent="0.2">
      <c r="A545" s="168"/>
      <c r="B545" s="822">
        <v>1547</v>
      </c>
      <c r="C545" s="823" t="s">
        <v>1415</v>
      </c>
    </row>
    <row r="546" spans="1:3" x14ac:dyDescent="0.2">
      <c r="A546" s="168"/>
      <c r="B546" s="822">
        <v>1551</v>
      </c>
      <c r="C546" s="823" t="s">
        <v>851</v>
      </c>
    </row>
    <row r="547" spans="1:3" x14ac:dyDescent="0.2">
      <c r="A547" s="168"/>
      <c r="B547" s="822">
        <v>1552</v>
      </c>
      <c r="C547" s="823" t="s">
        <v>852</v>
      </c>
    </row>
    <row r="548" spans="1:3" x14ac:dyDescent="0.2">
      <c r="A548" s="168"/>
      <c r="B548" s="822">
        <v>1553</v>
      </c>
      <c r="C548" s="823" t="s">
        <v>853</v>
      </c>
    </row>
    <row r="549" spans="1:3" x14ac:dyDescent="0.2">
      <c r="A549" s="168"/>
      <c r="B549" s="822">
        <v>1554</v>
      </c>
      <c r="C549" s="823" t="s">
        <v>854</v>
      </c>
    </row>
    <row r="550" spans="1:3" x14ac:dyDescent="0.2">
      <c r="A550" s="168"/>
      <c r="B550" s="822">
        <v>1555</v>
      </c>
      <c r="C550" s="823" t="s">
        <v>855</v>
      </c>
    </row>
    <row r="551" spans="1:3" x14ac:dyDescent="0.2">
      <c r="A551" s="168"/>
      <c r="B551" s="822">
        <v>1556</v>
      </c>
      <c r="C551" s="823" t="s">
        <v>856</v>
      </c>
    </row>
    <row r="552" spans="1:3" x14ac:dyDescent="0.2">
      <c r="A552" s="168"/>
      <c r="B552" s="822">
        <v>1557</v>
      </c>
      <c r="C552" s="823" t="s">
        <v>857</v>
      </c>
    </row>
    <row r="553" spans="1:3" x14ac:dyDescent="0.2">
      <c r="A553" s="168"/>
      <c r="B553" s="822">
        <v>1558</v>
      </c>
      <c r="C553" s="823" t="s">
        <v>858</v>
      </c>
    </row>
    <row r="554" spans="1:3" x14ac:dyDescent="0.2">
      <c r="A554" s="168"/>
      <c r="B554" s="822">
        <v>1560</v>
      </c>
      <c r="C554" s="823" t="s">
        <v>859</v>
      </c>
    </row>
    <row r="555" spans="1:3" x14ac:dyDescent="0.2">
      <c r="A555" s="168"/>
      <c r="B555" s="822">
        <v>1562</v>
      </c>
      <c r="C555" s="823" t="s">
        <v>860</v>
      </c>
    </row>
    <row r="556" spans="1:3" x14ac:dyDescent="0.2">
      <c r="A556" s="168"/>
      <c r="B556" s="822">
        <v>1563</v>
      </c>
      <c r="C556" s="823" t="s">
        <v>861</v>
      </c>
    </row>
    <row r="557" spans="1:3" x14ac:dyDescent="0.2">
      <c r="A557" s="168"/>
      <c r="B557" s="822">
        <v>1567</v>
      </c>
      <c r="C557" s="823" t="s">
        <v>862</v>
      </c>
    </row>
    <row r="558" spans="1:3" x14ac:dyDescent="0.2">
      <c r="A558" s="168"/>
      <c r="B558" s="822">
        <v>1568</v>
      </c>
      <c r="C558" s="823" t="s">
        <v>863</v>
      </c>
    </row>
    <row r="559" spans="1:3" x14ac:dyDescent="0.2">
      <c r="A559" s="168"/>
      <c r="B559" s="822">
        <v>1569</v>
      </c>
      <c r="C559" s="823" t="s">
        <v>864</v>
      </c>
    </row>
    <row r="560" spans="1:3" x14ac:dyDescent="0.2">
      <c r="A560" s="168"/>
      <c r="B560" s="822">
        <v>1570</v>
      </c>
      <c r="C560" s="823" t="s">
        <v>865</v>
      </c>
    </row>
    <row r="561" spans="1:3" x14ac:dyDescent="0.2">
      <c r="A561" s="168"/>
      <c r="B561" s="822">
        <v>1571</v>
      </c>
      <c r="C561" s="823" t="s">
        <v>866</v>
      </c>
    </row>
    <row r="562" spans="1:3" x14ac:dyDescent="0.2">
      <c r="A562" s="168"/>
      <c r="B562" s="822">
        <v>1573</v>
      </c>
      <c r="C562" s="823" t="s">
        <v>867</v>
      </c>
    </row>
    <row r="563" spans="1:3" x14ac:dyDescent="0.2">
      <c r="A563" s="168"/>
      <c r="B563" s="822">
        <v>1574</v>
      </c>
      <c r="C563" s="823" t="s">
        <v>868</v>
      </c>
    </row>
    <row r="564" spans="1:3" x14ac:dyDescent="0.2">
      <c r="A564" s="168"/>
      <c r="B564" s="822">
        <v>1575</v>
      </c>
      <c r="C564" s="823" t="s">
        <v>869</v>
      </c>
    </row>
    <row r="565" spans="1:3" x14ac:dyDescent="0.2">
      <c r="A565" s="168"/>
      <c r="B565" s="822">
        <v>1576</v>
      </c>
      <c r="C565" s="823" t="s">
        <v>870</v>
      </c>
    </row>
    <row r="566" spans="1:3" x14ac:dyDescent="0.2">
      <c r="A566" s="168"/>
      <c r="B566" s="822">
        <v>1577</v>
      </c>
      <c r="C566" s="823" t="s">
        <v>871</v>
      </c>
    </row>
    <row r="567" spans="1:3" x14ac:dyDescent="0.2">
      <c r="A567" s="168"/>
      <c r="B567" s="822">
        <v>1579</v>
      </c>
      <c r="C567" s="823" t="s">
        <v>872</v>
      </c>
    </row>
    <row r="568" spans="1:3" x14ac:dyDescent="0.2">
      <c r="A568" s="168"/>
      <c r="B568" s="822">
        <v>1580</v>
      </c>
      <c r="C568" s="823" t="s">
        <v>873</v>
      </c>
    </row>
    <row r="569" spans="1:3" x14ac:dyDescent="0.2">
      <c r="A569" s="168"/>
      <c r="B569" s="822">
        <v>1581</v>
      </c>
      <c r="C569" s="823" t="s">
        <v>874</v>
      </c>
    </row>
    <row r="570" spans="1:3" x14ac:dyDescent="0.2">
      <c r="A570" s="168"/>
      <c r="B570" s="822">
        <v>1585</v>
      </c>
      <c r="C570" s="823" t="s">
        <v>875</v>
      </c>
    </row>
    <row r="571" spans="1:3" x14ac:dyDescent="0.2">
      <c r="A571" s="168"/>
      <c r="B571" s="822">
        <v>1586</v>
      </c>
      <c r="C571" s="823" t="s">
        <v>876</v>
      </c>
    </row>
    <row r="572" spans="1:3" x14ac:dyDescent="0.2">
      <c r="A572" s="168"/>
      <c r="B572" s="822">
        <v>1588</v>
      </c>
      <c r="C572" s="823" t="s">
        <v>877</v>
      </c>
    </row>
    <row r="573" spans="1:3" x14ac:dyDescent="0.2">
      <c r="A573" s="168"/>
      <c r="B573" s="822">
        <v>1589</v>
      </c>
      <c r="C573" s="823" t="s">
        <v>878</v>
      </c>
    </row>
    <row r="574" spans="1:3" x14ac:dyDescent="0.2">
      <c r="A574" s="168"/>
      <c r="B574" s="822">
        <v>1590</v>
      </c>
      <c r="C574" s="823" t="s">
        <v>879</v>
      </c>
    </row>
    <row r="575" spans="1:3" x14ac:dyDescent="0.2">
      <c r="A575" s="168"/>
      <c r="B575" s="822">
        <v>1591</v>
      </c>
      <c r="C575" s="823" t="s">
        <v>1416</v>
      </c>
    </row>
    <row r="576" spans="1:3" x14ac:dyDescent="0.2">
      <c r="A576" s="168"/>
      <c r="B576" s="822">
        <v>1593</v>
      </c>
      <c r="C576" s="823" t="s">
        <v>880</v>
      </c>
    </row>
    <row r="577" spans="1:3" x14ac:dyDescent="0.2">
      <c r="A577" s="168"/>
      <c r="B577" s="822">
        <v>1594</v>
      </c>
      <c r="C577" s="823" t="s">
        <v>1417</v>
      </c>
    </row>
    <row r="578" spans="1:3" x14ac:dyDescent="0.2">
      <c r="A578" s="168"/>
      <c r="B578" s="822">
        <v>1598</v>
      </c>
      <c r="C578" s="823" t="s">
        <v>1418</v>
      </c>
    </row>
    <row r="579" spans="1:3" x14ac:dyDescent="0.2">
      <c r="A579" s="168"/>
      <c r="B579" s="822">
        <v>1599</v>
      </c>
      <c r="C579" s="823" t="s">
        <v>881</v>
      </c>
    </row>
    <row r="580" spans="1:3" x14ac:dyDescent="0.2">
      <c r="A580" s="168"/>
      <c r="B580" s="822">
        <v>1600</v>
      </c>
      <c r="C580" s="823" t="s">
        <v>882</v>
      </c>
    </row>
    <row r="581" spans="1:3" x14ac:dyDescent="0.2">
      <c r="A581" s="168"/>
      <c r="B581" s="822">
        <v>1601</v>
      </c>
      <c r="C581" s="823" t="s">
        <v>883</v>
      </c>
    </row>
    <row r="582" spans="1:3" x14ac:dyDescent="0.2">
      <c r="A582" s="168"/>
      <c r="B582" s="822">
        <v>1602</v>
      </c>
      <c r="C582" s="823" t="s">
        <v>884</v>
      </c>
    </row>
    <row r="583" spans="1:3" x14ac:dyDescent="0.2">
      <c r="A583" s="168"/>
      <c r="B583" s="822">
        <v>1604</v>
      </c>
      <c r="C583" s="823" t="s">
        <v>885</v>
      </c>
    </row>
    <row r="584" spans="1:3" x14ac:dyDescent="0.2">
      <c r="A584" s="168"/>
      <c r="B584" s="822">
        <v>1606</v>
      </c>
      <c r="C584" s="823" t="s">
        <v>886</v>
      </c>
    </row>
    <row r="585" spans="1:3" x14ac:dyDescent="0.2">
      <c r="A585" s="168"/>
      <c r="B585" s="822">
        <v>1607</v>
      </c>
      <c r="C585" s="823" t="s">
        <v>887</v>
      </c>
    </row>
    <row r="586" spans="1:3" x14ac:dyDescent="0.2">
      <c r="A586" s="168"/>
      <c r="B586" s="822">
        <v>1610</v>
      </c>
      <c r="C586" s="823" t="s">
        <v>888</v>
      </c>
    </row>
    <row r="587" spans="1:3" x14ac:dyDescent="0.2">
      <c r="A587" s="168"/>
      <c r="B587" s="822">
        <v>1611</v>
      </c>
      <c r="C587" s="823" t="s">
        <v>889</v>
      </c>
    </row>
    <row r="588" spans="1:3" x14ac:dyDescent="0.2">
      <c r="A588" s="168"/>
      <c r="B588" s="822">
        <v>1612</v>
      </c>
      <c r="C588" s="823" t="s">
        <v>890</v>
      </c>
    </row>
    <row r="589" spans="1:3" x14ac:dyDescent="0.2">
      <c r="A589" s="168"/>
      <c r="B589" s="822">
        <v>1613</v>
      </c>
      <c r="C589" s="823" t="s">
        <v>891</v>
      </c>
    </row>
    <row r="590" spans="1:3" x14ac:dyDescent="0.2">
      <c r="A590" s="168"/>
      <c r="B590" s="822">
        <v>1614</v>
      </c>
      <c r="C590" s="823" t="s">
        <v>892</v>
      </c>
    </row>
    <row r="591" spans="1:3" x14ac:dyDescent="0.2">
      <c r="A591" s="168"/>
      <c r="B591" s="822">
        <v>1617</v>
      </c>
      <c r="C591" s="823" t="s">
        <v>893</v>
      </c>
    </row>
    <row r="592" spans="1:3" x14ac:dyDescent="0.2">
      <c r="A592" s="168"/>
      <c r="B592" s="822">
        <v>1620</v>
      </c>
      <c r="C592" s="823" t="s">
        <v>894</v>
      </c>
    </row>
    <row r="593" spans="1:3" x14ac:dyDescent="0.2">
      <c r="A593" s="168"/>
      <c r="B593" s="822">
        <v>1621</v>
      </c>
      <c r="C593" s="823" t="s">
        <v>895</v>
      </c>
    </row>
    <row r="594" spans="1:3" x14ac:dyDescent="0.2">
      <c r="A594" s="168"/>
      <c r="B594" s="822">
        <v>1624</v>
      </c>
      <c r="C594" s="823" t="s">
        <v>896</v>
      </c>
    </row>
    <row r="595" spans="1:3" x14ac:dyDescent="0.2">
      <c r="A595" s="168"/>
      <c r="B595" s="822">
        <v>1625</v>
      </c>
      <c r="C595" s="823" t="s">
        <v>897</v>
      </c>
    </row>
    <row r="596" spans="1:3" x14ac:dyDescent="0.2">
      <c r="A596" s="168"/>
      <c r="B596" s="822">
        <v>1626</v>
      </c>
      <c r="C596" s="823" t="s">
        <v>898</v>
      </c>
    </row>
    <row r="597" spans="1:3" x14ac:dyDescent="0.2">
      <c r="A597" s="168"/>
      <c r="B597" s="822">
        <v>1627</v>
      </c>
      <c r="C597" s="823" t="s">
        <v>899</v>
      </c>
    </row>
    <row r="598" spans="1:3" x14ac:dyDescent="0.2">
      <c r="A598" s="168"/>
      <c r="B598" s="822">
        <v>1628</v>
      </c>
      <c r="C598" s="823" t="s">
        <v>900</v>
      </c>
    </row>
    <row r="599" spans="1:3" x14ac:dyDescent="0.2">
      <c r="A599" s="168"/>
      <c r="B599" s="822">
        <v>1630</v>
      </c>
      <c r="C599" s="823" t="s">
        <v>901</v>
      </c>
    </row>
    <row r="600" spans="1:3" x14ac:dyDescent="0.2">
      <c r="A600" s="168"/>
      <c r="B600" s="822">
        <v>1633</v>
      </c>
      <c r="C600" s="823" t="s">
        <v>902</v>
      </c>
    </row>
    <row r="601" spans="1:3" x14ac:dyDescent="0.2">
      <c r="A601" s="168"/>
      <c r="B601" s="822">
        <v>1634</v>
      </c>
      <c r="C601" s="823" t="s">
        <v>903</v>
      </c>
    </row>
    <row r="602" spans="1:3" x14ac:dyDescent="0.2">
      <c r="A602" s="168"/>
      <c r="B602" s="822">
        <v>1635</v>
      </c>
      <c r="C602" s="823" t="s">
        <v>904</v>
      </c>
    </row>
    <row r="603" spans="1:3" x14ac:dyDescent="0.2">
      <c r="A603" s="168"/>
      <c r="B603" s="822">
        <v>1637</v>
      </c>
      <c r="C603" s="823" t="s">
        <v>905</v>
      </c>
    </row>
    <row r="604" spans="1:3" x14ac:dyDescent="0.2">
      <c r="A604" s="168"/>
      <c r="B604" s="822">
        <v>1643</v>
      </c>
      <c r="C604" s="823" t="s">
        <v>906</v>
      </c>
    </row>
    <row r="605" spans="1:3" x14ac:dyDescent="0.2">
      <c r="A605" s="168"/>
      <c r="B605" s="822">
        <v>1645</v>
      </c>
      <c r="C605" s="823" t="s">
        <v>907</v>
      </c>
    </row>
    <row r="606" spans="1:3" x14ac:dyDescent="0.2">
      <c r="A606" s="168"/>
      <c r="B606" s="822">
        <v>1646</v>
      </c>
      <c r="C606" s="823" t="s">
        <v>908</v>
      </c>
    </row>
    <row r="607" spans="1:3" x14ac:dyDescent="0.2">
      <c r="A607" s="168"/>
      <c r="B607" s="822">
        <v>1647</v>
      </c>
      <c r="C607" s="823" t="s">
        <v>909</v>
      </c>
    </row>
    <row r="608" spans="1:3" x14ac:dyDescent="0.2">
      <c r="A608" s="168"/>
      <c r="B608" s="822">
        <v>1651</v>
      </c>
      <c r="C608" s="823" t="s">
        <v>910</v>
      </c>
    </row>
    <row r="609" spans="1:3" x14ac:dyDescent="0.2">
      <c r="A609" s="168"/>
      <c r="B609" s="822">
        <v>1653</v>
      </c>
      <c r="C609" s="823" t="s">
        <v>911</v>
      </c>
    </row>
    <row r="610" spans="1:3" x14ac:dyDescent="0.2">
      <c r="A610" s="168"/>
      <c r="B610" s="822">
        <v>1654</v>
      </c>
      <c r="C610" s="823" t="s">
        <v>912</v>
      </c>
    </row>
    <row r="611" spans="1:3" x14ac:dyDescent="0.2">
      <c r="A611" s="168"/>
      <c r="B611" s="822">
        <v>1656</v>
      </c>
      <c r="C611" s="823" t="s">
        <v>913</v>
      </c>
    </row>
    <row r="612" spans="1:3" x14ac:dyDescent="0.2">
      <c r="A612" s="168"/>
      <c r="B612" s="822">
        <v>1660</v>
      </c>
      <c r="C612" s="823" t="s">
        <v>914</v>
      </c>
    </row>
    <row r="613" spans="1:3" x14ac:dyDescent="0.2">
      <c r="A613" s="168"/>
      <c r="B613" s="822">
        <v>1661</v>
      </c>
      <c r="C613" s="823" t="s">
        <v>915</v>
      </c>
    </row>
    <row r="614" spans="1:3" x14ac:dyDescent="0.2">
      <c r="A614" s="168"/>
      <c r="B614" s="822">
        <v>1662</v>
      </c>
      <c r="C614" s="823" t="s">
        <v>916</v>
      </c>
    </row>
    <row r="615" spans="1:3" x14ac:dyDescent="0.2">
      <c r="A615" s="168"/>
      <c r="B615" s="822">
        <v>1663</v>
      </c>
      <c r="C615" s="823" t="s">
        <v>917</v>
      </c>
    </row>
    <row r="616" spans="1:3" x14ac:dyDescent="0.2">
      <c r="A616" s="168"/>
      <c r="B616" s="822">
        <v>1664</v>
      </c>
      <c r="C616" s="823" t="s">
        <v>918</v>
      </c>
    </row>
    <row r="617" spans="1:3" x14ac:dyDescent="0.2">
      <c r="A617" s="168"/>
      <c r="B617" s="822">
        <v>1666</v>
      </c>
      <c r="C617" s="823" t="s">
        <v>919</v>
      </c>
    </row>
    <row r="618" spans="1:3" x14ac:dyDescent="0.2">
      <c r="A618" s="168"/>
      <c r="B618" s="822">
        <v>1667</v>
      </c>
      <c r="C618" s="823" t="s">
        <v>920</v>
      </c>
    </row>
    <row r="619" spans="1:3" x14ac:dyDescent="0.2">
      <c r="A619" s="168"/>
      <c r="B619" s="822">
        <v>1668</v>
      </c>
      <c r="C619" s="823" t="s">
        <v>921</v>
      </c>
    </row>
    <row r="620" spans="1:3" x14ac:dyDescent="0.2">
      <c r="A620" s="168"/>
      <c r="B620" s="822">
        <v>1669</v>
      </c>
      <c r="C620" s="823" t="s">
        <v>922</v>
      </c>
    </row>
    <row r="621" spans="1:3" x14ac:dyDescent="0.2">
      <c r="A621" s="168"/>
      <c r="B621" s="822">
        <v>1672</v>
      </c>
      <c r="C621" s="823" t="s">
        <v>923</v>
      </c>
    </row>
    <row r="622" spans="1:3" x14ac:dyDescent="0.2">
      <c r="A622" s="168"/>
      <c r="B622" s="822">
        <v>1673</v>
      </c>
      <c r="C622" s="823" t="s">
        <v>924</v>
      </c>
    </row>
    <row r="623" spans="1:3" x14ac:dyDescent="0.2">
      <c r="A623" s="168"/>
      <c r="B623" s="822">
        <v>1674</v>
      </c>
      <c r="C623" s="823" t="s">
        <v>925</v>
      </c>
    </row>
    <row r="624" spans="1:3" x14ac:dyDescent="0.2">
      <c r="A624" s="168"/>
      <c r="B624" s="822">
        <v>1675</v>
      </c>
      <c r="C624" s="823" t="s">
        <v>926</v>
      </c>
    </row>
    <row r="625" spans="1:3" x14ac:dyDescent="0.2">
      <c r="A625" s="168"/>
      <c r="B625" s="822">
        <v>1676</v>
      </c>
      <c r="C625" s="823" t="s">
        <v>927</v>
      </c>
    </row>
    <row r="626" spans="1:3" x14ac:dyDescent="0.2">
      <c r="A626" s="168"/>
      <c r="B626" s="822">
        <v>1677</v>
      </c>
      <c r="C626" s="823" t="s">
        <v>928</v>
      </c>
    </row>
    <row r="627" spans="1:3" x14ac:dyDescent="0.2">
      <c r="A627" s="168"/>
      <c r="B627" s="822">
        <v>1678</v>
      </c>
      <c r="C627" s="823" t="s">
        <v>929</v>
      </c>
    </row>
    <row r="628" spans="1:3" x14ac:dyDescent="0.2">
      <c r="A628" s="168"/>
      <c r="B628" s="822">
        <v>1680</v>
      </c>
      <c r="C628" s="823" t="s">
        <v>930</v>
      </c>
    </row>
    <row r="629" spans="1:3" x14ac:dyDescent="0.2">
      <c r="A629" s="168"/>
      <c r="B629" s="822">
        <v>1682</v>
      </c>
      <c r="C629" s="823" t="s">
        <v>1419</v>
      </c>
    </row>
    <row r="630" spans="1:3" x14ac:dyDescent="0.2">
      <c r="A630" s="168"/>
      <c r="B630" s="822">
        <v>1684</v>
      </c>
      <c r="C630" s="823" t="s">
        <v>931</v>
      </c>
    </row>
    <row r="631" spans="1:3" x14ac:dyDescent="0.2">
      <c r="A631" s="168"/>
      <c r="B631" s="822">
        <v>1686</v>
      </c>
      <c r="C631" s="823" t="s">
        <v>1420</v>
      </c>
    </row>
    <row r="632" spans="1:3" x14ac:dyDescent="0.2">
      <c r="A632" s="168"/>
      <c r="B632" s="822">
        <v>1688</v>
      </c>
      <c r="C632" s="823" t="s">
        <v>932</v>
      </c>
    </row>
    <row r="633" spans="1:3" x14ac:dyDescent="0.2">
      <c r="A633" s="168"/>
      <c r="B633" s="822">
        <v>1690</v>
      </c>
      <c r="C633" s="823" t="s">
        <v>933</v>
      </c>
    </row>
    <row r="634" spans="1:3" x14ac:dyDescent="0.2">
      <c r="A634" s="168"/>
      <c r="B634" s="822">
        <v>1691</v>
      </c>
      <c r="C634" s="823" t="s">
        <v>934</v>
      </c>
    </row>
    <row r="635" spans="1:3" x14ac:dyDescent="0.2">
      <c r="A635" s="168"/>
      <c r="B635" s="822">
        <v>1692</v>
      </c>
      <c r="C635" s="823" t="s">
        <v>1421</v>
      </c>
    </row>
    <row r="636" spans="1:3" x14ac:dyDescent="0.2">
      <c r="A636" s="168"/>
      <c r="B636" s="822">
        <v>1694</v>
      </c>
      <c r="C636" s="823" t="s">
        <v>935</v>
      </c>
    </row>
    <row r="637" spans="1:3" x14ac:dyDescent="0.2">
      <c r="A637" s="168"/>
      <c r="B637" s="822">
        <v>5000</v>
      </c>
      <c r="C637" s="823" t="s">
        <v>936</v>
      </c>
    </row>
    <row r="638" spans="1:3" x14ac:dyDescent="0.2">
      <c r="A638" s="168"/>
      <c r="B638" s="822">
        <v>5001</v>
      </c>
      <c r="C638" s="823" t="s">
        <v>937</v>
      </c>
    </row>
    <row r="639" spans="1:3" x14ac:dyDescent="0.2">
      <c r="A639" s="168"/>
      <c r="B639" s="822">
        <v>5002</v>
      </c>
      <c r="C639" s="823" t="s">
        <v>938</v>
      </c>
    </row>
    <row r="640" spans="1:3" x14ac:dyDescent="0.2">
      <c r="A640" s="168"/>
      <c r="B640" s="822">
        <v>5003</v>
      </c>
      <c r="C640" s="823" t="s">
        <v>1422</v>
      </c>
    </row>
    <row r="641" spans="2:3" x14ac:dyDescent="0.2">
      <c r="B641" s="822">
        <v>5004</v>
      </c>
      <c r="C641" s="823" t="s">
        <v>1423</v>
      </c>
    </row>
    <row r="642" spans="2:3" x14ac:dyDescent="0.2">
      <c r="B642" s="822">
        <v>5005</v>
      </c>
      <c r="C642" s="823" t="s">
        <v>1424</v>
      </c>
    </row>
    <row r="643" spans="2:3" x14ac:dyDescent="0.2">
      <c r="B643" s="822">
        <v>5006</v>
      </c>
      <c r="C643" s="823" t="s">
        <v>1425</v>
      </c>
    </row>
    <row r="644" spans="2:3" x14ac:dyDescent="0.2">
      <c r="B644" s="822">
        <v>5007</v>
      </c>
      <c r="C644" s="823" t="s">
        <v>1426</v>
      </c>
    </row>
    <row r="645" spans="2:3" x14ac:dyDescent="0.2">
      <c r="B645" s="822">
        <v>5008</v>
      </c>
      <c r="C645" s="823" t="s">
        <v>1427</v>
      </c>
    </row>
    <row r="646" spans="2:3" x14ac:dyDescent="0.2">
      <c r="B646" s="822">
        <v>5009</v>
      </c>
      <c r="C646" s="823" t="s">
        <v>1428</v>
      </c>
    </row>
    <row r="647" spans="2:3" x14ac:dyDescent="0.2">
      <c r="B647" s="822">
        <v>5010</v>
      </c>
      <c r="C647" s="823" t="s">
        <v>1429</v>
      </c>
    </row>
    <row r="648" spans="2:3" x14ac:dyDescent="0.2">
      <c r="B648" s="822">
        <v>5011</v>
      </c>
      <c r="C648" s="823" t="s">
        <v>1430</v>
      </c>
    </row>
    <row r="649" spans="2:3" x14ac:dyDescent="0.2">
      <c r="B649" s="822">
        <v>5012</v>
      </c>
      <c r="C649" s="823" t="s">
        <v>1431</v>
      </c>
    </row>
    <row r="650" spans="2:3" x14ac:dyDescent="0.2">
      <c r="B650" s="822">
        <v>5013</v>
      </c>
      <c r="C650" s="823" t="s">
        <v>1432</v>
      </c>
    </row>
    <row r="651" spans="2:3" x14ac:dyDescent="0.2">
      <c r="B651" s="822">
        <v>5014</v>
      </c>
      <c r="C651" s="823" t="s">
        <v>1433</v>
      </c>
    </row>
    <row r="652" spans="2:3" x14ac:dyDescent="0.2">
      <c r="B652" s="822">
        <v>5015</v>
      </c>
      <c r="C652" s="823" t="s">
        <v>1434</v>
      </c>
    </row>
    <row r="653" spans="2:3" x14ac:dyDescent="0.2">
      <c r="B653" s="822">
        <v>5016</v>
      </c>
      <c r="C653" s="823" t="s">
        <v>1435</v>
      </c>
    </row>
    <row r="654" spans="2:3" x14ac:dyDescent="0.2">
      <c r="B654" s="822">
        <v>5017</v>
      </c>
      <c r="C654" s="823" t="s">
        <v>1436</v>
      </c>
    </row>
    <row r="655" spans="2:3" x14ac:dyDescent="0.2">
      <c r="B655" s="822">
        <v>5018</v>
      </c>
      <c r="C655" s="823" t="s">
        <v>1437</v>
      </c>
    </row>
    <row r="656" spans="2:3" x14ac:dyDescent="0.2">
      <c r="B656" s="822">
        <v>5019</v>
      </c>
      <c r="C656" s="823" t="s">
        <v>1438</v>
      </c>
    </row>
    <row r="657" spans="2:3" x14ac:dyDescent="0.2">
      <c r="B657" s="822">
        <v>5020</v>
      </c>
      <c r="C657" s="823" t="s">
        <v>1439</v>
      </c>
    </row>
    <row r="658" spans="2:3" x14ac:dyDescent="0.2">
      <c r="B658" s="822">
        <v>5021</v>
      </c>
      <c r="C658" s="823" t="s">
        <v>1440</v>
      </c>
    </row>
    <row r="659" spans="2:3" x14ac:dyDescent="0.2">
      <c r="B659" s="822">
        <v>5022</v>
      </c>
      <c r="C659" s="823" t="s">
        <v>1441</v>
      </c>
    </row>
    <row r="660" spans="2:3" x14ac:dyDescent="0.2">
      <c r="B660" s="822">
        <v>5023</v>
      </c>
      <c r="C660" s="823" t="s">
        <v>1442</v>
      </c>
    </row>
    <row r="661" spans="2:3" x14ac:dyDescent="0.2">
      <c r="B661" s="822">
        <v>5024</v>
      </c>
      <c r="C661" s="823" t="s">
        <v>1443</v>
      </c>
    </row>
    <row r="662" spans="2:3" x14ac:dyDescent="0.2">
      <c r="B662" s="822">
        <v>5025</v>
      </c>
      <c r="C662" s="823" t="s">
        <v>1444</v>
      </c>
    </row>
    <row r="663" spans="2:3" x14ac:dyDescent="0.2">
      <c r="B663" s="822">
        <v>5026</v>
      </c>
      <c r="C663" s="823" t="s">
        <v>1445</v>
      </c>
    </row>
    <row r="664" spans="2:3" x14ac:dyDescent="0.2">
      <c r="B664" s="822">
        <v>5027</v>
      </c>
      <c r="C664" s="823" t="s">
        <v>1446</v>
      </c>
    </row>
    <row r="665" spans="2:3" x14ac:dyDescent="0.2">
      <c r="B665" s="822">
        <v>5028</v>
      </c>
      <c r="C665" s="823" t="s">
        <v>1447</v>
      </c>
    </row>
    <row r="666" spans="2:3" x14ac:dyDescent="0.2">
      <c r="B666" s="822">
        <v>5029</v>
      </c>
      <c r="C666" s="823" t="s">
        <v>1448</v>
      </c>
    </row>
    <row r="667" spans="2:3" x14ac:dyDescent="0.2">
      <c r="B667" s="822">
        <v>5030</v>
      </c>
      <c r="C667" s="823" t="s">
        <v>1449</v>
      </c>
    </row>
    <row r="668" spans="2:3" x14ac:dyDescent="0.2">
      <c r="B668" s="822">
        <v>5031</v>
      </c>
      <c r="C668" s="823" t="s">
        <v>1450</v>
      </c>
    </row>
    <row r="669" spans="2:3" x14ac:dyDescent="0.2">
      <c r="B669" s="822">
        <v>5032</v>
      </c>
      <c r="C669" s="823" t="s">
        <v>1451</v>
      </c>
    </row>
    <row r="670" spans="2:3" x14ac:dyDescent="0.2">
      <c r="B670" s="822">
        <v>5033</v>
      </c>
      <c r="C670" s="823" t="s">
        <v>1452</v>
      </c>
    </row>
    <row r="671" spans="2:3" x14ac:dyDescent="0.2">
      <c r="B671" s="822">
        <v>5034</v>
      </c>
      <c r="C671" s="823" t="s">
        <v>1453</v>
      </c>
    </row>
    <row r="672" spans="2:3" x14ac:dyDescent="0.2">
      <c r="B672" s="822">
        <v>5035</v>
      </c>
      <c r="C672" s="823" t="s">
        <v>1454</v>
      </c>
    </row>
    <row r="673" spans="2:3" x14ac:dyDescent="0.2">
      <c r="B673" s="822">
        <v>5036</v>
      </c>
      <c r="C673" s="823" t="s">
        <v>1455</v>
      </c>
    </row>
    <row r="674" spans="2:3" x14ac:dyDescent="0.2">
      <c r="B674" s="822">
        <v>5037</v>
      </c>
      <c r="C674" s="823" t="s">
        <v>1456</v>
      </c>
    </row>
    <row r="675" spans="2:3" x14ac:dyDescent="0.2">
      <c r="B675" s="822">
        <v>5038</v>
      </c>
      <c r="C675" s="823" t="s">
        <v>1457</v>
      </c>
    </row>
    <row r="676" spans="2:3" x14ac:dyDescent="0.2">
      <c r="B676" s="822">
        <v>5039</v>
      </c>
      <c r="C676" s="823" t="s">
        <v>1458</v>
      </c>
    </row>
    <row r="677" spans="2:3" x14ac:dyDescent="0.2">
      <c r="B677" s="822">
        <v>5040</v>
      </c>
      <c r="C677" s="823" t="s">
        <v>1459</v>
      </c>
    </row>
    <row r="678" spans="2:3" x14ac:dyDescent="0.2">
      <c r="B678" s="822">
        <v>5041</v>
      </c>
      <c r="C678" s="823" t="s">
        <v>1460</v>
      </c>
    </row>
    <row r="679" spans="2:3" x14ac:dyDescent="0.2">
      <c r="B679" s="822">
        <v>5042</v>
      </c>
      <c r="C679" s="823" t="s">
        <v>1461</v>
      </c>
    </row>
    <row r="680" spans="2:3" x14ac:dyDescent="0.2">
      <c r="B680" s="822">
        <v>5043</v>
      </c>
      <c r="C680" s="823" t="s">
        <v>1462</v>
      </c>
    </row>
    <row r="681" spans="2:3" x14ac:dyDescent="0.2">
      <c r="B681" s="822">
        <v>5044</v>
      </c>
      <c r="C681" s="823" t="s">
        <v>1463</v>
      </c>
    </row>
    <row r="682" spans="2:3" x14ac:dyDescent="0.2">
      <c r="B682" s="822">
        <v>5045</v>
      </c>
      <c r="C682" s="823" t="s">
        <v>1464</v>
      </c>
    </row>
    <row r="683" spans="2:3" x14ac:dyDescent="0.2">
      <c r="B683" s="822">
        <v>5046</v>
      </c>
      <c r="C683" s="823" t="s">
        <v>1465</v>
      </c>
    </row>
    <row r="684" spans="2:3" x14ac:dyDescent="0.2">
      <c r="B684" s="822">
        <v>5047</v>
      </c>
      <c r="C684" s="823" t="s">
        <v>1466</v>
      </c>
    </row>
    <row r="685" spans="2:3" x14ac:dyDescent="0.2">
      <c r="B685" s="822">
        <v>5048</v>
      </c>
      <c r="C685" s="823" t="s">
        <v>1467</v>
      </c>
    </row>
    <row r="686" spans="2:3" x14ac:dyDescent="0.2">
      <c r="B686" s="822">
        <v>5049</v>
      </c>
      <c r="C686" s="823" t="s">
        <v>1468</v>
      </c>
    </row>
    <row r="687" spans="2:3" x14ac:dyDescent="0.2">
      <c r="B687" s="822">
        <v>5050</v>
      </c>
      <c r="C687" s="823" t="s">
        <v>1469</v>
      </c>
    </row>
    <row r="688" spans="2:3" x14ac:dyDescent="0.2">
      <c r="B688" s="822">
        <v>5051</v>
      </c>
      <c r="C688" s="823" t="s">
        <v>1470</v>
      </c>
    </row>
    <row r="689" spans="2:3" x14ac:dyDescent="0.2">
      <c r="B689" s="822">
        <v>5052</v>
      </c>
      <c r="C689" s="823" t="s">
        <v>1471</v>
      </c>
    </row>
    <row r="690" spans="2:3" x14ac:dyDescent="0.2">
      <c r="B690" s="822">
        <v>5053</v>
      </c>
      <c r="C690" s="823" t="s">
        <v>1472</v>
      </c>
    </row>
    <row r="691" spans="2:3" x14ac:dyDescent="0.2">
      <c r="B691" s="822">
        <v>5054</v>
      </c>
      <c r="C691" s="823" t="s">
        <v>1473</v>
      </c>
    </row>
    <row r="692" spans="2:3" x14ac:dyDescent="0.2">
      <c r="B692" s="822">
        <v>5055</v>
      </c>
      <c r="C692" s="823" t="s">
        <v>1474</v>
      </c>
    </row>
    <row r="693" spans="2:3" x14ac:dyDescent="0.2">
      <c r="B693" s="822">
        <v>5056</v>
      </c>
      <c r="C693" s="823" t="s">
        <v>1475</v>
      </c>
    </row>
    <row r="694" spans="2:3" x14ac:dyDescent="0.2">
      <c r="B694" s="822">
        <v>5057</v>
      </c>
      <c r="C694" s="823" t="s">
        <v>1476</v>
      </c>
    </row>
    <row r="695" spans="2:3" x14ac:dyDescent="0.2">
      <c r="B695" s="822">
        <v>5058</v>
      </c>
      <c r="C695" s="823" t="s">
        <v>1477</v>
      </c>
    </row>
    <row r="696" spans="2:3" x14ac:dyDescent="0.2">
      <c r="B696" s="822">
        <v>5059</v>
      </c>
      <c r="C696" s="823" t="s">
        <v>1478</v>
      </c>
    </row>
    <row r="697" spans="2:3" x14ac:dyDescent="0.2">
      <c r="B697" s="822">
        <v>5060</v>
      </c>
      <c r="C697" s="823" t="s">
        <v>1479</v>
      </c>
    </row>
    <row r="698" spans="2:3" x14ac:dyDescent="0.2">
      <c r="B698" s="822">
        <v>5061</v>
      </c>
      <c r="C698" s="823" t="s">
        <v>1480</v>
      </c>
    </row>
    <row r="699" spans="2:3" x14ac:dyDescent="0.2">
      <c r="B699" s="822">
        <v>5062</v>
      </c>
      <c r="C699" s="823" t="s">
        <v>1481</v>
      </c>
    </row>
    <row r="700" spans="2:3" x14ac:dyDescent="0.2">
      <c r="B700" s="822">
        <v>5063</v>
      </c>
      <c r="C700" s="823" t="s">
        <v>1482</v>
      </c>
    </row>
    <row r="701" spans="2:3" x14ac:dyDescent="0.2">
      <c r="B701" s="822">
        <v>5064</v>
      </c>
      <c r="C701" s="823" t="s">
        <v>1483</v>
      </c>
    </row>
    <row r="702" spans="2:3" x14ac:dyDescent="0.2">
      <c r="B702" s="822">
        <v>5065</v>
      </c>
      <c r="C702" s="823" t="s">
        <v>1484</v>
      </c>
    </row>
  </sheetData>
  <sheetProtection algorithmName="SHA-512" hashValue="FTvhZ9TRnPl/B1xm8TUU72UpM5DboNMkbFmFquhrcNfESCS5A+n362Mv681/8cnBkbZPEqRV23WQOdd0eIsKuA==" saltValue="VfAdpEsXLSotGmJI+b/CHQ==" spinCount="100000" sheet="1" objects="1" scenarios="1"/>
  <mergeCells count="1">
    <mergeCell ref="A1:A4"/>
  </mergeCells>
  <hyperlinks>
    <hyperlink ref="A1:A4" location="HOME!A1" display="HOME"/>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3"/>
  <sheetViews>
    <sheetView showGridLines="0" workbookViewId="0"/>
  </sheetViews>
  <sheetFormatPr defaultRowHeight="15" x14ac:dyDescent="0.25"/>
  <cols>
    <col min="1" max="1" width="10.85546875" style="87" customWidth="1"/>
    <col min="2" max="2" width="6.140625" style="87" customWidth="1"/>
    <col min="3" max="3" width="34.28515625" style="87" customWidth="1"/>
    <col min="4" max="4" width="20.5703125" style="87" bestFit="1" customWidth="1"/>
    <col min="5" max="5" width="19.140625" style="87" customWidth="1"/>
    <col min="6" max="6" width="20.42578125" style="87" customWidth="1"/>
    <col min="7" max="7" width="21.42578125" style="87" customWidth="1"/>
    <col min="8" max="16384" width="9.140625" style="87"/>
  </cols>
  <sheetData>
    <row r="1" spans="1:7" ht="16.5" thickBot="1" x14ac:dyDescent="0.3">
      <c r="A1" s="601" t="s">
        <v>172</v>
      </c>
      <c r="B1" s="600" t="s">
        <v>1137</v>
      </c>
    </row>
    <row r="2" spans="1:7" x14ac:dyDescent="0.25">
      <c r="B2" s="943" t="s">
        <v>1136</v>
      </c>
      <c r="C2" s="941" t="s">
        <v>1135</v>
      </c>
      <c r="D2" s="935" t="s">
        <v>1134</v>
      </c>
      <c r="E2" s="937" t="s">
        <v>1133</v>
      </c>
      <c r="F2" s="937" t="s">
        <v>1132</v>
      </c>
      <c r="G2" s="939" t="s">
        <v>1131</v>
      </c>
    </row>
    <row r="3" spans="1:7" x14ac:dyDescent="0.25">
      <c r="A3" s="934" t="s">
        <v>1130</v>
      </c>
      <c r="B3" s="944"/>
      <c r="C3" s="942"/>
      <c r="D3" s="936"/>
      <c r="E3" s="938"/>
      <c r="F3" s="938"/>
      <c r="G3" s="940"/>
    </row>
    <row r="4" spans="1:7" x14ac:dyDescent="0.25">
      <c r="A4" s="934"/>
      <c r="B4" s="599">
        <v>1</v>
      </c>
      <c r="C4" s="598"/>
      <c r="D4" s="598"/>
      <c r="E4" s="598"/>
      <c r="F4" s="598"/>
      <c r="G4" s="597" t="s">
        <v>1129</v>
      </c>
    </row>
    <row r="5" spans="1:7" x14ac:dyDescent="0.25">
      <c r="B5" s="599">
        <v>2</v>
      </c>
      <c r="C5" s="598"/>
      <c r="D5" s="598"/>
      <c r="E5" s="598"/>
      <c r="F5" s="598"/>
      <c r="G5" s="597" t="s">
        <v>1129</v>
      </c>
    </row>
    <row r="6" spans="1:7" x14ac:dyDescent="0.25">
      <c r="B6" s="599">
        <v>3</v>
      </c>
      <c r="C6" s="598"/>
      <c r="D6" s="598"/>
      <c r="E6" s="598"/>
      <c r="F6" s="598"/>
      <c r="G6" s="597" t="s">
        <v>1129</v>
      </c>
    </row>
    <row r="7" spans="1:7" x14ac:dyDescent="0.25">
      <c r="B7" s="599">
        <v>4</v>
      </c>
      <c r="C7" s="598"/>
      <c r="D7" s="598"/>
      <c r="E7" s="598"/>
      <c r="F7" s="598"/>
      <c r="G7" s="597" t="s">
        <v>1129</v>
      </c>
    </row>
    <row r="8" spans="1:7" x14ac:dyDescent="0.25">
      <c r="B8" s="599">
        <v>5</v>
      </c>
      <c r="C8" s="598"/>
      <c r="D8" s="598"/>
      <c r="E8" s="598"/>
      <c r="F8" s="598"/>
      <c r="G8" s="597" t="s">
        <v>1129</v>
      </c>
    </row>
    <row r="9" spans="1:7" x14ac:dyDescent="0.25">
      <c r="B9" s="599">
        <v>6</v>
      </c>
      <c r="C9" s="598"/>
      <c r="D9" s="598"/>
      <c r="E9" s="598"/>
      <c r="F9" s="598"/>
      <c r="G9" s="597" t="s">
        <v>1129</v>
      </c>
    </row>
    <row r="10" spans="1:7" x14ac:dyDescent="0.25">
      <c r="B10" s="599">
        <v>7</v>
      </c>
      <c r="C10" s="598"/>
      <c r="D10" s="598"/>
      <c r="E10" s="598"/>
      <c r="F10" s="598"/>
      <c r="G10" s="597" t="s">
        <v>1129</v>
      </c>
    </row>
    <row r="11" spans="1:7" x14ac:dyDescent="0.25">
      <c r="B11" s="599">
        <v>8</v>
      </c>
      <c r="C11" s="598"/>
      <c r="D11" s="598"/>
      <c r="E11" s="598"/>
      <c r="F11" s="598"/>
      <c r="G11" s="597" t="s">
        <v>1129</v>
      </c>
    </row>
    <row r="12" spans="1:7" x14ac:dyDescent="0.25">
      <c r="B12" s="599">
        <v>9</v>
      </c>
      <c r="C12" s="598"/>
      <c r="D12" s="598"/>
      <c r="E12" s="598"/>
      <c r="F12" s="598"/>
      <c r="G12" s="597" t="s">
        <v>1129</v>
      </c>
    </row>
    <row r="13" spans="1:7" x14ac:dyDescent="0.25">
      <c r="B13" s="599">
        <v>10</v>
      </c>
      <c r="C13" s="598"/>
      <c r="D13" s="598"/>
      <c r="E13" s="598"/>
      <c r="F13" s="598"/>
      <c r="G13" s="597" t="s">
        <v>1129</v>
      </c>
    </row>
    <row r="14" spans="1:7" x14ac:dyDescent="0.25">
      <c r="B14" s="599">
        <v>11</v>
      </c>
      <c r="C14" s="598"/>
      <c r="D14" s="598"/>
      <c r="E14" s="598"/>
      <c r="F14" s="598"/>
      <c r="G14" s="597" t="s">
        <v>1129</v>
      </c>
    </row>
    <row r="15" spans="1:7" x14ac:dyDescent="0.25">
      <c r="B15" s="599">
        <v>12</v>
      </c>
      <c r="C15" s="598"/>
      <c r="D15" s="598"/>
      <c r="E15" s="598"/>
      <c r="F15" s="598"/>
      <c r="G15" s="597" t="s">
        <v>1129</v>
      </c>
    </row>
    <row r="16" spans="1:7" x14ac:dyDescent="0.25">
      <c r="B16" s="599">
        <v>13</v>
      </c>
      <c r="C16" s="598"/>
      <c r="D16" s="598"/>
      <c r="E16" s="598"/>
      <c r="F16" s="598"/>
      <c r="G16" s="597" t="s">
        <v>1129</v>
      </c>
    </row>
    <row r="17" spans="2:7" x14ac:dyDescent="0.25">
      <c r="B17" s="599">
        <v>14</v>
      </c>
      <c r="C17" s="598"/>
      <c r="D17" s="598"/>
      <c r="E17" s="598"/>
      <c r="F17" s="598"/>
      <c r="G17" s="597" t="s">
        <v>1129</v>
      </c>
    </row>
    <row r="18" spans="2:7" x14ac:dyDescent="0.25">
      <c r="B18" s="599">
        <v>15</v>
      </c>
      <c r="C18" s="598"/>
      <c r="D18" s="598"/>
      <c r="E18" s="598"/>
      <c r="F18" s="598"/>
      <c r="G18" s="597" t="s">
        <v>1129</v>
      </c>
    </row>
    <row r="19" spans="2:7" x14ac:dyDescent="0.25">
      <c r="B19" s="599">
        <v>16</v>
      </c>
      <c r="C19" s="598"/>
      <c r="D19" s="598"/>
      <c r="E19" s="598"/>
      <c r="F19" s="598"/>
      <c r="G19" s="597" t="s">
        <v>1129</v>
      </c>
    </row>
    <row r="20" spans="2:7" x14ac:dyDescent="0.25">
      <c r="B20" s="599">
        <v>17</v>
      </c>
      <c r="C20" s="598"/>
      <c r="D20" s="598"/>
      <c r="E20" s="598"/>
      <c r="F20" s="598"/>
      <c r="G20" s="597" t="s">
        <v>1129</v>
      </c>
    </row>
    <row r="21" spans="2:7" x14ac:dyDescent="0.25">
      <c r="B21" s="599">
        <v>18</v>
      </c>
      <c r="C21" s="598"/>
      <c r="D21" s="598"/>
      <c r="E21" s="598"/>
      <c r="F21" s="598"/>
      <c r="G21" s="597" t="s">
        <v>1129</v>
      </c>
    </row>
    <row r="22" spans="2:7" x14ac:dyDescent="0.25">
      <c r="B22" s="599">
        <v>19</v>
      </c>
      <c r="C22" s="598"/>
      <c r="D22" s="598"/>
      <c r="E22" s="598"/>
      <c r="F22" s="598"/>
      <c r="G22" s="597" t="s">
        <v>1129</v>
      </c>
    </row>
    <row r="23" spans="2:7" x14ac:dyDescent="0.25">
      <c r="B23" s="599">
        <v>20</v>
      </c>
      <c r="C23" s="598"/>
      <c r="D23" s="598"/>
      <c r="E23" s="598"/>
      <c r="F23" s="598"/>
      <c r="G23" s="597" t="s">
        <v>1129</v>
      </c>
    </row>
    <row r="24" spans="2:7" x14ac:dyDescent="0.25">
      <c r="B24" s="599">
        <v>21</v>
      </c>
      <c r="C24" s="598"/>
      <c r="D24" s="598"/>
      <c r="E24" s="598"/>
      <c r="F24" s="598"/>
      <c r="G24" s="597" t="s">
        <v>1129</v>
      </c>
    </row>
    <row r="25" spans="2:7" x14ac:dyDescent="0.25">
      <c r="B25" s="599">
        <v>22</v>
      </c>
      <c r="C25" s="598"/>
      <c r="D25" s="598"/>
      <c r="E25" s="598"/>
      <c r="F25" s="598"/>
      <c r="G25" s="597" t="s">
        <v>1129</v>
      </c>
    </row>
    <row r="26" spans="2:7" x14ac:dyDescent="0.25">
      <c r="B26" s="599">
        <v>23</v>
      </c>
      <c r="C26" s="598"/>
      <c r="D26" s="598"/>
      <c r="E26" s="598"/>
      <c r="F26" s="598"/>
      <c r="G26" s="597" t="s">
        <v>1129</v>
      </c>
    </row>
    <row r="27" spans="2:7" x14ac:dyDescent="0.25">
      <c r="B27" s="599">
        <v>24</v>
      </c>
      <c r="C27" s="598"/>
      <c r="D27" s="598"/>
      <c r="E27" s="598"/>
      <c r="F27" s="598"/>
      <c r="G27" s="597" t="s">
        <v>1129</v>
      </c>
    </row>
    <row r="28" spans="2:7" x14ac:dyDescent="0.25">
      <c r="B28" s="599">
        <v>25</v>
      </c>
      <c r="C28" s="598"/>
      <c r="D28" s="598"/>
      <c r="E28" s="598"/>
      <c r="F28" s="598"/>
      <c r="G28" s="597" t="s">
        <v>1129</v>
      </c>
    </row>
    <row r="29" spans="2:7" x14ac:dyDescent="0.25">
      <c r="B29" s="599">
        <v>26</v>
      </c>
      <c r="C29" s="598"/>
      <c r="D29" s="598"/>
      <c r="E29" s="598"/>
      <c r="F29" s="598"/>
      <c r="G29" s="597" t="s">
        <v>1129</v>
      </c>
    </row>
    <row r="30" spans="2:7" x14ac:dyDescent="0.25">
      <c r="B30" s="599">
        <v>27</v>
      </c>
      <c r="C30" s="598"/>
      <c r="D30" s="598"/>
      <c r="E30" s="598"/>
      <c r="F30" s="598"/>
      <c r="G30" s="597" t="s">
        <v>1129</v>
      </c>
    </row>
    <row r="31" spans="2:7" x14ac:dyDescent="0.25">
      <c r="B31" s="599">
        <v>28</v>
      </c>
      <c r="C31" s="598"/>
      <c r="D31" s="598"/>
      <c r="E31" s="598"/>
      <c r="F31" s="598"/>
      <c r="G31" s="597" t="s">
        <v>1129</v>
      </c>
    </row>
    <row r="32" spans="2:7" x14ac:dyDescent="0.25">
      <c r="B32" s="599">
        <v>29</v>
      </c>
      <c r="C32" s="598"/>
      <c r="D32" s="598"/>
      <c r="E32" s="598"/>
      <c r="F32" s="598"/>
      <c r="G32" s="597" t="s">
        <v>1129</v>
      </c>
    </row>
    <row r="33" spans="2:7" x14ac:dyDescent="0.25">
      <c r="B33" s="599">
        <v>30</v>
      </c>
      <c r="C33" s="598"/>
      <c r="D33" s="598"/>
      <c r="E33" s="598"/>
      <c r="F33" s="598"/>
      <c r="G33" s="597" t="s">
        <v>1129</v>
      </c>
    </row>
    <row r="34" spans="2:7" x14ac:dyDescent="0.25">
      <c r="B34" s="599">
        <v>31</v>
      </c>
      <c r="C34" s="598"/>
      <c r="D34" s="598"/>
      <c r="E34" s="598"/>
      <c r="F34" s="598"/>
      <c r="G34" s="597" t="s">
        <v>1129</v>
      </c>
    </row>
    <row r="35" spans="2:7" x14ac:dyDescent="0.25">
      <c r="B35" s="599">
        <v>32</v>
      </c>
      <c r="C35" s="598"/>
      <c r="D35" s="598"/>
      <c r="E35" s="598"/>
      <c r="F35" s="598"/>
      <c r="G35" s="597" t="s">
        <v>1129</v>
      </c>
    </row>
    <row r="36" spans="2:7" x14ac:dyDescent="0.25">
      <c r="B36" s="599">
        <v>33</v>
      </c>
      <c r="C36" s="598"/>
      <c r="D36" s="598"/>
      <c r="E36" s="598"/>
      <c r="F36" s="598"/>
      <c r="G36" s="597" t="s">
        <v>1129</v>
      </c>
    </row>
    <row r="37" spans="2:7" x14ac:dyDescent="0.25">
      <c r="B37" s="599">
        <v>34</v>
      </c>
      <c r="C37" s="598"/>
      <c r="D37" s="598"/>
      <c r="E37" s="598"/>
      <c r="F37" s="598"/>
      <c r="G37" s="597" t="s">
        <v>1129</v>
      </c>
    </row>
    <row r="38" spans="2:7" x14ac:dyDescent="0.25">
      <c r="B38" s="599">
        <v>35</v>
      </c>
      <c r="C38" s="598"/>
      <c r="D38" s="598"/>
      <c r="E38" s="598"/>
      <c r="F38" s="598"/>
      <c r="G38" s="597" t="s">
        <v>1129</v>
      </c>
    </row>
    <row r="39" spans="2:7" x14ac:dyDescent="0.25">
      <c r="B39" s="599">
        <v>36</v>
      </c>
      <c r="C39" s="598"/>
      <c r="D39" s="598"/>
      <c r="E39" s="598"/>
      <c r="F39" s="598"/>
      <c r="G39" s="597" t="s">
        <v>1129</v>
      </c>
    </row>
    <row r="40" spans="2:7" x14ac:dyDescent="0.25">
      <c r="B40" s="599">
        <v>37</v>
      </c>
      <c r="C40" s="598"/>
      <c r="D40" s="598"/>
      <c r="E40" s="598"/>
      <c r="F40" s="598"/>
      <c r="G40" s="597" t="s">
        <v>1129</v>
      </c>
    </row>
    <row r="41" spans="2:7" x14ac:dyDescent="0.25">
      <c r="B41" s="599">
        <v>38</v>
      </c>
      <c r="C41" s="598"/>
      <c r="D41" s="598"/>
      <c r="E41" s="598"/>
      <c r="F41" s="598"/>
      <c r="G41" s="597" t="s">
        <v>1129</v>
      </c>
    </row>
    <row r="42" spans="2:7" x14ac:dyDescent="0.25">
      <c r="B42" s="599">
        <v>39</v>
      </c>
      <c r="C42" s="598"/>
      <c r="D42" s="598"/>
      <c r="E42" s="598"/>
      <c r="F42" s="598"/>
      <c r="G42" s="597" t="s">
        <v>1129</v>
      </c>
    </row>
    <row r="43" spans="2:7" x14ac:dyDescent="0.25">
      <c r="B43" s="599">
        <v>40</v>
      </c>
      <c r="C43" s="598"/>
      <c r="D43" s="598"/>
      <c r="E43" s="598"/>
      <c r="F43" s="598"/>
      <c r="G43" s="597" t="s">
        <v>1129</v>
      </c>
    </row>
    <row r="44" spans="2:7" x14ac:dyDescent="0.25">
      <c r="B44" s="599">
        <v>41</v>
      </c>
      <c r="C44" s="598"/>
      <c r="D44" s="598"/>
      <c r="E44" s="598"/>
      <c r="F44" s="598"/>
      <c r="G44" s="597" t="s">
        <v>1129</v>
      </c>
    </row>
    <row r="45" spans="2:7" x14ac:dyDescent="0.25">
      <c r="B45" s="599">
        <v>42</v>
      </c>
      <c r="C45" s="598"/>
      <c r="D45" s="598"/>
      <c r="E45" s="598"/>
      <c r="F45" s="598"/>
      <c r="G45" s="597" t="s">
        <v>1129</v>
      </c>
    </row>
    <row r="46" spans="2:7" x14ac:dyDescent="0.25">
      <c r="B46" s="599">
        <v>43</v>
      </c>
      <c r="C46" s="598"/>
      <c r="D46" s="598"/>
      <c r="E46" s="598"/>
      <c r="F46" s="598"/>
      <c r="G46" s="597" t="s">
        <v>1129</v>
      </c>
    </row>
    <row r="47" spans="2:7" x14ac:dyDescent="0.25">
      <c r="B47" s="599">
        <v>44</v>
      </c>
      <c r="C47" s="598"/>
      <c r="D47" s="598"/>
      <c r="E47" s="598"/>
      <c r="F47" s="598"/>
      <c r="G47" s="597" t="s">
        <v>1129</v>
      </c>
    </row>
    <row r="48" spans="2:7" x14ac:dyDescent="0.25">
      <c r="B48" s="599">
        <v>45</v>
      </c>
      <c r="C48" s="598"/>
      <c r="D48" s="598"/>
      <c r="E48" s="598"/>
      <c r="F48" s="598"/>
      <c r="G48" s="597" t="s">
        <v>1129</v>
      </c>
    </row>
    <row r="49" spans="2:7" x14ac:dyDescent="0.25">
      <c r="B49" s="599">
        <v>46</v>
      </c>
      <c r="C49" s="598"/>
      <c r="D49" s="598"/>
      <c r="E49" s="598"/>
      <c r="F49" s="598"/>
      <c r="G49" s="597" t="s">
        <v>1129</v>
      </c>
    </row>
    <row r="50" spans="2:7" x14ac:dyDescent="0.25">
      <c r="B50" s="599">
        <v>47</v>
      </c>
      <c r="C50" s="598"/>
      <c r="D50" s="598"/>
      <c r="E50" s="598"/>
      <c r="F50" s="598"/>
      <c r="G50" s="597" t="s">
        <v>1129</v>
      </c>
    </row>
    <row r="51" spans="2:7" x14ac:dyDescent="0.25">
      <c r="B51" s="599">
        <v>48</v>
      </c>
      <c r="C51" s="598"/>
      <c r="D51" s="598"/>
      <c r="E51" s="598"/>
      <c r="F51" s="598"/>
      <c r="G51" s="597" t="s">
        <v>1129</v>
      </c>
    </row>
    <row r="52" spans="2:7" x14ac:dyDescent="0.25">
      <c r="B52" s="599">
        <v>49</v>
      </c>
      <c r="C52" s="598"/>
      <c r="D52" s="598"/>
      <c r="E52" s="598"/>
      <c r="F52" s="598"/>
      <c r="G52" s="597" t="s">
        <v>1129</v>
      </c>
    </row>
    <row r="53" spans="2:7" x14ac:dyDescent="0.25">
      <c r="B53" s="599">
        <v>50</v>
      </c>
      <c r="C53" s="598"/>
      <c r="D53" s="598"/>
      <c r="E53" s="598"/>
      <c r="F53" s="598"/>
      <c r="G53" s="597" t="s">
        <v>1129</v>
      </c>
    </row>
    <row r="54" spans="2:7" x14ac:dyDescent="0.25">
      <c r="B54" s="599">
        <v>51</v>
      </c>
      <c r="C54" s="598"/>
      <c r="D54" s="598"/>
      <c r="E54" s="598"/>
      <c r="F54" s="598"/>
      <c r="G54" s="597" t="s">
        <v>1129</v>
      </c>
    </row>
    <row r="55" spans="2:7" x14ac:dyDescent="0.25">
      <c r="B55" s="599">
        <v>52</v>
      </c>
      <c r="C55" s="598"/>
      <c r="D55" s="598"/>
      <c r="E55" s="598"/>
      <c r="F55" s="598"/>
      <c r="G55" s="597" t="s">
        <v>1129</v>
      </c>
    </row>
    <row r="56" spans="2:7" x14ac:dyDescent="0.25">
      <c r="B56" s="599">
        <v>53</v>
      </c>
      <c r="C56" s="598"/>
      <c r="D56" s="598"/>
      <c r="E56" s="598"/>
      <c r="F56" s="598"/>
      <c r="G56" s="597" t="s">
        <v>1129</v>
      </c>
    </row>
    <row r="57" spans="2:7" x14ac:dyDescent="0.25">
      <c r="B57" s="599">
        <v>54</v>
      </c>
      <c r="C57" s="598"/>
      <c r="D57" s="598"/>
      <c r="E57" s="598"/>
      <c r="F57" s="598"/>
      <c r="G57" s="597" t="s">
        <v>1129</v>
      </c>
    </row>
    <row r="58" spans="2:7" x14ac:dyDescent="0.25">
      <c r="B58" s="599">
        <v>55</v>
      </c>
      <c r="C58" s="598"/>
      <c r="D58" s="598"/>
      <c r="E58" s="598"/>
      <c r="F58" s="598"/>
      <c r="G58" s="597" t="s">
        <v>1129</v>
      </c>
    </row>
    <row r="59" spans="2:7" x14ac:dyDescent="0.25">
      <c r="B59" s="599">
        <v>56</v>
      </c>
      <c r="C59" s="598"/>
      <c r="D59" s="598"/>
      <c r="E59" s="598"/>
      <c r="F59" s="598"/>
      <c r="G59" s="597" t="s">
        <v>1129</v>
      </c>
    </row>
    <row r="60" spans="2:7" x14ac:dyDescent="0.25">
      <c r="B60" s="599">
        <v>57</v>
      </c>
      <c r="C60" s="598"/>
      <c r="D60" s="598"/>
      <c r="E60" s="598"/>
      <c r="F60" s="598"/>
      <c r="G60" s="597" t="s">
        <v>1129</v>
      </c>
    </row>
    <row r="61" spans="2:7" x14ac:dyDescent="0.25">
      <c r="B61" s="599">
        <v>58</v>
      </c>
      <c r="C61" s="598"/>
      <c r="D61" s="598"/>
      <c r="E61" s="598"/>
      <c r="F61" s="598"/>
      <c r="G61" s="597" t="s">
        <v>1129</v>
      </c>
    </row>
    <row r="62" spans="2:7" x14ac:dyDescent="0.25">
      <c r="B62" s="599">
        <v>59</v>
      </c>
      <c r="C62" s="598"/>
      <c r="D62" s="598"/>
      <c r="E62" s="598"/>
      <c r="F62" s="598"/>
      <c r="G62" s="597" t="s">
        <v>1129</v>
      </c>
    </row>
    <row r="63" spans="2:7" x14ac:dyDescent="0.25">
      <c r="B63" s="599">
        <v>60</v>
      </c>
      <c r="C63" s="598"/>
      <c r="D63" s="598"/>
      <c r="E63" s="598"/>
      <c r="F63" s="598"/>
      <c r="G63" s="597" t="s">
        <v>1129</v>
      </c>
    </row>
  </sheetData>
  <sheetProtection algorithmName="SHA-512" hashValue="3Z/3A6rJ7tyZetw3TZz25imlbPrWL8lLtDdgRcycrJum5EsLbE272vldTKO/oOkf6whk/locpqLEbXY6x+2xsw==" saltValue="udo36zECoHc7WJq/fncFUw==" spinCount="100000" sheet="1" objects="1" scenarios="1"/>
  <mergeCells count="7">
    <mergeCell ref="A3:A4"/>
    <mergeCell ref="D2:D3"/>
    <mergeCell ref="E2:E3"/>
    <mergeCell ref="F2:F3"/>
    <mergeCell ref="G2:G3"/>
    <mergeCell ref="C2:C3"/>
    <mergeCell ref="B2:B3"/>
  </mergeCells>
  <hyperlinks>
    <hyperlink ref="A3:A4" location="'Summary of Dividend payments'!A1" display="SUMMARY SHEET"/>
    <hyperlink ref="A1" location="HOME!A1" display="HOME"/>
    <hyperlink ref="G4" location="Sheet1!A1" display="Update Dividends here"/>
    <hyperlink ref="G5" location="'Sheet1 (2)'!A1" display="Update Dividends here"/>
    <hyperlink ref="G6" location="'Sheet1 (3)'!A1" display="Update Dividends here"/>
    <hyperlink ref="G7" location="'Sheet1 (4)'!A1" display="Update Dividends here"/>
    <hyperlink ref="G8" location="'Sheet1 (5)'!A1" display="Update Dividends here"/>
    <hyperlink ref="G9" location="'Sheet1 (6)'!A1" display="Update Dividends here"/>
    <hyperlink ref="G10" location="'Sheet1 (7)'!A1" display="Update Dividends here"/>
    <hyperlink ref="G11" location="'Sheet1 (8)'!A1" display="Update Dividends here"/>
    <hyperlink ref="G12" location="'Sheet1 (9)'!A1" display="Update Dividends here"/>
    <hyperlink ref="G13" location="'Sheet1 (10)'!A1" display="Update Dividends here"/>
    <hyperlink ref="G14" location="'Sheet1 (11)'!A1" display="Update Dividends here"/>
    <hyperlink ref="G15" location="'Sheet1 (12)'!A1" display="Update Dividends here"/>
    <hyperlink ref="G16" location="'Sheet1 (13)'!A1" display="Update Dividends here"/>
    <hyperlink ref="G17" location="'Sheet1 (14)'!A1" display="Update Dividends here"/>
    <hyperlink ref="G18" location="'Sheet1 (15)'!A1" display="Update Dividends here"/>
    <hyperlink ref="G19" location="'Sheet1 (16)'!A1" display="Update Dividends here"/>
    <hyperlink ref="G20" location="'Sheet1 (17)'!A1" display="Update Dividends here"/>
    <hyperlink ref="G21" location="'Sheet1 (18)'!A1" display="Update Dividends here"/>
    <hyperlink ref="G22" location="'Sheet1 (19)'!A1" display="Update Dividends here"/>
    <hyperlink ref="G23" location="'Sheet1 (20)'!A1" display="Update Dividends here"/>
    <hyperlink ref="G24" location="'Sheet1 (21)'!A1" display="Update Dividends here"/>
    <hyperlink ref="G25" location="'Sheet1 (22)'!A1" display="Update Dividends here"/>
    <hyperlink ref="G26" location="'Sheet1 (23)'!A1" display="Update Dividends here"/>
    <hyperlink ref="G27" location="'Sheet1 (24)'!A1" display="Update Dividends here"/>
    <hyperlink ref="G28" location="'Sheet1 (25)'!A1" display="Update Dividends here"/>
    <hyperlink ref="G29" location="'Sheet1 (26)'!A1" display="Update Dividends here"/>
    <hyperlink ref="G30" location="'Sheet1 (27)'!A1" display="Update Dividends here"/>
    <hyperlink ref="G31" location="'Sheet1 (28)'!A1" display="Update Dividends here"/>
    <hyperlink ref="G32" location="'Sheet1 (29)'!A1" display="Update Dividends here"/>
    <hyperlink ref="G33" location="'Sheet1 (30)'!A1" display="Update Dividends here"/>
    <hyperlink ref="G34" location="'Sheet1 (31)'!A1" display="Update Dividends here"/>
    <hyperlink ref="G35" location="'Sheet1 (32)'!A1" display="Update Dividends here"/>
    <hyperlink ref="G36" location="'Sheet1 (33)'!A1" display="Update Dividends here"/>
    <hyperlink ref="G37" location="'Sheet1 (34)'!A1" display="Update Dividends here"/>
    <hyperlink ref="G38" location="'Sheet1 (35)'!A1" display="Update Dividends here"/>
    <hyperlink ref="G39" location="'Sheet1 (36)'!A1" display="Update Dividends here"/>
    <hyperlink ref="G40" location="'Sheet1 (37)'!A1" display="Update Dividends here"/>
    <hyperlink ref="G41" location="'Sheet1 (38)'!A1" display="Update Dividends here"/>
    <hyperlink ref="G42" location="'Sheet1 (39)'!A1" display="Update Dividends here"/>
    <hyperlink ref="G43" location="'Sheet1 (40)'!A1" display="Update Dividends here"/>
    <hyperlink ref="G44" location="'Sheet1 (41)'!A1" display="Update Dividends here"/>
    <hyperlink ref="G45" location="'Sheet1 (42)'!A1" display="Update Dividends here"/>
    <hyperlink ref="G46" location="'Sheet1 (43)'!A1" display="Update Dividends here"/>
    <hyperlink ref="G47" location="'Sheet1 (44)'!A1" display="Update Dividends here"/>
    <hyperlink ref="G48" location="'Sheet1 (45)'!A1" display="Update Dividends here"/>
    <hyperlink ref="G49" location="'Sheet1 (46)'!A1" display="Update Dividends here"/>
    <hyperlink ref="G50" location="'Sheet1 (47)'!A1" display="Update Dividends here"/>
    <hyperlink ref="G51" location="'Sheet1 (48)'!A1" display="Update Dividends here"/>
    <hyperlink ref="G52" location="'Sheet1 (49)'!A1" display="Update Dividends here"/>
    <hyperlink ref="G53" location="'Sheet1 (50)'!A1" display="Update Dividends here"/>
    <hyperlink ref="G54" location="'Sheet1 (51)'!A1" display="Update Dividends here"/>
    <hyperlink ref="G55" location="'Sheet1 (52)'!A1" display="Update Dividends here"/>
    <hyperlink ref="G56" location="'Sheet1 (53)'!A1" display="Update Dividends here"/>
    <hyperlink ref="G57" location="'Sheet1 (54)'!A1" display="Update Dividends here"/>
    <hyperlink ref="G58" location="'Sheet1 (55)'!A1" display="Update Dividends here"/>
    <hyperlink ref="G59" location="'Sheet1 (56)'!A1" display="Update Dividends here"/>
    <hyperlink ref="G60" location="'Sheet1 (57)'!A1" display="Update Dividends here"/>
    <hyperlink ref="G61" location="'Sheet1 (58)'!A1" display="Update Dividends here"/>
    <hyperlink ref="G62" location="'Sheet1 (59)'!A1" display="Update Dividends here"/>
    <hyperlink ref="G63" location="'Sheet1 (60)'!A1" display="Update Dividends here"/>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2"/>
  <sheetViews>
    <sheetView showGridLines="0" zoomScale="80" zoomScaleNormal="80" workbookViewId="0">
      <selection activeCell="C1" sqref="C1"/>
    </sheetView>
  </sheetViews>
  <sheetFormatPr defaultRowHeight="15" x14ac:dyDescent="0.25"/>
  <cols>
    <col min="1" max="1" width="32" customWidth="1"/>
    <col min="2" max="2" width="50.7109375" customWidth="1"/>
    <col min="3" max="3" width="32.28515625" customWidth="1"/>
    <col min="4" max="4" width="32.85546875" style="844" customWidth="1"/>
    <col min="5" max="5" width="33.140625" customWidth="1"/>
    <col min="6" max="6" width="30" customWidth="1"/>
    <col min="7" max="7" width="35" customWidth="1"/>
  </cols>
  <sheetData>
    <row r="1" spans="1:7" ht="18.75" x14ac:dyDescent="0.3">
      <c r="A1" s="849" t="s">
        <v>1519</v>
      </c>
      <c r="C1" s="601" t="s">
        <v>172</v>
      </c>
    </row>
    <row r="2" spans="1:7" s="87" customFormat="1" ht="18.75" x14ac:dyDescent="0.3">
      <c r="A2" s="849" t="s">
        <v>1520</v>
      </c>
      <c r="D2" s="844"/>
    </row>
    <row r="3" spans="1:7" ht="18.75" x14ac:dyDescent="0.3">
      <c r="A3" s="847" t="s">
        <v>1513</v>
      </c>
      <c r="B3" s="847" t="s">
        <v>1256</v>
      </c>
      <c r="C3" s="847" t="s">
        <v>1514</v>
      </c>
      <c r="D3" s="848" t="s">
        <v>1518</v>
      </c>
      <c r="E3" s="847" t="s">
        <v>1515</v>
      </c>
      <c r="F3" s="847" t="s">
        <v>1516</v>
      </c>
      <c r="G3" s="847" t="s">
        <v>1517</v>
      </c>
    </row>
    <row r="4" spans="1:7" x14ac:dyDescent="0.25">
      <c r="A4" s="845"/>
      <c r="B4" s="144"/>
      <c r="C4" s="144"/>
      <c r="D4" s="846"/>
      <c r="E4" s="144"/>
      <c r="F4" s="144"/>
      <c r="G4" s="144"/>
    </row>
    <row r="5" spans="1:7" x14ac:dyDescent="0.25">
      <c r="A5" s="845"/>
      <c r="B5" s="144"/>
      <c r="C5" s="144"/>
      <c r="D5" s="846"/>
      <c r="E5" s="144"/>
      <c r="F5" s="144"/>
      <c r="G5" s="144"/>
    </row>
    <row r="6" spans="1:7" x14ac:dyDescent="0.25">
      <c r="A6" s="845"/>
      <c r="B6" s="144"/>
      <c r="C6" s="144"/>
      <c r="D6" s="846"/>
      <c r="E6" s="144"/>
      <c r="F6" s="144"/>
      <c r="G6" s="144"/>
    </row>
    <row r="7" spans="1:7" x14ac:dyDescent="0.25">
      <c r="A7" s="845"/>
      <c r="B7" s="144"/>
      <c r="C7" s="144"/>
      <c r="D7" s="846"/>
      <c r="E7" s="144"/>
      <c r="F7" s="144"/>
      <c r="G7" s="144"/>
    </row>
    <row r="8" spans="1:7" x14ac:dyDescent="0.25">
      <c r="A8" s="845"/>
      <c r="B8" s="144"/>
      <c r="C8" s="144"/>
      <c r="D8" s="846"/>
      <c r="E8" s="144"/>
      <c r="F8" s="144"/>
      <c r="G8" s="144"/>
    </row>
    <row r="9" spans="1:7" x14ac:dyDescent="0.25">
      <c r="A9" s="845"/>
      <c r="B9" s="144"/>
      <c r="C9" s="144"/>
      <c r="D9" s="846"/>
      <c r="E9" s="144"/>
      <c r="F9" s="144"/>
      <c r="G9" s="144"/>
    </row>
    <row r="10" spans="1:7" x14ac:dyDescent="0.25">
      <c r="A10" s="845"/>
      <c r="B10" s="144"/>
      <c r="C10" s="144"/>
      <c r="D10" s="846"/>
      <c r="E10" s="144"/>
      <c r="F10" s="144"/>
      <c r="G10" s="144"/>
    </row>
    <row r="11" spans="1:7" x14ac:dyDescent="0.25">
      <c r="A11" s="845"/>
      <c r="B11" s="144"/>
      <c r="C11" s="144"/>
      <c r="D11" s="846"/>
      <c r="E11" s="144"/>
      <c r="F11" s="144"/>
      <c r="G11" s="144"/>
    </row>
    <row r="12" spans="1:7" x14ac:dyDescent="0.25">
      <c r="A12" s="845"/>
      <c r="B12" s="144"/>
      <c r="C12" s="144"/>
      <c r="D12" s="846"/>
      <c r="E12" s="144"/>
      <c r="F12" s="144"/>
      <c r="G12" s="144"/>
    </row>
    <row r="13" spans="1:7" x14ac:dyDescent="0.25">
      <c r="A13" s="845"/>
      <c r="B13" s="144"/>
      <c r="C13" s="144"/>
      <c r="D13" s="846"/>
      <c r="E13" s="144"/>
      <c r="F13" s="144"/>
      <c r="G13" s="144"/>
    </row>
    <row r="14" spans="1:7" x14ac:dyDescent="0.25">
      <c r="A14" s="845"/>
      <c r="B14" s="144"/>
      <c r="C14" s="144"/>
      <c r="D14" s="846"/>
      <c r="E14" s="144"/>
      <c r="F14" s="144"/>
      <c r="G14" s="144"/>
    </row>
    <row r="15" spans="1:7" x14ac:dyDescent="0.25">
      <c r="A15" s="845"/>
      <c r="B15" s="144"/>
      <c r="C15" s="144"/>
      <c r="D15" s="846"/>
      <c r="E15" s="144"/>
      <c r="F15" s="144"/>
      <c r="G15" s="144"/>
    </row>
    <row r="16" spans="1:7" x14ac:dyDescent="0.25">
      <c r="A16" s="845"/>
      <c r="B16" s="144"/>
      <c r="C16" s="144"/>
      <c r="D16" s="846"/>
      <c r="E16" s="144"/>
      <c r="F16" s="144"/>
      <c r="G16" s="144"/>
    </row>
    <row r="17" spans="1:7" x14ac:dyDescent="0.25">
      <c r="A17" s="845"/>
      <c r="B17" s="144"/>
      <c r="C17" s="144"/>
      <c r="D17" s="846"/>
      <c r="E17" s="144"/>
      <c r="F17" s="144"/>
      <c r="G17" s="144"/>
    </row>
    <row r="18" spans="1:7" x14ac:dyDescent="0.25">
      <c r="A18" s="845"/>
      <c r="B18" s="144"/>
      <c r="C18" s="144"/>
      <c r="D18" s="846"/>
      <c r="E18" s="144"/>
      <c r="F18" s="144"/>
      <c r="G18" s="144"/>
    </row>
    <row r="19" spans="1:7" x14ac:dyDescent="0.25">
      <c r="A19" s="845"/>
      <c r="B19" s="144"/>
      <c r="C19" s="144"/>
      <c r="D19" s="846"/>
      <c r="E19" s="144"/>
      <c r="F19" s="144"/>
      <c r="G19" s="144"/>
    </row>
    <row r="20" spans="1:7" x14ac:dyDescent="0.25">
      <c r="A20" s="845"/>
      <c r="B20" s="144"/>
      <c r="C20" s="144"/>
      <c r="D20" s="846"/>
      <c r="E20" s="144"/>
      <c r="F20" s="144"/>
      <c r="G20" s="144"/>
    </row>
    <row r="21" spans="1:7" x14ac:dyDescent="0.25">
      <c r="A21" s="845"/>
      <c r="B21" s="144"/>
      <c r="C21" s="144"/>
      <c r="D21" s="846"/>
      <c r="E21" s="144"/>
      <c r="F21" s="144"/>
      <c r="G21" s="144"/>
    </row>
    <row r="22" spans="1:7" x14ac:dyDescent="0.25">
      <c r="A22" s="845"/>
      <c r="B22" s="144"/>
      <c r="C22" s="144"/>
      <c r="D22" s="846"/>
      <c r="E22" s="144"/>
      <c r="F22" s="144"/>
      <c r="G22" s="144"/>
    </row>
    <row r="23" spans="1:7" x14ac:dyDescent="0.25">
      <c r="A23" s="845"/>
      <c r="B23" s="144"/>
      <c r="C23" s="144"/>
      <c r="D23" s="846"/>
      <c r="E23" s="144"/>
      <c r="F23" s="144"/>
      <c r="G23" s="144"/>
    </row>
    <row r="24" spans="1:7" x14ac:dyDescent="0.25">
      <c r="A24" s="845"/>
      <c r="B24" s="144"/>
      <c r="C24" s="144"/>
      <c r="D24" s="846"/>
      <c r="E24" s="144"/>
      <c r="F24" s="144"/>
      <c r="G24" s="144"/>
    </row>
    <row r="25" spans="1:7" x14ac:dyDescent="0.25">
      <c r="A25" s="845"/>
      <c r="B25" s="144"/>
      <c r="C25" s="144"/>
      <c r="D25" s="846"/>
      <c r="E25" s="144"/>
      <c r="F25" s="144"/>
      <c r="G25" s="144"/>
    </row>
    <row r="26" spans="1:7" x14ac:dyDescent="0.25">
      <c r="A26" s="845"/>
      <c r="B26" s="144"/>
      <c r="C26" s="144"/>
      <c r="D26" s="846"/>
      <c r="E26" s="144"/>
      <c r="F26" s="144"/>
      <c r="G26" s="144"/>
    </row>
    <row r="27" spans="1:7" x14ac:dyDescent="0.25">
      <c r="A27" s="845"/>
      <c r="B27" s="144"/>
      <c r="C27" s="144"/>
      <c r="D27" s="846"/>
      <c r="E27" s="144"/>
      <c r="F27" s="144"/>
      <c r="G27" s="144"/>
    </row>
    <row r="28" spans="1:7" x14ac:dyDescent="0.25">
      <c r="A28" s="845"/>
      <c r="B28" s="144"/>
      <c r="C28" s="144"/>
      <c r="D28" s="846"/>
      <c r="E28" s="144"/>
      <c r="F28" s="144"/>
      <c r="G28" s="144"/>
    </row>
    <row r="29" spans="1:7" x14ac:dyDescent="0.25">
      <c r="A29" s="845"/>
      <c r="B29" s="144"/>
      <c r="C29" s="144"/>
      <c r="D29" s="846"/>
      <c r="E29" s="144"/>
      <c r="F29" s="144"/>
      <c r="G29" s="144"/>
    </row>
    <row r="30" spans="1:7" x14ac:dyDescent="0.25">
      <c r="A30" s="845"/>
      <c r="B30" s="144"/>
      <c r="C30" s="144"/>
      <c r="D30" s="846"/>
      <c r="E30" s="144"/>
      <c r="F30" s="144"/>
      <c r="G30" s="144"/>
    </row>
    <row r="31" spans="1:7" x14ac:dyDescent="0.25">
      <c r="A31" s="845"/>
      <c r="B31" s="144"/>
      <c r="C31" s="144"/>
      <c r="D31" s="846"/>
      <c r="E31" s="144"/>
      <c r="F31" s="144"/>
      <c r="G31" s="144"/>
    </row>
    <row r="32" spans="1:7" x14ac:dyDescent="0.25">
      <c r="A32" s="845"/>
      <c r="B32" s="144"/>
      <c r="C32" s="144"/>
      <c r="D32" s="846"/>
      <c r="E32" s="144"/>
      <c r="F32" s="144"/>
      <c r="G32" s="144"/>
    </row>
    <row r="33" spans="1:7" x14ac:dyDescent="0.25">
      <c r="A33" s="845"/>
      <c r="B33" s="144"/>
      <c r="C33" s="144"/>
      <c r="D33" s="846"/>
      <c r="E33" s="144"/>
      <c r="F33" s="144"/>
      <c r="G33" s="144"/>
    </row>
    <row r="34" spans="1:7" x14ac:dyDescent="0.25">
      <c r="A34" s="845"/>
      <c r="B34" s="144"/>
      <c r="C34" s="144"/>
      <c r="D34" s="846"/>
      <c r="E34" s="144"/>
      <c r="F34" s="144"/>
      <c r="G34" s="144"/>
    </row>
    <row r="35" spans="1:7" x14ac:dyDescent="0.25">
      <c r="A35" s="845"/>
      <c r="B35" s="144"/>
      <c r="C35" s="144"/>
      <c r="D35" s="846"/>
      <c r="E35" s="144"/>
      <c r="F35" s="144"/>
      <c r="G35" s="144"/>
    </row>
    <row r="36" spans="1:7" x14ac:dyDescent="0.25">
      <c r="A36" s="845"/>
      <c r="B36" s="144"/>
      <c r="C36" s="144"/>
      <c r="D36" s="846"/>
      <c r="E36" s="144"/>
      <c r="F36" s="144"/>
      <c r="G36" s="144"/>
    </row>
    <row r="37" spans="1:7" x14ac:dyDescent="0.25">
      <c r="A37" s="845"/>
      <c r="B37" s="144"/>
      <c r="C37" s="144"/>
      <c r="D37" s="846"/>
      <c r="E37" s="144"/>
      <c r="F37" s="144"/>
      <c r="G37" s="144"/>
    </row>
    <row r="38" spans="1:7" x14ac:dyDescent="0.25">
      <c r="A38" s="845"/>
      <c r="B38" s="144"/>
      <c r="C38" s="144"/>
      <c r="D38" s="846"/>
      <c r="E38" s="144"/>
      <c r="F38" s="144"/>
      <c r="G38" s="144"/>
    </row>
    <row r="39" spans="1:7" x14ac:dyDescent="0.25">
      <c r="A39" s="845"/>
      <c r="B39" s="144"/>
      <c r="C39" s="144"/>
      <c r="D39" s="846"/>
      <c r="E39" s="144"/>
      <c r="F39" s="144"/>
      <c r="G39" s="144"/>
    </row>
    <row r="40" spans="1:7" x14ac:dyDescent="0.25">
      <c r="A40" s="845"/>
      <c r="B40" s="144"/>
      <c r="C40" s="144"/>
      <c r="D40" s="846"/>
      <c r="E40" s="144"/>
      <c r="F40" s="144"/>
      <c r="G40" s="144"/>
    </row>
    <row r="41" spans="1:7" x14ac:dyDescent="0.25">
      <c r="A41" s="845"/>
      <c r="B41" s="144"/>
      <c r="C41" s="144"/>
      <c r="D41" s="846"/>
      <c r="E41" s="144"/>
      <c r="F41" s="144"/>
      <c r="G41" s="144"/>
    </row>
    <row r="42" spans="1:7" x14ac:dyDescent="0.25">
      <c r="A42" s="845"/>
      <c r="B42" s="144"/>
      <c r="C42" s="144"/>
      <c r="D42" s="846"/>
      <c r="E42" s="144"/>
      <c r="F42" s="144"/>
      <c r="G42" s="144"/>
    </row>
    <row r="43" spans="1:7" x14ac:dyDescent="0.25">
      <c r="A43" s="845"/>
      <c r="B43" s="144"/>
      <c r="C43" s="144"/>
      <c r="D43" s="846"/>
      <c r="E43" s="144"/>
      <c r="F43" s="144"/>
      <c r="G43" s="144"/>
    </row>
    <row r="44" spans="1:7" x14ac:dyDescent="0.25">
      <c r="A44" s="845"/>
      <c r="B44" s="144"/>
      <c r="C44" s="144"/>
      <c r="D44" s="846"/>
      <c r="E44" s="144"/>
      <c r="F44" s="144"/>
      <c r="G44" s="144"/>
    </row>
    <row r="45" spans="1:7" x14ac:dyDescent="0.25">
      <c r="A45" s="845"/>
      <c r="B45" s="144"/>
      <c r="C45" s="144"/>
      <c r="D45" s="846"/>
      <c r="E45" s="144"/>
      <c r="F45" s="144"/>
      <c r="G45" s="144"/>
    </row>
    <row r="46" spans="1:7" x14ac:dyDescent="0.25">
      <c r="A46" s="845"/>
      <c r="B46" s="144"/>
      <c r="C46" s="144"/>
      <c r="D46" s="846"/>
      <c r="E46" s="144"/>
      <c r="F46" s="144"/>
      <c r="G46" s="144"/>
    </row>
    <row r="47" spans="1:7" x14ac:dyDescent="0.25">
      <c r="A47" s="845"/>
      <c r="B47" s="144"/>
      <c r="C47" s="144"/>
      <c r="D47" s="846"/>
      <c r="E47" s="144"/>
      <c r="F47" s="144"/>
      <c r="G47" s="144"/>
    </row>
    <row r="48" spans="1:7" x14ac:dyDescent="0.25">
      <c r="A48" s="845"/>
      <c r="B48" s="144"/>
      <c r="C48" s="144"/>
      <c r="D48" s="846"/>
      <c r="E48" s="144"/>
      <c r="F48" s="144"/>
      <c r="G48" s="144"/>
    </row>
    <row r="49" spans="1:7" x14ac:dyDescent="0.25">
      <c r="A49" s="845"/>
      <c r="B49" s="144"/>
      <c r="C49" s="144"/>
      <c r="D49" s="846"/>
      <c r="E49" s="144"/>
      <c r="F49" s="144"/>
      <c r="G49" s="144"/>
    </row>
    <row r="50" spans="1:7" x14ac:dyDescent="0.25">
      <c r="A50" s="845"/>
      <c r="B50" s="144"/>
      <c r="C50" s="144"/>
      <c r="D50" s="846"/>
      <c r="E50" s="144"/>
      <c r="F50" s="144"/>
      <c r="G50" s="144"/>
    </row>
    <row r="51" spans="1:7" x14ac:dyDescent="0.25">
      <c r="A51" s="845"/>
      <c r="B51" s="144"/>
      <c r="C51" s="144"/>
      <c r="D51" s="846"/>
      <c r="E51" s="144"/>
      <c r="F51" s="144"/>
      <c r="G51" s="144"/>
    </row>
    <row r="52" spans="1:7" x14ac:dyDescent="0.25">
      <c r="A52" s="845"/>
      <c r="B52" s="144"/>
      <c r="C52" s="144"/>
      <c r="D52" s="846"/>
      <c r="E52" s="144"/>
      <c r="F52" s="144"/>
      <c r="G52" s="144"/>
    </row>
    <row r="53" spans="1:7" x14ac:dyDescent="0.25">
      <c r="A53" s="845"/>
      <c r="B53" s="144"/>
      <c r="C53" s="144"/>
      <c r="D53" s="846"/>
      <c r="E53" s="144"/>
      <c r="F53" s="144"/>
      <c r="G53" s="144"/>
    </row>
    <row r="54" spans="1:7" x14ac:dyDescent="0.25">
      <c r="A54" s="845"/>
      <c r="B54" s="144"/>
      <c r="C54" s="144"/>
      <c r="D54" s="846"/>
      <c r="E54" s="144"/>
      <c r="F54" s="144"/>
      <c r="G54" s="144"/>
    </row>
    <row r="55" spans="1:7" x14ac:dyDescent="0.25">
      <c r="A55" s="845"/>
      <c r="B55" s="144"/>
      <c r="C55" s="144"/>
      <c r="D55" s="846"/>
      <c r="E55" s="144"/>
      <c r="F55" s="144"/>
      <c r="G55" s="144"/>
    </row>
    <row r="56" spans="1:7" x14ac:dyDescent="0.25">
      <c r="A56" s="845"/>
      <c r="B56" s="144"/>
      <c r="C56" s="144"/>
      <c r="D56" s="846"/>
      <c r="E56" s="144"/>
      <c r="F56" s="144"/>
      <c r="G56" s="144"/>
    </row>
    <row r="57" spans="1:7" x14ac:dyDescent="0.25">
      <c r="A57" s="845"/>
      <c r="B57" s="144"/>
      <c r="C57" s="144"/>
      <c r="D57" s="846"/>
      <c r="E57" s="144"/>
      <c r="F57" s="144"/>
      <c r="G57" s="144"/>
    </row>
    <row r="58" spans="1:7" x14ac:dyDescent="0.25">
      <c r="A58" s="845"/>
      <c r="B58" s="144"/>
      <c r="C58" s="144"/>
      <c r="D58" s="846"/>
      <c r="E58" s="144"/>
      <c r="F58" s="144"/>
      <c r="G58" s="144"/>
    </row>
    <row r="59" spans="1:7" x14ac:dyDescent="0.25">
      <c r="A59" s="845"/>
      <c r="B59" s="144"/>
      <c r="C59" s="144"/>
      <c r="D59" s="846"/>
      <c r="E59" s="144"/>
      <c r="F59" s="144"/>
      <c r="G59" s="144"/>
    </row>
    <row r="60" spans="1:7" x14ac:dyDescent="0.25">
      <c r="A60" s="845"/>
      <c r="B60" s="144"/>
      <c r="C60" s="144"/>
      <c r="D60" s="846"/>
      <c r="E60" s="144"/>
      <c r="F60" s="144"/>
      <c r="G60" s="144"/>
    </row>
    <row r="61" spans="1:7" x14ac:dyDescent="0.25">
      <c r="A61" s="845"/>
      <c r="B61" s="144"/>
      <c r="C61" s="144"/>
      <c r="D61" s="846"/>
      <c r="E61" s="144"/>
      <c r="F61" s="144"/>
      <c r="G61" s="144"/>
    </row>
    <row r="62" spans="1:7" x14ac:dyDescent="0.25">
      <c r="A62" s="845"/>
      <c r="B62" s="144"/>
      <c r="C62" s="144"/>
      <c r="D62" s="846"/>
      <c r="E62" s="144"/>
      <c r="F62" s="144"/>
      <c r="G62" s="144"/>
    </row>
    <row r="63" spans="1:7" x14ac:dyDescent="0.25">
      <c r="A63" s="845"/>
      <c r="B63" s="144"/>
      <c r="C63" s="144"/>
      <c r="D63" s="846"/>
      <c r="E63" s="144"/>
      <c r="F63" s="144"/>
      <c r="G63" s="144"/>
    </row>
    <row r="64" spans="1:7" x14ac:dyDescent="0.25">
      <c r="A64" s="845"/>
      <c r="B64" s="144"/>
      <c r="C64" s="144"/>
      <c r="D64" s="846"/>
      <c r="E64" s="144"/>
      <c r="F64" s="144"/>
      <c r="G64" s="144"/>
    </row>
    <row r="65" spans="1:7" x14ac:dyDescent="0.25">
      <c r="A65" s="845"/>
      <c r="B65" s="144"/>
      <c r="C65" s="144"/>
      <c r="D65" s="846"/>
      <c r="E65" s="144"/>
      <c r="F65" s="144"/>
      <c r="G65" s="144"/>
    </row>
    <row r="66" spans="1:7" x14ac:dyDescent="0.25">
      <c r="A66" s="845"/>
      <c r="B66" s="144"/>
      <c r="C66" s="144"/>
      <c r="D66" s="846"/>
      <c r="E66" s="144"/>
      <c r="F66" s="144"/>
      <c r="G66" s="144"/>
    </row>
    <row r="67" spans="1:7" x14ac:dyDescent="0.25">
      <c r="A67" s="845"/>
      <c r="B67" s="144"/>
      <c r="C67" s="144"/>
      <c r="D67" s="846"/>
      <c r="E67" s="144"/>
      <c r="F67" s="144"/>
      <c r="G67" s="144"/>
    </row>
    <row r="68" spans="1:7" x14ac:dyDescent="0.25">
      <c r="A68" s="845"/>
      <c r="B68" s="144"/>
      <c r="C68" s="144"/>
      <c r="D68" s="846"/>
      <c r="E68" s="144"/>
      <c r="F68" s="144"/>
      <c r="G68" s="144"/>
    </row>
    <row r="69" spans="1:7" x14ac:dyDescent="0.25">
      <c r="A69" s="845"/>
      <c r="B69" s="144"/>
      <c r="C69" s="144"/>
      <c r="D69" s="846"/>
      <c r="E69" s="144"/>
      <c r="F69" s="144"/>
      <c r="G69" s="144"/>
    </row>
    <row r="70" spans="1:7" x14ac:dyDescent="0.25">
      <c r="A70" s="845"/>
      <c r="B70" s="144"/>
      <c r="C70" s="144"/>
      <c r="D70" s="846"/>
      <c r="E70" s="144"/>
      <c r="F70" s="144"/>
      <c r="G70" s="144"/>
    </row>
    <row r="71" spans="1:7" x14ac:dyDescent="0.25">
      <c r="A71" s="845"/>
      <c r="B71" s="144"/>
      <c r="C71" s="144"/>
      <c r="D71" s="846"/>
      <c r="E71" s="144"/>
      <c r="F71" s="144"/>
      <c r="G71" s="144"/>
    </row>
    <row r="72" spans="1:7" x14ac:dyDescent="0.25">
      <c r="A72" s="845"/>
      <c r="B72" s="144"/>
      <c r="C72" s="144"/>
      <c r="D72" s="846"/>
      <c r="E72" s="144"/>
      <c r="F72" s="144"/>
      <c r="G72" s="144"/>
    </row>
    <row r="73" spans="1:7" x14ac:dyDescent="0.25">
      <c r="A73" s="845"/>
      <c r="B73" s="144"/>
      <c r="C73" s="144"/>
      <c r="D73" s="846"/>
      <c r="E73" s="144"/>
      <c r="F73" s="144"/>
      <c r="G73" s="144"/>
    </row>
    <row r="74" spans="1:7" x14ac:dyDescent="0.25">
      <c r="A74" s="845"/>
      <c r="B74" s="144"/>
      <c r="C74" s="144"/>
      <c r="D74" s="846"/>
      <c r="E74" s="144"/>
      <c r="F74" s="144"/>
      <c r="G74" s="144"/>
    </row>
    <row r="75" spans="1:7" x14ac:dyDescent="0.25">
      <c r="A75" s="845"/>
      <c r="B75" s="144"/>
      <c r="C75" s="144"/>
      <c r="D75" s="846"/>
      <c r="E75" s="144"/>
      <c r="F75" s="144"/>
      <c r="G75" s="144"/>
    </row>
    <row r="76" spans="1:7" x14ac:dyDescent="0.25">
      <c r="A76" s="845"/>
      <c r="B76" s="144"/>
      <c r="C76" s="144"/>
      <c r="D76" s="846"/>
      <c r="E76" s="144"/>
      <c r="F76" s="144"/>
      <c r="G76" s="144"/>
    </row>
    <row r="77" spans="1:7" x14ac:dyDescent="0.25">
      <c r="A77" s="845"/>
      <c r="B77" s="144"/>
      <c r="C77" s="144"/>
      <c r="D77" s="846"/>
      <c r="E77" s="144"/>
      <c r="F77" s="144"/>
      <c r="G77" s="144"/>
    </row>
    <row r="78" spans="1:7" x14ac:dyDescent="0.25">
      <c r="A78" s="845"/>
      <c r="B78" s="144"/>
      <c r="C78" s="144"/>
      <c r="D78" s="846"/>
      <c r="E78" s="144"/>
      <c r="F78" s="144"/>
      <c r="G78" s="144"/>
    </row>
    <row r="79" spans="1:7" x14ac:dyDescent="0.25">
      <c r="A79" s="845"/>
      <c r="B79" s="144"/>
      <c r="C79" s="144"/>
      <c r="D79" s="846"/>
      <c r="E79" s="144"/>
      <c r="F79" s="144"/>
      <c r="G79" s="144"/>
    </row>
    <row r="80" spans="1:7" x14ac:dyDescent="0.25">
      <c r="A80" s="845"/>
      <c r="B80" s="144"/>
      <c r="C80" s="144"/>
      <c r="D80" s="846"/>
      <c r="E80" s="144"/>
      <c r="F80" s="144"/>
      <c r="G80" s="144"/>
    </row>
    <row r="81" spans="1:7" x14ac:dyDescent="0.25">
      <c r="A81" s="845"/>
      <c r="B81" s="144"/>
      <c r="C81" s="144"/>
      <c r="D81" s="846"/>
      <c r="E81" s="144"/>
      <c r="F81" s="144"/>
      <c r="G81" s="144"/>
    </row>
    <row r="82" spans="1:7" x14ac:dyDescent="0.25">
      <c r="A82" s="845"/>
      <c r="B82" s="144"/>
      <c r="C82" s="144"/>
      <c r="D82" s="846"/>
      <c r="E82" s="144"/>
      <c r="F82" s="144"/>
      <c r="G82" s="144"/>
    </row>
    <row r="83" spans="1:7" x14ac:dyDescent="0.25">
      <c r="A83" s="845"/>
      <c r="B83" s="144"/>
      <c r="C83" s="144"/>
      <c r="D83" s="846"/>
      <c r="E83" s="144"/>
      <c r="F83" s="144"/>
      <c r="G83" s="144"/>
    </row>
    <row r="84" spans="1:7" x14ac:dyDescent="0.25">
      <c r="A84" s="845"/>
      <c r="B84" s="144"/>
      <c r="C84" s="144"/>
      <c r="D84" s="846"/>
      <c r="E84" s="144"/>
      <c r="F84" s="144"/>
      <c r="G84" s="144"/>
    </row>
    <row r="85" spans="1:7" x14ac:dyDescent="0.25">
      <c r="A85" s="845"/>
      <c r="B85" s="144"/>
      <c r="C85" s="144"/>
      <c r="D85" s="846"/>
      <c r="E85" s="144"/>
      <c r="F85" s="144"/>
      <c r="G85" s="144"/>
    </row>
    <row r="86" spans="1:7" x14ac:dyDescent="0.25">
      <c r="A86" s="845"/>
      <c r="B86" s="144"/>
      <c r="C86" s="144"/>
      <c r="D86" s="846"/>
      <c r="E86" s="144"/>
      <c r="F86" s="144"/>
      <c r="G86" s="144"/>
    </row>
    <row r="87" spans="1:7" x14ac:dyDescent="0.25">
      <c r="A87" s="845"/>
      <c r="B87" s="144"/>
      <c r="C87" s="144"/>
      <c r="D87" s="846"/>
      <c r="E87" s="144"/>
      <c r="F87" s="144"/>
      <c r="G87" s="144"/>
    </row>
    <row r="88" spans="1:7" x14ac:dyDescent="0.25">
      <c r="A88" s="845"/>
      <c r="B88" s="144"/>
      <c r="C88" s="144"/>
      <c r="D88" s="846"/>
      <c r="E88" s="144"/>
      <c r="F88" s="144"/>
      <c r="G88" s="144"/>
    </row>
    <row r="89" spans="1:7" x14ac:dyDescent="0.25">
      <c r="A89" s="845"/>
      <c r="B89" s="144"/>
      <c r="C89" s="144"/>
      <c r="D89" s="846"/>
      <c r="E89" s="144"/>
      <c r="F89" s="144"/>
      <c r="G89" s="144"/>
    </row>
    <row r="90" spans="1:7" x14ac:dyDescent="0.25">
      <c r="A90" s="845"/>
      <c r="B90" s="144"/>
      <c r="C90" s="144"/>
      <c r="D90" s="846"/>
      <c r="E90" s="144"/>
      <c r="F90" s="144"/>
      <c r="G90" s="144"/>
    </row>
    <row r="91" spans="1:7" x14ac:dyDescent="0.25">
      <c r="A91" s="845"/>
      <c r="B91" s="144"/>
      <c r="C91" s="144"/>
      <c r="D91" s="846"/>
      <c r="E91" s="144"/>
      <c r="F91" s="144"/>
      <c r="G91" s="144"/>
    </row>
    <row r="92" spans="1:7" x14ac:dyDescent="0.25">
      <c r="A92" s="845"/>
      <c r="B92" s="144"/>
      <c r="C92" s="144"/>
      <c r="D92" s="846"/>
      <c r="E92" s="144"/>
      <c r="F92" s="144"/>
      <c r="G92" s="144"/>
    </row>
    <row r="93" spans="1:7" x14ac:dyDescent="0.25">
      <c r="A93" s="845"/>
      <c r="B93" s="144"/>
      <c r="C93" s="144"/>
      <c r="D93" s="846"/>
      <c r="E93" s="144"/>
      <c r="F93" s="144"/>
      <c r="G93" s="144"/>
    </row>
    <row r="94" spans="1:7" x14ac:dyDescent="0.25">
      <c r="A94" s="845"/>
      <c r="B94" s="144"/>
      <c r="C94" s="144"/>
      <c r="D94" s="846"/>
      <c r="E94" s="144"/>
      <c r="F94" s="144"/>
      <c r="G94" s="144"/>
    </row>
    <row r="95" spans="1:7" x14ac:dyDescent="0.25">
      <c r="A95" s="845"/>
      <c r="B95" s="144"/>
      <c r="C95" s="144"/>
      <c r="D95" s="846"/>
      <c r="E95" s="144"/>
      <c r="F95" s="144"/>
      <c r="G95" s="144"/>
    </row>
    <row r="96" spans="1:7" x14ac:dyDescent="0.25">
      <c r="A96" s="845"/>
      <c r="B96" s="144"/>
      <c r="C96" s="144"/>
      <c r="D96" s="846"/>
      <c r="E96" s="144"/>
      <c r="F96" s="144"/>
      <c r="G96" s="144"/>
    </row>
    <row r="97" spans="1:7" x14ac:dyDescent="0.25">
      <c r="A97" s="845"/>
      <c r="B97" s="144"/>
      <c r="C97" s="144"/>
      <c r="D97" s="846"/>
      <c r="E97" s="144"/>
      <c r="F97" s="144"/>
      <c r="G97" s="144"/>
    </row>
    <row r="98" spans="1:7" x14ac:dyDescent="0.25">
      <c r="A98" s="845"/>
      <c r="B98" s="144"/>
      <c r="C98" s="144"/>
      <c r="D98" s="846"/>
      <c r="E98" s="144"/>
      <c r="F98" s="144"/>
      <c r="G98" s="144"/>
    </row>
    <row r="99" spans="1:7" x14ac:dyDescent="0.25">
      <c r="A99" s="845"/>
      <c r="B99" s="144"/>
      <c r="C99" s="144"/>
      <c r="D99" s="846"/>
      <c r="E99" s="144"/>
      <c r="F99" s="144"/>
      <c r="G99" s="144"/>
    </row>
    <row r="100" spans="1:7" x14ac:dyDescent="0.25">
      <c r="A100" s="845"/>
      <c r="B100" s="144"/>
      <c r="C100" s="144"/>
      <c r="D100" s="846"/>
      <c r="E100" s="144"/>
      <c r="F100" s="144"/>
      <c r="G100" s="144"/>
    </row>
    <row r="101" spans="1:7" x14ac:dyDescent="0.25">
      <c r="A101" s="845"/>
      <c r="B101" s="144"/>
      <c r="C101" s="144"/>
      <c r="D101" s="846"/>
      <c r="E101" s="144"/>
      <c r="F101" s="144"/>
      <c r="G101" s="144"/>
    </row>
    <row r="102" spans="1:7" x14ac:dyDescent="0.25">
      <c r="D102" s="850">
        <f>SUM(D4:D101)</f>
        <v>0</v>
      </c>
    </row>
  </sheetData>
  <sheetProtection algorithmName="SHA-512" hashValue="csLcI4yW5JQhNgMp8zNq+RLCVPmFohedwgCmO9nc0daEPNKNhNKw9scMDjg1I4XDXR5jL7JUz/JyxpXsAzFZ3A==" saltValue="An7gzJI2c/dxPSKD3NzHdA==" spinCount="100000" sheet="1" objects="1" scenarios="1"/>
  <hyperlinks>
    <hyperlink ref="C1" location="HOME!A1" display="HOME"/>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6"/>
  <sheetViews>
    <sheetView showGridLines="0" zoomScale="90" zoomScaleNormal="90" workbookViewId="0">
      <selection sqref="A1:A3"/>
    </sheetView>
  </sheetViews>
  <sheetFormatPr defaultColWidth="9.140625" defaultRowHeight="15" x14ac:dyDescent="0.25"/>
  <cols>
    <col min="1" max="1" width="7.140625" style="29" customWidth="1"/>
    <col min="2" max="2" width="3.7109375" style="29" customWidth="1"/>
    <col min="3" max="3" width="24.42578125" style="29" customWidth="1"/>
    <col min="4" max="4" width="27.140625" style="29" customWidth="1"/>
    <col min="5" max="5" width="26.42578125" style="29" customWidth="1"/>
    <col min="6" max="6" width="26.85546875" style="29" bestFit="1" customWidth="1"/>
    <col min="7" max="8" width="26.85546875" style="29" customWidth="1"/>
    <col min="9" max="9" width="26.85546875" style="29" bestFit="1" customWidth="1"/>
    <col min="10" max="11" width="26.85546875" style="29" customWidth="1"/>
    <col min="12" max="12" width="25.7109375" style="29" bestFit="1" customWidth="1"/>
    <col min="13" max="13" width="26.85546875" style="29" bestFit="1" customWidth="1"/>
    <col min="14" max="14" width="25.7109375" style="29" bestFit="1" customWidth="1"/>
    <col min="15" max="15" width="26.85546875" style="29" hidden="1" customWidth="1"/>
    <col min="16" max="16" width="26.85546875" style="29" customWidth="1"/>
    <col min="17" max="17" width="27.28515625" style="29" bestFit="1" customWidth="1"/>
    <col min="18" max="18" width="27.28515625" style="29" customWidth="1"/>
    <col min="19" max="19" width="26.85546875" style="29" bestFit="1" customWidth="1"/>
    <col min="20" max="20" width="9.5703125" style="29" bestFit="1" customWidth="1"/>
    <col min="21" max="16384" width="9.140625" style="29"/>
  </cols>
  <sheetData>
    <row r="1" spans="1:20" s="38" customFormat="1" ht="18.75" x14ac:dyDescent="0.3">
      <c r="A1" s="875" t="s">
        <v>172</v>
      </c>
      <c r="B1" s="626" t="s">
        <v>1168</v>
      </c>
    </row>
    <row r="2" spans="1:20" s="38" customFormat="1" ht="15.75" thickBot="1" x14ac:dyDescent="0.3">
      <c r="A2" s="875"/>
      <c r="B2" s="38" t="s">
        <v>1167</v>
      </c>
      <c r="D2" s="625">
        <f>[2]HOME!I5</f>
        <v>0</v>
      </c>
    </row>
    <row r="3" spans="1:20" s="38" customFormat="1" ht="15.75" thickBot="1" x14ac:dyDescent="0.3">
      <c r="A3" s="875"/>
      <c r="D3" s="945" t="s">
        <v>1166</v>
      </c>
      <c r="E3" s="946"/>
      <c r="F3" s="947"/>
      <c r="G3" s="945" t="s">
        <v>1165</v>
      </c>
      <c r="H3" s="946"/>
      <c r="I3" s="947"/>
      <c r="J3" s="945" t="s">
        <v>1164</v>
      </c>
      <c r="K3" s="946"/>
      <c r="L3" s="947"/>
      <c r="O3" s="38" t="s">
        <v>1163</v>
      </c>
      <c r="Q3" s="38" t="s">
        <v>984</v>
      </c>
      <c r="S3" s="38" t="s">
        <v>1162</v>
      </c>
    </row>
    <row r="4" spans="1:20" s="617" customFormat="1" ht="31.5" customHeight="1" x14ac:dyDescent="0.25">
      <c r="A4" s="624" t="s">
        <v>1161</v>
      </c>
      <c r="B4" s="623" t="s">
        <v>60</v>
      </c>
      <c r="C4" s="621" t="s">
        <v>1160</v>
      </c>
      <c r="D4" s="621" t="s">
        <v>1159</v>
      </c>
      <c r="E4" s="621" t="s">
        <v>1158</v>
      </c>
      <c r="F4" s="621" t="s">
        <v>1157</v>
      </c>
      <c r="G4" s="621" t="s">
        <v>1155</v>
      </c>
      <c r="H4" s="621" t="s">
        <v>1154</v>
      </c>
      <c r="I4" s="621" t="s">
        <v>1156</v>
      </c>
      <c r="J4" s="621" t="s">
        <v>1155</v>
      </c>
      <c r="K4" s="621" t="s">
        <v>1154</v>
      </c>
      <c r="L4" s="621" t="s">
        <v>1153</v>
      </c>
      <c r="M4" s="621" t="s">
        <v>1152</v>
      </c>
      <c r="N4" s="622" t="s">
        <v>1151</v>
      </c>
      <c r="O4" s="621" t="s">
        <v>1150</v>
      </c>
      <c r="P4" s="621" t="s">
        <v>1149</v>
      </c>
      <c r="Q4" s="620" t="s">
        <v>1148</v>
      </c>
      <c r="R4" s="619" t="s">
        <v>1147</v>
      </c>
      <c r="S4" s="618" t="s">
        <v>1146</v>
      </c>
      <c r="T4" s="618" t="s">
        <v>1145</v>
      </c>
    </row>
    <row r="5" spans="1:20" s="611" customFormat="1" ht="21" hidden="1" customHeight="1" thickBot="1" x14ac:dyDescent="0.3">
      <c r="A5" s="29"/>
      <c r="B5" s="616"/>
      <c r="C5" s="615"/>
      <c r="D5" s="615"/>
      <c r="E5" s="615"/>
      <c r="F5" s="615" t="s">
        <v>1144</v>
      </c>
      <c r="G5" s="615"/>
      <c r="H5" s="615"/>
      <c r="I5" s="615" t="s">
        <v>1143</v>
      </c>
      <c r="J5" s="615"/>
      <c r="K5" s="615"/>
      <c r="L5" s="615" t="s">
        <v>1142</v>
      </c>
      <c r="M5" s="615" t="s">
        <v>1141</v>
      </c>
      <c r="N5" s="615" t="s">
        <v>1140</v>
      </c>
      <c r="O5" s="615" t="s">
        <v>1139</v>
      </c>
      <c r="P5" s="614"/>
      <c r="Q5" s="614" t="s">
        <v>1138</v>
      </c>
      <c r="R5" s="614"/>
      <c r="S5" s="613"/>
      <c r="T5" s="612"/>
    </row>
    <row r="6" spans="1:20" x14ac:dyDescent="0.25">
      <c r="B6" s="609">
        <v>1</v>
      </c>
      <c r="C6" s="607">
        <f>'List of Clients'!C4</f>
        <v>0</v>
      </c>
      <c r="D6" s="607">
        <f>Sheet1!$Y$5</f>
        <v>0</v>
      </c>
      <c r="E6" s="607">
        <f>Sheet1!$Y$6</f>
        <v>0</v>
      </c>
      <c r="F6" s="607">
        <f>Sheet1!$F$205</f>
        <v>0</v>
      </c>
      <c r="G6" s="607">
        <f>Sheet1!Y11</f>
        <v>0</v>
      </c>
      <c r="H6" s="607">
        <f>Sheet1!Y12</f>
        <v>0</v>
      </c>
      <c r="I6" s="607">
        <f>Sheet1!I205</f>
        <v>0</v>
      </c>
      <c r="J6" s="607">
        <f>Sheet1!L205</f>
        <v>0</v>
      </c>
      <c r="K6" s="607">
        <f>Sheet1!M205</f>
        <v>0</v>
      </c>
      <c r="L6" s="607">
        <f>Sheet1!N205</f>
        <v>0</v>
      </c>
      <c r="M6" s="607">
        <f>Sheet1!O205</f>
        <v>0</v>
      </c>
      <c r="N6" s="607">
        <f>Sheet1!P205</f>
        <v>0</v>
      </c>
      <c r="O6" s="607">
        <f>Sheet1!Q205</f>
        <v>0</v>
      </c>
      <c r="P6" s="607">
        <f>Sheet1!Q205</f>
        <v>0</v>
      </c>
      <c r="Q6" s="610">
        <f>Sheet1!R205</f>
        <v>0</v>
      </c>
      <c r="R6" s="610">
        <f>Sheet1!S205</f>
        <v>0</v>
      </c>
      <c r="S6" s="610">
        <f>Sheet1!T205</f>
        <v>0</v>
      </c>
      <c r="T6" s="606">
        <f>'List of Clients'!D4</f>
        <v>0</v>
      </c>
    </row>
    <row r="7" spans="1:20" x14ac:dyDescent="0.25">
      <c r="B7" s="608">
        <v>2</v>
      </c>
      <c r="C7" s="607">
        <f>'List of Clients'!C5</f>
        <v>0</v>
      </c>
      <c r="D7" s="607">
        <f>'Sheet1 (2)'!$Y$5</f>
        <v>0</v>
      </c>
      <c r="E7" s="607">
        <f>'Sheet1 (2)'!$Y$6</f>
        <v>0</v>
      </c>
      <c r="F7" s="607">
        <f>'Sheet1 (2)'!$F$205</f>
        <v>0</v>
      </c>
      <c r="G7" s="607">
        <f>'Sheet1 (2)'!Y11</f>
        <v>0</v>
      </c>
      <c r="H7" s="607">
        <f>'Sheet1 (2)'!$Y$12</f>
        <v>0</v>
      </c>
      <c r="I7" s="607">
        <f>'Sheet1 (2)'!$I$205</f>
        <v>0</v>
      </c>
      <c r="J7" s="607">
        <f>'Sheet1 (2)'!$L$205</f>
        <v>0</v>
      </c>
      <c r="K7" s="607">
        <f>'Sheet1 (2)'!$M$205</f>
        <v>0</v>
      </c>
      <c r="L7" s="607">
        <f>'Sheet1 (2)'!$N$205</f>
        <v>0</v>
      </c>
      <c r="M7" s="607">
        <f>'Sheet1 (2)'!$O$205</f>
        <v>0</v>
      </c>
      <c r="N7" s="607">
        <f>'Sheet1 (2)'!$P$205</f>
        <v>0</v>
      </c>
      <c r="O7" s="607">
        <f>'Sheet1 (2)'!$P$205</f>
        <v>0</v>
      </c>
      <c r="P7" s="607">
        <f>'Sheet1 (2)'!$Q$205</f>
        <v>0</v>
      </c>
      <c r="Q7" s="607">
        <f>'Sheet1 (2)'!$R$205</f>
        <v>0</v>
      </c>
      <c r="R7" s="607">
        <f>'Sheet1 (2)'!$S$205</f>
        <v>0</v>
      </c>
      <c r="S7" s="607">
        <f>'Sheet1 (2)'!$T$205</f>
        <v>0</v>
      </c>
      <c r="T7" s="606">
        <f>'List of Clients'!D5</f>
        <v>0</v>
      </c>
    </row>
    <row r="8" spans="1:20" x14ac:dyDescent="0.25">
      <c r="B8" s="609">
        <v>3</v>
      </c>
      <c r="C8" s="607">
        <f>'List of Clients'!C6</f>
        <v>0</v>
      </c>
      <c r="D8" s="607">
        <f>'Sheet1 (3)'!$Y$5</f>
        <v>0</v>
      </c>
      <c r="E8" s="607">
        <f>'Sheet1 (3)'!$Y$6</f>
        <v>0</v>
      </c>
      <c r="F8" s="607">
        <f>'Sheet1 (3)'!$F$205</f>
        <v>0</v>
      </c>
      <c r="G8" s="607">
        <f>'Sheet1 (3)'!$Y$11</f>
        <v>0</v>
      </c>
      <c r="H8" s="607">
        <f>'Sheet1 (3)'!$Y$12</f>
        <v>0</v>
      </c>
      <c r="I8" s="607">
        <f>'Sheet1 (3)'!$I$205</f>
        <v>0</v>
      </c>
      <c r="J8" s="607">
        <f>'Sheet1 (3)'!$L$205</f>
        <v>0</v>
      </c>
      <c r="K8" s="607">
        <f>'Sheet1 (3)'!$M$205</f>
        <v>0</v>
      </c>
      <c r="L8" s="607">
        <f>'Sheet1 (3)'!$N$205</f>
        <v>0</v>
      </c>
      <c r="M8" s="607">
        <f>'Sheet1 (3)'!$O$205</f>
        <v>0</v>
      </c>
      <c r="N8" s="607">
        <f>'Sheet1 (3)'!$P$205</f>
        <v>0</v>
      </c>
      <c r="O8" s="607">
        <f>'Sheet1 (3)'!$Q$205</f>
        <v>0</v>
      </c>
      <c r="P8" s="607">
        <f>'Sheet1 (3)'!$Q$205</f>
        <v>0</v>
      </c>
      <c r="Q8" s="607">
        <f>'Sheet1 (3)'!$R$205</f>
        <v>0</v>
      </c>
      <c r="R8" s="607">
        <f>'Sheet1 (3)'!$S$205</f>
        <v>0</v>
      </c>
      <c r="S8" s="607">
        <f>'Sheet1 (3)'!$T$205</f>
        <v>0</v>
      </c>
      <c r="T8" s="606">
        <f>'List of Clients'!D6</f>
        <v>0</v>
      </c>
    </row>
    <row r="9" spans="1:20" x14ac:dyDescent="0.25">
      <c r="B9" s="608">
        <v>4</v>
      </c>
      <c r="C9" s="607">
        <f>'List of Clients'!C7</f>
        <v>0</v>
      </c>
      <c r="D9" s="607">
        <f>'Sheet1 (4)'!$Y$5</f>
        <v>0</v>
      </c>
      <c r="E9" s="607">
        <f>'Sheet1 (4)'!$Y$6</f>
        <v>0</v>
      </c>
      <c r="F9" s="607">
        <f>'Sheet1 (4)'!$F$205</f>
        <v>0</v>
      </c>
      <c r="G9" s="607">
        <f>'Sheet1 (4)'!$Y$11</f>
        <v>0</v>
      </c>
      <c r="H9" s="607">
        <f>'Sheet1 (4)'!$Y$12</f>
        <v>0</v>
      </c>
      <c r="I9" s="607">
        <f>'Sheet1 (4)'!$I$205</f>
        <v>0</v>
      </c>
      <c r="J9" s="607">
        <f>'Sheet1 (4)'!$L$205</f>
        <v>0</v>
      </c>
      <c r="K9" s="607">
        <f>'Sheet1 (4)'!$M$205</f>
        <v>0</v>
      </c>
      <c r="L9" s="607">
        <f>'Sheet1 (4)'!$N$205</f>
        <v>0</v>
      </c>
      <c r="M9" s="607">
        <f>'Sheet1 (4)'!$O$205</f>
        <v>0</v>
      </c>
      <c r="N9" s="607">
        <f>'Sheet1 (4)'!$P$205</f>
        <v>0</v>
      </c>
      <c r="O9" s="607">
        <f>'Sheet1 (4)'!$Q$205</f>
        <v>0</v>
      </c>
      <c r="P9" s="607">
        <f>'Sheet1 (4)'!$Q$205</f>
        <v>0</v>
      </c>
      <c r="Q9" s="607">
        <f>'Sheet1 (4)'!$R$205</f>
        <v>0</v>
      </c>
      <c r="R9" s="607">
        <f>'Sheet1 (4)'!$S$205</f>
        <v>0</v>
      </c>
      <c r="S9" s="607">
        <f>'Sheet1 (4)'!$T$205</f>
        <v>0</v>
      </c>
      <c r="T9" s="606">
        <f>'List of Clients'!D7</f>
        <v>0</v>
      </c>
    </row>
    <row r="10" spans="1:20" x14ac:dyDescent="0.25">
      <c r="B10" s="609">
        <v>5</v>
      </c>
      <c r="C10" s="607">
        <f>'List of Clients'!C8</f>
        <v>0</v>
      </c>
      <c r="D10" s="607">
        <f>'Sheet1 (5)'!$Y$5</f>
        <v>0</v>
      </c>
      <c r="E10" s="607">
        <f>'Sheet1 (5)'!$Y$6</f>
        <v>0</v>
      </c>
      <c r="F10" s="607">
        <f>'Sheet1 (5)'!$F$205</f>
        <v>0</v>
      </c>
      <c r="G10" s="607">
        <f>'Sheet1 (5)'!$Y$11</f>
        <v>0</v>
      </c>
      <c r="H10" s="607">
        <f>'Sheet1 (5)'!$Y$12</f>
        <v>0</v>
      </c>
      <c r="I10" s="607">
        <f>'Sheet1 (5)'!$I$205</f>
        <v>0</v>
      </c>
      <c r="J10" s="607">
        <f>'Sheet1 (5)'!$L$205</f>
        <v>0</v>
      </c>
      <c r="K10" s="607">
        <f>'Sheet1 (5)'!$M$205</f>
        <v>0</v>
      </c>
      <c r="L10" s="607">
        <f>'Sheet1 (5)'!$N$205</f>
        <v>0</v>
      </c>
      <c r="M10" s="607">
        <f>'Sheet1 (5)'!$O$205</f>
        <v>0</v>
      </c>
      <c r="N10" s="607">
        <f>'Sheet1 (5)'!$P$205</f>
        <v>0</v>
      </c>
      <c r="O10" s="607">
        <f>'Sheet1 (5)'!$O$205</f>
        <v>0</v>
      </c>
      <c r="P10" s="607">
        <f>'Sheet1 (5)'!$Q$205</f>
        <v>0</v>
      </c>
      <c r="Q10" s="607">
        <f>'Sheet1 (5)'!$R$205</f>
        <v>0</v>
      </c>
      <c r="R10" s="607">
        <f>'Sheet1 (5)'!$S$205</f>
        <v>0</v>
      </c>
      <c r="S10" s="607">
        <f>'Sheet1 (5)'!$T$205</f>
        <v>0</v>
      </c>
      <c r="T10" s="606">
        <f>'List of Clients'!D8</f>
        <v>0</v>
      </c>
    </row>
    <row r="11" spans="1:20" x14ac:dyDescent="0.25">
      <c r="B11" s="608">
        <v>6</v>
      </c>
      <c r="C11" s="607">
        <f>'List of Clients'!C9</f>
        <v>0</v>
      </c>
      <c r="D11" s="607">
        <f>'Sheet1 (6)'!$Y$5</f>
        <v>0</v>
      </c>
      <c r="E11" s="607">
        <f>'Sheet1 (6)'!$Y$6</f>
        <v>0</v>
      </c>
      <c r="F11" s="607">
        <f>'Sheet1 (6)'!$F$205</f>
        <v>0</v>
      </c>
      <c r="G11" s="607">
        <f>'Sheet1 (6)'!$Y$11</f>
        <v>0</v>
      </c>
      <c r="H11" s="607">
        <f>'Sheet1 (6)'!$Y$12</f>
        <v>0</v>
      </c>
      <c r="I11" s="607">
        <f>'Sheet1 (6)'!$I$205</f>
        <v>0</v>
      </c>
      <c r="J11" s="607">
        <f>'Sheet1 (6)'!$L$205</f>
        <v>0</v>
      </c>
      <c r="K11" s="607">
        <f>'Sheet1 (6)'!$M$205</f>
        <v>0</v>
      </c>
      <c r="L11" s="607">
        <f>'Sheet1 (6)'!$N$205</f>
        <v>0</v>
      </c>
      <c r="M11" s="607">
        <f>'Sheet1 (6)'!$O$205</f>
        <v>0</v>
      </c>
      <c r="N11" s="607">
        <f>'Sheet1 (6)'!$P$205</f>
        <v>0</v>
      </c>
      <c r="O11" s="607">
        <f>'Sheet1 (6)'!$Q$205</f>
        <v>0</v>
      </c>
      <c r="P11" s="607">
        <f>'Sheet1 (6)'!$Q$205</f>
        <v>0</v>
      </c>
      <c r="Q11" s="607">
        <f>'Sheet1 (6)'!$R$205</f>
        <v>0</v>
      </c>
      <c r="R11" s="607">
        <f>'Sheet1 (6)'!$S$205</f>
        <v>0</v>
      </c>
      <c r="S11" s="607">
        <f>'Sheet1 (6)'!$T$205</f>
        <v>0</v>
      </c>
      <c r="T11" s="606">
        <f>'List of Clients'!D9</f>
        <v>0</v>
      </c>
    </row>
    <row r="12" spans="1:20" x14ac:dyDescent="0.25">
      <c r="B12" s="609">
        <v>7</v>
      </c>
      <c r="C12" s="607">
        <f>'List of Clients'!C10</f>
        <v>0</v>
      </c>
      <c r="D12" s="607">
        <f>'Sheet1 (7)'!$Y$5</f>
        <v>0</v>
      </c>
      <c r="E12" s="607">
        <f>'Sheet1 (7)'!$Y$6</f>
        <v>0</v>
      </c>
      <c r="F12" s="607">
        <f>'Sheet1 (7)'!$F$205</f>
        <v>0</v>
      </c>
      <c r="G12" s="607">
        <f>'Sheet1 (7)'!$Y$11</f>
        <v>0</v>
      </c>
      <c r="H12" s="607">
        <f>'Sheet1 (7)'!$Y$12</f>
        <v>0</v>
      </c>
      <c r="I12" s="607">
        <f>'Sheet1 (7)'!$I$205</f>
        <v>0</v>
      </c>
      <c r="J12" s="607">
        <f>'Sheet1 (7)'!$L$205</f>
        <v>0</v>
      </c>
      <c r="K12" s="607">
        <f>'Sheet1 (7)'!$M$205</f>
        <v>0</v>
      </c>
      <c r="L12" s="607">
        <f>'Sheet1 (7)'!$N$205</f>
        <v>0</v>
      </c>
      <c r="M12" s="607">
        <f>'Sheet1 (7)'!$O$205</f>
        <v>0</v>
      </c>
      <c r="N12" s="607">
        <f>'Sheet1 (7)'!$P$205</f>
        <v>0</v>
      </c>
      <c r="O12" s="607">
        <f>'Sheet1 (7)'!$Q$205</f>
        <v>0</v>
      </c>
      <c r="P12" s="607">
        <f>'Sheet1 (7)'!$Q$205</f>
        <v>0</v>
      </c>
      <c r="Q12" s="607">
        <f>'Sheet1 (7)'!$R$205</f>
        <v>0</v>
      </c>
      <c r="R12" s="607">
        <f>'Sheet1 (7)'!$S$205</f>
        <v>0</v>
      </c>
      <c r="S12" s="607">
        <f>'Sheet1 (7)'!$T$205</f>
        <v>0</v>
      </c>
      <c r="T12" s="606">
        <f>'List of Clients'!D10</f>
        <v>0</v>
      </c>
    </row>
    <row r="13" spans="1:20" x14ac:dyDescent="0.25">
      <c r="B13" s="608">
        <v>8</v>
      </c>
      <c r="C13" s="607">
        <f>'List of Clients'!C11</f>
        <v>0</v>
      </c>
      <c r="D13" s="607">
        <f>'Sheet1 (8)'!$Y$5</f>
        <v>0</v>
      </c>
      <c r="E13" s="607">
        <f>'Sheet1 (8)'!$Y$6</f>
        <v>0</v>
      </c>
      <c r="F13" s="607">
        <f>'Sheet1 (8)'!$F$205</f>
        <v>0</v>
      </c>
      <c r="G13" s="607">
        <f>'Sheet1 (8)'!$Y$11</f>
        <v>0</v>
      </c>
      <c r="H13" s="607">
        <f>'Sheet1 (8)'!$Y$12</f>
        <v>0</v>
      </c>
      <c r="I13" s="607">
        <f>'Sheet1 (8)'!$I$205</f>
        <v>0</v>
      </c>
      <c r="J13" s="607">
        <f>'Sheet1 (8)'!$L$205</f>
        <v>0</v>
      </c>
      <c r="K13" s="607">
        <f>'Sheet1 (8)'!$M$205</f>
        <v>0</v>
      </c>
      <c r="L13" s="607">
        <f>'Sheet1 (8)'!$N$205</f>
        <v>0</v>
      </c>
      <c r="M13" s="607">
        <f>'Sheet1 (8)'!$O$205</f>
        <v>0</v>
      </c>
      <c r="N13" s="607">
        <f>'Sheet1 (8)'!$P$205</f>
        <v>0</v>
      </c>
      <c r="O13" s="607">
        <f>'Sheet1 (8)'!$Q$205</f>
        <v>0</v>
      </c>
      <c r="P13" s="607">
        <f>'Sheet1 (8)'!$Q$205</f>
        <v>0</v>
      </c>
      <c r="Q13" s="607">
        <f>'Sheet1 (8)'!$R$205</f>
        <v>0</v>
      </c>
      <c r="R13" s="607">
        <f>'Sheet1 (8)'!$S$205</f>
        <v>0</v>
      </c>
      <c r="S13" s="607">
        <f>'Sheet1 (8)'!$T$205</f>
        <v>0</v>
      </c>
      <c r="T13" s="606">
        <f>'List of Clients'!D11</f>
        <v>0</v>
      </c>
    </row>
    <row r="14" spans="1:20" x14ac:dyDescent="0.25">
      <c r="B14" s="609">
        <v>9</v>
      </c>
      <c r="C14" s="607">
        <f>'List of Clients'!C12</f>
        <v>0</v>
      </c>
      <c r="D14" s="607">
        <f>'Sheet1 (9)'!$Y$5</f>
        <v>0</v>
      </c>
      <c r="E14" s="607">
        <f>'Sheet1 (9)'!$Y$6</f>
        <v>0</v>
      </c>
      <c r="F14" s="607">
        <f>'Sheet1 (9)'!$F$205</f>
        <v>0</v>
      </c>
      <c r="G14" s="607">
        <f>'Sheet1 (9)'!$Y$11</f>
        <v>0</v>
      </c>
      <c r="H14" s="607">
        <f>'Sheet1 (9)'!$Y$12</f>
        <v>0</v>
      </c>
      <c r="I14" s="607">
        <f>'Sheet1 (9)'!$I$205</f>
        <v>0</v>
      </c>
      <c r="J14" s="607">
        <f>'Sheet1 (9)'!$L$205</f>
        <v>0</v>
      </c>
      <c r="K14" s="607">
        <f>'Sheet1 (9)'!$M$205</f>
        <v>0</v>
      </c>
      <c r="L14" s="607">
        <f>'Sheet1 (9)'!$N$205</f>
        <v>0</v>
      </c>
      <c r="M14" s="607">
        <f>'Sheet1 (9)'!$O$205</f>
        <v>0</v>
      </c>
      <c r="N14" s="607">
        <f>'Sheet1 (9)'!$P$205</f>
        <v>0</v>
      </c>
      <c r="O14" s="607">
        <f>'Sheet1 (9)'!$Q$205</f>
        <v>0</v>
      </c>
      <c r="P14" s="607">
        <f>'Sheet1 (9)'!$Q$205</f>
        <v>0</v>
      </c>
      <c r="Q14" s="607">
        <f>'Sheet1 (9)'!$R$205</f>
        <v>0</v>
      </c>
      <c r="R14" s="607">
        <f>'Sheet1 (9)'!$S$205</f>
        <v>0</v>
      </c>
      <c r="S14" s="607">
        <f>'Sheet1 (9)'!$T$205</f>
        <v>0</v>
      </c>
      <c r="T14" s="606">
        <f>'List of Clients'!D12</f>
        <v>0</v>
      </c>
    </row>
    <row r="15" spans="1:20" x14ac:dyDescent="0.25">
      <c r="B15" s="608">
        <v>10</v>
      </c>
      <c r="C15" s="607">
        <f>'List of Clients'!C13</f>
        <v>0</v>
      </c>
      <c r="D15" s="607">
        <f>'Sheet1 (10)'!$Y$5</f>
        <v>0</v>
      </c>
      <c r="E15" s="607">
        <f>'Sheet1 (10)'!$Y$6</f>
        <v>0</v>
      </c>
      <c r="F15" s="607">
        <f>'Sheet1 (10)'!$F$205</f>
        <v>0</v>
      </c>
      <c r="G15" s="607">
        <f>'Sheet1 (10)'!$Y$11</f>
        <v>0</v>
      </c>
      <c r="H15" s="607">
        <f>'Sheet1 (10)'!$Y$12</f>
        <v>0</v>
      </c>
      <c r="I15" s="607">
        <f>'Sheet1 (10)'!$I$205</f>
        <v>0</v>
      </c>
      <c r="J15" s="607">
        <f>'Sheet1 (10)'!$L$205</f>
        <v>0</v>
      </c>
      <c r="K15" s="607">
        <f>'Sheet1 (10)'!$M$205</f>
        <v>0</v>
      </c>
      <c r="L15" s="607">
        <f>'Sheet1 (10)'!$N$205</f>
        <v>0</v>
      </c>
      <c r="M15" s="607">
        <f>'Sheet1 (10)'!$O$205</f>
        <v>0</v>
      </c>
      <c r="N15" s="607">
        <f>'Sheet1 (10)'!$P$205</f>
        <v>0</v>
      </c>
      <c r="O15" s="607">
        <f>'Sheet1 (10)'!$Q$205</f>
        <v>0</v>
      </c>
      <c r="P15" s="607">
        <f>'Sheet1 (10)'!$Q$205</f>
        <v>0</v>
      </c>
      <c r="Q15" s="607">
        <f>'Sheet1 (10)'!$R$205</f>
        <v>0</v>
      </c>
      <c r="R15" s="607">
        <f>'Sheet1 (10)'!$S$205</f>
        <v>0</v>
      </c>
      <c r="S15" s="607">
        <f>'Sheet1 (10)'!$T$205</f>
        <v>0</v>
      </c>
      <c r="T15" s="606">
        <f>'List of Clients'!D13</f>
        <v>0</v>
      </c>
    </row>
    <row r="16" spans="1:20" x14ac:dyDescent="0.25">
      <c r="B16" s="609">
        <v>11</v>
      </c>
      <c r="C16" s="607">
        <f>'List of Clients'!C14</f>
        <v>0</v>
      </c>
      <c r="D16" s="607">
        <f>'Sheet1 (11)'!$Y$5</f>
        <v>0</v>
      </c>
      <c r="E16" s="607">
        <f>'Sheet1 (11)'!$Y$6</f>
        <v>0</v>
      </c>
      <c r="F16" s="607">
        <f>'Sheet1 (11)'!$F$205</f>
        <v>0</v>
      </c>
      <c r="G16" s="607">
        <f>'Sheet1 (11)'!$Y$11</f>
        <v>0</v>
      </c>
      <c r="H16" s="607">
        <f>'Sheet1 (11)'!$Y$12</f>
        <v>0</v>
      </c>
      <c r="I16" s="607">
        <f>'Sheet1 (11)'!$I$205</f>
        <v>0</v>
      </c>
      <c r="J16" s="607">
        <f>'Sheet1 (11)'!$L$205</f>
        <v>0</v>
      </c>
      <c r="K16" s="607">
        <f>'Sheet1 (11)'!$M$205</f>
        <v>0</v>
      </c>
      <c r="L16" s="607">
        <f>'Sheet1 (11)'!$N$205</f>
        <v>0</v>
      </c>
      <c r="M16" s="607">
        <f>'Sheet1 (11)'!$O$205</f>
        <v>0</v>
      </c>
      <c r="N16" s="607">
        <f>'Sheet1 (11)'!$P$205</f>
        <v>0</v>
      </c>
      <c r="O16" s="607">
        <f>'Sheet1 (11)'!$Q$205</f>
        <v>0</v>
      </c>
      <c r="P16" s="607">
        <f>'Sheet1 (11)'!$Q$205</f>
        <v>0</v>
      </c>
      <c r="Q16" s="607">
        <f>'Sheet1 (11)'!$R$205</f>
        <v>0</v>
      </c>
      <c r="R16" s="607">
        <f>'Sheet1 (11)'!$S$205</f>
        <v>0</v>
      </c>
      <c r="S16" s="607">
        <f>'Sheet1 (11)'!$T$205</f>
        <v>0</v>
      </c>
      <c r="T16" s="606">
        <f>'List of Clients'!D14</f>
        <v>0</v>
      </c>
    </row>
    <row r="17" spans="2:20" x14ac:dyDescent="0.25">
      <c r="B17" s="608">
        <v>12</v>
      </c>
      <c r="C17" s="607">
        <f>'List of Clients'!C15</f>
        <v>0</v>
      </c>
      <c r="D17" s="607">
        <f>'Sheet1 (12)'!$Y$5</f>
        <v>0</v>
      </c>
      <c r="E17" s="607">
        <f>'Sheet1 (12)'!$Y$6</f>
        <v>0</v>
      </c>
      <c r="F17" s="607">
        <f>'Sheet1 (12)'!$F$205</f>
        <v>0</v>
      </c>
      <c r="G17" s="607">
        <f>'Sheet1 (12)'!$Y$11</f>
        <v>0</v>
      </c>
      <c r="H17" s="607">
        <f>'Sheet1 (12)'!$Y$12</f>
        <v>0</v>
      </c>
      <c r="I17" s="607">
        <f>'Sheet1 (12)'!$I$205</f>
        <v>0</v>
      </c>
      <c r="J17" s="607">
        <f>'Sheet1 (12)'!$L$205</f>
        <v>0</v>
      </c>
      <c r="K17" s="607">
        <f>'Sheet1 (12)'!$M$205</f>
        <v>0</v>
      </c>
      <c r="L17" s="607">
        <f>'Sheet1 (12)'!$N$205</f>
        <v>0</v>
      </c>
      <c r="M17" s="607">
        <f>'Sheet1 (12)'!$O$205</f>
        <v>0</v>
      </c>
      <c r="N17" s="607">
        <f>'Sheet1 (12)'!$P$205</f>
        <v>0</v>
      </c>
      <c r="O17" s="607">
        <f>'Sheet1 (12)'!$Q$205</f>
        <v>0</v>
      </c>
      <c r="P17" s="607">
        <f>'Sheet1 (12)'!$Q$205</f>
        <v>0</v>
      </c>
      <c r="Q17" s="607">
        <f>'Sheet1 (12)'!$R$205</f>
        <v>0</v>
      </c>
      <c r="R17" s="607">
        <f>'Sheet1 (12)'!$S$205</f>
        <v>0</v>
      </c>
      <c r="S17" s="607">
        <f>'Sheet1 (12)'!$T$205</f>
        <v>0</v>
      </c>
      <c r="T17" s="606">
        <f>'List of Clients'!D15</f>
        <v>0</v>
      </c>
    </row>
    <row r="18" spans="2:20" x14ac:dyDescent="0.25">
      <c r="B18" s="609">
        <v>13</v>
      </c>
      <c r="C18" s="607">
        <f>'List of Clients'!C16</f>
        <v>0</v>
      </c>
      <c r="D18" s="607">
        <f>'Sheet1 (13)'!$Y$5</f>
        <v>0</v>
      </c>
      <c r="E18" s="607">
        <f>'Sheet1 (13)'!$Y$6</f>
        <v>0</v>
      </c>
      <c r="F18" s="607">
        <f>'Sheet1 (13)'!$F$205</f>
        <v>0</v>
      </c>
      <c r="G18" s="607">
        <f>'Sheet1 (13)'!$Y$11</f>
        <v>0</v>
      </c>
      <c r="H18" s="607">
        <f>'Sheet1 (13)'!$Y$12</f>
        <v>0</v>
      </c>
      <c r="I18" s="607">
        <f>'Sheet1 (13)'!$I$205</f>
        <v>0</v>
      </c>
      <c r="J18" s="607">
        <f>'Sheet1 (13)'!$L$205</f>
        <v>0</v>
      </c>
      <c r="K18" s="607">
        <f>'Sheet1 (13)'!$M$205</f>
        <v>0</v>
      </c>
      <c r="L18" s="607">
        <f>'Sheet1 (13)'!$N$205</f>
        <v>0</v>
      </c>
      <c r="M18" s="607">
        <f>'Sheet1 (13)'!$O$205</f>
        <v>0</v>
      </c>
      <c r="N18" s="607">
        <f>'Sheet1 (13)'!$P$205</f>
        <v>0</v>
      </c>
      <c r="O18" s="607">
        <f>'Sheet1 (13)'!$Q$205</f>
        <v>0</v>
      </c>
      <c r="P18" s="607">
        <f>'Sheet1 (13)'!$Q$205</f>
        <v>0</v>
      </c>
      <c r="Q18" s="607">
        <f>'Sheet1 (13)'!$R$205</f>
        <v>0</v>
      </c>
      <c r="R18" s="607">
        <f>'Sheet1 (13)'!$S$205</f>
        <v>0</v>
      </c>
      <c r="S18" s="607">
        <f>'Sheet1 (13)'!$T$205</f>
        <v>0</v>
      </c>
      <c r="T18" s="606">
        <f>'List of Clients'!D16</f>
        <v>0</v>
      </c>
    </row>
    <row r="19" spans="2:20" x14ac:dyDescent="0.25">
      <c r="B19" s="608">
        <v>14</v>
      </c>
      <c r="C19" s="607">
        <f>'List of Clients'!C17</f>
        <v>0</v>
      </c>
      <c r="D19" s="607">
        <f>'Sheet1 (14)'!$Y$5</f>
        <v>0</v>
      </c>
      <c r="E19" s="607">
        <f>'Sheet1 (14)'!$Y$6</f>
        <v>0</v>
      </c>
      <c r="F19" s="607">
        <f>'Sheet1 (14)'!$F$205</f>
        <v>0</v>
      </c>
      <c r="G19" s="607">
        <f>'Sheet1 (14)'!$Y$11</f>
        <v>0</v>
      </c>
      <c r="H19" s="607">
        <f>'Sheet1 (14)'!$Y$12</f>
        <v>0</v>
      </c>
      <c r="I19" s="607">
        <f>'Sheet1 (14)'!$I$205</f>
        <v>0</v>
      </c>
      <c r="J19" s="607">
        <f>'Sheet1 (14)'!$L$205</f>
        <v>0</v>
      </c>
      <c r="K19" s="607">
        <f>'Sheet1 (14)'!$M$205</f>
        <v>0</v>
      </c>
      <c r="L19" s="607">
        <f>'Sheet1 (14)'!$N$205</f>
        <v>0</v>
      </c>
      <c r="M19" s="607">
        <f>'Sheet1 (14)'!$O$205</f>
        <v>0</v>
      </c>
      <c r="N19" s="607">
        <f>'Sheet1 (14)'!$P$205</f>
        <v>0</v>
      </c>
      <c r="O19" s="607">
        <f>'Sheet1 (14)'!$Q$205</f>
        <v>0</v>
      </c>
      <c r="P19" s="607">
        <f>'Sheet1 (14)'!$Q$205</f>
        <v>0</v>
      </c>
      <c r="Q19" s="607">
        <f>'Sheet1 (14)'!$R$205</f>
        <v>0</v>
      </c>
      <c r="R19" s="607">
        <f>'Sheet1 (14)'!$S$205</f>
        <v>0</v>
      </c>
      <c r="S19" s="607">
        <f>'Sheet1 (14)'!$T$205</f>
        <v>0</v>
      </c>
      <c r="T19" s="606">
        <f>'List of Clients'!D17</f>
        <v>0</v>
      </c>
    </row>
    <row r="20" spans="2:20" x14ac:dyDescent="0.25">
      <c r="B20" s="609">
        <v>15</v>
      </c>
      <c r="C20" s="607">
        <f>'List of Clients'!C18</f>
        <v>0</v>
      </c>
      <c r="D20" s="607">
        <f>'Sheet1 (15)'!$Y$5</f>
        <v>0</v>
      </c>
      <c r="E20" s="607">
        <f>'Sheet1 (15)'!$Y$6</f>
        <v>0</v>
      </c>
      <c r="F20" s="607">
        <f>'Sheet1 (15)'!$F$205</f>
        <v>0</v>
      </c>
      <c r="G20" s="607">
        <f>'Sheet1 (15)'!$Y$11</f>
        <v>0</v>
      </c>
      <c r="H20" s="607">
        <f>'Sheet1 (15)'!$Y$12</f>
        <v>0</v>
      </c>
      <c r="I20" s="607">
        <f>'Sheet1 (15)'!$I$205</f>
        <v>0</v>
      </c>
      <c r="J20" s="607">
        <f>'Sheet1 (15)'!$L$205</f>
        <v>0</v>
      </c>
      <c r="K20" s="607">
        <f>'Sheet1 (15)'!$M$205</f>
        <v>0</v>
      </c>
      <c r="L20" s="607">
        <f>'Sheet1 (15)'!$N$205</f>
        <v>0</v>
      </c>
      <c r="M20" s="607">
        <f>'Sheet1 (15)'!$O$205</f>
        <v>0</v>
      </c>
      <c r="N20" s="607">
        <f>'Sheet1 (15)'!$P$205</f>
        <v>0</v>
      </c>
      <c r="O20" s="607">
        <f>'Sheet1 (15)'!$Q$205</f>
        <v>0</v>
      </c>
      <c r="P20" s="607">
        <f>'Sheet1 (15)'!$Q$205</f>
        <v>0</v>
      </c>
      <c r="Q20" s="607">
        <f>'Sheet1 (15)'!$R$205</f>
        <v>0</v>
      </c>
      <c r="R20" s="607">
        <f>'Sheet1 (15)'!$S$205</f>
        <v>0</v>
      </c>
      <c r="S20" s="607">
        <f>'Sheet1 (15)'!$T$205</f>
        <v>0</v>
      </c>
      <c r="T20" s="606">
        <f>'List of Clients'!D18</f>
        <v>0</v>
      </c>
    </row>
    <row r="21" spans="2:20" x14ac:dyDescent="0.25">
      <c r="B21" s="608">
        <v>16</v>
      </c>
      <c r="C21" s="607">
        <f>'List of Clients'!C19</f>
        <v>0</v>
      </c>
      <c r="D21" s="607">
        <f>'Sheet1 (16)'!$Y$5</f>
        <v>0</v>
      </c>
      <c r="E21" s="607">
        <f>'Sheet1 (16)'!$Y$6</f>
        <v>0</v>
      </c>
      <c r="F21" s="607">
        <f>'Sheet1 (16)'!$F$205</f>
        <v>0</v>
      </c>
      <c r="G21" s="607">
        <f>'Sheet1 (16)'!$Y$11</f>
        <v>0</v>
      </c>
      <c r="H21" s="607">
        <f>'Sheet1 (16)'!$Y$12</f>
        <v>0</v>
      </c>
      <c r="I21" s="607">
        <f>'Sheet1 (16)'!$I$205</f>
        <v>0</v>
      </c>
      <c r="J21" s="607">
        <f>'Sheet1 (16)'!$L$205</f>
        <v>0</v>
      </c>
      <c r="K21" s="607">
        <f>'Sheet1 (16)'!$M$205</f>
        <v>0</v>
      </c>
      <c r="L21" s="607">
        <f>'Sheet1 (16)'!$N$205</f>
        <v>0</v>
      </c>
      <c r="M21" s="607">
        <f>'Sheet1 (16)'!$O$205</f>
        <v>0</v>
      </c>
      <c r="N21" s="607">
        <f>'Sheet1 (16)'!$P$205</f>
        <v>0</v>
      </c>
      <c r="O21" s="607">
        <f>'Sheet1 (16)'!$Q$205</f>
        <v>0</v>
      </c>
      <c r="P21" s="607">
        <f>'Sheet1 (16)'!$Q$205</f>
        <v>0</v>
      </c>
      <c r="Q21" s="607">
        <f>'Sheet1 (16)'!$R$205</f>
        <v>0</v>
      </c>
      <c r="R21" s="607">
        <f>'Sheet1 (16)'!$S$205</f>
        <v>0</v>
      </c>
      <c r="S21" s="607">
        <f>'Sheet1 (16)'!$T$205</f>
        <v>0</v>
      </c>
      <c r="T21" s="606">
        <f>'List of Clients'!D19</f>
        <v>0</v>
      </c>
    </row>
    <row r="22" spans="2:20" x14ac:dyDescent="0.25">
      <c r="B22" s="609">
        <v>17</v>
      </c>
      <c r="C22" s="607">
        <f>'List of Clients'!C20</f>
        <v>0</v>
      </c>
      <c r="D22" s="607">
        <f>'Sheet1 (17)'!$Y$5</f>
        <v>0</v>
      </c>
      <c r="E22" s="607">
        <f>'Sheet1 (17)'!$Y$6</f>
        <v>0</v>
      </c>
      <c r="F22" s="607">
        <f>'Sheet1 (17)'!$F$205</f>
        <v>0</v>
      </c>
      <c r="G22" s="607">
        <f>'Sheet1 (17)'!$Y$11</f>
        <v>0</v>
      </c>
      <c r="H22" s="607">
        <f>'Sheet1 (17)'!$Y$12</f>
        <v>0</v>
      </c>
      <c r="I22" s="607">
        <f>'Sheet1 (17)'!$I$205</f>
        <v>0</v>
      </c>
      <c r="J22" s="607">
        <f>'Sheet1 (17)'!$L$205</f>
        <v>0</v>
      </c>
      <c r="K22" s="607">
        <f>'Sheet1 (17)'!$M$205</f>
        <v>0</v>
      </c>
      <c r="L22" s="607">
        <f>'Sheet1 (17)'!$N$205</f>
        <v>0</v>
      </c>
      <c r="M22" s="607">
        <f>'Sheet1 (17)'!$O$205</f>
        <v>0</v>
      </c>
      <c r="N22" s="607">
        <f>'Sheet1 (17)'!$P$205</f>
        <v>0</v>
      </c>
      <c r="O22" s="607">
        <f>'Sheet1 (17)'!$Q$205</f>
        <v>0</v>
      </c>
      <c r="P22" s="607">
        <f>'Sheet1 (17)'!$Q$205</f>
        <v>0</v>
      </c>
      <c r="Q22" s="607">
        <f>'Sheet1 (17)'!$R$205</f>
        <v>0</v>
      </c>
      <c r="R22" s="607">
        <f>'Sheet1 (17)'!$S$205</f>
        <v>0</v>
      </c>
      <c r="S22" s="607">
        <f>'Sheet1 (17)'!$T$205</f>
        <v>0</v>
      </c>
      <c r="T22" s="606">
        <f>'List of Clients'!D20</f>
        <v>0</v>
      </c>
    </row>
    <row r="23" spans="2:20" x14ac:dyDescent="0.25">
      <c r="B23" s="608">
        <v>18</v>
      </c>
      <c r="C23" s="607">
        <f>'List of Clients'!C21</f>
        <v>0</v>
      </c>
      <c r="D23" s="607">
        <f>'Sheet1 (18)'!$Y$5</f>
        <v>0</v>
      </c>
      <c r="E23" s="607">
        <f>'Sheet1 (18)'!$Y$6</f>
        <v>0</v>
      </c>
      <c r="F23" s="607">
        <f>'Sheet1 (18)'!$F$205</f>
        <v>0</v>
      </c>
      <c r="G23" s="607">
        <f>'Sheet1 (18)'!$Y$11</f>
        <v>0</v>
      </c>
      <c r="H23" s="607">
        <f>'Sheet1 (18)'!$Y$12</f>
        <v>0</v>
      </c>
      <c r="I23" s="607">
        <f>'Sheet1 (18)'!$I$205</f>
        <v>0</v>
      </c>
      <c r="J23" s="607">
        <f>'Sheet1 (18)'!$L$205</f>
        <v>0</v>
      </c>
      <c r="K23" s="607">
        <f>'Sheet1 (18)'!$M$205</f>
        <v>0</v>
      </c>
      <c r="L23" s="607">
        <f>'Sheet1 (18)'!$N$205</f>
        <v>0</v>
      </c>
      <c r="M23" s="607">
        <f>'Sheet1 (18)'!$O$205</f>
        <v>0</v>
      </c>
      <c r="N23" s="607">
        <f>'Sheet1 (18)'!$P$205</f>
        <v>0</v>
      </c>
      <c r="O23" s="607">
        <f>'Sheet1 (18)'!$Q$205</f>
        <v>0</v>
      </c>
      <c r="P23" s="607">
        <f>'Sheet1 (18)'!$Q$205</f>
        <v>0</v>
      </c>
      <c r="Q23" s="607">
        <f>'Sheet1 (18)'!$R$205</f>
        <v>0</v>
      </c>
      <c r="R23" s="607">
        <f>'Sheet1 (18)'!$S$205</f>
        <v>0</v>
      </c>
      <c r="S23" s="607">
        <f>'Sheet1 (18)'!$T$205</f>
        <v>0</v>
      </c>
      <c r="T23" s="606">
        <f>'List of Clients'!D21</f>
        <v>0</v>
      </c>
    </row>
    <row r="24" spans="2:20" x14ac:dyDescent="0.25">
      <c r="B24" s="609">
        <v>19</v>
      </c>
      <c r="C24" s="607">
        <f>'List of Clients'!C22</f>
        <v>0</v>
      </c>
      <c r="D24" s="607">
        <f>'Sheet1 (19)'!$Y$5</f>
        <v>0</v>
      </c>
      <c r="E24" s="607">
        <f>'Sheet1 (19)'!$Y$6</f>
        <v>0</v>
      </c>
      <c r="F24" s="607">
        <f>'Sheet1 (19)'!$F$205</f>
        <v>0</v>
      </c>
      <c r="G24" s="607">
        <f>'Sheet1 (19)'!$Y$11</f>
        <v>0</v>
      </c>
      <c r="H24" s="607">
        <f>'Sheet1 (19)'!$Y$12</f>
        <v>0</v>
      </c>
      <c r="I24" s="607">
        <f>'Sheet1 (19)'!$I$205</f>
        <v>0</v>
      </c>
      <c r="J24" s="607">
        <f>'Sheet1 (19)'!$L$205</f>
        <v>0</v>
      </c>
      <c r="K24" s="607">
        <f>'Sheet1 (19)'!$M$205</f>
        <v>0</v>
      </c>
      <c r="L24" s="607">
        <f>'Sheet1 (19)'!$N$205</f>
        <v>0</v>
      </c>
      <c r="M24" s="607">
        <f>'Sheet1 (19)'!$O$205</f>
        <v>0</v>
      </c>
      <c r="N24" s="607">
        <f>'Sheet1 (19)'!$P$205</f>
        <v>0</v>
      </c>
      <c r="O24" s="607">
        <f>'Sheet1 (19)'!$Q$205</f>
        <v>0</v>
      </c>
      <c r="P24" s="607">
        <f>'Sheet1 (19)'!$Q$205</f>
        <v>0</v>
      </c>
      <c r="Q24" s="607">
        <f>'Sheet1 (19)'!$R$205</f>
        <v>0</v>
      </c>
      <c r="R24" s="607">
        <f>'Sheet1 (19)'!$S$205</f>
        <v>0</v>
      </c>
      <c r="S24" s="607">
        <f>'Sheet1 (19)'!$T$205</f>
        <v>0</v>
      </c>
      <c r="T24" s="606">
        <f>'List of Clients'!D22</f>
        <v>0</v>
      </c>
    </row>
    <row r="25" spans="2:20" x14ac:dyDescent="0.25">
      <c r="B25" s="608">
        <v>20</v>
      </c>
      <c r="C25" s="607">
        <f>'List of Clients'!C23</f>
        <v>0</v>
      </c>
      <c r="D25" s="607">
        <f>'Sheet1 (20)'!$Y$5</f>
        <v>0</v>
      </c>
      <c r="E25" s="607">
        <f>'Sheet1 (20)'!$Y$6</f>
        <v>0</v>
      </c>
      <c r="F25" s="607">
        <f>'Sheet1 (20)'!$F$205</f>
        <v>0</v>
      </c>
      <c r="G25" s="607">
        <f>'Sheet1 (20)'!$Y$11</f>
        <v>0</v>
      </c>
      <c r="H25" s="607">
        <f>'Sheet1 (20)'!$Y$12</f>
        <v>0</v>
      </c>
      <c r="I25" s="607">
        <f>'Sheet1 (20)'!$I$205</f>
        <v>0</v>
      </c>
      <c r="J25" s="607">
        <f>'Sheet1 (20)'!$L$205</f>
        <v>0</v>
      </c>
      <c r="K25" s="607">
        <f>'Sheet1 (20)'!$M$205</f>
        <v>0</v>
      </c>
      <c r="L25" s="607">
        <f>'Sheet1 (20)'!$N$205</f>
        <v>0</v>
      </c>
      <c r="M25" s="607">
        <f>'Sheet1 (20)'!$O$205</f>
        <v>0</v>
      </c>
      <c r="N25" s="607">
        <f>'Sheet1 (20)'!$P$205</f>
        <v>0</v>
      </c>
      <c r="O25" s="607">
        <f>'Sheet1 (20)'!$Q$205</f>
        <v>0</v>
      </c>
      <c r="P25" s="607">
        <f>'Sheet1 (20)'!$Q$205</f>
        <v>0</v>
      </c>
      <c r="Q25" s="607">
        <f>'Sheet1 (20)'!$R$205</f>
        <v>0</v>
      </c>
      <c r="R25" s="607">
        <f>'Sheet1 (20)'!$S$205</f>
        <v>0</v>
      </c>
      <c r="S25" s="607">
        <f>'Sheet1 (20)'!$T$205</f>
        <v>0</v>
      </c>
      <c r="T25" s="606">
        <f>'List of Clients'!D23</f>
        <v>0</v>
      </c>
    </row>
    <row r="26" spans="2:20" x14ac:dyDescent="0.25">
      <c r="B26" s="609">
        <v>21</v>
      </c>
      <c r="C26" s="607">
        <f>'List of Clients'!C24</f>
        <v>0</v>
      </c>
      <c r="D26" s="607">
        <f>'Sheet1 (21)'!$Y$5</f>
        <v>0</v>
      </c>
      <c r="E26" s="607">
        <f>'Sheet1 (21)'!$Y$6</f>
        <v>0</v>
      </c>
      <c r="F26" s="607">
        <f>'Sheet1 (21)'!$F$205</f>
        <v>0</v>
      </c>
      <c r="G26" s="607">
        <f>'Sheet1 (21)'!$Y$11</f>
        <v>0</v>
      </c>
      <c r="H26" s="607">
        <f>'Sheet1 (21)'!$Y$12</f>
        <v>0</v>
      </c>
      <c r="I26" s="607">
        <f>'Sheet1 (21)'!$I$205</f>
        <v>0</v>
      </c>
      <c r="J26" s="607">
        <f>'Sheet1 (21)'!$L$205</f>
        <v>0</v>
      </c>
      <c r="K26" s="607">
        <f>'Sheet1 (21)'!$M$205</f>
        <v>0</v>
      </c>
      <c r="L26" s="607">
        <f>'Sheet1 (21)'!$N$205</f>
        <v>0</v>
      </c>
      <c r="M26" s="607">
        <f>'Sheet1 (21)'!$O$205</f>
        <v>0</v>
      </c>
      <c r="N26" s="607">
        <f>'Sheet1 (21)'!$P$205</f>
        <v>0</v>
      </c>
      <c r="O26" s="607">
        <f>'Sheet1 (21)'!$Q$205</f>
        <v>0</v>
      </c>
      <c r="P26" s="607">
        <f>'Sheet1 (21)'!$Q$205</f>
        <v>0</v>
      </c>
      <c r="Q26" s="607">
        <f>'Sheet1 (21)'!$R$205</f>
        <v>0</v>
      </c>
      <c r="R26" s="607">
        <f>'Sheet1 (21)'!$S$205</f>
        <v>0</v>
      </c>
      <c r="S26" s="607">
        <f>'Sheet1 (21)'!$T$205</f>
        <v>0</v>
      </c>
      <c r="T26" s="606">
        <f>'List of Clients'!D24</f>
        <v>0</v>
      </c>
    </row>
    <row r="27" spans="2:20" x14ac:dyDescent="0.25">
      <c r="B27" s="608">
        <v>22</v>
      </c>
      <c r="C27" s="607">
        <f>'List of Clients'!C25</f>
        <v>0</v>
      </c>
      <c r="D27" s="607">
        <f>'Sheet1 (22)'!$Y$5</f>
        <v>0</v>
      </c>
      <c r="E27" s="607">
        <f>'Sheet1 (22)'!$Y$6</f>
        <v>0</v>
      </c>
      <c r="F27" s="607">
        <f>'Sheet1 (22)'!$F$205</f>
        <v>0</v>
      </c>
      <c r="G27" s="607">
        <f>'Sheet1 (22)'!$Y$11</f>
        <v>0</v>
      </c>
      <c r="H27" s="607">
        <f>'Sheet1 (22)'!$Y$12</f>
        <v>0</v>
      </c>
      <c r="I27" s="607">
        <f>'Sheet1 (22)'!$I$205</f>
        <v>0</v>
      </c>
      <c r="J27" s="607">
        <f>'Sheet1 (22)'!$L$205</f>
        <v>0</v>
      </c>
      <c r="K27" s="607">
        <f>'Sheet1 (22)'!$M$205</f>
        <v>0</v>
      </c>
      <c r="L27" s="607">
        <f>'Sheet1 (22)'!$N$205</f>
        <v>0</v>
      </c>
      <c r="M27" s="607">
        <f>'Sheet1 (22)'!$O$205</f>
        <v>0</v>
      </c>
      <c r="N27" s="607">
        <f>'Sheet1 (22)'!$P$205</f>
        <v>0</v>
      </c>
      <c r="O27" s="607">
        <f>'Sheet1 (22)'!$Q$205</f>
        <v>0</v>
      </c>
      <c r="P27" s="607">
        <f>'Sheet1 (22)'!$Q$205</f>
        <v>0</v>
      </c>
      <c r="Q27" s="607">
        <f>'Sheet1 (22)'!$R$205</f>
        <v>0</v>
      </c>
      <c r="R27" s="607">
        <f>'Sheet1 (22)'!$S$205</f>
        <v>0</v>
      </c>
      <c r="S27" s="607">
        <f>'Sheet1 (22)'!$T$205</f>
        <v>0</v>
      </c>
      <c r="T27" s="606">
        <f>'List of Clients'!D25</f>
        <v>0</v>
      </c>
    </row>
    <row r="28" spans="2:20" x14ac:dyDescent="0.25">
      <c r="B28" s="609">
        <v>23</v>
      </c>
      <c r="C28" s="607">
        <f>'List of Clients'!C26</f>
        <v>0</v>
      </c>
      <c r="D28" s="607">
        <f>'Sheet1 (23)'!$Y$5</f>
        <v>0</v>
      </c>
      <c r="E28" s="607">
        <f>'Sheet1 (23)'!$Y$6</f>
        <v>0</v>
      </c>
      <c r="F28" s="607">
        <f>'Sheet1 (23)'!$F$205</f>
        <v>0</v>
      </c>
      <c r="G28" s="607">
        <f>'Sheet1 (23)'!$Y$11</f>
        <v>0</v>
      </c>
      <c r="H28" s="607">
        <f>'Sheet1 (23)'!$Y$12</f>
        <v>0</v>
      </c>
      <c r="I28" s="607">
        <f>'Sheet1 (23)'!$I$205</f>
        <v>0</v>
      </c>
      <c r="J28" s="607">
        <f>'Sheet1 (23)'!$L$205</f>
        <v>0</v>
      </c>
      <c r="K28" s="607">
        <f>'Sheet1 (23)'!$M$205</f>
        <v>0</v>
      </c>
      <c r="L28" s="607">
        <f>'Sheet1 (23)'!$N$205</f>
        <v>0</v>
      </c>
      <c r="M28" s="607">
        <f>'Sheet1 (23)'!$O$205</f>
        <v>0</v>
      </c>
      <c r="N28" s="607">
        <f>'Sheet1 (23)'!$P$205</f>
        <v>0</v>
      </c>
      <c r="O28" s="607">
        <f>'Sheet1 (23)'!$Q$205</f>
        <v>0</v>
      </c>
      <c r="P28" s="607">
        <f>'Sheet1 (23)'!$Q$205</f>
        <v>0</v>
      </c>
      <c r="Q28" s="607">
        <f>'Sheet1 (23)'!$R$205</f>
        <v>0</v>
      </c>
      <c r="R28" s="607">
        <f>'Sheet1 (23)'!$S$205</f>
        <v>0</v>
      </c>
      <c r="S28" s="607">
        <f>'Sheet1 (23)'!$T$205</f>
        <v>0</v>
      </c>
      <c r="T28" s="606">
        <f>'List of Clients'!D26</f>
        <v>0</v>
      </c>
    </row>
    <row r="29" spans="2:20" x14ac:dyDescent="0.25">
      <c r="B29" s="608">
        <v>24</v>
      </c>
      <c r="C29" s="607">
        <f>'List of Clients'!C27</f>
        <v>0</v>
      </c>
      <c r="D29" s="607">
        <f>'Sheet1 (24)'!$Y$5</f>
        <v>0</v>
      </c>
      <c r="E29" s="607">
        <f>'Sheet1 (24)'!$Y$6</f>
        <v>0</v>
      </c>
      <c r="F29" s="607">
        <f>'Sheet1 (24)'!$F$205</f>
        <v>0</v>
      </c>
      <c r="G29" s="607">
        <f>'Sheet1 (24)'!$Y$11</f>
        <v>0</v>
      </c>
      <c r="H29" s="607">
        <f>'Sheet1 (24)'!$Y$12</f>
        <v>0</v>
      </c>
      <c r="I29" s="607">
        <f>'Sheet1 (24)'!$I$205</f>
        <v>0</v>
      </c>
      <c r="J29" s="607">
        <f>'Sheet1 (24)'!$L$205</f>
        <v>0</v>
      </c>
      <c r="K29" s="607">
        <f>'Sheet1 (24)'!$M$205</f>
        <v>0</v>
      </c>
      <c r="L29" s="607">
        <f>'Sheet1 (24)'!$N$205</f>
        <v>0</v>
      </c>
      <c r="M29" s="607">
        <f>'Sheet1 (24)'!$O$205</f>
        <v>0</v>
      </c>
      <c r="N29" s="607">
        <f>'Sheet1 (24)'!$P$205</f>
        <v>0</v>
      </c>
      <c r="O29" s="607">
        <f>'Sheet1 (24)'!$Q$205</f>
        <v>0</v>
      </c>
      <c r="P29" s="607">
        <f>'Sheet1 (24)'!$Q$205</f>
        <v>0</v>
      </c>
      <c r="Q29" s="607">
        <f>'Sheet1 (24)'!$R$205</f>
        <v>0</v>
      </c>
      <c r="R29" s="607">
        <f>'Sheet1 (24)'!$S$205</f>
        <v>0</v>
      </c>
      <c r="S29" s="607">
        <f>'Sheet1 (24)'!$T$205</f>
        <v>0</v>
      </c>
      <c r="T29" s="606">
        <f>'List of Clients'!D27</f>
        <v>0</v>
      </c>
    </row>
    <row r="30" spans="2:20" x14ac:dyDescent="0.25">
      <c r="B30" s="609">
        <v>25</v>
      </c>
      <c r="C30" s="607">
        <f>'List of Clients'!C28</f>
        <v>0</v>
      </c>
      <c r="D30" s="607">
        <f>'Sheet1 (25)'!$Y$5</f>
        <v>0</v>
      </c>
      <c r="E30" s="607">
        <f>'Sheet1 (25)'!$Y$6</f>
        <v>0</v>
      </c>
      <c r="F30" s="607">
        <f>'Sheet1 (25)'!$F$205</f>
        <v>0</v>
      </c>
      <c r="G30" s="607">
        <f>'Sheet1 (25)'!$Y$11</f>
        <v>0</v>
      </c>
      <c r="H30" s="607">
        <f>'Sheet1 (25)'!$Y$12</f>
        <v>0</v>
      </c>
      <c r="I30" s="607">
        <f>'Sheet1 (25)'!$I$205</f>
        <v>0</v>
      </c>
      <c r="J30" s="607">
        <f>'Sheet1 (25)'!$L$205</f>
        <v>0</v>
      </c>
      <c r="K30" s="607">
        <f>'Sheet1 (25)'!$M$205</f>
        <v>0</v>
      </c>
      <c r="L30" s="607">
        <f>'Sheet1 (25)'!$N$205</f>
        <v>0</v>
      </c>
      <c r="M30" s="607">
        <f>'Sheet1 (25)'!$O$205</f>
        <v>0</v>
      </c>
      <c r="N30" s="607">
        <f>'Sheet1 (25)'!$P$205</f>
        <v>0</v>
      </c>
      <c r="O30" s="607">
        <f>'Sheet1 (25)'!$Q$205</f>
        <v>0</v>
      </c>
      <c r="P30" s="607">
        <f>'Sheet1 (25)'!$Q$205</f>
        <v>0</v>
      </c>
      <c r="Q30" s="607">
        <f>'Sheet1 (25)'!$R$205</f>
        <v>0</v>
      </c>
      <c r="R30" s="607">
        <f>'Sheet1 (25)'!$S$205</f>
        <v>0</v>
      </c>
      <c r="S30" s="607">
        <f>'Sheet1 (25)'!$T$205</f>
        <v>0</v>
      </c>
      <c r="T30" s="606">
        <f>'List of Clients'!D28</f>
        <v>0</v>
      </c>
    </row>
    <row r="31" spans="2:20" x14ac:dyDescent="0.25">
      <c r="B31" s="608">
        <v>26</v>
      </c>
      <c r="C31" s="607">
        <f>'List of Clients'!C29</f>
        <v>0</v>
      </c>
      <c r="D31" s="607">
        <f>'Sheet1 (26)'!$Y$5</f>
        <v>0</v>
      </c>
      <c r="E31" s="607">
        <f>'Sheet1 (26)'!$Y$6</f>
        <v>0</v>
      </c>
      <c r="F31" s="607">
        <f>'Sheet1 (26)'!$F$205</f>
        <v>0</v>
      </c>
      <c r="G31" s="607">
        <f>'Sheet1 (26)'!$Y$11</f>
        <v>0</v>
      </c>
      <c r="H31" s="607">
        <f>'Sheet1 (26)'!$Y$12</f>
        <v>0</v>
      </c>
      <c r="I31" s="607">
        <f>'Sheet1 (26)'!$I$205</f>
        <v>0</v>
      </c>
      <c r="J31" s="607">
        <f>'Sheet1 (26)'!$L$205</f>
        <v>0</v>
      </c>
      <c r="K31" s="607">
        <f>'Sheet1 (26)'!$M$205</f>
        <v>0</v>
      </c>
      <c r="L31" s="607">
        <f>'Sheet1 (26)'!$N$205</f>
        <v>0</v>
      </c>
      <c r="M31" s="607">
        <f>'Sheet1 (26)'!$O$205</f>
        <v>0</v>
      </c>
      <c r="N31" s="607">
        <f>'Sheet1 (26)'!$P$205</f>
        <v>0</v>
      </c>
      <c r="O31" s="607">
        <f>'Sheet1 (26)'!$Q$205</f>
        <v>0</v>
      </c>
      <c r="P31" s="607">
        <f>'Sheet1 (26)'!$Q$205</f>
        <v>0</v>
      </c>
      <c r="Q31" s="607">
        <f>'Sheet1 (26)'!$R$205</f>
        <v>0</v>
      </c>
      <c r="R31" s="607">
        <f>'Sheet1 (26)'!$S$205</f>
        <v>0</v>
      </c>
      <c r="S31" s="607">
        <f>'Sheet1 (26)'!$T$205</f>
        <v>0</v>
      </c>
      <c r="T31" s="606">
        <f>'List of Clients'!D29</f>
        <v>0</v>
      </c>
    </row>
    <row r="32" spans="2:20" x14ac:dyDescent="0.25">
      <c r="B32" s="609">
        <v>27</v>
      </c>
      <c r="C32" s="607">
        <f>'List of Clients'!C30</f>
        <v>0</v>
      </c>
      <c r="D32" s="607">
        <f>'Sheet1 (27)'!$Y$5</f>
        <v>0</v>
      </c>
      <c r="E32" s="607">
        <f>'Sheet1 (27)'!$Y$6</f>
        <v>0</v>
      </c>
      <c r="F32" s="607">
        <f>'Sheet1 (27)'!$F$205</f>
        <v>0</v>
      </c>
      <c r="G32" s="607">
        <f>'Sheet1 (27)'!$Y$11</f>
        <v>0</v>
      </c>
      <c r="H32" s="607">
        <f>'Sheet1 (27)'!$Y$12</f>
        <v>0</v>
      </c>
      <c r="I32" s="607">
        <f>'Sheet1 (27)'!$I$205</f>
        <v>0</v>
      </c>
      <c r="J32" s="607">
        <f>'Sheet1 (27)'!$L$205</f>
        <v>0</v>
      </c>
      <c r="K32" s="607">
        <f>'Sheet1 (27)'!$M$205</f>
        <v>0</v>
      </c>
      <c r="L32" s="607">
        <f>'Sheet1 (27)'!$N$205</f>
        <v>0</v>
      </c>
      <c r="M32" s="607">
        <f>'Sheet1 (27)'!$O$205</f>
        <v>0</v>
      </c>
      <c r="N32" s="607">
        <f>'Sheet1 (27)'!$P$205</f>
        <v>0</v>
      </c>
      <c r="O32" s="607">
        <f>'Sheet1 (27)'!$Q$205</f>
        <v>0</v>
      </c>
      <c r="P32" s="607">
        <f>'Sheet1 (27)'!$Q$205</f>
        <v>0</v>
      </c>
      <c r="Q32" s="607">
        <f>'Sheet1 (27)'!$R$205</f>
        <v>0</v>
      </c>
      <c r="R32" s="607">
        <f>'Sheet1 (27)'!$S$205</f>
        <v>0</v>
      </c>
      <c r="S32" s="607">
        <f>'Sheet1 (27)'!$T$205</f>
        <v>0</v>
      </c>
      <c r="T32" s="606">
        <f>'List of Clients'!D30</f>
        <v>0</v>
      </c>
    </row>
    <row r="33" spans="2:20" x14ac:dyDescent="0.25">
      <c r="B33" s="608">
        <v>28</v>
      </c>
      <c r="C33" s="607">
        <f>'List of Clients'!C31</f>
        <v>0</v>
      </c>
      <c r="D33" s="607">
        <f>'Sheet1 (28)'!$Y$5</f>
        <v>0</v>
      </c>
      <c r="E33" s="607">
        <f>'Sheet1 (28)'!$Y$6</f>
        <v>0</v>
      </c>
      <c r="F33" s="607">
        <f>'Sheet1 (28)'!$F$205</f>
        <v>0</v>
      </c>
      <c r="G33" s="607">
        <f>'Sheet1 (28)'!$Y$11</f>
        <v>0</v>
      </c>
      <c r="H33" s="607">
        <f>'Sheet1 (28)'!$Y$12</f>
        <v>0</v>
      </c>
      <c r="I33" s="607">
        <f>'Sheet1 (28)'!$I$205</f>
        <v>0</v>
      </c>
      <c r="J33" s="607">
        <f>'Sheet1 (28)'!$L$205</f>
        <v>0</v>
      </c>
      <c r="K33" s="607">
        <f>'Sheet1 (28)'!$M$205</f>
        <v>0</v>
      </c>
      <c r="L33" s="607">
        <f>'Sheet1 (28)'!$N$205</f>
        <v>0</v>
      </c>
      <c r="M33" s="607">
        <f>'Sheet1 (28)'!$O$205</f>
        <v>0</v>
      </c>
      <c r="N33" s="607">
        <f>'Sheet1 (28)'!$P$205</f>
        <v>0</v>
      </c>
      <c r="O33" s="607">
        <f>'Sheet1 (28)'!$Q$205</f>
        <v>0</v>
      </c>
      <c r="P33" s="607">
        <f>'Sheet1 (28)'!$Q$205</f>
        <v>0</v>
      </c>
      <c r="Q33" s="607">
        <f>'Sheet1 (28)'!$R$205</f>
        <v>0</v>
      </c>
      <c r="R33" s="607">
        <f>'Sheet1 (28)'!$S$205</f>
        <v>0</v>
      </c>
      <c r="S33" s="607">
        <f>'Sheet1 (28)'!$T$205</f>
        <v>0</v>
      </c>
      <c r="T33" s="606">
        <f>'List of Clients'!D31</f>
        <v>0</v>
      </c>
    </row>
    <row r="34" spans="2:20" x14ac:dyDescent="0.25">
      <c r="B34" s="609">
        <v>29</v>
      </c>
      <c r="C34" s="607">
        <f>'List of Clients'!C32</f>
        <v>0</v>
      </c>
      <c r="D34" s="607">
        <f>'Sheet1 (29)'!$Y$5</f>
        <v>0</v>
      </c>
      <c r="E34" s="607">
        <f>'Sheet1 (29)'!$Y$6</f>
        <v>0</v>
      </c>
      <c r="F34" s="607">
        <f>'Sheet1 (29)'!$F$205</f>
        <v>0</v>
      </c>
      <c r="G34" s="607">
        <f>'Sheet1 (29)'!$Y$11</f>
        <v>0</v>
      </c>
      <c r="H34" s="607">
        <f>'Sheet1 (29)'!$Y$12</f>
        <v>0</v>
      </c>
      <c r="I34" s="607">
        <f>'Sheet1 (29)'!$I$205</f>
        <v>0</v>
      </c>
      <c r="J34" s="607">
        <f>'Sheet1 (29)'!$L$205</f>
        <v>0</v>
      </c>
      <c r="K34" s="607">
        <f>'Sheet1 (29)'!$M$205</f>
        <v>0</v>
      </c>
      <c r="L34" s="607">
        <f>'Sheet1 (29)'!$N$205</f>
        <v>0</v>
      </c>
      <c r="M34" s="607">
        <f>'Sheet1 (29)'!$O$205</f>
        <v>0</v>
      </c>
      <c r="N34" s="607">
        <f>'Sheet1 (29)'!$P$205</f>
        <v>0</v>
      </c>
      <c r="O34" s="607">
        <f>'Sheet1 (29)'!$Q$205</f>
        <v>0</v>
      </c>
      <c r="P34" s="607">
        <f>'Sheet1 (29)'!$Q$205</f>
        <v>0</v>
      </c>
      <c r="Q34" s="607">
        <f>'Sheet1 (29)'!$R$205</f>
        <v>0</v>
      </c>
      <c r="R34" s="607">
        <f>'Sheet1 (29)'!$S$205</f>
        <v>0</v>
      </c>
      <c r="S34" s="607">
        <f>'Sheet1 (29)'!$T$205</f>
        <v>0</v>
      </c>
      <c r="T34" s="606">
        <f>'List of Clients'!D32</f>
        <v>0</v>
      </c>
    </row>
    <row r="35" spans="2:20" x14ac:dyDescent="0.25">
      <c r="B35" s="608">
        <v>30</v>
      </c>
      <c r="C35" s="607">
        <f>'List of Clients'!C33</f>
        <v>0</v>
      </c>
      <c r="D35" s="607">
        <f>'Sheet1 (30)'!$Y$5</f>
        <v>0</v>
      </c>
      <c r="E35" s="607">
        <f>'Sheet1 (30)'!$Y$6</f>
        <v>0</v>
      </c>
      <c r="F35" s="607">
        <f>'Sheet1 (30)'!$F$205</f>
        <v>0</v>
      </c>
      <c r="G35" s="607">
        <f>'Sheet1 (30)'!$Y$11</f>
        <v>0</v>
      </c>
      <c r="H35" s="607">
        <f>'Sheet1 (30)'!$Y$12</f>
        <v>0</v>
      </c>
      <c r="I35" s="607">
        <f>'Sheet1 (30)'!$I$205</f>
        <v>0</v>
      </c>
      <c r="J35" s="607">
        <f>'Sheet1 (30)'!$L$205</f>
        <v>0</v>
      </c>
      <c r="K35" s="607">
        <f>'Sheet1 (30)'!$M$205</f>
        <v>0</v>
      </c>
      <c r="L35" s="607">
        <f>'Sheet1 (30)'!$N$205</f>
        <v>0</v>
      </c>
      <c r="M35" s="607">
        <f>'Sheet1 (30)'!$O$205</f>
        <v>0</v>
      </c>
      <c r="N35" s="607">
        <f>'Sheet1 (30)'!$P$205</f>
        <v>0</v>
      </c>
      <c r="O35" s="607">
        <f>'Sheet1 (30)'!$Q$205</f>
        <v>0</v>
      </c>
      <c r="P35" s="607">
        <f>'Sheet1 (30)'!$Q$205</f>
        <v>0</v>
      </c>
      <c r="Q35" s="607">
        <f>'Sheet1 (30)'!$R$205</f>
        <v>0</v>
      </c>
      <c r="R35" s="607">
        <f>'Sheet1 (30)'!$S$205</f>
        <v>0</v>
      </c>
      <c r="S35" s="607">
        <f>'Sheet1 (30)'!$T$205</f>
        <v>0</v>
      </c>
      <c r="T35" s="606">
        <f>'List of Clients'!D33</f>
        <v>0</v>
      </c>
    </row>
    <row r="36" spans="2:20" x14ac:dyDescent="0.25">
      <c r="B36" s="609">
        <v>31</v>
      </c>
      <c r="C36" s="607">
        <f>'List of Clients'!C34</f>
        <v>0</v>
      </c>
      <c r="D36" s="607">
        <f>'Sheet1 (31)'!$Y$5</f>
        <v>0</v>
      </c>
      <c r="E36" s="607">
        <f>'Sheet1 (31)'!$Y$6</f>
        <v>0</v>
      </c>
      <c r="F36" s="607">
        <f>'Sheet1 (31)'!$F$205</f>
        <v>0</v>
      </c>
      <c r="G36" s="607">
        <f>'Sheet1 (31)'!$Y$11</f>
        <v>0</v>
      </c>
      <c r="H36" s="607">
        <f>'Sheet1 (31)'!$Y$12</f>
        <v>0</v>
      </c>
      <c r="I36" s="607">
        <f>'Sheet1 (31)'!$I$205</f>
        <v>0</v>
      </c>
      <c r="J36" s="607">
        <f>'Sheet1 (31)'!$L$205</f>
        <v>0</v>
      </c>
      <c r="K36" s="607">
        <f>'Sheet1 (31)'!$M$205</f>
        <v>0</v>
      </c>
      <c r="L36" s="607">
        <f>'Sheet1 (31)'!$N$205</f>
        <v>0</v>
      </c>
      <c r="M36" s="607">
        <f>'Sheet1 (31)'!$O$205</f>
        <v>0</v>
      </c>
      <c r="N36" s="607">
        <f>'Sheet1 (31)'!$P$205</f>
        <v>0</v>
      </c>
      <c r="O36" s="607">
        <f>'Sheet1 (31)'!$Q$205</f>
        <v>0</v>
      </c>
      <c r="P36" s="607">
        <f>'Sheet1 (31)'!$Q$205</f>
        <v>0</v>
      </c>
      <c r="Q36" s="607">
        <f>'Sheet1 (31)'!$R$205</f>
        <v>0</v>
      </c>
      <c r="R36" s="607">
        <f>'Sheet1 (31)'!$S$205</f>
        <v>0</v>
      </c>
      <c r="S36" s="607">
        <f>'Sheet1 (31)'!$T$205</f>
        <v>0</v>
      </c>
      <c r="T36" s="606">
        <f>'List of Clients'!D34</f>
        <v>0</v>
      </c>
    </row>
    <row r="37" spans="2:20" x14ac:dyDescent="0.25">
      <c r="B37" s="608">
        <v>32</v>
      </c>
      <c r="C37" s="607">
        <f>'List of Clients'!C35</f>
        <v>0</v>
      </c>
      <c r="D37" s="607">
        <f>'Sheet1 (32)'!$Y$5</f>
        <v>0</v>
      </c>
      <c r="E37" s="607">
        <f>'Sheet1 (32)'!$Y$6</f>
        <v>0</v>
      </c>
      <c r="F37" s="607">
        <f>'Sheet1 (32)'!$F$205</f>
        <v>0</v>
      </c>
      <c r="G37" s="607">
        <f>'Sheet1 (32)'!$Y$11</f>
        <v>0</v>
      </c>
      <c r="H37" s="607">
        <f>'Sheet1 (32)'!$Y$12</f>
        <v>0</v>
      </c>
      <c r="I37" s="607">
        <f>'Sheet1 (32)'!$I$205</f>
        <v>0</v>
      </c>
      <c r="J37" s="607">
        <f>'Sheet1 (32)'!$L$205</f>
        <v>0</v>
      </c>
      <c r="K37" s="607">
        <f>'Sheet1 (32)'!$M$205</f>
        <v>0</v>
      </c>
      <c r="L37" s="607">
        <f>'Sheet1 (32)'!$N$205</f>
        <v>0</v>
      </c>
      <c r="M37" s="607">
        <f>'Sheet1 (32)'!$O$205</f>
        <v>0</v>
      </c>
      <c r="N37" s="607">
        <f>'Sheet1 (32)'!$P$205</f>
        <v>0</v>
      </c>
      <c r="O37" s="607">
        <f>'Sheet1 (32)'!$Q$205</f>
        <v>0</v>
      </c>
      <c r="P37" s="607">
        <f>'Sheet1 (32)'!$Q$205</f>
        <v>0</v>
      </c>
      <c r="Q37" s="607">
        <f>'Sheet1 (32)'!$R$205</f>
        <v>0</v>
      </c>
      <c r="R37" s="607">
        <f>'Sheet1 (32)'!$S$205</f>
        <v>0</v>
      </c>
      <c r="S37" s="607">
        <f>'Sheet1 (32)'!$T$205</f>
        <v>0</v>
      </c>
      <c r="T37" s="606">
        <f>'List of Clients'!D35</f>
        <v>0</v>
      </c>
    </row>
    <row r="38" spans="2:20" x14ac:dyDescent="0.25">
      <c r="B38" s="609">
        <v>33</v>
      </c>
      <c r="C38" s="607">
        <f>'List of Clients'!C36</f>
        <v>0</v>
      </c>
      <c r="D38" s="607">
        <f>'Sheet1 (33)'!$Y$5</f>
        <v>0</v>
      </c>
      <c r="E38" s="607">
        <f>'Sheet1 (33)'!$Y$6</f>
        <v>0</v>
      </c>
      <c r="F38" s="607">
        <f>'Sheet1 (33)'!$F$205</f>
        <v>0</v>
      </c>
      <c r="G38" s="607">
        <f>'Sheet1 (33)'!$Y$11</f>
        <v>0</v>
      </c>
      <c r="H38" s="607">
        <f>'Sheet1 (33)'!$Y$12</f>
        <v>0</v>
      </c>
      <c r="I38" s="607">
        <f>'Sheet1 (33)'!$I$205</f>
        <v>0</v>
      </c>
      <c r="J38" s="607">
        <f>'Sheet1 (33)'!$L$205</f>
        <v>0</v>
      </c>
      <c r="K38" s="607">
        <f>'Sheet1 (33)'!$M$205</f>
        <v>0</v>
      </c>
      <c r="L38" s="607">
        <f>'Sheet1 (33)'!$N$205</f>
        <v>0</v>
      </c>
      <c r="M38" s="607">
        <f>'Sheet1 (33)'!$O$205</f>
        <v>0</v>
      </c>
      <c r="N38" s="607">
        <f>'Sheet1 (33)'!$P$205</f>
        <v>0</v>
      </c>
      <c r="O38" s="607">
        <f>'Sheet1 (33)'!$Q$205</f>
        <v>0</v>
      </c>
      <c r="P38" s="607">
        <f>'Sheet1 (33)'!$Q$205</f>
        <v>0</v>
      </c>
      <c r="Q38" s="607">
        <f>'Sheet1 (33)'!$R$205</f>
        <v>0</v>
      </c>
      <c r="R38" s="607">
        <f>'Sheet1 (33)'!$S$205</f>
        <v>0</v>
      </c>
      <c r="S38" s="607">
        <f>'Sheet1 (33)'!$T$205</f>
        <v>0</v>
      </c>
      <c r="T38" s="606">
        <f>'List of Clients'!D36</f>
        <v>0</v>
      </c>
    </row>
    <row r="39" spans="2:20" x14ac:dyDescent="0.25">
      <c r="B39" s="608">
        <v>34</v>
      </c>
      <c r="C39" s="607">
        <f>'List of Clients'!C37</f>
        <v>0</v>
      </c>
      <c r="D39" s="607">
        <f>'Sheet1 (34)'!$Y$5</f>
        <v>0</v>
      </c>
      <c r="E39" s="607">
        <f>'Sheet1 (34)'!$Y$6</f>
        <v>0</v>
      </c>
      <c r="F39" s="607">
        <f>'Sheet1 (34)'!$F$205</f>
        <v>0</v>
      </c>
      <c r="G39" s="607">
        <f>'Sheet1 (34)'!$Y$11</f>
        <v>0</v>
      </c>
      <c r="H39" s="607">
        <f>'Sheet1 (34)'!$Y$12</f>
        <v>0</v>
      </c>
      <c r="I39" s="607">
        <f>'Sheet1 (34)'!$I$205</f>
        <v>0</v>
      </c>
      <c r="J39" s="607">
        <f>'Sheet1 (34)'!$L$205</f>
        <v>0</v>
      </c>
      <c r="K39" s="607">
        <f>'Sheet1 (34)'!$M$205</f>
        <v>0</v>
      </c>
      <c r="L39" s="607">
        <f>'Sheet1 (34)'!$N$205</f>
        <v>0</v>
      </c>
      <c r="M39" s="607">
        <f>'Sheet1 (34)'!$O$205</f>
        <v>0</v>
      </c>
      <c r="N39" s="607">
        <f>'Sheet1 (34)'!$P$205</f>
        <v>0</v>
      </c>
      <c r="O39" s="607">
        <f>'Sheet1 (34)'!$Q$205</f>
        <v>0</v>
      </c>
      <c r="P39" s="607">
        <f>'Sheet1 (34)'!$Q$205</f>
        <v>0</v>
      </c>
      <c r="Q39" s="607">
        <f>'Sheet1 (34)'!$R$205</f>
        <v>0</v>
      </c>
      <c r="R39" s="607">
        <f>'Sheet1 (34)'!$S$205</f>
        <v>0</v>
      </c>
      <c r="S39" s="607">
        <f>'Sheet1 (34)'!$T$205</f>
        <v>0</v>
      </c>
      <c r="T39" s="606">
        <f>'List of Clients'!D37</f>
        <v>0</v>
      </c>
    </row>
    <row r="40" spans="2:20" x14ac:dyDescent="0.25">
      <c r="B40" s="609">
        <v>35</v>
      </c>
      <c r="C40" s="607">
        <f>'List of Clients'!C38</f>
        <v>0</v>
      </c>
      <c r="D40" s="607">
        <f>'Sheet1 (35)'!$Y$5</f>
        <v>0</v>
      </c>
      <c r="E40" s="607">
        <f>'Sheet1 (35)'!$Y$6</f>
        <v>0</v>
      </c>
      <c r="F40" s="607">
        <f>'Sheet1 (35)'!$F$205</f>
        <v>0</v>
      </c>
      <c r="G40" s="607">
        <f>'Sheet1 (35)'!$Y$11</f>
        <v>0</v>
      </c>
      <c r="H40" s="607">
        <f>'Sheet1 (35)'!$Y$12</f>
        <v>0</v>
      </c>
      <c r="I40" s="607">
        <f>'Sheet1 (35)'!$I$205</f>
        <v>0</v>
      </c>
      <c r="J40" s="607">
        <f>'Sheet1 (35)'!$L$205</f>
        <v>0</v>
      </c>
      <c r="K40" s="607">
        <f>'Sheet1 (35)'!$M$205</f>
        <v>0</v>
      </c>
      <c r="L40" s="607">
        <f>'Sheet1 (35)'!$N$205</f>
        <v>0</v>
      </c>
      <c r="M40" s="607">
        <f>'Sheet1 (35)'!$O$205</f>
        <v>0</v>
      </c>
      <c r="N40" s="607">
        <f>'Sheet1 (35)'!$P$205</f>
        <v>0</v>
      </c>
      <c r="O40" s="607">
        <f>'Sheet1 (35)'!$Q$205</f>
        <v>0</v>
      </c>
      <c r="P40" s="607">
        <f>'Sheet1 (35)'!$Q$205</f>
        <v>0</v>
      </c>
      <c r="Q40" s="607">
        <f>'Sheet1 (35)'!$R$205</f>
        <v>0</v>
      </c>
      <c r="R40" s="607">
        <f>'Sheet1 (35)'!$S$205</f>
        <v>0</v>
      </c>
      <c r="S40" s="607">
        <f>'Sheet1 (35)'!$T$205</f>
        <v>0</v>
      </c>
      <c r="T40" s="606">
        <f>'List of Clients'!D38</f>
        <v>0</v>
      </c>
    </row>
    <row r="41" spans="2:20" x14ac:dyDescent="0.25">
      <c r="B41" s="608">
        <v>36</v>
      </c>
      <c r="C41" s="607">
        <f>'List of Clients'!C39</f>
        <v>0</v>
      </c>
      <c r="D41" s="607">
        <f>'Sheet1 (36)'!$Y$5</f>
        <v>0</v>
      </c>
      <c r="E41" s="607">
        <f>'Sheet1 (36)'!$Y$6</f>
        <v>0</v>
      </c>
      <c r="F41" s="607">
        <f>'Sheet1 (36)'!$F$205</f>
        <v>0</v>
      </c>
      <c r="G41" s="607">
        <f>'Sheet1 (36)'!$Y$11</f>
        <v>0</v>
      </c>
      <c r="H41" s="607">
        <f>'Sheet1 (36)'!$Y$12</f>
        <v>0</v>
      </c>
      <c r="I41" s="607">
        <f>'Sheet1 (36)'!$I$205</f>
        <v>0</v>
      </c>
      <c r="J41" s="607">
        <f>'Sheet1 (36)'!$L$205</f>
        <v>0</v>
      </c>
      <c r="K41" s="607">
        <f>'Sheet1 (36)'!$M$205</f>
        <v>0</v>
      </c>
      <c r="L41" s="607">
        <f>'Sheet1 (36)'!$N$205</f>
        <v>0</v>
      </c>
      <c r="M41" s="607">
        <f>'Sheet1 (36)'!$O$205</f>
        <v>0</v>
      </c>
      <c r="N41" s="607">
        <f>'Sheet1 (36)'!$P$205</f>
        <v>0</v>
      </c>
      <c r="O41" s="607">
        <f>'Sheet1 (36)'!$Q$205</f>
        <v>0</v>
      </c>
      <c r="P41" s="607">
        <f>'Sheet1 (36)'!$Q$205</f>
        <v>0</v>
      </c>
      <c r="Q41" s="607">
        <f>'Sheet1 (36)'!$R$205</f>
        <v>0</v>
      </c>
      <c r="R41" s="607">
        <f>'Sheet1 (36)'!$S$205</f>
        <v>0</v>
      </c>
      <c r="S41" s="607">
        <f>'Sheet1 (36)'!$T$205</f>
        <v>0</v>
      </c>
      <c r="T41" s="606">
        <f>'List of Clients'!D39</f>
        <v>0</v>
      </c>
    </row>
    <row r="42" spans="2:20" x14ac:dyDescent="0.25">
      <c r="B42" s="609">
        <v>37</v>
      </c>
      <c r="C42" s="607">
        <f>'List of Clients'!C40</f>
        <v>0</v>
      </c>
      <c r="D42" s="607">
        <f>'Sheet1 (37)'!$Y$5</f>
        <v>0</v>
      </c>
      <c r="E42" s="607">
        <f>'Sheet1 (37)'!$Y$6</f>
        <v>0</v>
      </c>
      <c r="F42" s="607">
        <f>'Sheet1 (37)'!$F$205</f>
        <v>0</v>
      </c>
      <c r="G42" s="607">
        <f>'Sheet1 (37)'!$Y$11</f>
        <v>0</v>
      </c>
      <c r="H42" s="607">
        <f>'Sheet1 (37)'!$Y$12</f>
        <v>0</v>
      </c>
      <c r="I42" s="607">
        <f>'Sheet1 (37)'!$I$205</f>
        <v>0</v>
      </c>
      <c r="J42" s="607">
        <f>'Sheet1 (37)'!$L$205</f>
        <v>0</v>
      </c>
      <c r="K42" s="607">
        <f>'Sheet1 (37)'!$M$205</f>
        <v>0</v>
      </c>
      <c r="L42" s="607">
        <f>'Sheet1 (37)'!$N$205</f>
        <v>0</v>
      </c>
      <c r="M42" s="607">
        <f>'Sheet1 (37)'!$O$205</f>
        <v>0</v>
      </c>
      <c r="N42" s="607">
        <f>'Sheet1 (37)'!$P$205</f>
        <v>0</v>
      </c>
      <c r="O42" s="607">
        <f>'Sheet1 (37)'!$Q$205</f>
        <v>0</v>
      </c>
      <c r="P42" s="607">
        <f>'Sheet1 (37)'!$Q$205</f>
        <v>0</v>
      </c>
      <c r="Q42" s="607">
        <f>'Sheet1 (37)'!$R$205</f>
        <v>0</v>
      </c>
      <c r="R42" s="607">
        <f>'Sheet1 (37)'!$S$205</f>
        <v>0</v>
      </c>
      <c r="S42" s="607">
        <f>'Sheet1 (37)'!$T$205</f>
        <v>0</v>
      </c>
      <c r="T42" s="606">
        <f>'List of Clients'!D40</f>
        <v>0</v>
      </c>
    </row>
    <row r="43" spans="2:20" x14ac:dyDescent="0.25">
      <c r="B43" s="608">
        <v>38</v>
      </c>
      <c r="C43" s="607">
        <f>'List of Clients'!C41</f>
        <v>0</v>
      </c>
      <c r="D43" s="607">
        <f>'Sheet1 (38)'!$Y$5</f>
        <v>0</v>
      </c>
      <c r="E43" s="607">
        <f>'Sheet1 (38)'!$Y$6</f>
        <v>0</v>
      </c>
      <c r="F43" s="607">
        <f>'Sheet1 (38)'!$F$205</f>
        <v>0</v>
      </c>
      <c r="G43" s="607">
        <f>'Sheet1 (38)'!$Y$11</f>
        <v>0</v>
      </c>
      <c r="H43" s="607">
        <f>'Sheet1 (38)'!$Y$12</f>
        <v>0</v>
      </c>
      <c r="I43" s="607">
        <f>'Sheet1 (38)'!$I$205</f>
        <v>0</v>
      </c>
      <c r="J43" s="607">
        <f>'Sheet1 (38)'!$L$205</f>
        <v>0</v>
      </c>
      <c r="K43" s="607">
        <f>'Sheet1 (38)'!$M$205</f>
        <v>0</v>
      </c>
      <c r="L43" s="607">
        <f>'Sheet1 (38)'!$N$205</f>
        <v>0</v>
      </c>
      <c r="M43" s="607">
        <f>'Sheet1 (38)'!$O$205</f>
        <v>0</v>
      </c>
      <c r="N43" s="607">
        <f>'Sheet1 (38)'!$P$205</f>
        <v>0</v>
      </c>
      <c r="O43" s="607">
        <f>'Sheet1 (38)'!$Q$205</f>
        <v>0</v>
      </c>
      <c r="P43" s="607">
        <f>'Sheet1 (38)'!$Q$205</f>
        <v>0</v>
      </c>
      <c r="Q43" s="607">
        <f>'Sheet1 (38)'!$R$205</f>
        <v>0</v>
      </c>
      <c r="R43" s="607">
        <f>'Sheet1 (38)'!$S$205</f>
        <v>0</v>
      </c>
      <c r="S43" s="607">
        <f>'Sheet1 (38)'!$T$205</f>
        <v>0</v>
      </c>
      <c r="T43" s="606">
        <f>'List of Clients'!D41</f>
        <v>0</v>
      </c>
    </row>
    <row r="44" spans="2:20" x14ac:dyDescent="0.25">
      <c r="B44" s="609">
        <v>39</v>
      </c>
      <c r="C44" s="607">
        <f>'List of Clients'!C42</f>
        <v>0</v>
      </c>
      <c r="D44" s="607">
        <f>'Sheet1 (39)'!$Y$5</f>
        <v>0</v>
      </c>
      <c r="E44" s="607">
        <f>'Sheet1 (39)'!$Y$6</f>
        <v>0</v>
      </c>
      <c r="F44" s="607">
        <f>'Sheet1 (39)'!$F$205</f>
        <v>0</v>
      </c>
      <c r="G44" s="607">
        <f>'Sheet1 (39)'!$Y$11</f>
        <v>0</v>
      </c>
      <c r="H44" s="607">
        <f>'Sheet1 (39)'!$Y$12</f>
        <v>0</v>
      </c>
      <c r="I44" s="607">
        <f>'Sheet1 (39)'!$I$205</f>
        <v>0</v>
      </c>
      <c r="J44" s="607">
        <f>'Sheet1 (39)'!$L$205</f>
        <v>0</v>
      </c>
      <c r="K44" s="607">
        <f>'Sheet1 (39)'!$M$205</f>
        <v>0</v>
      </c>
      <c r="L44" s="607">
        <f>'Sheet1 (39)'!$N$205</f>
        <v>0</v>
      </c>
      <c r="M44" s="607">
        <f>'Sheet1 (39)'!$O$205</f>
        <v>0</v>
      </c>
      <c r="N44" s="607">
        <f>'Sheet1 (39)'!$P$205</f>
        <v>0</v>
      </c>
      <c r="O44" s="607">
        <f>'Sheet1 (39)'!$Q$205</f>
        <v>0</v>
      </c>
      <c r="P44" s="607">
        <f>'Sheet1 (39)'!$Q$205</f>
        <v>0</v>
      </c>
      <c r="Q44" s="607">
        <f>'Sheet1 (39)'!$R$205</f>
        <v>0</v>
      </c>
      <c r="R44" s="607">
        <f>'Sheet1 (39)'!$S$205</f>
        <v>0</v>
      </c>
      <c r="S44" s="607">
        <f>'Sheet1 (39)'!$T$205</f>
        <v>0</v>
      </c>
      <c r="T44" s="606">
        <f>'List of Clients'!D42</f>
        <v>0</v>
      </c>
    </row>
    <row r="45" spans="2:20" x14ac:dyDescent="0.25">
      <c r="B45" s="608">
        <v>40</v>
      </c>
      <c r="C45" s="607">
        <f>'List of Clients'!C43</f>
        <v>0</v>
      </c>
      <c r="D45" s="607">
        <f>'Sheet1 (40)'!$Y$5</f>
        <v>0</v>
      </c>
      <c r="E45" s="607">
        <f>'Sheet1 (40)'!$Y$6</f>
        <v>0</v>
      </c>
      <c r="F45" s="607">
        <f>'Sheet1 (40)'!$F$205</f>
        <v>0</v>
      </c>
      <c r="G45" s="607">
        <f>'Sheet1 (40)'!$Y$11</f>
        <v>0</v>
      </c>
      <c r="H45" s="607">
        <f>'Sheet1 (40)'!$Y$12</f>
        <v>0</v>
      </c>
      <c r="I45" s="607">
        <f>'Sheet1 (40)'!$I$205</f>
        <v>0</v>
      </c>
      <c r="J45" s="607">
        <f>'Sheet1 (40)'!$L$205</f>
        <v>0</v>
      </c>
      <c r="K45" s="607">
        <f>'Sheet1 (40)'!$M$205</f>
        <v>0</v>
      </c>
      <c r="L45" s="607">
        <f>'Sheet1 (40)'!$N$205</f>
        <v>0</v>
      </c>
      <c r="M45" s="607">
        <f>'Sheet1 (40)'!$O$205</f>
        <v>0</v>
      </c>
      <c r="N45" s="607">
        <f>'Sheet1 (40)'!$P$205</f>
        <v>0</v>
      </c>
      <c r="O45" s="607">
        <f>'Sheet1 (40)'!$Q$205</f>
        <v>0</v>
      </c>
      <c r="P45" s="607">
        <f>'Sheet1 (40)'!$Q$205</f>
        <v>0</v>
      </c>
      <c r="Q45" s="607">
        <f>'Sheet1 (40)'!$R$205</f>
        <v>0</v>
      </c>
      <c r="R45" s="607">
        <f>'Sheet1 (40)'!$S$205</f>
        <v>0</v>
      </c>
      <c r="S45" s="607">
        <f>'Sheet1 (40)'!$T$205</f>
        <v>0</v>
      </c>
      <c r="T45" s="606">
        <f>'List of Clients'!D43</f>
        <v>0</v>
      </c>
    </row>
    <row r="46" spans="2:20" x14ac:dyDescent="0.25">
      <c r="B46" s="609">
        <v>41</v>
      </c>
      <c r="C46" s="607">
        <f>'List of Clients'!C44</f>
        <v>0</v>
      </c>
      <c r="D46" s="607">
        <f>'Sheet1 (41)'!$Y$5</f>
        <v>0</v>
      </c>
      <c r="E46" s="607">
        <f>'Sheet1 (41)'!$Y$6</f>
        <v>0</v>
      </c>
      <c r="F46" s="607">
        <f>'Sheet1 (41)'!$F$205</f>
        <v>0</v>
      </c>
      <c r="G46" s="607">
        <f>'Sheet1 (41)'!$Y$11</f>
        <v>0</v>
      </c>
      <c r="H46" s="607">
        <f>'Sheet1 (41)'!$Y$12</f>
        <v>0</v>
      </c>
      <c r="I46" s="607">
        <f>'Sheet1 (41)'!$I$205</f>
        <v>0</v>
      </c>
      <c r="J46" s="607">
        <f>'Sheet1 (41)'!$L$205</f>
        <v>0</v>
      </c>
      <c r="K46" s="607">
        <f>'Sheet1 (41)'!$M$205</f>
        <v>0</v>
      </c>
      <c r="L46" s="607">
        <f>'Sheet1 (41)'!$N$205</f>
        <v>0</v>
      </c>
      <c r="M46" s="607">
        <f>'Sheet1 (41)'!$O$205</f>
        <v>0</v>
      </c>
      <c r="N46" s="607">
        <f>'Sheet1 (41)'!$P$205</f>
        <v>0</v>
      </c>
      <c r="O46" s="607">
        <f>'Sheet1 (41)'!$Q$205</f>
        <v>0</v>
      </c>
      <c r="P46" s="607">
        <f>'Sheet1 (41)'!$Q$205</f>
        <v>0</v>
      </c>
      <c r="Q46" s="607">
        <f>'Sheet1 (41)'!$R$205</f>
        <v>0</v>
      </c>
      <c r="R46" s="607">
        <f>'Sheet1 (41)'!$S$205</f>
        <v>0</v>
      </c>
      <c r="S46" s="607">
        <f>'Sheet1 (41)'!$T$205</f>
        <v>0</v>
      </c>
      <c r="T46" s="606">
        <f>'List of Clients'!D44</f>
        <v>0</v>
      </c>
    </row>
    <row r="47" spans="2:20" x14ac:dyDescent="0.25">
      <c r="B47" s="608">
        <v>42</v>
      </c>
      <c r="C47" s="607">
        <f>'List of Clients'!C45</f>
        <v>0</v>
      </c>
      <c r="D47" s="607">
        <f>'Sheet1 (42)'!$Y$5</f>
        <v>0</v>
      </c>
      <c r="E47" s="607">
        <f>'Sheet1 (42)'!$Y$6</f>
        <v>0</v>
      </c>
      <c r="F47" s="607">
        <f>'Sheet1 (42)'!$F$205</f>
        <v>0</v>
      </c>
      <c r="G47" s="607">
        <f>'Sheet1 (42)'!$Y$11</f>
        <v>0</v>
      </c>
      <c r="H47" s="607">
        <f>'Sheet1 (42)'!$Y$12</f>
        <v>0</v>
      </c>
      <c r="I47" s="607">
        <f>'Sheet1 (42)'!$I$205</f>
        <v>0</v>
      </c>
      <c r="J47" s="607">
        <f>'Sheet1 (42)'!$L$205</f>
        <v>0</v>
      </c>
      <c r="K47" s="607">
        <f>'Sheet1 (42)'!$M$205</f>
        <v>0</v>
      </c>
      <c r="L47" s="607">
        <f>'Sheet1 (42)'!$N$205</f>
        <v>0</v>
      </c>
      <c r="M47" s="607">
        <f>'Sheet1 (42)'!$O$205</f>
        <v>0</v>
      </c>
      <c r="N47" s="607">
        <f>'Sheet1 (42)'!$P$205</f>
        <v>0</v>
      </c>
      <c r="O47" s="607">
        <f>'Sheet1 (42)'!$Q$205</f>
        <v>0</v>
      </c>
      <c r="P47" s="607">
        <f>'Sheet1 (42)'!$Q$205</f>
        <v>0</v>
      </c>
      <c r="Q47" s="607">
        <f>'Sheet1 (42)'!$R$205</f>
        <v>0</v>
      </c>
      <c r="R47" s="607">
        <f>'Sheet1 (42)'!$S$205</f>
        <v>0</v>
      </c>
      <c r="S47" s="607">
        <f>'Sheet1 (42)'!$T$205</f>
        <v>0</v>
      </c>
      <c r="T47" s="606">
        <f>'List of Clients'!D45</f>
        <v>0</v>
      </c>
    </row>
    <row r="48" spans="2:20" x14ac:dyDescent="0.25">
      <c r="B48" s="609">
        <v>43</v>
      </c>
      <c r="C48" s="607">
        <f>'List of Clients'!C46</f>
        <v>0</v>
      </c>
      <c r="D48" s="607">
        <f>'Sheet1 (43)'!$Y$5</f>
        <v>0</v>
      </c>
      <c r="E48" s="607">
        <f>'Sheet1 (43)'!$Y$6</f>
        <v>0</v>
      </c>
      <c r="F48" s="607">
        <f>'Sheet1 (43)'!$F$205</f>
        <v>0</v>
      </c>
      <c r="G48" s="607">
        <f>'Sheet1 (43)'!$Y$11</f>
        <v>0</v>
      </c>
      <c r="H48" s="607">
        <f>'Sheet1 (43)'!$Y$12</f>
        <v>0</v>
      </c>
      <c r="I48" s="607">
        <f>'Sheet1 (43)'!$I$205</f>
        <v>0</v>
      </c>
      <c r="J48" s="607">
        <f>'Sheet1 (43)'!$L$205</f>
        <v>0</v>
      </c>
      <c r="K48" s="607">
        <f>'Sheet1 (43)'!$M$205</f>
        <v>0</v>
      </c>
      <c r="L48" s="607">
        <f>'Sheet1 (43)'!$N$205</f>
        <v>0</v>
      </c>
      <c r="M48" s="607">
        <f>'Sheet1 (43)'!$O$205</f>
        <v>0</v>
      </c>
      <c r="N48" s="607">
        <f>'Sheet1 (43)'!$P$205</f>
        <v>0</v>
      </c>
      <c r="O48" s="607">
        <f>'Sheet1 (43)'!$Q$205</f>
        <v>0</v>
      </c>
      <c r="P48" s="607">
        <f>'Sheet1 (43)'!$Q$205</f>
        <v>0</v>
      </c>
      <c r="Q48" s="607">
        <f>'Sheet1 (43)'!$R$205</f>
        <v>0</v>
      </c>
      <c r="R48" s="607">
        <f>'Sheet1 (43)'!$S$205</f>
        <v>0</v>
      </c>
      <c r="S48" s="607">
        <f>'Sheet1 (43)'!$T$205</f>
        <v>0</v>
      </c>
      <c r="T48" s="606">
        <f>'List of Clients'!D46</f>
        <v>0</v>
      </c>
    </row>
    <row r="49" spans="2:20" x14ac:dyDescent="0.25">
      <c r="B49" s="608">
        <v>44</v>
      </c>
      <c r="C49" s="607">
        <f>'List of Clients'!C47</f>
        <v>0</v>
      </c>
      <c r="D49" s="607">
        <f>'Sheet1 (44)'!$Y$5</f>
        <v>0</v>
      </c>
      <c r="E49" s="607">
        <f>'Sheet1 (44)'!$Y$6</f>
        <v>0</v>
      </c>
      <c r="F49" s="607">
        <f>'Sheet1 (44)'!$F$205</f>
        <v>0</v>
      </c>
      <c r="G49" s="607">
        <f>'Sheet1 (44)'!$Y$11</f>
        <v>0</v>
      </c>
      <c r="H49" s="607">
        <f>'Sheet1 (44)'!$Y$12</f>
        <v>0</v>
      </c>
      <c r="I49" s="607">
        <f>'Sheet1 (44)'!$I$205</f>
        <v>0</v>
      </c>
      <c r="J49" s="607">
        <f>'Sheet1 (44)'!$L$205</f>
        <v>0</v>
      </c>
      <c r="K49" s="607">
        <f>'Sheet1 (44)'!$M$205</f>
        <v>0</v>
      </c>
      <c r="L49" s="607">
        <f>'Sheet1 (44)'!$N$205</f>
        <v>0</v>
      </c>
      <c r="M49" s="607">
        <f>'Sheet1 (44)'!$O$205</f>
        <v>0</v>
      </c>
      <c r="N49" s="607">
        <f>'Sheet1 (44)'!$P$205</f>
        <v>0</v>
      </c>
      <c r="O49" s="607">
        <f>'Sheet1 (44)'!$Q$205</f>
        <v>0</v>
      </c>
      <c r="P49" s="607">
        <f>'Sheet1 (44)'!$Q$205</f>
        <v>0</v>
      </c>
      <c r="Q49" s="607">
        <f>'Sheet1 (44)'!$R$205</f>
        <v>0</v>
      </c>
      <c r="R49" s="607">
        <f>'Sheet1 (44)'!$S$205</f>
        <v>0</v>
      </c>
      <c r="S49" s="607">
        <f>'Sheet1 (44)'!$T$205</f>
        <v>0</v>
      </c>
      <c r="T49" s="606">
        <f>'List of Clients'!D47</f>
        <v>0</v>
      </c>
    </row>
    <row r="50" spans="2:20" x14ac:dyDescent="0.25">
      <c r="B50" s="609">
        <v>45</v>
      </c>
      <c r="C50" s="607">
        <f>'List of Clients'!C48</f>
        <v>0</v>
      </c>
      <c r="D50" s="607">
        <f>'Sheet1 (45)'!$Y$5</f>
        <v>0</v>
      </c>
      <c r="E50" s="607">
        <f>'Sheet1 (45)'!$Y$6</f>
        <v>0</v>
      </c>
      <c r="F50" s="607">
        <f>'Sheet1 (45)'!$F$205</f>
        <v>0</v>
      </c>
      <c r="G50" s="607">
        <f>'Sheet1 (45)'!$Y$11</f>
        <v>0</v>
      </c>
      <c r="H50" s="607">
        <f>'Sheet1 (45)'!$Y$12</f>
        <v>0</v>
      </c>
      <c r="I50" s="607">
        <f>'Sheet1 (45)'!$I$205</f>
        <v>0</v>
      </c>
      <c r="J50" s="607">
        <f>'Sheet1 (45)'!$L$205</f>
        <v>0</v>
      </c>
      <c r="K50" s="607">
        <f>'Sheet1 (45)'!$M$205</f>
        <v>0</v>
      </c>
      <c r="L50" s="607">
        <f>'Sheet1 (45)'!$N$205</f>
        <v>0</v>
      </c>
      <c r="M50" s="607">
        <f>'Sheet1 (45)'!$O$205</f>
        <v>0</v>
      </c>
      <c r="N50" s="607">
        <f>'Sheet1 (45)'!$P$205</f>
        <v>0</v>
      </c>
      <c r="O50" s="607">
        <f>'Sheet1 (45)'!$Q$205</f>
        <v>0</v>
      </c>
      <c r="P50" s="607">
        <f>'Sheet1 (45)'!$Q$205</f>
        <v>0</v>
      </c>
      <c r="Q50" s="607">
        <f>'Sheet1 (45)'!$R$205</f>
        <v>0</v>
      </c>
      <c r="R50" s="607">
        <f>'Sheet1 (45)'!$S$205</f>
        <v>0</v>
      </c>
      <c r="S50" s="607">
        <f>'Sheet1 (45)'!$T$205</f>
        <v>0</v>
      </c>
      <c r="T50" s="606">
        <f>'List of Clients'!D48</f>
        <v>0</v>
      </c>
    </row>
    <row r="51" spans="2:20" x14ac:dyDescent="0.25">
      <c r="B51" s="608">
        <v>46</v>
      </c>
      <c r="C51" s="607">
        <f>'List of Clients'!C49</f>
        <v>0</v>
      </c>
      <c r="D51" s="607">
        <f>'Sheet1 (46)'!$Y$5</f>
        <v>0</v>
      </c>
      <c r="E51" s="607">
        <f>'Sheet1 (46)'!$Y$6</f>
        <v>0</v>
      </c>
      <c r="F51" s="607">
        <f>'Sheet1 (46)'!$F$205</f>
        <v>0</v>
      </c>
      <c r="G51" s="607">
        <f>'Sheet1 (46)'!$Y$11</f>
        <v>0</v>
      </c>
      <c r="H51" s="607">
        <f>'Sheet1 (46)'!$Y$12</f>
        <v>0</v>
      </c>
      <c r="I51" s="607">
        <f>'Sheet1 (46)'!$I$205</f>
        <v>0</v>
      </c>
      <c r="J51" s="607">
        <f>'Sheet1 (46)'!$L$205</f>
        <v>0</v>
      </c>
      <c r="K51" s="607">
        <f>'Sheet1 (46)'!$M$205</f>
        <v>0</v>
      </c>
      <c r="L51" s="607">
        <f>'Sheet1 (46)'!$N$205</f>
        <v>0</v>
      </c>
      <c r="M51" s="607">
        <f>'Sheet1 (46)'!$O$205</f>
        <v>0</v>
      </c>
      <c r="N51" s="607">
        <f>'Sheet1 (46)'!$P$205</f>
        <v>0</v>
      </c>
      <c r="O51" s="607">
        <f>'Sheet1 (46)'!$Q$205</f>
        <v>0</v>
      </c>
      <c r="P51" s="607">
        <f>'Sheet1 (46)'!$Q$205</f>
        <v>0</v>
      </c>
      <c r="Q51" s="607">
        <f>'Sheet1 (46)'!$R$205</f>
        <v>0</v>
      </c>
      <c r="R51" s="607">
        <f>'Sheet1 (46)'!$S$205</f>
        <v>0</v>
      </c>
      <c r="S51" s="607">
        <f>'Sheet1 (46)'!$T$205</f>
        <v>0</v>
      </c>
      <c r="T51" s="606">
        <f>'List of Clients'!D49</f>
        <v>0</v>
      </c>
    </row>
    <row r="52" spans="2:20" x14ac:dyDescent="0.25">
      <c r="B52" s="609">
        <v>47</v>
      </c>
      <c r="C52" s="607">
        <f>'List of Clients'!C50</f>
        <v>0</v>
      </c>
      <c r="D52" s="607">
        <f>'Sheet1 (47)'!$Y$5</f>
        <v>0</v>
      </c>
      <c r="E52" s="607">
        <f>'Sheet1 (47)'!$Y$6</f>
        <v>0</v>
      </c>
      <c r="F52" s="607">
        <f>'Sheet1 (47)'!$F$205</f>
        <v>0</v>
      </c>
      <c r="G52" s="607">
        <f>'Sheet1 (47)'!$Y$11</f>
        <v>0</v>
      </c>
      <c r="H52" s="607">
        <f>'Sheet1 (47)'!$Y$12</f>
        <v>0</v>
      </c>
      <c r="I52" s="607">
        <f>'Sheet1 (47)'!$I$205</f>
        <v>0</v>
      </c>
      <c r="J52" s="607">
        <f>'Sheet1 (47)'!$L$205</f>
        <v>0</v>
      </c>
      <c r="K52" s="607">
        <f>'Sheet1 (47)'!$M$205</f>
        <v>0</v>
      </c>
      <c r="L52" s="607">
        <f>'Sheet1 (47)'!$N$205</f>
        <v>0</v>
      </c>
      <c r="M52" s="607">
        <f>'Sheet1 (47)'!$O$205</f>
        <v>0</v>
      </c>
      <c r="N52" s="607">
        <f>'Sheet1 (47)'!$P$205</f>
        <v>0</v>
      </c>
      <c r="O52" s="607">
        <f>'Sheet1 (47)'!$Q$205</f>
        <v>0</v>
      </c>
      <c r="P52" s="607">
        <f>'Sheet1 (47)'!$Q$205</f>
        <v>0</v>
      </c>
      <c r="Q52" s="607">
        <f>'Sheet1 (47)'!$R$205</f>
        <v>0</v>
      </c>
      <c r="R52" s="607">
        <f>'Sheet1 (47)'!$S$205</f>
        <v>0</v>
      </c>
      <c r="S52" s="607">
        <f>'Sheet1 (47)'!$T$205</f>
        <v>0</v>
      </c>
      <c r="T52" s="606">
        <f>'List of Clients'!D50</f>
        <v>0</v>
      </c>
    </row>
    <row r="53" spans="2:20" x14ac:dyDescent="0.25">
      <c r="B53" s="608">
        <v>48</v>
      </c>
      <c r="C53" s="607">
        <f>'List of Clients'!C51</f>
        <v>0</v>
      </c>
      <c r="D53" s="607">
        <f>'Sheet1 (48)'!$Y$5</f>
        <v>0</v>
      </c>
      <c r="E53" s="607">
        <f>'Sheet1 (48)'!$Y$6</f>
        <v>0</v>
      </c>
      <c r="F53" s="607">
        <f>'Sheet1 (48)'!$F$205</f>
        <v>0</v>
      </c>
      <c r="G53" s="607">
        <f>'Sheet1 (48)'!$Y$11</f>
        <v>0</v>
      </c>
      <c r="H53" s="607">
        <f>'Sheet1 (48)'!$Y$12</f>
        <v>0</v>
      </c>
      <c r="I53" s="607">
        <f>'Sheet1 (48)'!$I$205</f>
        <v>0</v>
      </c>
      <c r="J53" s="607">
        <f>'Sheet1 (48)'!$L$205</f>
        <v>0</v>
      </c>
      <c r="K53" s="607">
        <f>'Sheet1 (48)'!$M$205</f>
        <v>0</v>
      </c>
      <c r="L53" s="607">
        <f>'Sheet1 (48)'!$N$205</f>
        <v>0</v>
      </c>
      <c r="M53" s="607">
        <f>'Sheet1 (48)'!$O$205</f>
        <v>0</v>
      </c>
      <c r="N53" s="607">
        <f>'Sheet1 (48)'!$P$205</f>
        <v>0</v>
      </c>
      <c r="O53" s="607">
        <f>'Sheet1 (48)'!$Q$205</f>
        <v>0</v>
      </c>
      <c r="P53" s="607">
        <f>'Sheet1 (48)'!$Q$205</f>
        <v>0</v>
      </c>
      <c r="Q53" s="607">
        <f>'Sheet1 (48)'!$R$205</f>
        <v>0</v>
      </c>
      <c r="R53" s="607">
        <f>'Sheet1 (48)'!$S$205</f>
        <v>0</v>
      </c>
      <c r="S53" s="607">
        <f>'Sheet1 (48)'!$T$205</f>
        <v>0</v>
      </c>
      <c r="T53" s="606">
        <f>'List of Clients'!D51</f>
        <v>0</v>
      </c>
    </row>
    <row r="54" spans="2:20" x14ac:dyDescent="0.25">
      <c r="B54" s="609">
        <v>49</v>
      </c>
      <c r="C54" s="607">
        <f>'List of Clients'!C52</f>
        <v>0</v>
      </c>
      <c r="D54" s="607">
        <f>'Sheet1 (49)'!$Y$5</f>
        <v>0</v>
      </c>
      <c r="E54" s="607">
        <f>'Sheet1 (49)'!$Y$6</f>
        <v>0</v>
      </c>
      <c r="F54" s="607">
        <f>'Sheet1 (49)'!$F$205</f>
        <v>0</v>
      </c>
      <c r="G54" s="607">
        <f>'Sheet1 (49)'!$Y$11</f>
        <v>0</v>
      </c>
      <c r="H54" s="607">
        <f>'Sheet1 (49)'!$Y$12</f>
        <v>0</v>
      </c>
      <c r="I54" s="607">
        <f>'Sheet1 (49)'!$I$205</f>
        <v>0</v>
      </c>
      <c r="J54" s="607">
        <f>'Sheet1 (49)'!$L$205</f>
        <v>0</v>
      </c>
      <c r="K54" s="607">
        <f>'Sheet1 (49)'!$M$205</f>
        <v>0</v>
      </c>
      <c r="L54" s="607">
        <f>'Sheet1 (49)'!$N$205</f>
        <v>0</v>
      </c>
      <c r="M54" s="607">
        <f>'Sheet1 (49)'!$O$205</f>
        <v>0</v>
      </c>
      <c r="N54" s="607">
        <f>'Sheet1 (49)'!$P$205</f>
        <v>0</v>
      </c>
      <c r="O54" s="607">
        <f>'Sheet1 (49)'!$Q$205</f>
        <v>0</v>
      </c>
      <c r="P54" s="607">
        <f>'Sheet1 (49)'!$Q$205</f>
        <v>0</v>
      </c>
      <c r="Q54" s="607">
        <f>'Sheet1 (49)'!$R$205</f>
        <v>0</v>
      </c>
      <c r="R54" s="607">
        <f>'Sheet1 (49)'!$S$205</f>
        <v>0</v>
      </c>
      <c r="S54" s="607">
        <f>'Sheet1 (49)'!$T$205</f>
        <v>0</v>
      </c>
      <c r="T54" s="606">
        <f>'List of Clients'!D52</f>
        <v>0</v>
      </c>
    </row>
    <row r="55" spans="2:20" x14ac:dyDescent="0.25">
      <c r="B55" s="608">
        <v>50</v>
      </c>
      <c r="C55" s="607">
        <f>'List of Clients'!C53</f>
        <v>0</v>
      </c>
      <c r="D55" s="607">
        <f>'Sheet1 (50)'!$Y$5</f>
        <v>0</v>
      </c>
      <c r="E55" s="607">
        <f>'Sheet1 (50)'!$Y$6</f>
        <v>0</v>
      </c>
      <c r="F55" s="607">
        <f>'Sheet1 (50)'!$F$205</f>
        <v>0</v>
      </c>
      <c r="G55" s="607">
        <f>'Sheet1 (50)'!$Y$11</f>
        <v>0</v>
      </c>
      <c r="H55" s="607">
        <f>'Sheet1 (50)'!$Y$12</f>
        <v>0</v>
      </c>
      <c r="I55" s="607">
        <f>'Sheet1 (50)'!$I$205</f>
        <v>0</v>
      </c>
      <c r="J55" s="607">
        <f>'Sheet1 (50)'!$L$205</f>
        <v>0</v>
      </c>
      <c r="K55" s="607">
        <f>'Sheet1 (50)'!$M$205</f>
        <v>0</v>
      </c>
      <c r="L55" s="607">
        <f>'Sheet1 (50)'!$N$205</f>
        <v>0</v>
      </c>
      <c r="M55" s="607">
        <f>'Sheet1 (50)'!$O$205</f>
        <v>0</v>
      </c>
      <c r="N55" s="607">
        <f>'Sheet1 (50)'!$P$205</f>
        <v>0</v>
      </c>
      <c r="O55" s="607">
        <f>'Sheet1 (50)'!$Q$205</f>
        <v>0</v>
      </c>
      <c r="P55" s="607">
        <f>'Sheet1 (50)'!$Q$205</f>
        <v>0</v>
      </c>
      <c r="Q55" s="607">
        <f>'Sheet1 (50)'!$R$205</f>
        <v>0</v>
      </c>
      <c r="R55" s="607">
        <f>'Sheet1 (50)'!$S$205</f>
        <v>0</v>
      </c>
      <c r="S55" s="607">
        <f>'Sheet1 (50)'!$T$205</f>
        <v>0</v>
      </c>
      <c r="T55" s="606">
        <f>'List of Clients'!D53</f>
        <v>0</v>
      </c>
    </row>
    <row r="56" spans="2:20" x14ac:dyDescent="0.25">
      <c r="B56" s="609">
        <v>51</v>
      </c>
      <c r="C56" s="607">
        <f>'List of Clients'!C54</f>
        <v>0</v>
      </c>
      <c r="D56" s="607">
        <f>'Sheet1 (51)'!$Y$5</f>
        <v>0</v>
      </c>
      <c r="E56" s="607">
        <f>'Sheet1 (51)'!$Y$6</f>
        <v>0</v>
      </c>
      <c r="F56" s="607">
        <f>'Sheet1 (51)'!$F$205</f>
        <v>0</v>
      </c>
      <c r="G56" s="607">
        <f>'Sheet1 (51)'!$Y$11</f>
        <v>0</v>
      </c>
      <c r="H56" s="607">
        <f>'Sheet1 (51)'!$Y$12</f>
        <v>0</v>
      </c>
      <c r="I56" s="607">
        <f>'Sheet1 (51)'!$I$205</f>
        <v>0</v>
      </c>
      <c r="J56" s="607">
        <f>'Sheet1 (51)'!$L$205</f>
        <v>0</v>
      </c>
      <c r="K56" s="607">
        <f>'Sheet1 (51)'!$M$205</f>
        <v>0</v>
      </c>
      <c r="L56" s="607">
        <f>'Sheet1 (51)'!$N$205</f>
        <v>0</v>
      </c>
      <c r="M56" s="607">
        <f>'Sheet1 (51)'!$O$205</f>
        <v>0</v>
      </c>
      <c r="N56" s="607">
        <f>'Sheet1 (51)'!$P$205</f>
        <v>0</v>
      </c>
      <c r="O56" s="607">
        <f>'Sheet1 (51)'!$Q$205</f>
        <v>0</v>
      </c>
      <c r="P56" s="607">
        <f>'Sheet1 (51)'!$Q$205</f>
        <v>0</v>
      </c>
      <c r="Q56" s="607">
        <f>'Sheet1 (51)'!$R$205</f>
        <v>0</v>
      </c>
      <c r="R56" s="607">
        <f>'Sheet1 (51)'!$S$205</f>
        <v>0</v>
      </c>
      <c r="S56" s="607">
        <f>'Sheet1 (51)'!$T$205</f>
        <v>0</v>
      </c>
      <c r="T56" s="606">
        <f>'List of Clients'!D54</f>
        <v>0</v>
      </c>
    </row>
    <row r="57" spans="2:20" x14ac:dyDescent="0.25">
      <c r="B57" s="608">
        <v>52</v>
      </c>
      <c r="C57" s="607">
        <f>'List of Clients'!C55</f>
        <v>0</v>
      </c>
      <c r="D57" s="607">
        <f>'Sheet1 (52)'!$Y$5</f>
        <v>0</v>
      </c>
      <c r="E57" s="607">
        <f>'Sheet1 (52)'!$Y$6</f>
        <v>0</v>
      </c>
      <c r="F57" s="607">
        <f>'Sheet1 (52)'!$F$205</f>
        <v>0</v>
      </c>
      <c r="G57" s="607">
        <f>'Sheet1 (52)'!$Y$11</f>
        <v>0</v>
      </c>
      <c r="H57" s="607">
        <f>'Sheet1 (52)'!$Y$12</f>
        <v>0</v>
      </c>
      <c r="I57" s="607">
        <f>'Sheet1 (52)'!$I$205</f>
        <v>0</v>
      </c>
      <c r="J57" s="607">
        <f>'Sheet1 (52)'!$L$205</f>
        <v>0</v>
      </c>
      <c r="K57" s="607">
        <f>'Sheet1 (52)'!$M$205</f>
        <v>0</v>
      </c>
      <c r="L57" s="607">
        <f>'Sheet1 (52)'!$N$205</f>
        <v>0</v>
      </c>
      <c r="M57" s="607">
        <f>'Sheet1 (52)'!$O$205</f>
        <v>0</v>
      </c>
      <c r="N57" s="607">
        <f>'Sheet1 (52)'!$P$205</f>
        <v>0</v>
      </c>
      <c r="O57" s="607">
        <f>'Sheet1 (52)'!$Q$205</f>
        <v>0</v>
      </c>
      <c r="P57" s="607">
        <f>'Sheet1 (52)'!$Q$205</f>
        <v>0</v>
      </c>
      <c r="Q57" s="607">
        <f>'Sheet1 (52)'!$R$205</f>
        <v>0</v>
      </c>
      <c r="R57" s="607">
        <f>'Sheet1 (52)'!$S$205</f>
        <v>0</v>
      </c>
      <c r="S57" s="607">
        <f>'Sheet1 (52)'!$T$205</f>
        <v>0</v>
      </c>
      <c r="T57" s="606">
        <f>'List of Clients'!D55</f>
        <v>0</v>
      </c>
    </row>
    <row r="58" spans="2:20" x14ac:dyDescent="0.25">
      <c r="B58" s="609">
        <v>53</v>
      </c>
      <c r="C58" s="607">
        <f>'List of Clients'!C56</f>
        <v>0</v>
      </c>
      <c r="D58" s="607">
        <f>'Sheet1 (53)'!$Y$5</f>
        <v>0</v>
      </c>
      <c r="E58" s="607">
        <f>'Sheet1 (53)'!$Y$6</f>
        <v>0</v>
      </c>
      <c r="F58" s="607">
        <f>'Sheet1 (53)'!$F$205</f>
        <v>0</v>
      </c>
      <c r="G58" s="607">
        <f>'Sheet1 (53)'!$Y$11</f>
        <v>0</v>
      </c>
      <c r="H58" s="607">
        <f>'Sheet1 (53)'!$Y$12</f>
        <v>0</v>
      </c>
      <c r="I58" s="607">
        <f>'Sheet1 (53)'!$I$205</f>
        <v>0</v>
      </c>
      <c r="J58" s="607">
        <f>'Sheet1 (53)'!$L$205</f>
        <v>0</v>
      </c>
      <c r="K58" s="607">
        <f>'Sheet1 (53)'!$M$205</f>
        <v>0</v>
      </c>
      <c r="L58" s="607">
        <f>'Sheet1 (53)'!$N$205</f>
        <v>0</v>
      </c>
      <c r="M58" s="607">
        <f>'Sheet1 (53)'!$O$205</f>
        <v>0</v>
      </c>
      <c r="N58" s="607">
        <f>'Sheet1 (53)'!$P$205</f>
        <v>0</v>
      </c>
      <c r="O58" s="607">
        <f>'Sheet1 (53)'!$Q$205</f>
        <v>0</v>
      </c>
      <c r="P58" s="607">
        <f>'Sheet1 (53)'!$Q$205</f>
        <v>0</v>
      </c>
      <c r="Q58" s="607">
        <f>'Sheet1 (53)'!$R$205</f>
        <v>0</v>
      </c>
      <c r="R58" s="607">
        <f>'Sheet1 (53)'!$S$205</f>
        <v>0</v>
      </c>
      <c r="S58" s="607">
        <f>'Sheet1 (53)'!$T$205</f>
        <v>0</v>
      </c>
      <c r="T58" s="606">
        <f>'List of Clients'!D56</f>
        <v>0</v>
      </c>
    </row>
    <row r="59" spans="2:20" x14ac:dyDescent="0.25">
      <c r="B59" s="608">
        <v>54</v>
      </c>
      <c r="C59" s="607">
        <f>'List of Clients'!C57</f>
        <v>0</v>
      </c>
      <c r="D59" s="607">
        <f>'Sheet1 (54)'!$Y$5</f>
        <v>0</v>
      </c>
      <c r="E59" s="607">
        <f>'Sheet1 (54)'!$Y$6</f>
        <v>0</v>
      </c>
      <c r="F59" s="607">
        <f>'Sheet1 (54)'!$F$205</f>
        <v>0</v>
      </c>
      <c r="G59" s="607">
        <f>'Sheet1 (54)'!$Y$11</f>
        <v>0</v>
      </c>
      <c r="H59" s="607">
        <f>'Sheet1 (54)'!$Y$12</f>
        <v>0</v>
      </c>
      <c r="I59" s="607">
        <f>'Sheet1 (54)'!$I$205</f>
        <v>0</v>
      </c>
      <c r="J59" s="607">
        <f>'Sheet1 (54)'!$L$205</f>
        <v>0</v>
      </c>
      <c r="K59" s="607">
        <f>'Sheet1 (54)'!$M$205</f>
        <v>0</v>
      </c>
      <c r="L59" s="607">
        <f>'Sheet1 (54)'!$N$205</f>
        <v>0</v>
      </c>
      <c r="M59" s="607">
        <f>'Sheet1 (54)'!$O$205</f>
        <v>0</v>
      </c>
      <c r="N59" s="607">
        <f>'Sheet1 (54)'!$P$205</f>
        <v>0</v>
      </c>
      <c r="O59" s="607">
        <f>'Sheet1 (54)'!$Q$205</f>
        <v>0</v>
      </c>
      <c r="P59" s="607">
        <f>'Sheet1 (54)'!$Q$205</f>
        <v>0</v>
      </c>
      <c r="Q59" s="607">
        <f>'Sheet1 (54)'!$R$205</f>
        <v>0</v>
      </c>
      <c r="R59" s="607">
        <f>'Sheet1 (54)'!$S$205</f>
        <v>0</v>
      </c>
      <c r="S59" s="607">
        <f>'Sheet1 (54)'!$T$205</f>
        <v>0</v>
      </c>
      <c r="T59" s="606">
        <f>'List of Clients'!D57</f>
        <v>0</v>
      </c>
    </row>
    <row r="60" spans="2:20" x14ac:dyDescent="0.25">
      <c r="B60" s="609">
        <v>55</v>
      </c>
      <c r="C60" s="607">
        <f>'List of Clients'!C58</f>
        <v>0</v>
      </c>
      <c r="D60" s="607">
        <f>'Sheet1 (55)'!$Y$5</f>
        <v>0</v>
      </c>
      <c r="E60" s="607">
        <f>'Sheet1 (55)'!$Y$6</f>
        <v>0</v>
      </c>
      <c r="F60" s="607">
        <f>'Sheet1 (55)'!$F$205</f>
        <v>0</v>
      </c>
      <c r="G60" s="607">
        <f>'Sheet1 (55)'!$Y$11</f>
        <v>0</v>
      </c>
      <c r="H60" s="607">
        <f>'Sheet1 (55)'!$Y$12</f>
        <v>0</v>
      </c>
      <c r="I60" s="607">
        <f>'Sheet1 (55)'!$I$205</f>
        <v>0</v>
      </c>
      <c r="J60" s="607">
        <f>'Sheet1 (55)'!$L$205</f>
        <v>0</v>
      </c>
      <c r="K60" s="607">
        <f>'Sheet1 (55)'!$M$205</f>
        <v>0</v>
      </c>
      <c r="L60" s="607">
        <f>'Sheet1 (55)'!$N$205</f>
        <v>0</v>
      </c>
      <c r="M60" s="607">
        <f>'Sheet1 (55)'!$O$205</f>
        <v>0</v>
      </c>
      <c r="N60" s="607">
        <f>'Sheet1 (55)'!$P$205</f>
        <v>0</v>
      </c>
      <c r="O60" s="607">
        <f>'Sheet1 (55)'!$Q$205</f>
        <v>0</v>
      </c>
      <c r="P60" s="607">
        <f>'Sheet1 (55)'!$Q$205</f>
        <v>0</v>
      </c>
      <c r="Q60" s="607">
        <f>'Sheet1 (55)'!$R$205</f>
        <v>0</v>
      </c>
      <c r="R60" s="607">
        <f>'Sheet1 (55)'!$S$205</f>
        <v>0</v>
      </c>
      <c r="S60" s="607">
        <f>'Sheet1 (55)'!$T$205</f>
        <v>0</v>
      </c>
      <c r="T60" s="606">
        <f>'List of Clients'!D58</f>
        <v>0</v>
      </c>
    </row>
    <row r="61" spans="2:20" x14ac:dyDescent="0.25">
      <c r="B61" s="608">
        <v>56</v>
      </c>
      <c r="C61" s="607">
        <f>'List of Clients'!C59</f>
        <v>0</v>
      </c>
      <c r="D61" s="607">
        <f>'Sheet1 (56)'!$Y$5</f>
        <v>0</v>
      </c>
      <c r="E61" s="607">
        <f>'Sheet1 (56)'!$Y$6</f>
        <v>0</v>
      </c>
      <c r="F61" s="607">
        <f>'Sheet1 (56)'!$F$205</f>
        <v>0</v>
      </c>
      <c r="G61" s="607">
        <f>'Sheet1 (56)'!$Y$11</f>
        <v>0</v>
      </c>
      <c r="H61" s="607">
        <f>'Sheet1 (56)'!$Y$12</f>
        <v>0</v>
      </c>
      <c r="I61" s="607">
        <f>'Sheet1 (56)'!$I$205</f>
        <v>0</v>
      </c>
      <c r="J61" s="607">
        <f>'Sheet1 (56)'!$L$205</f>
        <v>0</v>
      </c>
      <c r="K61" s="607">
        <f>'Sheet1 (56)'!$M$205</f>
        <v>0</v>
      </c>
      <c r="L61" s="607">
        <f>'Sheet1 (56)'!$N$205</f>
        <v>0</v>
      </c>
      <c r="M61" s="607">
        <f>'Sheet1 (56)'!$O$205</f>
        <v>0</v>
      </c>
      <c r="N61" s="607">
        <f>'Sheet1 (56)'!$P$205</f>
        <v>0</v>
      </c>
      <c r="O61" s="607">
        <f>'Sheet1 (56)'!$Q$205</f>
        <v>0</v>
      </c>
      <c r="P61" s="607">
        <f>'Sheet1 (56)'!$Q$205</f>
        <v>0</v>
      </c>
      <c r="Q61" s="607">
        <f>'Sheet1 (56)'!$R$205</f>
        <v>0</v>
      </c>
      <c r="R61" s="607">
        <f>'Sheet1 (56)'!$S$205</f>
        <v>0</v>
      </c>
      <c r="S61" s="607">
        <f>'Sheet1 (56)'!$T$205</f>
        <v>0</v>
      </c>
      <c r="T61" s="606">
        <f>'List of Clients'!D59</f>
        <v>0</v>
      </c>
    </row>
    <row r="62" spans="2:20" x14ac:dyDescent="0.25">
      <c r="B62" s="609">
        <v>57</v>
      </c>
      <c r="C62" s="607">
        <f>'List of Clients'!C60</f>
        <v>0</v>
      </c>
      <c r="D62" s="607">
        <f>'Sheet1 (57)'!$Y$5</f>
        <v>0</v>
      </c>
      <c r="E62" s="607">
        <f>'Sheet1 (57)'!$Y$6</f>
        <v>0</v>
      </c>
      <c r="F62" s="607">
        <f>'Sheet1 (57)'!$F$205</f>
        <v>0</v>
      </c>
      <c r="G62" s="607">
        <f>'Sheet1 (57)'!$Y$11</f>
        <v>0</v>
      </c>
      <c r="H62" s="607">
        <f>'Sheet1 (57)'!$Y$12</f>
        <v>0</v>
      </c>
      <c r="I62" s="607">
        <f>'Sheet1 (57)'!$I$205</f>
        <v>0</v>
      </c>
      <c r="J62" s="607">
        <f>'Sheet1 (57)'!$L$205</f>
        <v>0</v>
      </c>
      <c r="K62" s="607">
        <f>'Sheet1 (57)'!$M$205</f>
        <v>0</v>
      </c>
      <c r="L62" s="607">
        <f>'Sheet1 (57)'!$N$205</f>
        <v>0</v>
      </c>
      <c r="M62" s="607">
        <f>'Sheet1 (57)'!$O$205</f>
        <v>0</v>
      </c>
      <c r="N62" s="607">
        <f>'Sheet1 (57)'!$P$205</f>
        <v>0</v>
      </c>
      <c r="O62" s="607">
        <f>'Sheet1 (57)'!$Q$205</f>
        <v>0</v>
      </c>
      <c r="P62" s="607">
        <f>'Sheet1 (57)'!$Q$205</f>
        <v>0</v>
      </c>
      <c r="Q62" s="607">
        <f>'Sheet1 (57)'!$R$205</f>
        <v>0</v>
      </c>
      <c r="R62" s="607">
        <f>'Sheet1 (57)'!$S$205</f>
        <v>0</v>
      </c>
      <c r="S62" s="607">
        <f>'Sheet1 (57)'!$T$205</f>
        <v>0</v>
      </c>
      <c r="T62" s="606">
        <f>'List of Clients'!D60</f>
        <v>0</v>
      </c>
    </row>
    <row r="63" spans="2:20" x14ac:dyDescent="0.25">
      <c r="B63" s="608">
        <v>58</v>
      </c>
      <c r="C63" s="607">
        <f>'List of Clients'!C61</f>
        <v>0</v>
      </c>
      <c r="D63" s="607">
        <f>'Sheet1 (58)'!$Y$5</f>
        <v>0</v>
      </c>
      <c r="E63" s="607">
        <f>'Sheet1 (58)'!$Y$6</f>
        <v>0</v>
      </c>
      <c r="F63" s="607">
        <f>'Sheet1 (58)'!$F$205</f>
        <v>0</v>
      </c>
      <c r="G63" s="607">
        <f>'Sheet1 (58)'!$Y$11</f>
        <v>0</v>
      </c>
      <c r="H63" s="607">
        <f>'Sheet1 (58)'!$Y$12</f>
        <v>0</v>
      </c>
      <c r="I63" s="607">
        <f>'Sheet1 (58)'!$I$205</f>
        <v>0</v>
      </c>
      <c r="J63" s="607">
        <f>'Sheet1 (58)'!$L$205</f>
        <v>0</v>
      </c>
      <c r="K63" s="607">
        <f>'Sheet1 (58)'!$M$205</f>
        <v>0</v>
      </c>
      <c r="L63" s="607">
        <f>'Sheet1 (58)'!$N$205</f>
        <v>0</v>
      </c>
      <c r="M63" s="607">
        <f>'Sheet1 (58)'!$O$205</f>
        <v>0</v>
      </c>
      <c r="N63" s="607">
        <f>'Sheet1 (58)'!$P$205</f>
        <v>0</v>
      </c>
      <c r="O63" s="607">
        <f>'Sheet1 (58)'!$Q$205</f>
        <v>0</v>
      </c>
      <c r="P63" s="607">
        <f>'Sheet1 (58)'!$Q$205</f>
        <v>0</v>
      </c>
      <c r="Q63" s="607">
        <f>'Sheet1 (58)'!$R$205</f>
        <v>0</v>
      </c>
      <c r="R63" s="607">
        <f>'Sheet1 (58)'!$S$205</f>
        <v>0</v>
      </c>
      <c r="S63" s="607">
        <f>'Sheet1 (58)'!$T$205</f>
        <v>0</v>
      </c>
      <c r="T63" s="606">
        <f>'List of Clients'!D61</f>
        <v>0</v>
      </c>
    </row>
    <row r="64" spans="2:20" x14ac:dyDescent="0.25">
      <c r="B64" s="609">
        <v>59</v>
      </c>
      <c r="C64" s="607">
        <f>'List of Clients'!C62</f>
        <v>0</v>
      </c>
      <c r="D64" s="607">
        <f>'Sheet1 (59)'!$Y$5</f>
        <v>0</v>
      </c>
      <c r="E64" s="607">
        <f>'Sheet1 (59)'!$Y$6</f>
        <v>0</v>
      </c>
      <c r="F64" s="607">
        <f>'Sheet1 (59)'!$F$205</f>
        <v>0</v>
      </c>
      <c r="G64" s="607">
        <f>'Sheet1 (59)'!$Y$11</f>
        <v>0</v>
      </c>
      <c r="H64" s="607">
        <f>'Sheet1 (59)'!$Y$12</f>
        <v>0</v>
      </c>
      <c r="I64" s="607">
        <f>'Sheet1 (59)'!$I$205</f>
        <v>0</v>
      </c>
      <c r="J64" s="607">
        <f>'Sheet1 (59)'!$L$205</f>
        <v>0</v>
      </c>
      <c r="K64" s="607">
        <f>'Sheet1 (59)'!$M$205</f>
        <v>0</v>
      </c>
      <c r="L64" s="607">
        <f>'Sheet1 (59)'!$N$205</f>
        <v>0</v>
      </c>
      <c r="M64" s="607">
        <f>'Sheet1 (59)'!$O$205</f>
        <v>0</v>
      </c>
      <c r="N64" s="607">
        <f>'Sheet1 (59)'!$P$205</f>
        <v>0</v>
      </c>
      <c r="O64" s="607">
        <f>'Sheet1 (59)'!$Q$205</f>
        <v>0</v>
      </c>
      <c r="P64" s="607">
        <f>'Sheet1 (59)'!$Q$205</f>
        <v>0</v>
      </c>
      <c r="Q64" s="607">
        <f>'Sheet1 (59)'!$R$205</f>
        <v>0</v>
      </c>
      <c r="R64" s="607">
        <f>'Sheet1 (59)'!$S$205</f>
        <v>0</v>
      </c>
      <c r="S64" s="607">
        <f>'Sheet1 (59)'!$T$205</f>
        <v>0</v>
      </c>
      <c r="T64" s="606">
        <f>'List of Clients'!D62</f>
        <v>0</v>
      </c>
    </row>
    <row r="65" spans="2:20" x14ac:dyDescent="0.25">
      <c r="B65" s="608">
        <v>60</v>
      </c>
      <c r="C65" s="607">
        <f>'List of Clients'!C63</f>
        <v>0</v>
      </c>
      <c r="D65" s="607">
        <f>'Sheet1 (60)'!$Y$5</f>
        <v>0</v>
      </c>
      <c r="E65" s="607">
        <f>'Sheet1 (60)'!$Y$6</f>
        <v>0</v>
      </c>
      <c r="F65" s="607">
        <f>'Sheet1 (60)'!$F$205</f>
        <v>0</v>
      </c>
      <c r="G65" s="607">
        <f>'Sheet1 (60)'!$Y$11</f>
        <v>0</v>
      </c>
      <c r="H65" s="607">
        <f>'Sheet1 (60)'!$Y$12</f>
        <v>0</v>
      </c>
      <c r="I65" s="607">
        <f>'Sheet1 (60)'!$I$205</f>
        <v>0</v>
      </c>
      <c r="J65" s="607">
        <f>'Sheet1 (60)'!$L$205</f>
        <v>0</v>
      </c>
      <c r="K65" s="607">
        <f>'Sheet1 (60)'!$M$205</f>
        <v>0</v>
      </c>
      <c r="L65" s="607">
        <f>'Sheet1 (60)'!$N$205</f>
        <v>0</v>
      </c>
      <c r="M65" s="607">
        <f>'Sheet1 (60)'!$O$205</f>
        <v>0</v>
      </c>
      <c r="N65" s="607">
        <f>'Sheet1 (60)'!$P$205</f>
        <v>0</v>
      </c>
      <c r="O65" s="607">
        <f>'Sheet1 (60)'!$Q$205</f>
        <v>0</v>
      </c>
      <c r="P65" s="607">
        <f>'Sheet1 (60)'!$Q$205</f>
        <v>0</v>
      </c>
      <c r="Q65" s="607">
        <f>'Sheet1 (60)'!$R$205</f>
        <v>0</v>
      </c>
      <c r="R65" s="607">
        <f>'Sheet1 (60)'!$S$205</f>
        <v>0</v>
      </c>
      <c r="S65" s="607">
        <f>'Sheet1 (60)'!$T$205</f>
        <v>0</v>
      </c>
      <c r="T65" s="606">
        <f>'List of Clients'!D63</f>
        <v>0</v>
      </c>
    </row>
    <row r="66" spans="2:20" ht="15.75" thickBot="1" x14ac:dyDescent="0.3">
      <c r="B66" s="605" t="s">
        <v>45</v>
      </c>
      <c r="C66" s="604"/>
      <c r="D66" s="603">
        <f t="shared" ref="D66:S66" si="0">SUM(D6:D65)</f>
        <v>0</v>
      </c>
      <c r="E66" s="603">
        <f t="shared" si="0"/>
        <v>0</v>
      </c>
      <c r="F66" s="603">
        <f t="shared" si="0"/>
        <v>0</v>
      </c>
      <c r="G66" s="603">
        <f t="shared" si="0"/>
        <v>0</v>
      </c>
      <c r="H66" s="603">
        <f t="shared" si="0"/>
        <v>0</v>
      </c>
      <c r="I66" s="603">
        <f t="shared" si="0"/>
        <v>0</v>
      </c>
      <c r="J66" s="603">
        <f t="shared" si="0"/>
        <v>0</v>
      </c>
      <c r="K66" s="603">
        <f t="shared" si="0"/>
        <v>0</v>
      </c>
      <c r="L66" s="603">
        <f t="shared" si="0"/>
        <v>0</v>
      </c>
      <c r="M66" s="603">
        <f t="shared" si="0"/>
        <v>0</v>
      </c>
      <c r="N66" s="603">
        <f t="shared" si="0"/>
        <v>0</v>
      </c>
      <c r="O66" s="603">
        <f t="shared" si="0"/>
        <v>0</v>
      </c>
      <c r="P66" s="603">
        <f t="shared" si="0"/>
        <v>0</v>
      </c>
      <c r="Q66" s="603">
        <f t="shared" si="0"/>
        <v>0</v>
      </c>
      <c r="R66" s="603">
        <f t="shared" si="0"/>
        <v>0</v>
      </c>
      <c r="S66" s="603">
        <f t="shared" si="0"/>
        <v>0</v>
      </c>
      <c r="T66" s="602"/>
    </row>
  </sheetData>
  <sheetProtection algorithmName="SHA-512" hashValue="fIiLLRDmy8ckljAcy9Mny8k/Ag+yUFAnTAT9Z7HsEJUUxfTQ80Z6wb3f65ILSgsaV5g8G3Cj+m3776L44gCFRQ==" saltValue="FC1TPuJArBbyGJqz9j8y+A==" spinCount="100000" sheet="1" objects="1" scenarios="1"/>
  <mergeCells count="4">
    <mergeCell ref="A1:A3"/>
    <mergeCell ref="G3:I3"/>
    <mergeCell ref="D3:F3"/>
    <mergeCell ref="J3:L3"/>
  </mergeCells>
  <hyperlinks>
    <hyperlink ref="A1:A3" location="HOME!A1" display="HOME"/>
    <hyperlink ref="A4" location="'List of Clients'!A1" display="CLIENTS LIST"/>
  </hyperlinks>
  <pageMargins left="0.51" right="0.4" top="0.44" bottom="0.5" header="0.27" footer="0.3"/>
  <pageSetup scale="9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26" activePane="bottomRight" state="frozen"/>
      <selection activeCell="XFD1" sqref="XFD1"/>
      <selection pane="topRight" activeCell="XFD1" sqref="XFD1"/>
      <selection pane="bottomLeft" activeCell="XFD1" sqref="XFD1"/>
      <selection pane="bottomRight"/>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10.5703125" style="630" bestFit="1" customWidth="1"/>
    <col min="6" max="6" width="25.7109375" style="627" bestFit="1" customWidth="1"/>
    <col min="7" max="7" width="13.5703125" style="629" customWidth="1"/>
    <col min="8" max="8" width="14.57031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3.140625" style="627" bestFit="1" customWidth="1"/>
    <col min="17" max="17" width="17.42578125" style="627" customWidth="1"/>
    <col min="18" max="18" width="25.7109375" style="627" bestFit="1" customWidth="1"/>
    <col min="19" max="19" width="25.7109375" style="627" customWidth="1"/>
    <col min="20" max="20" width="25.7109375" style="627" bestFit="1" customWidth="1"/>
    <col min="21" max="21" width="32.7109375" style="627" customWidth="1"/>
    <col min="22" max="22" width="27.71093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Clients'!C4</f>
        <v>0</v>
      </c>
      <c r="E2" s="680"/>
      <c r="G2" s="679"/>
      <c r="H2" s="679"/>
      <c r="J2" s="678"/>
      <c r="K2" s="678"/>
      <c r="L2" s="678"/>
      <c r="M2" s="678"/>
    </row>
    <row r="3" spans="1:25" s="670" customFormat="1" ht="53.2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Clients'!C4</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2"/>
      <c r="V5" s="642"/>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2"/>
      <c r="V6" s="642"/>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2"/>
      <c r="V7" s="642"/>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2"/>
      <c r="V8" s="642"/>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2"/>
      <c r="V9" s="642"/>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2"/>
      <c r="V10" s="642"/>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2"/>
      <c r="V11" s="642"/>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2"/>
      <c r="V12" s="642"/>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2"/>
      <c r="V13" s="642"/>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2"/>
      <c r="V14" s="642"/>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2"/>
      <c r="V15" s="642"/>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2"/>
      <c r="V16" s="642"/>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2"/>
      <c r="V17" s="642"/>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2"/>
      <c r="V18" s="642"/>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2"/>
      <c r="V19" s="642"/>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2"/>
      <c r="V20" s="642"/>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2"/>
      <c r="V21" s="642"/>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2"/>
      <c r="V22" s="642"/>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2"/>
      <c r="V23" s="642"/>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2"/>
      <c r="V24" s="642"/>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2"/>
      <c r="V25" s="642"/>
    </row>
    <row r="26" spans="2:22" x14ac:dyDescent="0.25">
      <c r="B26" s="951"/>
      <c r="C26" s="954"/>
      <c r="D26" s="652"/>
      <c r="E26" s="652"/>
      <c r="F26" s="644"/>
      <c r="G26" s="651"/>
      <c r="H26" s="650" t="str">
        <f t="shared" si="0"/>
        <v/>
      </c>
      <c r="I26" s="642"/>
      <c r="J26" s="649"/>
      <c r="K26" s="653" t="str">
        <f t="shared" si="1"/>
        <v/>
      </c>
      <c r="L26" s="647">
        <v>0</v>
      </c>
      <c r="M26" s="647"/>
      <c r="N26" s="646">
        <f t="shared" si="2"/>
        <v>0</v>
      </c>
      <c r="O26" s="644"/>
      <c r="P26" s="645">
        <f t="shared" si="3"/>
        <v>0</v>
      </c>
      <c r="Q26" s="644"/>
      <c r="R26" s="644"/>
      <c r="S26" s="642"/>
      <c r="T26" s="643">
        <f t="shared" si="4"/>
        <v>0</v>
      </c>
      <c r="U26" s="642"/>
      <c r="V26" s="642"/>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2"/>
      <c r="V27" s="642"/>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2"/>
      <c r="V28" s="642"/>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2"/>
      <c r="V29" s="642"/>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2"/>
      <c r="V30" s="642"/>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2"/>
      <c r="V31" s="642"/>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2"/>
      <c r="V32" s="642"/>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2"/>
      <c r="V33" s="642"/>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2"/>
      <c r="V34" s="642"/>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2"/>
      <c r="V35" s="642"/>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2"/>
      <c r="V36" s="642"/>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2"/>
      <c r="V37" s="642"/>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2"/>
      <c r="V38" s="642"/>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2"/>
      <c r="V39" s="642"/>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2"/>
      <c r="V40" s="642"/>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2"/>
      <c r="V41" s="642"/>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2"/>
      <c r="V42" s="642"/>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2"/>
      <c r="V43" s="642"/>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2"/>
      <c r="V44" s="642"/>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2"/>
      <c r="V45" s="642"/>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2"/>
      <c r="V46" s="642"/>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2"/>
      <c r="V47" s="642"/>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2"/>
      <c r="V48" s="642"/>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2"/>
      <c r="V49" s="642"/>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2"/>
      <c r="V50" s="642"/>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2"/>
      <c r="V51" s="642"/>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2"/>
      <c r="V52" s="642"/>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2"/>
      <c r="V53" s="642"/>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2"/>
      <c r="V54" s="642"/>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2"/>
      <c r="V55" s="642"/>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2"/>
      <c r="V56" s="642"/>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2"/>
      <c r="V57" s="642"/>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2"/>
      <c r="V58" s="642"/>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2"/>
      <c r="V59" s="642"/>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2"/>
      <c r="V60" s="642"/>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2"/>
      <c r="V61" s="642"/>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2"/>
      <c r="V62" s="642"/>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2"/>
      <c r="V63" s="642"/>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2"/>
      <c r="V64" s="642"/>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2"/>
      <c r="V65" s="642"/>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2"/>
      <c r="V66" s="642"/>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2"/>
      <c r="V67" s="642"/>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2"/>
      <c r="V68" s="642"/>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2"/>
      <c r="V69" s="642"/>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2"/>
      <c r="V70" s="642"/>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2"/>
      <c r="V71" s="642"/>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2"/>
      <c r="V72" s="642"/>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2"/>
      <c r="V73" s="642"/>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2"/>
      <c r="V74" s="642"/>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2"/>
      <c r="V75" s="642"/>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2"/>
      <c r="V76" s="642"/>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2"/>
      <c r="V77" s="642"/>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2"/>
      <c r="V78" s="642"/>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2"/>
      <c r="V79" s="642"/>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2"/>
      <c r="V80" s="642"/>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2"/>
      <c r="V81" s="642"/>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2"/>
      <c r="V82" s="642"/>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2"/>
      <c r="V83" s="642"/>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2"/>
      <c r="V84" s="642"/>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2"/>
      <c r="V85" s="642"/>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2"/>
      <c r="V86" s="642"/>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2"/>
      <c r="V87" s="642"/>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2"/>
      <c r="V88" s="642"/>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2"/>
      <c r="V89" s="642"/>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2"/>
      <c r="V90" s="642"/>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2"/>
      <c r="V91" s="642"/>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2"/>
      <c r="V92" s="642"/>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2"/>
      <c r="V93" s="642"/>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2"/>
      <c r="V94" s="642"/>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2"/>
      <c r="V95" s="642"/>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2"/>
      <c r="V96" s="642"/>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2"/>
      <c r="V97" s="642"/>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2"/>
      <c r="V98" s="642"/>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2"/>
      <c r="V99" s="642"/>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2"/>
      <c r="V100" s="642"/>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2"/>
      <c r="V101" s="642"/>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2"/>
      <c r="V102" s="642"/>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2"/>
      <c r="V103" s="642"/>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2"/>
      <c r="V104" s="642"/>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2"/>
      <c r="V105" s="642"/>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2"/>
      <c r="V106" s="642"/>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2"/>
      <c r="V107" s="642"/>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2"/>
      <c r="V108" s="642"/>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2"/>
      <c r="V109" s="642"/>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2"/>
      <c r="V110" s="642"/>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2"/>
      <c r="V111" s="642"/>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2"/>
      <c r="V112" s="642"/>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2"/>
      <c r="V113" s="642"/>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2"/>
      <c r="V114" s="642"/>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2"/>
      <c r="V115" s="642"/>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2"/>
      <c r="V116" s="642"/>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2"/>
      <c r="V117" s="642"/>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2"/>
      <c r="V118" s="642"/>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2"/>
      <c r="V119" s="642"/>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2"/>
      <c r="V120" s="642"/>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2"/>
      <c r="V121" s="642"/>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2"/>
      <c r="V122" s="642"/>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2"/>
      <c r="V123" s="642"/>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2"/>
      <c r="V124" s="642"/>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2"/>
      <c r="V125" s="642"/>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2"/>
      <c r="V126" s="642"/>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2"/>
      <c r="V127" s="642"/>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2"/>
      <c r="V128" s="642"/>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2"/>
      <c r="V129" s="642"/>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2"/>
      <c r="V130" s="642"/>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2"/>
      <c r="V131" s="642"/>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2"/>
      <c r="V132" s="642"/>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2"/>
      <c r="V133" s="642"/>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2"/>
      <c r="V134" s="642"/>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2"/>
      <c r="V135" s="642"/>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2"/>
      <c r="V136" s="642"/>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2"/>
      <c r="V137" s="642"/>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2"/>
      <c r="V138" s="642"/>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2"/>
      <c r="V139" s="642"/>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2"/>
      <c r="V140" s="642"/>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2"/>
      <c r="V141" s="642"/>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2"/>
      <c r="V142" s="642"/>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2"/>
      <c r="V143" s="642"/>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2"/>
      <c r="V144" s="642"/>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2"/>
      <c r="V145" s="642"/>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2"/>
      <c r="V146" s="642"/>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2"/>
      <c r="V147" s="642"/>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2"/>
      <c r="V148" s="642"/>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2"/>
      <c r="V149" s="642"/>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2"/>
      <c r="V150" s="642"/>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2"/>
      <c r="V151" s="642"/>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2"/>
      <c r="V152" s="642"/>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2"/>
      <c r="V153" s="642"/>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2"/>
      <c r="V154" s="642"/>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2"/>
      <c r="V155" s="642"/>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2"/>
      <c r="V156" s="642"/>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2"/>
      <c r="V157" s="642"/>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2"/>
      <c r="V158" s="642"/>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2"/>
      <c r="V159" s="642"/>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2"/>
      <c r="V160" s="642"/>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2"/>
      <c r="V161" s="642"/>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2"/>
      <c r="V162" s="642"/>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2"/>
      <c r="V163" s="642"/>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2"/>
      <c r="V164" s="642"/>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2"/>
      <c r="V165" s="642"/>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2"/>
      <c r="V166" s="642"/>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2"/>
      <c r="V167" s="642"/>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2"/>
      <c r="V168" s="642"/>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2"/>
      <c r="V169" s="642"/>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2"/>
      <c r="V170" s="642"/>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2"/>
      <c r="V171" s="642"/>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2"/>
      <c r="V172" s="642"/>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2"/>
      <c r="V173" s="642"/>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2"/>
      <c r="V174" s="642"/>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2"/>
      <c r="V175" s="642"/>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2"/>
      <c r="V176" s="642"/>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2"/>
      <c r="V177" s="642"/>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2"/>
      <c r="V178" s="642"/>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2"/>
      <c r="V179" s="642"/>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2"/>
      <c r="V180" s="642"/>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2"/>
      <c r="V181" s="642"/>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2"/>
      <c r="V182" s="642"/>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2"/>
      <c r="V183" s="642"/>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2"/>
      <c r="V184" s="642"/>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2"/>
      <c r="V185" s="642"/>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2"/>
      <c r="V186" s="642"/>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2"/>
      <c r="V187" s="642"/>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2"/>
      <c r="V188" s="642"/>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2"/>
      <c r="V189" s="642"/>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2"/>
      <c r="V190" s="642"/>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2"/>
      <c r="V191" s="642"/>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2"/>
      <c r="V192" s="642"/>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2"/>
      <c r="V193" s="642"/>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2"/>
      <c r="V194" s="642"/>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2"/>
      <c r="V195" s="642"/>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2"/>
      <c r="V196" s="642"/>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2"/>
      <c r="V197" s="642"/>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2"/>
      <c r="V198" s="642"/>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2"/>
      <c r="V199" s="642"/>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2"/>
      <c r="V200" s="642"/>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2"/>
      <c r="V201" s="642"/>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2"/>
      <c r="V202" s="642"/>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2"/>
      <c r="V203" s="642"/>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2"/>
      <c r="V204" s="642"/>
    </row>
    <row r="205" spans="2:22" s="632" customFormat="1" ht="15.75" thickBot="1" x14ac:dyDescent="0.3">
      <c r="B205" s="641"/>
      <c r="C205" s="640" t="s">
        <v>6</v>
      </c>
      <c r="D205" s="639"/>
      <c r="E205" s="639"/>
      <c r="F205" s="634">
        <f>SUM(F5:F204)</f>
        <v>0</v>
      </c>
      <c r="G205" s="638"/>
      <c r="H205" s="634">
        <f>SUM(H5:H204)</f>
        <v>0</v>
      </c>
      <c r="I205" s="636">
        <f>SUM(I5:I204)</f>
        <v>0</v>
      </c>
      <c r="J205" s="637"/>
      <c r="K205" s="636">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algorithmName="SHA-512" hashValue="OPZhHPGWm+IUkgjuWeCTyhQ+zPu9/IcPkUjUfqbbQ1QjH1SV8l4aZ3fxDjhq5nMZ61mMhg/vPeM5I5OiDoPTjw==" saltValue="mGgAtQ5RhRoCklrvfhCjjw==" spinCount="100000" sheet="1" objects="1" scenarios="1"/>
  <mergeCells count="3">
    <mergeCell ref="B3:B4"/>
    <mergeCell ref="B5:B204"/>
    <mergeCell ref="C5:C204"/>
  </mergeCells>
  <hyperlinks>
    <hyperlink ref="A3" location="'List of Clients'!A1" display="CLIENTS LIST"/>
    <hyperlink ref="A1:A2" location="HOME!A1" display="HOME"/>
  </hyperlinks>
  <pageMargins left="0.7" right="0.7" top="0.75" bottom="0.75" header="0.3" footer="0.3"/>
  <pageSetup scale="7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20" activePane="bottomRight" state="frozen"/>
      <selection activeCell="XFD1" sqref="XFD1"/>
      <selection pane="topRight" activeCell="XFD1" sqref="XFD1"/>
      <selection pane="bottomLeft" activeCell="XFD1" sqref="XFD1"/>
      <selection pane="bottomRight" activeCell="J1" sqref="J1"/>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1.5703125" style="627" customWidth="1"/>
    <col min="22" max="22" width="29.425781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8"/>
      <c r="B2" s="683"/>
      <c r="C2" s="682" t="s">
        <v>1197</v>
      </c>
      <c r="D2" s="681">
        <f>'List of Clients'!C5</f>
        <v>0</v>
      </c>
      <c r="E2" s="680"/>
      <c r="G2" s="679"/>
      <c r="H2" s="679"/>
      <c r="J2" s="678"/>
      <c r="K2" s="678"/>
      <c r="L2" s="678"/>
      <c r="M2" s="678"/>
    </row>
    <row r="3" spans="1:25" s="670" customFormat="1" ht="45.7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Clients'!C5</f>
        <v>0</v>
      </c>
      <c r="D5" s="660"/>
      <c r="E5" s="652"/>
      <c r="F5" s="644"/>
      <c r="G5" s="651"/>
      <c r="H5" s="650"/>
      <c r="I5" s="642"/>
      <c r="J5" s="651"/>
      <c r="K5" s="653" t="str">
        <f t="shared" ref="K5:K36" si="0">IF(J5&gt;$H$1,I5,"")</f>
        <v/>
      </c>
      <c r="L5" s="647"/>
      <c r="M5" s="647"/>
      <c r="N5" s="646">
        <f t="shared" ref="N5:N36" si="1">L5+M5</f>
        <v>0</v>
      </c>
      <c r="O5" s="644"/>
      <c r="P5" s="645">
        <f t="shared" ref="P5:P36" si="2">I5-(N5+O5)</f>
        <v>0</v>
      </c>
      <c r="Q5" s="644"/>
      <c r="R5" s="644"/>
      <c r="S5" s="642"/>
      <c r="T5" s="643">
        <f t="shared" ref="T5:T36" si="3">I5-N5-Q5-R5+S5</f>
        <v>0</v>
      </c>
      <c r="U5" s="642"/>
      <c r="V5" s="642"/>
      <c r="X5" s="659" t="s">
        <v>1174</v>
      </c>
      <c r="Y5" s="658">
        <f>F205-H205</f>
        <v>0</v>
      </c>
    </row>
    <row r="6" spans="1:25" x14ac:dyDescent="0.25">
      <c r="B6" s="951"/>
      <c r="C6" s="954"/>
      <c r="D6" s="652"/>
      <c r="E6" s="652"/>
      <c r="F6" s="644"/>
      <c r="G6" s="651"/>
      <c r="H6" s="650"/>
      <c r="I6" s="642"/>
      <c r="J6" s="649"/>
      <c r="K6" s="653" t="str">
        <f t="shared" si="0"/>
        <v/>
      </c>
      <c r="L6" s="647"/>
      <c r="M6" s="647"/>
      <c r="N6" s="646">
        <f t="shared" si="1"/>
        <v>0</v>
      </c>
      <c r="O6" s="644"/>
      <c r="P6" s="645">
        <f t="shared" si="2"/>
        <v>0</v>
      </c>
      <c r="Q6" s="644"/>
      <c r="R6" s="644"/>
      <c r="S6" s="642"/>
      <c r="T6" s="643">
        <f t="shared" si="3"/>
        <v>0</v>
      </c>
      <c r="U6" s="642"/>
      <c r="V6" s="642"/>
      <c r="X6" s="657" t="s">
        <v>1173</v>
      </c>
      <c r="Y6" s="656">
        <f>H205</f>
        <v>0</v>
      </c>
    </row>
    <row r="7" spans="1:25" ht="15.75" thickBot="1" x14ac:dyDescent="0.3">
      <c r="B7" s="951"/>
      <c r="C7" s="954"/>
      <c r="D7" s="652"/>
      <c r="E7" s="652"/>
      <c r="F7" s="644"/>
      <c r="G7" s="651"/>
      <c r="H7" s="650"/>
      <c r="I7" s="642"/>
      <c r="J7" s="649"/>
      <c r="K7" s="653" t="str">
        <f t="shared" si="0"/>
        <v/>
      </c>
      <c r="L7" s="647"/>
      <c r="M7" s="647"/>
      <c r="N7" s="646">
        <f t="shared" si="1"/>
        <v>0</v>
      </c>
      <c r="O7" s="644"/>
      <c r="P7" s="645">
        <f t="shared" si="2"/>
        <v>0</v>
      </c>
      <c r="Q7" s="644"/>
      <c r="R7" s="644"/>
      <c r="S7" s="642"/>
      <c r="T7" s="643">
        <f t="shared" si="3"/>
        <v>0</v>
      </c>
      <c r="U7" s="642"/>
      <c r="V7" s="642"/>
      <c r="X7" s="655" t="s">
        <v>1172</v>
      </c>
      <c r="Y7" s="654">
        <f>F205</f>
        <v>0</v>
      </c>
    </row>
    <row r="8" spans="1:25" x14ac:dyDescent="0.25">
      <c r="B8" s="951"/>
      <c r="C8" s="954"/>
      <c r="D8" s="652"/>
      <c r="E8" s="652"/>
      <c r="F8" s="644"/>
      <c r="G8" s="651"/>
      <c r="H8" s="650"/>
      <c r="I8" s="642"/>
      <c r="J8" s="649"/>
      <c r="K8" s="653" t="str">
        <f t="shared" si="0"/>
        <v/>
      </c>
      <c r="L8" s="647"/>
      <c r="M8" s="647"/>
      <c r="N8" s="646">
        <f t="shared" si="1"/>
        <v>0</v>
      </c>
      <c r="O8" s="644"/>
      <c r="P8" s="645">
        <f t="shared" si="2"/>
        <v>0</v>
      </c>
      <c r="Q8" s="644"/>
      <c r="R8" s="644"/>
      <c r="S8" s="642"/>
      <c r="T8" s="643">
        <f t="shared" si="3"/>
        <v>0</v>
      </c>
      <c r="U8" s="642"/>
      <c r="V8" s="642"/>
    </row>
    <row r="9" spans="1:25" x14ac:dyDescent="0.25">
      <c r="B9" s="951"/>
      <c r="C9" s="954"/>
      <c r="D9" s="652"/>
      <c r="E9" s="652"/>
      <c r="F9" s="644"/>
      <c r="G9" s="651"/>
      <c r="H9" s="650"/>
      <c r="I9" s="642"/>
      <c r="J9" s="649"/>
      <c r="K9" s="653" t="str">
        <f t="shared" si="0"/>
        <v/>
      </c>
      <c r="L9" s="647"/>
      <c r="M9" s="647"/>
      <c r="N9" s="646">
        <f t="shared" si="1"/>
        <v>0</v>
      </c>
      <c r="O9" s="644"/>
      <c r="P9" s="645">
        <f t="shared" si="2"/>
        <v>0</v>
      </c>
      <c r="Q9" s="644"/>
      <c r="R9" s="644"/>
      <c r="S9" s="642"/>
      <c r="T9" s="643">
        <f t="shared" si="3"/>
        <v>0</v>
      </c>
      <c r="U9" s="642"/>
      <c r="V9" s="642"/>
    </row>
    <row r="10" spans="1:25" ht="15.75" thickBot="1" x14ac:dyDescent="0.3">
      <c r="B10" s="951"/>
      <c r="C10" s="954"/>
      <c r="D10" s="652"/>
      <c r="E10" s="652"/>
      <c r="F10" s="644"/>
      <c r="G10" s="651"/>
      <c r="H10" s="650"/>
      <c r="I10" s="642"/>
      <c r="J10" s="649"/>
      <c r="K10" s="653" t="str">
        <f t="shared" si="0"/>
        <v/>
      </c>
      <c r="L10" s="647"/>
      <c r="M10" s="647"/>
      <c r="N10" s="646">
        <f t="shared" si="1"/>
        <v>0</v>
      </c>
      <c r="O10" s="644"/>
      <c r="P10" s="645">
        <f t="shared" si="2"/>
        <v>0</v>
      </c>
      <c r="Q10" s="644"/>
      <c r="R10" s="644"/>
      <c r="S10" s="642"/>
      <c r="T10" s="643">
        <f t="shared" si="3"/>
        <v>0</v>
      </c>
      <c r="U10" s="642"/>
      <c r="V10" s="642"/>
    </row>
    <row r="11" spans="1:25" x14ac:dyDescent="0.25">
      <c r="B11" s="951"/>
      <c r="C11" s="954"/>
      <c r="D11" s="652"/>
      <c r="E11" s="652"/>
      <c r="F11" s="644"/>
      <c r="G11" s="651"/>
      <c r="H11" s="650"/>
      <c r="I11" s="642"/>
      <c r="J11" s="649"/>
      <c r="K11" s="653" t="str">
        <f t="shared" si="0"/>
        <v/>
      </c>
      <c r="L11" s="647"/>
      <c r="M11" s="647"/>
      <c r="N11" s="646">
        <f t="shared" si="1"/>
        <v>0</v>
      </c>
      <c r="O11" s="644"/>
      <c r="P11" s="645">
        <f t="shared" si="2"/>
        <v>0</v>
      </c>
      <c r="Q11" s="644"/>
      <c r="R11" s="644"/>
      <c r="S11" s="642"/>
      <c r="T11" s="643">
        <f t="shared" si="3"/>
        <v>0</v>
      </c>
      <c r="U11" s="642"/>
      <c r="V11" s="642"/>
      <c r="X11" s="659" t="s">
        <v>1171</v>
      </c>
      <c r="Y11" s="658">
        <f>I205-K205</f>
        <v>0</v>
      </c>
    </row>
    <row r="12" spans="1:25" x14ac:dyDescent="0.25">
      <c r="B12" s="951"/>
      <c r="C12" s="954"/>
      <c r="D12" s="652"/>
      <c r="E12" s="652"/>
      <c r="F12" s="644"/>
      <c r="G12" s="651"/>
      <c r="H12" s="650"/>
      <c r="I12" s="642"/>
      <c r="J12" s="649"/>
      <c r="K12" s="653" t="str">
        <f t="shared" si="0"/>
        <v/>
      </c>
      <c r="L12" s="647"/>
      <c r="M12" s="647"/>
      <c r="N12" s="646">
        <f t="shared" si="1"/>
        <v>0</v>
      </c>
      <c r="O12" s="644"/>
      <c r="P12" s="645">
        <f t="shared" si="2"/>
        <v>0</v>
      </c>
      <c r="Q12" s="644"/>
      <c r="R12" s="644"/>
      <c r="S12" s="642"/>
      <c r="T12" s="643">
        <f t="shared" si="3"/>
        <v>0</v>
      </c>
      <c r="U12" s="642"/>
      <c r="V12" s="642"/>
      <c r="X12" s="657" t="s">
        <v>1170</v>
      </c>
      <c r="Y12" s="656">
        <f>K205</f>
        <v>0</v>
      </c>
    </row>
    <row r="13" spans="1:25" ht="15.75" thickBot="1" x14ac:dyDescent="0.3">
      <c r="B13" s="951"/>
      <c r="C13" s="954"/>
      <c r="D13" s="652"/>
      <c r="E13" s="652"/>
      <c r="F13" s="644"/>
      <c r="G13" s="651"/>
      <c r="H13" s="650"/>
      <c r="I13" s="642"/>
      <c r="J13" s="649"/>
      <c r="K13" s="653" t="str">
        <f t="shared" si="0"/>
        <v/>
      </c>
      <c r="L13" s="647"/>
      <c r="M13" s="647"/>
      <c r="N13" s="646">
        <f t="shared" si="1"/>
        <v>0</v>
      </c>
      <c r="O13" s="644"/>
      <c r="P13" s="645">
        <f t="shared" si="2"/>
        <v>0</v>
      </c>
      <c r="Q13" s="644"/>
      <c r="R13" s="644"/>
      <c r="S13" s="642"/>
      <c r="T13" s="643">
        <f t="shared" si="3"/>
        <v>0</v>
      </c>
      <c r="U13" s="642"/>
      <c r="V13" s="642"/>
      <c r="X13" s="655" t="s">
        <v>1169</v>
      </c>
      <c r="Y13" s="654">
        <f>I205</f>
        <v>0</v>
      </c>
    </row>
    <row r="14" spans="1:25" x14ac:dyDescent="0.25">
      <c r="B14" s="951"/>
      <c r="C14" s="954"/>
      <c r="D14" s="652"/>
      <c r="E14" s="652"/>
      <c r="F14" s="644"/>
      <c r="G14" s="651"/>
      <c r="H14" s="650"/>
      <c r="I14" s="642"/>
      <c r="J14" s="649"/>
      <c r="K14" s="653" t="str">
        <f t="shared" si="0"/>
        <v/>
      </c>
      <c r="L14" s="647"/>
      <c r="M14" s="647"/>
      <c r="N14" s="646">
        <f t="shared" si="1"/>
        <v>0</v>
      </c>
      <c r="O14" s="644"/>
      <c r="P14" s="645">
        <f t="shared" si="2"/>
        <v>0</v>
      </c>
      <c r="Q14" s="644"/>
      <c r="R14" s="644"/>
      <c r="S14" s="642"/>
      <c r="T14" s="643">
        <f t="shared" si="3"/>
        <v>0</v>
      </c>
      <c r="U14" s="642"/>
      <c r="V14" s="642"/>
    </row>
    <row r="15" spans="1:25" x14ac:dyDescent="0.25">
      <c r="B15" s="951"/>
      <c r="C15" s="954"/>
      <c r="D15" s="652"/>
      <c r="E15" s="652"/>
      <c r="F15" s="644"/>
      <c r="G15" s="651"/>
      <c r="H15" s="650"/>
      <c r="I15" s="642"/>
      <c r="J15" s="649"/>
      <c r="K15" s="653" t="str">
        <f t="shared" si="0"/>
        <v/>
      </c>
      <c r="L15" s="647"/>
      <c r="M15" s="647"/>
      <c r="N15" s="646">
        <f t="shared" si="1"/>
        <v>0</v>
      </c>
      <c r="O15" s="644"/>
      <c r="P15" s="645">
        <f t="shared" si="2"/>
        <v>0</v>
      </c>
      <c r="Q15" s="644"/>
      <c r="R15" s="644"/>
      <c r="S15" s="642"/>
      <c r="T15" s="643">
        <f t="shared" si="3"/>
        <v>0</v>
      </c>
      <c r="U15" s="642"/>
      <c r="V15" s="642"/>
    </row>
    <row r="16" spans="1:25" x14ac:dyDescent="0.25">
      <c r="B16" s="951"/>
      <c r="C16" s="954"/>
      <c r="D16" s="652"/>
      <c r="E16" s="652"/>
      <c r="F16" s="644"/>
      <c r="G16" s="651"/>
      <c r="H16" s="650"/>
      <c r="I16" s="642"/>
      <c r="J16" s="649"/>
      <c r="K16" s="653" t="str">
        <f t="shared" si="0"/>
        <v/>
      </c>
      <c r="L16" s="647"/>
      <c r="M16" s="647"/>
      <c r="N16" s="646">
        <f t="shared" si="1"/>
        <v>0</v>
      </c>
      <c r="O16" s="644"/>
      <c r="P16" s="645">
        <f t="shared" si="2"/>
        <v>0</v>
      </c>
      <c r="Q16" s="644"/>
      <c r="R16" s="644"/>
      <c r="S16" s="642"/>
      <c r="T16" s="643">
        <f t="shared" si="3"/>
        <v>0</v>
      </c>
      <c r="U16" s="642"/>
      <c r="V16" s="642"/>
    </row>
    <row r="17" spans="2:22" x14ac:dyDescent="0.25">
      <c r="B17" s="951"/>
      <c r="C17" s="954"/>
      <c r="D17" s="652"/>
      <c r="E17" s="652"/>
      <c r="F17" s="644"/>
      <c r="G17" s="651"/>
      <c r="H17" s="650"/>
      <c r="I17" s="642"/>
      <c r="J17" s="649"/>
      <c r="K17" s="653" t="str">
        <f t="shared" si="0"/>
        <v/>
      </c>
      <c r="L17" s="647"/>
      <c r="M17" s="647"/>
      <c r="N17" s="646">
        <f t="shared" si="1"/>
        <v>0</v>
      </c>
      <c r="O17" s="644"/>
      <c r="P17" s="645">
        <f t="shared" si="2"/>
        <v>0</v>
      </c>
      <c r="Q17" s="644"/>
      <c r="R17" s="644"/>
      <c r="S17" s="642"/>
      <c r="T17" s="643">
        <f t="shared" si="3"/>
        <v>0</v>
      </c>
      <c r="U17" s="642"/>
      <c r="V17" s="642"/>
    </row>
    <row r="18" spans="2:22" x14ac:dyDescent="0.25">
      <c r="B18" s="951"/>
      <c r="C18" s="954"/>
      <c r="D18" s="652"/>
      <c r="E18" s="652"/>
      <c r="F18" s="644"/>
      <c r="G18" s="651"/>
      <c r="H18" s="650"/>
      <c r="I18" s="642"/>
      <c r="J18" s="649"/>
      <c r="K18" s="653" t="str">
        <f t="shared" si="0"/>
        <v/>
      </c>
      <c r="L18" s="647"/>
      <c r="M18" s="647"/>
      <c r="N18" s="646">
        <f t="shared" si="1"/>
        <v>0</v>
      </c>
      <c r="O18" s="644"/>
      <c r="P18" s="645">
        <f t="shared" si="2"/>
        <v>0</v>
      </c>
      <c r="Q18" s="644"/>
      <c r="R18" s="644"/>
      <c r="S18" s="642"/>
      <c r="T18" s="643">
        <f t="shared" si="3"/>
        <v>0</v>
      </c>
      <c r="U18" s="642"/>
      <c r="V18" s="642"/>
    </row>
    <row r="19" spans="2:22" x14ac:dyDescent="0.25">
      <c r="B19" s="951"/>
      <c r="C19" s="954"/>
      <c r="D19" s="652"/>
      <c r="E19" s="652"/>
      <c r="F19" s="644"/>
      <c r="G19" s="651"/>
      <c r="H19" s="650" t="str">
        <f t="shared" ref="H19:H50" si="4">IF(G19&gt;$H$1,F19,"")</f>
        <v/>
      </c>
      <c r="I19" s="642"/>
      <c r="J19" s="649"/>
      <c r="K19" s="653" t="str">
        <f t="shared" si="0"/>
        <v/>
      </c>
      <c r="L19" s="647"/>
      <c r="M19" s="647"/>
      <c r="N19" s="646">
        <f t="shared" si="1"/>
        <v>0</v>
      </c>
      <c r="O19" s="644"/>
      <c r="P19" s="645">
        <f t="shared" si="2"/>
        <v>0</v>
      </c>
      <c r="Q19" s="644"/>
      <c r="R19" s="644"/>
      <c r="S19" s="642"/>
      <c r="T19" s="643">
        <f t="shared" si="3"/>
        <v>0</v>
      </c>
      <c r="U19" s="642"/>
      <c r="V19" s="642"/>
    </row>
    <row r="20" spans="2:22" x14ac:dyDescent="0.25">
      <c r="B20" s="951"/>
      <c r="C20" s="954"/>
      <c r="D20" s="652"/>
      <c r="E20" s="652"/>
      <c r="F20" s="644"/>
      <c r="G20" s="651"/>
      <c r="H20" s="650" t="str">
        <f t="shared" si="4"/>
        <v/>
      </c>
      <c r="I20" s="642"/>
      <c r="J20" s="649"/>
      <c r="K20" s="653" t="str">
        <f t="shared" si="0"/>
        <v/>
      </c>
      <c r="L20" s="647"/>
      <c r="M20" s="647"/>
      <c r="N20" s="646">
        <f t="shared" si="1"/>
        <v>0</v>
      </c>
      <c r="O20" s="644"/>
      <c r="P20" s="645">
        <f t="shared" si="2"/>
        <v>0</v>
      </c>
      <c r="Q20" s="644"/>
      <c r="R20" s="644"/>
      <c r="S20" s="642"/>
      <c r="T20" s="643">
        <f t="shared" si="3"/>
        <v>0</v>
      </c>
      <c r="U20" s="642"/>
      <c r="V20" s="642"/>
    </row>
    <row r="21" spans="2:22" x14ac:dyDescent="0.25">
      <c r="B21" s="951"/>
      <c r="C21" s="954"/>
      <c r="D21" s="652"/>
      <c r="E21" s="652"/>
      <c r="F21" s="644"/>
      <c r="G21" s="651"/>
      <c r="H21" s="650" t="str">
        <f t="shared" si="4"/>
        <v/>
      </c>
      <c r="I21" s="642"/>
      <c r="J21" s="649"/>
      <c r="K21" s="653" t="str">
        <f t="shared" si="0"/>
        <v/>
      </c>
      <c r="L21" s="647"/>
      <c r="M21" s="647"/>
      <c r="N21" s="646">
        <f t="shared" si="1"/>
        <v>0</v>
      </c>
      <c r="O21" s="644"/>
      <c r="P21" s="645">
        <f t="shared" si="2"/>
        <v>0</v>
      </c>
      <c r="Q21" s="644"/>
      <c r="R21" s="644"/>
      <c r="S21" s="642"/>
      <c r="T21" s="643">
        <f t="shared" si="3"/>
        <v>0</v>
      </c>
      <c r="U21" s="642"/>
      <c r="V21" s="642"/>
    </row>
    <row r="22" spans="2:22" x14ac:dyDescent="0.25">
      <c r="B22" s="951"/>
      <c r="C22" s="954"/>
      <c r="D22" s="652"/>
      <c r="E22" s="652"/>
      <c r="F22" s="644"/>
      <c r="G22" s="651"/>
      <c r="H22" s="650" t="str">
        <f t="shared" si="4"/>
        <v/>
      </c>
      <c r="I22" s="642"/>
      <c r="J22" s="649"/>
      <c r="K22" s="653" t="str">
        <f t="shared" si="0"/>
        <v/>
      </c>
      <c r="L22" s="647"/>
      <c r="M22" s="647"/>
      <c r="N22" s="646">
        <f t="shared" si="1"/>
        <v>0</v>
      </c>
      <c r="O22" s="644"/>
      <c r="P22" s="645">
        <f t="shared" si="2"/>
        <v>0</v>
      </c>
      <c r="Q22" s="644"/>
      <c r="R22" s="644"/>
      <c r="S22" s="642"/>
      <c r="T22" s="643">
        <f t="shared" si="3"/>
        <v>0</v>
      </c>
      <c r="U22" s="642"/>
      <c r="V22" s="642"/>
    </row>
    <row r="23" spans="2:22" x14ac:dyDescent="0.25">
      <c r="B23" s="951"/>
      <c r="C23" s="954"/>
      <c r="D23" s="652"/>
      <c r="E23" s="652"/>
      <c r="F23" s="644"/>
      <c r="G23" s="651"/>
      <c r="H23" s="650" t="str">
        <f t="shared" si="4"/>
        <v/>
      </c>
      <c r="I23" s="642"/>
      <c r="J23" s="649"/>
      <c r="K23" s="653" t="str">
        <f t="shared" si="0"/>
        <v/>
      </c>
      <c r="L23" s="647"/>
      <c r="M23" s="647"/>
      <c r="N23" s="646">
        <f t="shared" si="1"/>
        <v>0</v>
      </c>
      <c r="O23" s="644"/>
      <c r="P23" s="645">
        <f t="shared" si="2"/>
        <v>0</v>
      </c>
      <c r="Q23" s="644"/>
      <c r="R23" s="644"/>
      <c r="S23" s="642"/>
      <c r="T23" s="643">
        <f t="shared" si="3"/>
        <v>0</v>
      </c>
      <c r="U23" s="642"/>
      <c r="V23" s="642"/>
    </row>
    <row r="24" spans="2:22" x14ac:dyDescent="0.25">
      <c r="B24" s="951"/>
      <c r="C24" s="954"/>
      <c r="D24" s="652"/>
      <c r="E24" s="652"/>
      <c r="F24" s="644"/>
      <c r="G24" s="651"/>
      <c r="H24" s="650" t="str">
        <f t="shared" si="4"/>
        <v/>
      </c>
      <c r="I24" s="642"/>
      <c r="J24" s="649"/>
      <c r="K24" s="653" t="str">
        <f t="shared" si="0"/>
        <v/>
      </c>
      <c r="L24" s="647"/>
      <c r="M24" s="647"/>
      <c r="N24" s="646">
        <f t="shared" si="1"/>
        <v>0</v>
      </c>
      <c r="O24" s="644"/>
      <c r="P24" s="645">
        <f t="shared" si="2"/>
        <v>0</v>
      </c>
      <c r="Q24" s="644"/>
      <c r="R24" s="644"/>
      <c r="S24" s="642"/>
      <c r="T24" s="643">
        <f t="shared" si="3"/>
        <v>0</v>
      </c>
      <c r="U24" s="642"/>
      <c r="V24" s="642"/>
    </row>
    <row r="25" spans="2:22" x14ac:dyDescent="0.25">
      <c r="B25" s="951"/>
      <c r="C25" s="954"/>
      <c r="D25" s="652"/>
      <c r="E25" s="652"/>
      <c r="F25" s="644"/>
      <c r="G25" s="651"/>
      <c r="H25" s="650" t="str">
        <f t="shared" si="4"/>
        <v/>
      </c>
      <c r="I25" s="642"/>
      <c r="J25" s="649"/>
      <c r="K25" s="653" t="str">
        <f t="shared" si="0"/>
        <v/>
      </c>
      <c r="L25" s="647"/>
      <c r="M25" s="647"/>
      <c r="N25" s="646">
        <f t="shared" si="1"/>
        <v>0</v>
      </c>
      <c r="O25" s="644"/>
      <c r="P25" s="645">
        <f t="shared" si="2"/>
        <v>0</v>
      </c>
      <c r="Q25" s="644"/>
      <c r="R25" s="644"/>
      <c r="S25" s="642"/>
      <c r="T25" s="643">
        <f t="shared" si="3"/>
        <v>0</v>
      </c>
      <c r="U25" s="642"/>
      <c r="V25" s="642"/>
    </row>
    <row r="26" spans="2:22" x14ac:dyDescent="0.25">
      <c r="B26" s="951"/>
      <c r="C26" s="954"/>
      <c r="D26" s="652"/>
      <c r="E26" s="652"/>
      <c r="F26" s="644"/>
      <c r="G26" s="651"/>
      <c r="H26" s="650" t="str">
        <f t="shared" si="4"/>
        <v/>
      </c>
      <c r="I26" s="642"/>
      <c r="J26" s="649"/>
      <c r="K26" s="653" t="str">
        <f t="shared" si="0"/>
        <v/>
      </c>
      <c r="L26" s="647"/>
      <c r="M26" s="647"/>
      <c r="N26" s="646">
        <f t="shared" si="1"/>
        <v>0</v>
      </c>
      <c r="O26" s="644"/>
      <c r="P26" s="645">
        <f t="shared" si="2"/>
        <v>0</v>
      </c>
      <c r="Q26" s="644"/>
      <c r="R26" s="644"/>
      <c r="S26" s="642"/>
      <c r="T26" s="643">
        <f t="shared" si="3"/>
        <v>0</v>
      </c>
      <c r="U26" s="642"/>
      <c r="V26" s="642"/>
    </row>
    <row r="27" spans="2:22" x14ac:dyDescent="0.25">
      <c r="B27" s="951"/>
      <c r="C27" s="954"/>
      <c r="D27" s="652"/>
      <c r="E27" s="652"/>
      <c r="F27" s="644"/>
      <c r="G27" s="651"/>
      <c r="H27" s="650" t="str">
        <f t="shared" si="4"/>
        <v/>
      </c>
      <c r="I27" s="642"/>
      <c r="J27" s="649"/>
      <c r="K27" s="653" t="str">
        <f t="shared" si="0"/>
        <v/>
      </c>
      <c r="L27" s="647"/>
      <c r="M27" s="647"/>
      <c r="N27" s="646">
        <f t="shared" si="1"/>
        <v>0</v>
      </c>
      <c r="O27" s="644"/>
      <c r="P27" s="645">
        <f t="shared" si="2"/>
        <v>0</v>
      </c>
      <c r="Q27" s="644"/>
      <c r="R27" s="644"/>
      <c r="S27" s="642"/>
      <c r="T27" s="643">
        <f t="shared" si="3"/>
        <v>0</v>
      </c>
      <c r="U27" s="642"/>
      <c r="V27" s="642"/>
    </row>
    <row r="28" spans="2:22" x14ac:dyDescent="0.25">
      <c r="B28" s="951"/>
      <c r="C28" s="954"/>
      <c r="D28" s="652"/>
      <c r="E28" s="652"/>
      <c r="F28" s="644"/>
      <c r="G28" s="651"/>
      <c r="H28" s="650" t="str">
        <f t="shared" si="4"/>
        <v/>
      </c>
      <c r="I28" s="642"/>
      <c r="J28" s="649"/>
      <c r="K28" s="653" t="str">
        <f t="shared" si="0"/>
        <v/>
      </c>
      <c r="L28" s="647"/>
      <c r="M28" s="647"/>
      <c r="N28" s="646">
        <f t="shared" si="1"/>
        <v>0</v>
      </c>
      <c r="O28" s="644"/>
      <c r="P28" s="645">
        <f t="shared" si="2"/>
        <v>0</v>
      </c>
      <c r="Q28" s="644"/>
      <c r="R28" s="644"/>
      <c r="S28" s="642"/>
      <c r="T28" s="643">
        <f t="shared" si="3"/>
        <v>0</v>
      </c>
      <c r="U28" s="642"/>
      <c r="V28" s="642"/>
    </row>
    <row r="29" spans="2:22" x14ac:dyDescent="0.25">
      <c r="B29" s="951"/>
      <c r="C29" s="954"/>
      <c r="D29" s="652"/>
      <c r="E29" s="652"/>
      <c r="F29" s="644"/>
      <c r="G29" s="651"/>
      <c r="H29" s="650" t="str">
        <f t="shared" si="4"/>
        <v/>
      </c>
      <c r="I29" s="642"/>
      <c r="J29" s="649"/>
      <c r="K29" s="653" t="str">
        <f t="shared" si="0"/>
        <v/>
      </c>
      <c r="L29" s="647"/>
      <c r="M29" s="647"/>
      <c r="N29" s="646">
        <f t="shared" si="1"/>
        <v>0</v>
      </c>
      <c r="O29" s="644"/>
      <c r="P29" s="645">
        <f t="shared" si="2"/>
        <v>0</v>
      </c>
      <c r="Q29" s="644"/>
      <c r="R29" s="644"/>
      <c r="S29" s="642"/>
      <c r="T29" s="643">
        <f t="shared" si="3"/>
        <v>0</v>
      </c>
      <c r="U29" s="642"/>
      <c r="V29" s="642"/>
    </row>
    <row r="30" spans="2:22" x14ac:dyDescent="0.25">
      <c r="B30" s="951"/>
      <c r="C30" s="954"/>
      <c r="D30" s="652"/>
      <c r="E30" s="652"/>
      <c r="F30" s="644"/>
      <c r="G30" s="651"/>
      <c r="H30" s="650" t="str">
        <f t="shared" si="4"/>
        <v/>
      </c>
      <c r="I30" s="642"/>
      <c r="J30" s="649"/>
      <c r="K30" s="653" t="str">
        <f t="shared" si="0"/>
        <v/>
      </c>
      <c r="L30" s="647"/>
      <c r="M30" s="647"/>
      <c r="N30" s="646">
        <f t="shared" si="1"/>
        <v>0</v>
      </c>
      <c r="O30" s="644"/>
      <c r="P30" s="645">
        <f t="shared" si="2"/>
        <v>0</v>
      </c>
      <c r="Q30" s="644"/>
      <c r="R30" s="644"/>
      <c r="S30" s="642"/>
      <c r="T30" s="643">
        <f t="shared" si="3"/>
        <v>0</v>
      </c>
      <c r="U30" s="642"/>
      <c r="V30" s="642"/>
    </row>
    <row r="31" spans="2:22" x14ac:dyDescent="0.25">
      <c r="B31" s="951"/>
      <c r="C31" s="954"/>
      <c r="D31" s="652"/>
      <c r="E31" s="652"/>
      <c r="F31" s="644"/>
      <c r="G31" s="651"/>
      <c r="H31" s="650" t="str">
        <f t="shared" si="4"/>
        <v/>
      </c>
      <c r="I31" s="642"/>
      <c r="J31" s="649"/>
      <c r="K31" s="653" t="str">
        <f t="shared" si="0"/>
        <v/>
      </c>
      <c r="L31" s="647"/>
      <c r="M31" s="647"/>
      <c r="N31" s="646">
        <f t="shared" si="1"/>
        <v>0</v>
      </c>
      <c r="O31" s="644"/>
      <c r="P31" s="645">
        <f t="shared" si="2"/>
        <v>0</v>
      </c>
      <c r="Q31" s="644"/>
      <c r="R31" s="644"/>
      <c r="S31" s="642"/>
      <c r="T31" s="643">
        <f t="shared" si="3"/>
        <v>0</v>
      </c>
      <c r="U31" s="642"/>
      <c r="V31" s="642"/>
    </row>
    <row r="32" spans="2:22" x14ac:dyDescent="0.25">
      <c r="B32" s="951"/>
      <c r="C32" s="954"/>
      <c r="D32" s="652"/>
      <c r="E32" s="652"/>
      <c r="F32" s="644"/>
      <c r="G32" s="651"/>
      <c r="H32" s="650" t="str">
        <f t="shared" si="4"/>
        <v/>
      </c>
      <c r="I32" s="642"/>
      <c r="J32" s="649"/>
      <c r="K32" s="653" t="str">
        <f t="shared" si="0"/>
        <v/>
      </c>
      <c r="L32" s="647"/>
      <c r="M32" s="647"/>
      <c r="N32" s="646">
        <f t="shared" si="1"/>
        <v>0</v>
      </c>
      <c r="O32" s="644"/>
      <c r="P32" s="645">
        <f t="shared" si="2"/>
        <v>0</v>
      </c>
      <c r="Q32" s="644"/>
      <c r="R32" s="644"/>
      <c r="S32" s="642"/>
      <c r="T32" s="643">
        <f t="shared" si="3"/>
        <v>0</v>
      </c>
      <c r="U32" s="642"/>
      <c r="V32" s="642"/>
    </row>
    <row r="33" spans="2:22" x14ac:dyDescent="0.25">
      <c r="B33" s="951"/>
      <c r="C33" s="954"/>
      <c r="D33" s="652"/>
      <c r="E33" s="652"/>
      <c r="F33" s="644"/>
      <c r="G33" s="651"/>
      <c r="H33" s="650" t="str">
        <f t="shared" si="4"/>
        <v/>
      </c>
      <c r="I33" s="642"/>
      <c r="J33" s="649"/>
      <c r="K33" s="653" t="str">
        <f t="shared" si="0"/>
        <v/>
      </c>
      <c r="L33" s="647"/>
      <c r="M33" s="647"/>
      <c r="N33" s="646">
        <f t="shared" si="1"/>
        <v>0</v>
      </c>
      <c r="O33" s="644"/>
      <c r="P33" s="645">
        <f t="shared" si="2"/>
        <v>0</v>
      </c>
      <c r="Q33" s="644"/>
      <c r="R33" s="644"/>
      <c r="S33" s="642"/>
      <c r="T33" s="643">
        <f t="shared" si="3"/>
        <v>0</v>
      </c>
      <c r="U33" s="642"/>
      <c r="V33" s="642"/>
    </row>
    <row r="34" spans="2:22" x14ac:dyDescent="0.25">
      <c r="B34" s="951"/>
      <c r="C34" s="954"/>
      <c r="D34" s="652"/>
      <c r="E34" s="652"/>
      <c r="F34" s="644"/>
      <c r="G34" s="651"/>
      <c r="H34" s="650" t="str">
        <f t="shared" si="4"/>
        <v/>
      </c>
      <c r="I34" s="642"/>
      <c r="J34" s="649"/>
      <c r="K34" s="653" t="str">
        <f t="shared" si="0"/>
        <v/>
      </c>
      <c r="L34" s="647"/>
      <c r="M34" s="647"/>
      <c r="N34" s="646">
        <f t="shared" si="1"/>
        <v>0</v>
      </c>
      <c r="O34" s="644"/>
      <c r="P34" s="645">
        <f t="shared" si="2"/>
        <v>0</v>
      </c>
      <c r="Q34" s="644"/>
      <c r="R34" s="644"/>
      <c r="S34" s="642"/>
      <c r="T34" s="643">
        <f t="shared" si="3"/>
        <v>0</v>
      </c>
      <c r="U34" s="642"/>
      <c r="V34" s="642"/>
    </row>
    <row r="35" spans="2:22" x14ac:dyDescent="0.25">
      <c r="B35" s="951"/>
      <c r="C35" s="954"/>
      <c r="D35" s="652"/>
      <c r="E35" s="652"/>
      <c r="F35" s="644"/>
      <c r="G35" s="651"/>
      <c r="H35" s="650" t="str">
        <f t="shared" si="4"/>
        <v/>
      </c>
      <c r="I35" s="642"/>
      <c r="J35" s="649"/>
      <c r="K35" s="653" t="str">
        <f t="shared" si="0"/>
        <v/>
      </c>
      <c r="L35" s="647"/>
      <c r="M35" s="647"/>
      <c r="N35" s="646">
        <f t="shared" si="1"/>
        <v>0</v>
      </c>
      <c r="O35" s="644"/>
      <c r="P35" s="645">
        <f t="shared" si="2"/>
        <v>0</v>
      </c>
      <c r="Q35" s="644"/>
      <c r="R35" s="644"/>
      <c r="S35" s="642"/>
      <c r="T35" s="643">
        <f t="shared" si="3"/>
        <v>0</v>
      </c>
      <c r="U35" s="642"/>
      <c r="V35" s="642"/>
    </row>
    <row r="36" spans="2:22" x14ac:dyDescent="0.25">
      <c r="B36" s="951"/>
      <c r="C36" s="954"/>
      <c r="D36" s="652"/>
      <c r="E36" s="652"/>
      <c r="F36" s="644"/>
      <c r="G36" s="651"/>
      <c r="H36" s="650" t="str">
        <f t="shared" si="4"/>
        <v/>
      </c>
      <c r="I36" s="642"/>
      <c r="J36" s="649"/>
      <c r="K36" s="653" t="str">
        <f t="shared" si="0"/>
        <v/>
      </c>
      <c r="L36" s="647"/>
      <c r="M36" s="647"/>
      <c r="N36" s="646">
        <f t="shared" si="1"/>
        <v>0</v>
      </c>
      <c r="O36" s="644"/>
      <c r="P36" s="645">
        <f t="shared" si="2"/>
        <v>0</v>
      </c>
      <c r="Q36" s="644"/>
      <c r="R36" s="644"/>
      <c r="S36" s="642"/>
      <c r="T36" s="643">
        <f t="shared" si="3"/>
        <v>0</v>
      </c>
      <c r="U36" s="642"/>
      <c r="V36" s="642"/>
    </row>
    <row r="37" spans="2:22" x14ac:dyDescent="0.25">
      <c r="B37" s="951"/>
      <c r="C37" s="954"/>
      <c r="D37" s="652"/>
      <c r="E37" s="652"/>
      <c r="F37" s="644"/>
      <c r="G37" s="651"/>
      <c r="H37" s="650" t="str">
        <f t="shared" si="4"/>
        <v/>
      </c>
      <c r="I37" s="642"/>
      <c r="J37" s="649"/>
      <c r="K37" s="653" t="str">
        <f t="shared" ref="K37:K68" si="5">IF(J37&gt;$H$1,I37,"")</f>
        <v/>
      </c>
      <c r="L37" s="647"/>
      <c r="M37" s="647"/>
      <c r="N37" s="646">
        <f t="shared" ref="N37:N68" si="6">L37+M37</f>
        <v>0</v>
      </c>
      <c r="O37" s="644"/>
      <c r="P37" s="645">
        <f t="shared" ref="P37:P68" si="7">I37-(N37+O37)</f>
        <v>0</v>
      </c>
      <c r="Q37" s="644"/>
      <c r="R37" s="644"/>
      <c r="S37" s="642"/>
      <c r="T37" s="643">
        <f t="shared" ref="T37:T68" si="8">I37-N37-Q37-R37+S37</f>
        <v>0</v>
      </c>
      <c r="U37" s="642"/>
      <c r="V37" s="642"/>
    </row>
    <row r="38" spans="2:22" x14ac:dyDescent="0.25">
      <c r="B38" s="951"/>
      <c r="C38" s="954"/>
      <c r="D38" s="652"/>
      <c r="E38" s="652"/>
      <c r="F38" s="644"/>
      <c r="G38" s="651"/>
      <c r="H38" s="650" t="str">
        <f t="shared" si="4"/>
        <v/>
      </c>
      <c r="I38" s="642"/>
      <c r="J38" s="649"/>
      <c r="K38" s="653" t="str">
        <f t="shared" si="5"/>
        <v/>
      </c>
      <c r="L38" s="647"/>
      <c r="M38" s="647"/>
      <c r="N38" s="646">
        <f t="shared" si="6"/>
        <v>0</v>
      </c>
      <c r="O38" s="644"/>
      <c r="P38" s="645">
        <f t="shared" si="7"/>
        <v>0</v>
      </c>
      <c r="Q38" s="644"/>
      <c r="R38" s="644"/>
      <c r="S38" s="642"/>
      <c r="T38" s="643">
        <f t="shared" si="8"/>
        <v>0</v>
      </c>
      <c r="U38" s="642"/>
      <c r="V38" s="642"/>
    </row>
    <row r="39" spans="2:22" x14ac:dyDescent="0.25">
      <c r="B39" s="951"/>
      <c r="C39" s="954"/>
      <c r="D39" s="652"/>
      <c r="E39" s="652"/>
      <c r="F39" s="644"/>
      <c r="G39" s="651"/>
      <c r="H39" s="650" t="str">
        <f t="shared" si="4"/>
        <v/>
      </c>
      <c r="I39" s="642"/>
      <c r="J39" s="649"/>
      <c r="K39" s="653" t="str">
        <f t="shared" si="5"/>
        <v/>
      </c>
      <c r="L39" s="647"/>
      <c r="M39" s="647"/>
      <c r="N39" s="646">
        <f t="shared" si="6"/>
        <v>0</v>
      </c>
      <c r="O39" s="644"/>
      <c r="P39" s="645">
        <f t="shared" si="7"/>
        <v>0</v>
      </c>
      <c r="Q39" s="644"/>
      <c r="R39" s="644"/>
      <c r="S39" s="642"/>
      <c r="T39" s="643">
        <f t="shared" si="8"/>
        <v>0</v>
      </c>
      <c r="U39" s="642"/>
      <c r="V39" s="642"/>
    </row>
    <row r="40" spans="2:22" x14ac:dyDescent="0.25">
      <c r="B40" s="951"/>
      <c r="C40" s="954"/>
      <c r="D40" s="652"/>
      <c r="E40" s="652"/>
      <c r="F40" s="644"/>
      <c r="G40" s="651"/>
      <c r="H40" s="650" t="str">
        <f t="shared" si="4"/>
        <v/>
      </c>
      <c r="I40" s="642"/>
      <c r="J40" s="649"/>
      <c r="K40" s="653" t="str">
        <f t="shared" si="5"/>
        <v/>
      </c>
      <c r="L40" s="647"/>
      <c r="M40" s="647"/>
      <c r="N40" s="646">
        <f t="shared" si="6"/>
        <v>0</v>
      </c>
      <c r="O40" s="644"/>
      <c r="P40" s="645">
        <f t="shared" si="7"/>
        <v>0</v>
      </c>
      <c r="Q40" s="644"/>
      <c r="R40" s="644"/>
      <c r="S40" s="642"/>
      <c r="T40" s="643">
        <f t="shared" si="8"/>
        <v>0</v>
      </c>
      <c r="U40" s="642"/>
      <c r="V40" s="642"/>
    </row>
    <row r="41" spans="2:22" x14ac:dyDescent="0.25">
      <c r="B41" s="951"/>
      <c r="C41" s="954"/>
      <c r="D41" s="652"/>
      <c r="E41" s="652"/>
      <c r="F41" s="644"/>
      <c r="G41" s="651"/>
      <c r="H41" s="650" t="str">
        <f t="shared" si="4"/>
        <v/>
      </c>
      <c r="I41" s="642"/>
      <c r="J41" s="649"/>
      <c r="K41" s="653" t="str">
        <f t="shared" si="5"/>
        <v/>
      </c>
      <c r="L41" s="647"/>
      <c r="M41" s="647"/>
      <c r="N41" s="646">
        <f t="shared" si="6"/>
        <v>0</v>
      </c>
      <c r="O41" s="644"/>
      <c r="P41" s="645">
        <f t="shared" si="7"/>
        <v>0</v>
      </c>
      <c r="Q41" s="644"/>
      <c r="R41" s="644"/>
      <c r="S41" s="642"/>
      <c r="T41" s="643">
        <f t="shared" si="8"/>
        <v>0</v>
      </c>
      <c r="U41" s="642"/>
      <c r="V41" s="642"/>
    </row>
    <row r="42" spans="2:22" x14ac:dyDescent="0.25">
      <c r="B42" s="951"/>
      <c r="C42" s="954"/>
      <c r="D42" s="652"/>
      <c r="E42" s="652"/>
      <c r="F42" s="644"/>
      <c r="G42" s="651"/>
      <c r="H42" s="650" t="str">
        <f t="shared" si="4"/>
        <v/>
      </c>
      <c r="I42" s="642"/>
      <c r="J42" s="649"/>
      <c r="K42" s="653" t="str">
        <f t="shared" si="5"/>
        <v/>
      </c>
      <c r="L42" s="647"/>
      <c r="M42" s="647"/>
      <c r="N42" s="646">
        <f t="shared" si="6"/>
        <v>0</v>
      </c>
      <c r="O42" s="644"/>
      <c r="P42" s="645">
        <f t="shared" si="7"/>
        <v>0</v>
      </c>
      <c r="Q42" s="644"/>
      <c r="R42" s="644"/>
      <c r="S42" s="642"/>
      <c r="T42" s="643">
        <f t="shared" si="8"/>
        <v>0</v>
      </c>
      <c r="U42" s="642"/>
      <c r="V42" s="642"/>
    </row>
    <row r="43" spans="2:22" x14ac:dyDescent="0.25">
      <c r="B43" s="951"/>
      <c r="C43" s="954"/>
      <c r="D43" s="652"/>
      <c r="E43" s="652"/>
      <c r="F43" s="644"/>
      <c r="G43" s="651"/>
      <c r="H43" s="650" t="str">
        <f t="shared" si="4"/>
        <v/>
      </c>
      <c r="I43" s="642"/>
      <c r="J43" s="649"/>
      <c r="K43" s="653" t="str">
        <f t="shared" si="5"/>
        <v/>
      </c>
      <c r="L43" s="647"/>
      <c r="M43" s="647"/>
      <c r="N43" s="646">
        <f t="shared" si="6"/>
        <v>0</v>
      </c>
      <c r="O43" s="644"/>
      <c r="P43" s="645">
        <f t="shared" si="7"/>
        <v>0</v>
      </c>
      <c r="Q43" s="644"/>
      <c r="R43" s="644"/>
      <c r="S43" s="642"/>
      <c r="T43" s="643">
        <f t="shared" si="8"/>
        <v>0</v>
      </c>
      <c r="U43" s="642"/>
      <c r="V43" s="642"/>
    </row>
    <row r="44" spans="2:22" x14ac:dyDescent="0.25">
      <c r="B44" s="951"/>
      <c r="C44" s="954"/>
      <c r="D44" s="652"/>
      <c r="E44" s="652"/>
      <c r="F44" s="644"/>
      <c r="G44" s="651"/>
      <c r="H44" s="650" t="str">
        <f t="shared" si="4"/>
        <v/>
      </c>
      <c r="I44" s="642"/>
      <c r="J44" s="649"/>
      <c r="K44" s="653" t="str">
        <f t="shared" si="5"/>
        <v/>
      </c>
      <c r="L44" s="647"/>
      <c r="M44" s="647"/>
      <c r="N44" s="646">
        <f t="shared" si="6"/>
        <v>0</v>
      </c>
      <c r="O44" s="644"/>
      <c r="P44" s="645">
        <f t="shared" si="7"/>
        <v>0</v>
      </c>
      <c r="Q44" s="644"/>
      <c r="R44" s="644"/>
      <c r="S44" s="642"/>
      <c r="T44" s="643">
        <f t="shared" si="8"/>
        <v>0</v>
      </c>
      <c r="U44" s="642"/>
      <c r="V44" s="642"/>
    </row>
    <row r="45" spans="2:22" x14ac:dyDescent="0.25">
      <c r="B45" s="951"/>
      <c r="C45" s="954"/>
      <c r="D45" s="652"/>
      <c r="E45" s="652"/>
      <c r="F45" s="644"/>
      <c r="G45" s="651"/>
      <c r="H45" s="650" t="str">
        <f t="shared" si="4"/>
        <v/>
      </c>
      <c r="I45" s="642"/>
      <c r="J45" s="649"/>
      <c r="K45" s="653" t="str">
        <f t="shared" si="5"/>
        <v/>
      </c>
      <c r="L45" s="647"/>
      <c r="M45" s="647"/>
      <c r="N45" s="646">
        <f t="shared" si="6"/>
        <v>0</v>
      </c>
      <c r="O45" s="644"/>
      <c r="P45" s="645">
        <f t="shared" si="7"/>
        <v>0</v>
      </c>
      <c r="Q45" s="644"/>
      <c r="R45" s="644"/>
      <c r="S45" s="642"/>
      <c r="T45" s="643">
        <f t="shared" si="8"/>
        <v>0</v>
      </c>
      <c r="U45" s="642"/>
      <c r="V45" s="642"/>
    </row>
    <row r="46" spans="2:22" x14ac:dyDescent="0.25">
      <c r="B46" s="951"/>
      <c r="C46" s="954"/>
      <c r="D46" s="652"/>
      <c r="E46" s="652"/>
      <c r="F46" s="644"/>
      <c r="G46" s="651"/>
      <c r="H46" s="650" t="str">
        <f t="shared" si="4"/>
        <v/>
      </c>
      <c r="I46" s="642"/>
      <c r="J46" s="649"/>
      <c r="K46" s="653" t="str">
        <f t="shared" si="5"/>
        <v/>
      </c>
      <c r="L46" s="647"/>
      <c r="M46" s="647"/>
      <c r="N46" s="646">
        <f t="shared" si="6"/>
        <v>0</v>
      </c>
      <c r="O46" s="644"/>
      <c r="P46" s="645">
        <f t="shared" si="7"/>
        <v>0</v>
      </c>
      <c r="Q46" s="644"/>
      <c r="R46" s="644"/>
      <c r="S46" s="642"/>
      <c r="T46" s="643">
        <f t="shared" si="8"/>
        <v>0</v>
      </c>
      <c r="U46" s="642"/>
      <c r="V46" s="642"/>
    </row>
    <row r="47" spans="2:22" x14ac:dyDescent="0.25">
      <c r="B47" s="951"/>
      <c r="C47" s="954"/>
      <c r="D47" s="652"/>
      <c r="E47" s="652"/>
      <c r="F47" s="644"/>
      <c r="G47" s="651"/>
      <c r="H47" s="650" t="str">
        <f t="shared" si="4"/>
        <v/>
      </c>
      <c r="I47" s="642"/>
      <c r="J47" s="649"/>
      <c r="K47" s="653" t="str">
        <f t="shared" si="5"/>
        <v/>
      </c>
      <c r="L47" s="647"/>
      <c r="M47" s="647"/>
      <c r="N47" s="646">
        <f t="shared" si="6"/>
        <v>0</v>
      </c>
      <c r="O47" s="644"/>
      <c r="P47" s="645">
        <f t="shared" si="7"/>
        <v>0</v>
      </c>
      <c r="Q47" s="644"/>
      <c r="R47" s="644"/>
      <c r="S47" s="642"/>
      <c r="T47" s="643">
        <f t="shared" si="8"/>
        <v>0</v>
      </c>
      <c r="U47" s="642"/>
      <c r="V47" s="642"/>
    </row>
    <row r="48" spans="2:22" x14ac:dyDescent="0.25">
      <c r="B48" s="951"/>
      <c r="C48" s="954"/>
      <c r="D48" s="652"/>
      <c r="E48" s="652"/>
      <c r="F48" s="644"/>
      <c r="G48" s="651"/>
      <c r="H48" s="650" t="str">
        <f t="shared" si="4"/>
        <v/>
      </c>
      <c r="I48" s="642"/>
      <c r="J48" s="649"/>
      <c r="K48" s="653" t="str">
        <f t="shared" si="5"/>
        <v/>
      </c>
      <c r="L48" s="647"/>
      <c r="M48" s="647"/>
      <c r="N48" s="646">
        <f t="shared" si="6"/>
        <v>0</v>
      </c>
      <c r="O48" s="644"/>
      <c r="P48" s="645">
        <f t="shared" si="7"/>
        <v>0</v>
      </c>
      <c r="Q48" s="644"/>
      <c r="R48" s="644"/>
      <c r="S48" s="642"/>
      <c r="T48" s="643">
        <f t="shared" si="8"/>
        <v>0</v>
      </c>
      <c r="U48" s="642"/>
      <c r="V48" s="642"/>
    </row>
    <row r="49" spans="2:22" x14ac:dyDescent="0.25">
      <c r="B49" s="951"/>
      <c r="C49" s="954"/>
      <c r="D49" s="652"/>
      <c r="E49" s="652"/>
      <c r="F49" s="644"/>
      <c r="G49" s="651"/>
      <c r="H49" s="650" t="str">
        <f t="shared" si="4"/>
        <v/>
      </c>
      <c r="I49" s="642"/>
      <c r="J49" s="649"/>
      <c r="K49" s="653" t="str">
        <f t="shared" si="5"/>
        <v/>
      </c>
      <c r="L49" s="647"/>
      <c r="M49" s="647"/>
      <c r="N49" s="646">
        <f t="shared" si="6"/>
        <v>0</v>
      </c>
      <c r="O49" s="644"/>
      <c r="P49" s="645">
        <f t="shared" si="7"/>
        <v>0</v>
      </c>
      <c r="Q49" s="644"/>
      <c r="R49" s="644"/>
      <c r="S49" s="642"/>
      <c r="T49" s="643">
        <f t="shared" si="8"/>
        <v>0</v>
      </c>
      <c r="U49" s="642"/>
      <c r="V49" s="642"/>
    </row>
    <row r="50" spans="2:22" x14ac:dyDescent="0.25">
      <c r="B50" s="951"/>
      <c r="C50" s="954"/>
      <c r="D50" s="652"/>
      <c r="E50" s="652"/>
      <c r="F50" s="644"/>
      <c r="G50" s="651"/>
      <c r="H50" s="650" t="str">
        <f t="shared" si="4"/>
        <v/>
      </c>
      <c r="I50" s="642"/>
      <c r="J50" s="649"/>
      <c r="K50" s="653" t="str">
        <f t="shared" si="5"/>
        <v/>
      </c>
      <c r="L50" s="647"/>
      <c r="M50" s="647"/>
      <c r="N50" s="646">
        <f t="shared" si="6"/>
        <v>0</v>
      </c>
      <c r="O50" s="644"/>
      <c r="P50" s="645">
        <f t="shared" si="7"/>
        <v>0</v>
      </c>
      <c r="Q50" s="644"/>
      <c r="R50" s="644"/>
      <c r="S50" s="642"/>
      <c r="T50" s="643">
        <f t="shared" si="8"/>
        <v>0</v>
      </c>
      <c r="U50" s="642"/>
      <c r="V50" s="642"/>
    </row>
    <row r="51" spans="2:22" x14ac:dyDescent="0.25">
      <c r="B51" s="951"/>
      <c r="C51" s="954"/>
      <c r="D51" s="652"/>
      <c r="E51" s="652"/>
      <c r="F51" s="644"/>
      <c r="G51" s="651"/>
      <c r="H51" s="650" t="str">
        <f t="shared" ref="H51:H82" si="9">IF(G51&gt;$H$1,F51,"")</f>
        <v/>
      </c>
      <c r="I51" s="642"/>
      <c r="J51" s="649"/>
      <c r="K51" s="653" t="str">
        <f t="shared" si="5"/>
        <v/>
      </c>
      <c r="L51" s="647"/>
      <c r="M51" s="647"/>
      <c r="N51" s="646">
        <f t="shared" si="6"/>
        <v>0</v>
      </c>
      <c r="O51" s="644"/>
      <c r="P51" s="645">
        <f t="shared" si="7"/>
        <v>0</v>
      </c>
      <c r="Q51" s="644"/>
      <c r="R51" s="644"/>
      <c r="S51" s="642"/>
      <c r="T51" s="643">
        <f t="shared" si="8"/>
        <v>0</v>
      </c>
      <c r="U51" s="642"/>
      <c r="V51" s="642"/>
    </row>
    <row r="52" spans="2:22" x14ac:dyDescent="0.25">
      <c r="B52" s="951"/>
      <c r="C52" s="954"/>
      <c r="D52" s="652"/>
      <c r="E52" s="652"/>
      <c r="F52" s="644"/>
      <c r="G52" s="651"/>
      <c r="H52" s="650" t="str">
        <f t="shared" si="9"/>
        <v/>
      </c>
      <c r="I52" s="642"/>
      <c r="J52" s="649"/>
      <c r="K52" s="653" t="str">
        <f t="shared" si="5"/>
        <v/>
      </c>
      <c r="L52" s="647"/>
      <c r="M52" s="647"/>
      <c r="N52" s="646">
        <f t="shared" si="6"/>
        <v>0</v>
      </c>
      <c r="O52" s="644"/>
      <c r="P52" s="645">
        <f t="shared" si="7"/>
        <v>0</v>
      </c>
      <c r="Q52" s="644"/>
      <c r="R52" s="644"/>
      <c r="S52" s="642"/>
      <c r="T52" s="643">
        <f t="shared" si="8"/>
        <v>0</v>
      </c>
      <c r="U52" s="642"/>
      <c r="V52" s="642"/>
    </row>
    <row r="53" spans="2:22" x14ac:dyDescent="0.25">
      <c r="B53" s="951"/>
      <c r="C53" s="954"/>
      <c r="D53" s="652"/>
      <c r="E53" s="652"/>
      <c r="F53" s="644"/>
      <c r="G53" s="651"/>
      <c r="H53" s="650" t="str">
        <f t="shared" si="9"/>
        <v/>
      </c>
      <c r="I53" s="642"/>
      <c r="J53" s="649"/>
      <c r="K53" s="653" t="str">
        <f t="shared" si="5"/>
        <v/>
      </c>
      <c r="L53" s="647"/>
      <c r="M53" s="647"/>
      <c r="N53" s="646">
        <f t="shared" si="6"/>
        <v>0</v>
      </c>
      <c r="O53" s="644"/>
      <c r="P53" s="645">
        <f t="shared" si="7"/>
        <v>0</v>
      </c>
      <c r="Q53" s="644"/>
      <c r="R53" s="644"/>
      <c r="S53" s="642"/>
      <c r="T53" s="643">
        <f t="shared" si="8"/>
        <v>0</v>
      </c>
      <c r="U53" s="642"/>
      <c r="V53" s="642"/>
    </row>
    <row r="54" spans="2:22" x14ac:dyDescent="0.25">
      <c r="B54" s="951"/>
      <c r="C54" s="954"/>
      <c r="D54" s="652"/>
      <c r="E54" s="652"/>
      <c r="F54" s="644"/>
      <c r="G54" s="651"/>
      <c r="H54" s="650" t="str">
        <f t="shared" si="9"/>
        <v/>
      </c>
      <c r="I54" s="642"/>
      <c r="J54" s="649"/>
      <c r="K54" s="653" t="str">
        <f t="shared" si="5"/>
        <v/>
      </c>
      <c r="L54" s="647"/>
      <c r="M54" s="647"/>
      <c r="N54" s="646">
        <f t="shared" si="6"/>
        <v>0</v>
      </c>
      <c r="O54" s="644"/>
      <c r="P54" s="645">
        <f t="shared" si="7"/>
        <v>0</v>
      </c>
      <c r="Q54" s="644"/>
      <c r="R54" s="644"/>
      <c r="S54" s="642"/>
      <c r="T54" s="643">
        <f t="shared" si="8"/>
        <v>0</v>
      </c>
      <c r="U54" s="642"/>
      <c r="V54" s="642"/>
    </row>
    <row r="55" spans="2:22" x14ac:dyDescent="0.25">
      <c r="B55" s="951"/>
      <c r="C55" s="954"/>
      <c r="D55" s="652"/>
      <c r="E55" s="652"/>
      <c r="F55" s="644"/>
      <c r="G55" s="651"/>
      <c r="H55" s="650" t="str">
        <f t="shared" si="9"/>
        <v/>
      </c>
      <c r="I55" s="642"/>
      <c r="J55" s="649"/>
      <c r="K55" s="653" t="str">
        <f t="shared" si="5"/>
        <v/>
      </c>
      <c r="L55" s="647"/>
      <c r="M55" s="647"/>
      <c r="N55" s="646">
        <f t="shared" si="6"/>
        <v>0</v>
      </c>
      <c r="O55" s="644"/>
      <c r="P55" s="645">
        <f t="shared" si="7"/>
        <v>0</v>
      </c>
      <c r="Q55" s="644"/>
      <c r="R55" s="644"/>
      <c r="S55" s="642"/>
      <c r="T55" s="643">
        <f t="shared" si="8"/>
        <v>0</v>
      </c>
      <c r="U55" s="642"/>
      <c r="V55" s="642"/>
    </row>
    <row r="56" spans="2:22" x14ac:dyDescent="0.25">
      <c r="B56" s="951"/>
      <c r="C56" s="954"/>
      <c r="D56" s="652"/>
      <c r="E56" s="652"/>
      <c r="F56" s="644"/>
      <c r="G56" s="651"/>
      <c r="H56" s="650" t="str">
        <f t="shared" si="9"/>
        <v/>
      </c>
      <c r="I56" s="642"/>
      <c r="J56" s="649"/>
      <c r="K56" s="653" t="str">
        <f t="shared" si="5"/>
        <v/>
      </c>
      <c r="L56" s="647"/>
      <c r="M56" s="647"/>
      <c r="N56" s="646">
        <f t="shared" si="6"/>
        <v>0</v>
      </c>
      <c r="O56" s="644"/>
      <c r="P56" s="645">
        <f t="shared" si="7"/>
        <v>0</v>
      </c>
      <c r="Q56" s="644"/>
      <c r="R56" s="644"/>
      <c r="S56" s="642"/>
      <c r="T56" s="643">
        <f t="shared" si="8"/>
        <v>0</v>
      </c>
      <c r="U56" s="642"/>
      <c r="V56" s="642"/>
    </row>
    <row r="57" spans="2:22" x14ac:dyDescent="0.25">
      <c r="B57" s="951"/>
      <c r="C57" s="954"/>
      <c r="D57" s="652"/>
      <c r="E57" s="652"/>
      <c r="F57" s="644"/>
      <c r="G57" s="651"/>
      <c r="H57" s="650" t="str">
        <f t="shared" si="9"/>
        <v/>
      </c>
      <c r="I57" s="642"/>
      <c r="J57" s="649"/>
      <c r="K57" s="653" t="str">
        <f t="shared" si="5"/>
        <v/>
      </c>
      <c r="L57" s="647"/>
      <c r="M57" s="647"/>
      <c r="N57" s="646">
        <f t="shared" si="6"/>
        <v>0</v>
      </c>
      <c r="O57" s="644"/>
      <c r="P57" s="645">
        <f t="shared" si="7"/>
        <v>0</v>
      </c>
      <c r="Q57" s="644"/>
      <c r="R57" s="644"/>
      <c r="S57" s="642"/>
      <c r="T57" s="643">
        <f t="shared" si="8"/>
        <v>0</v>
      </c>
      <c r="U57" s="642"/>
      <c r="V57" s="642"/>
    </row>
    <row r="58" spans="2:22" x14ac:dyDescent="0.25">
      <c r="B58" s="951"/>
      <c r="C58" s="954"/>
      <c r="D58" s="652"/>
      <c r="E58" s="652"/>
      <c r="F58" s="644"/>
      <c r="G58" s="651"/>
      <c r="H58" s="650" t="str">
        <f t="shared" si="9"/>
        <v/>
      </c>
      <c r="I58" s="642"/>
      <c r="J58" s="649"/>
      <c r="K58" s="653" t="str">
        <f t="shared" si="5"/>
        <v/>
      </c>
      <c r="L58" s="647"/>
      <c r="M58" s="647"/>
      <c r="N58" s="646">
        <f t="shared" si="6"/>
        <v>0</v>
      </c>
      <c r="O58" s="644"/>
      <c r="P58" s="645">
        <f t="shared" si="7"/>
        <v>0</v>
      </c>
      <c r="Q58" s="644"/>
      <c r="R58" s="644"/>
      <c r="S58" s="642"/>
      <c r="T58" s="643">
        <f t="shared" si="8"/>
        <v>0</v>
      </c>
      <c r="U58" s="642"/>
      <c r="V58" s="642"/>
    </row>
    <row r="59" spans="2:22" x14ac:dyDescent="0.25">
      <c r="B59" s="951"/>
      <c r="C59" s="954"/>
      <c r="D59" s="652"/>
      <c r="E59" s="652"/>
      <c r="F59" s="644"/>
      <c r="G59" s="651"/>
      <c r="H59" s="650" t="str">
        <f t="shared" si="9"/>
        <v/>
      </c>
      <c r="I59" s="642"/>
      <c r="J59" s="649"/>
      <c r="K59" s="653" t="str">
        <f t="shared" si="5"/>
        <v/>
      </c>
      <c r="L59" s="647"/>
      <c r="M59" s="647"/>
      <c r="N59" s="646">
        <f t="shared" si="6"/>
        <v>0</v>
      </c>
      <c r="O59" s="644"/>
      <c r="P59" s="645">
        <f t="shared" si="7"/>
        <v>0</v>
      </c>
      <c r="Q59" s="644"/>
      <c r="R59" s="644"/>
      <c r="S59" s="642"/>
      <c r="T59" s="643">
        <f t="shared" si="8"/>
        <v>0</v>
      </c>
      <c r="U59" s="642"/>
      <c r="V59" s="642"/>
    </row>
    <row r="60" spans="2:22" x14ac:dyDescent="0.25">
      <c r="B60" s="951"/>
      <c r="C60" s="954"/>
      <c r="D60" s="652"/>
      <c r="E60" s="652"/>
      <c r="F60" s="644"/>
      <c r="G60" s="651"/>
      <c r="H60" s="650" t="str">
        <f t="shared" si="9"/>
        <v/>
      </c>
      <c r="I60" s="642"/>
      <c r="J60" s="649"/>
      <c r="K60" s="653" t="str">
        <f t="shared" si="5"/>
        <v/>
      </c>
      <c r="L60" s="647"/>
      <c r="M60" s="647"/>
      <c r="N60" s="646">
        <f t="shared" si="6"/>
        <v>0</v>
      </c>
      <c r="O60" s="644"/>
      <c r="P60" s="645">
        <f t="shared" si="7"/>
        <v>0</v>
      </c>
      <c r="Q60" s="644"/>
      <c r="R60" s="644"/>
      <c r="S60" s="642"/>
      <c r="T60" s="643">
        <f t="shared" si="8"/>
        <v>0</v>
      </c>
      <c r="U60" s="642"/>
      <c r="V60" s="642"/>
    </row>
    <row r="61" spans="2:22" x14ac:dyDescent="0.25">
      <c r="B61" s="951"/>
      <c r="C61" s="954"/>
      <c r="D61" s="652"/>
      <c r="E61" s="652"/>
      <c r="F61" s="644"/>
      <c r="G61" s="651"/>
      <c r="H61" s="650" t="str">
        <f t="shared" si="9"/>
        <v/>
      </c>
      <c r="I61" s="642"/>
      <c r="J61" s="649"/>
      <c r="K61" s="653" t="str">
        <f t="shared" si="5"/>
        <v/>
      </c>
      <c r="L61" s="647"/>
      <c r="M61" s="647"/>
      <c r="N61" s="646">
        <f t="shared" si="6"/>
        <v>0</v>
      </c>
      <c r="O61" s="644"/>
      <c r="P61" s="645">
        <f t="shared" si="7"/>
        <v>0</v>
      </c>
      <c r="Q61" s="644"/>
      <c r="R61" s="644"/>
      <c r="S61" s="642"/>
      <c r="T61" s="643">
        <f t="shared" si="8"/>
        <v>0</v>
      </c>
      <c r="U61" s="642"/>
      <c r="V61" s="642"/>
    </row>
    <row r="62" spans="2:22" x14ac:dyDescent="0.25">
      <c r="B62" s="951"/>
      <c r="C62" s="954"/>
      <c r="D62" s="652"/>
      <c r="E62" s="652"/>
      <c r="F62" s="644"/>
      <c r="G62" s="651"/>
      <c r="H62" s="650" t="str">
        <f t="shared" si="9"/>
        <v/>
      </c>
      <c r="I62" s="642"/>
      <c r="J62" s="649"/>
      <c r="K62" s="653" t="str">
        <f t="shared" si="5"/>
        <v/>
      </c>
      <c r="L62" s="647"/>
      <c r="M62" s="647"/>
      <c r="N62" s="646">
        <f t="shared" si="6"/>
        <v>0</v>
      </c>
      <c r="O62" s="644"/>
      <c r="P62" s="645">
        <f t="shared" si="7"/>
        <v>0</v>
      </c>
      <c r="Q62" s="644"/>
      <c r="R62" s="644"/>
      <c r="S62" s="642"/>
      <c r="T62" s="643">
        <f t="shared" si="8"/>
        <v>0</v>
      </c>
      <c r="U62" s="642"/>
      <c r="V62" s="642"/>
    </row>
    <row r="63" spans="2:22" x14ac:dyDescent="0.25">
      <c r="B63" s="951"/>
      <c r="C63" s="954"/>
      <c r="D63" s="652"/>
      <c r="E63" s="652"/>
      <c r="F63" s="644"/>
      <c r="G63" s="651"/>
      <c r="H63" s="650" t="str">
        <f t="shared" si="9"/>
        <v/>
      </c>
      <c r="I63" s="642"/>
      <c r="J63" s="649"/>
      <c r="K63" s="653" t="str">
        <f t="shared" si="5"/>
        <v/>
      </c>
      <c r="L63" s="647"/>
      <c r="M63" s="647"/>
      <c r="N63" s="646">
        <f t="shared" si="6"/>
        <v>0</v>
      </c>
      <c r="O63" s="644"/>
      <c r="P63" s="645">
        <f t="shared" si="7"/>
        <v>0</v>
      </c>
      <c r="Q63" s="644"/>
      <c r="R63" s="644"/>
      <c r="S63" s="642"/>
      <c r="T63" s="643">
        <f t="shared" si="8"/>
        <v>0</v>
      </c>
      <c r="U63" s="642"/>
      <c r="V63" s="642"/>
    </row>
    <row r="64" spans="2:22" x14ac:dyDescent="0.25">
      <c r="B64" s="951"/>
      <c r="C64" s="954"/>
      <c r="D64" s="652"/>
      <c r="E64" s="652"/>
      <c r="F64" s="644"/>
      <c r="G64" s="651"/>
      <c r="H64" s="650" t="str">
        <f t="shared" si="9"/>
        <v/>
      </c>
      <c r="I64" s="642"/>
      <c r="J64" s="649"/>
      <c r="K64" s="653" t="str">
        <f t="shared" si="5"/>
        <v/>
      </c>
      <c r="L64" s="647"/>
      <c r="M64" s="647"/>
      <c r="N64" s="646">
        <f t="shared" si="6"/>
        <v>0</v>
      </c>
      <c r="O64" s="644"/>
      <c r="P64" s="645">
        <f t="shared" si="7"/>
        <v>0</v>
      </c>
      <c r="Q64" s="644"/>
      <c r="R64" s="644"/>
      <c r="S64" s="642"/>
      <c r="T64" s="643">
        <f t="shared" si="8"/>
        <v>0</v>
      </c>
      <c r="U64" s="642"/>
      <c r="V64" s="642"/>
    </row>
    <row r="65" spans="2:22" x14ac:dyDescent="0.25">
      <c r="B65" s="951"/>
      <c r="C65" s="954"/>
      <c r="D65" s="652"/>
      <c r="E65" s="652"/>
      <c r="F65" s="644"/>
      <c r="G65" s="651"/>
      <c r="H65" s="650" t="str">
        <f t="shared" si="9"/>
        <v/>
      </c>
      <c r="I65" s="642"/>
      <c r="J65" s="649"/>
      <c r="K65" s="653" t="str">
        <f t="shared" si="5"/>
        <v/>
      </c>
      <c r="L65" s="647"/>
      <c r="M65" s="647"/>
      <c r="N65" s="646">
        <f t="shared" si="6"/>
        <v>0</v>
      </c>
      <c r="O65" s="644"/>
      <c r="P65" s="645">
        <f t="shared" si="7"/>
        <v>0</v>
      </c>
      <c r="Q65" s="644"/>
      <c r="R65" s="644"/>
      <c r="S65" s="642"/>
      <c r="T65" s="643">
        <f t="shared" si="8"/>
        <v>0</v>
      </c>
      <c r="U65" s="642"/>
      <c r="V65" s="642"/>
    </row>
    <row r="66" spans="2:22" x14ac:dyDescent="0.25">
      <c r="B66" s="951"/>
      <c r="C66" s="954"/>
      <c r="D66" s="652"/>
      <c r="E66" s="652"/>
      <c r="F66" s="644"/>
      <c r="G66" s="651"/>
      <c r="H66" s="650" t="str">
        <f t="shared" si="9"/>
        <v/>
      </c>
      <c r="I66" s="642"/>
      <c r="J66" s="649"/>
      <c r="K66" s="653" t="str">
        <f t="shared" si="5"/>
        <v/>
      </c>
      <c r="L66" s="647"/>
      <c r="M66" s="647"/>
      <c r="N66" s="646">
        <f t="shared" si="6"/>
        <v>0</v>
      </c>
      <c r="O66" s="644"/>
      <c r="P66" s="645">
        <f t="shared" si="7"/>
        <v>0</v>
      </c>
      <c r="Q66" s="644"/>
      <c r="R66" s="644"/>
      <c r="S66" s="642"/>
      <c r="T66" s="643">
        <f t="shared" si="8"/>
        <v>0</v>
      </c>
      <c r="U66" s="642"/>
      <c r="V66" s="642"/>
    </row>
    <row r="67" spans="2:22" x14ac:dyDescent="0.25">
      <c r="B67" s="951"/>
      <c r="C67" s="954"/>
      <c r="D67" s="652"/>
      <c r="E67" s="652"/>
      <c r="F67" s="644"/>
      <c r="G67" s="651"/>
      <c r="H67" s="650" t="str">
        <f t="shared" si="9"/>
        <v/>
      </c>
      <c r="I67" s="642"/>
      <c r="J67" s="649"/>
      <c r="K67" s="653" t="str">
        <f t="shared" si="5"/>
        <v/>
      </c>
      <c r="L67" s="647"/>
      <c r="M67" s="647"/>
      <c r="N67" s="646">
        <f t="shared" si="6"/>
        <v>0</v>
      </c>
      <c r="O67" s="644"/>
      <c r="P67" s="645">
        <f t="shared" si="7"/>
        <v>0</v>
      </c>
      <c r="Q67" s="644"/>
      <c r="R67" s="644"/>
      <c r="S67" s="642"/>
      <c r="T67" s="643">
        <f t="shared" si="8"/>
        <v>0</v>
      </c>
      <c r="U67" s="642"/>
      <c r="V67" s="642"/>
    </row>
    <row r="68" spans="2:22" x14ac:dyDescent="0.25">
      <c r="B68" s="951"/>
      <c r="C68" s="954"/>
      <c r="D68" s="652"/>
      <c r="E68" s="652"/>
      <c r="F68" s="644"/>
      <c r="G68" s="651"/>
      <c r="H68" s="650" t="str">
        <f t="shared" si="9"/>
        <v/>
      </c>
      <c r="I68" s="642"/>
      <c r="J68" s="649"/>
      <c r="K68" s="653" t="str">
        <f t="shared" si="5"/>
        <v/>
      </c>
      <c r="L68" s="647"/>
      <c r="M68" s="647"/>
      <c r="N68" s="646">
        <f t="shared" si="6"/>
        <v>0</v>
      </c>
      <c r="O68" s="644"/>
      <c r="P68" s="645">
        <f t="shared" si="7"/>
        <v>0</v>
      </c>
      <c r="Q68" s="644"/>
      <c r="R68" s="644"/>
      <c r="S68" s="642"/>
      <c r="T68" s="643">
        <f t="shared" si="8"/>
        <v>0</v>
      </c>
      <c r="U68" s="642"/>
      <c r="V68" s="642"/>
    </row>
    <row r="69" spans="2:22" x14ac:dyDescent="0.25">
      <c r="B69" s="951"/>
      <c r="C69" s="954"/>
      <c r="D69" s="652"/>
      <c r="E69" s="652"/>
      <c r="F69" s="644"/>
      <c r="G69" s="651"/>
      <c r="H69" s="650" t="str">
        <f t="shared" si="9"/>
        <v/>
      </c>
      <c r="I69" s="642"/>
      <c r="J69" s="649"/>
      <c r="K69" s="653" t="str">
        <f t="shared" ref="K69:K100" si="10">IF(J69&gt;$H$1,I69,"")</f>
        <v/>
      </c>
      <c r="L69" s="647"/>
      <c r="M69" s="647"/>
      <c r="N69" s="646">
        <f t="shared" ref="N69:N100" si="11">L69+M69</f>
        <v>0</v>
      </c>
      <c r="O69" s="644"/>
      <c r="P69" s="645">
        <f t="shared" ref="P69:P100" si="12">I69-(N69+O69)</f>
        <v>0</v>
      </c>
      <c r="Q69" s="644"/>
      <c r="R69" s="644"/>
      <c r="S69" s="642"/>
      <c r="T69" s="643">
        <f t="shared" ref="T69:T100" si="13">I69-N69-Q69-R69+S69</f>
        <v>0</v>
      </c>
      <c r="U69" s="642"/>
      <c r="V69" s="642"/>
    </row>
    <row r="70" spans="2:22" x14ac:dyDescent="0.25">
      <c r="B70" s="951"/>
      <c r="C70" s="954"/>
      <c r="D70" s="652"/>
      <c r="E70" s="652"/>
      <c r="F70" s="644"/>
      <c r="G70" s="651"/>
      <c r="H70" s="650" t="str">
        <f t="shared" si="9"/>
        <v/>
      </c>
      <c r="I70" s="642"/>
      <c r="J70" s="649"/>
      <c r="K70" s="653" t="str">
        <f t="shared" si="10"/>
        <v/>
      </c>
      <c r="L70" s="647"/>
      <c r="M70" s="647"/>
      <c r="N70" s="646">
        <f t="shared" si="11"/>
        <v>0</v>
      </c>
      <c r="O70" s="644"/>
      <c r="P70" s="645">
        <f t="shared" si="12"/>
        <v>0</v>
      </c>
      <c r="Q70" s="644"/>
      <c r="R70" s="644"/>
      <c r="S70" s="642"/>
      <c r="T70" s="643">
        <f t="shared" si="13"/>
        <v>0</v>
      </c>
      <c r="U70" s="642"/>
      <c r="V70" s="642"/>
    </row>
    <row r="71" spans="2:22" x14ac:dyDescent="0.25">
      <c r="B71" s="951"/>
      <c r="C71" s="954"/>
      <c r="D71" s="652"/>
      <c r="E71" s="652"/>
      <c r="F71" s="644"/>
      <c r="G71" s="651"/>
      <c r="H71" s="650" t="str">
        <f t="shared" si="9"/>
        <v/>
      </c>
      <c r="I71" s="642"/>
      <c r="J71" s="649"/>
      <c r="K71" s="653" t="str">
        <f t="shared" si="10"/>
        <v/>
      </c>
      <c r="L71" s="647"/>
      <c r="M71" s="647"/>
      <c r="N71" s="646">
        <f t="shared" si="11"/>
        <v>0</v>
      </c>
      <c r="O71" s="644"/>
      <c r="P71" s="645">
        <f t="shared" si="12"/>
        <v>0</v>
      </c>
      <c r="Q71" s="644"/>
      <c r="R71" s="644"/>
      <c r="S71" s="642"/>
      <c r="T71" s="643">
        <f t="shared" si="13"/>
        <v>0</v>
      </c>
      <c r="U71" s="642"/>
      <c r="V71" s="642"/>
    </row>
    <row r="72" spans="2:22" x14ac:dyDescent="0.25">
      <c r="B72" s="951"/>
      <c r="C72" s="954"/>
      <c r="D72" s="652"/>
      <c r="E72" s="652"/>
      <c r="F72" s="644"/>
      <c r="G72" s="651"/>
      <c r="H72" s="650" t="str">
        <f t="shared" si="9"/>
        <v/>
      </c>
      <c r="I72" s="642"/>
      <c r="J72" s="649"/>
      <c r="K72" s="653" t="str">
        <f t="shared" si="10"/>
        <v/>
      </c>
      <c r="L72" s="647"/>
      <c r="M72" s="647"/>
      <c r="N72" s="646">
        <f t="shared" si="11"/>
        <v>0</v>
      </c>
      <c r="O72" s="644"/>
      <c r="P72" s="645">
        <f t="shared" si="12"/>
        <v>0</v>
      </c>
      <c r="Q72" s="644"/>
      <c r="R72" s="644"/>
      <c r="S72" s="642"/>
      <c r="T72" s="643">
        <f t="shared" si="13"/>
        <v>0</v>
      </c>
      <c r="U72" s="642"/>
      <c r="V72" s="642"/>
    </row>
    <row r="73" spans="2:22" x14ac:dyDescent="0.25">
      <c r="B73" s="951"/>
      <c r="C73" s="954"/>
      <c r="D73" s="652"/>
      <c r="E73" s="652"/>
      <c r="F73" s="644"/>
      <c r="G73" s="651"/>
      <c r="H73" s="650" t="str">
        <f t="shared" si="9"/>
        <v/>
      </c>
      <c r="I73" s="642"/>
      <c r="J73" s="649"/>
      <c r="K73" s="653" t="str">
        <f t="shared" si="10"/>
        <v/>
      </c>
      <c r="L73" s="647"/>
      <c r="M73" s="647"/>
      <c r="N73" s="646">
        <f t="shared" si="11"/>
        <v>0</v>
      </c>
      <c r="O73" s="644"/>
      <c r="P73" s="645">
        <f t="shared" si="12"/>
        <v>0</v>
      </c>
      <c r="Q73" s="644"/>
      <c r="R73" s="644"/>
      <c r="S73" s="642"/>
      <c r="T73" s="643">
        <f t="shared" si="13"/>
        <v>0</v>
      </c>
      <c r="U73" s="642"/>
      <c r="V73" s="642"/>
    </row>
    <row r="74" spans="2:22" x14ac:dyDescent="0.25">
      <c r="B74" s="951"/>
      <c r="C74" s="954"/>
      <c r="D74" s="652"/>
      <c r="E74" s="652"/>
      <c r="F74" s="644"/>
      <c r="G74" s="651"/>
      <c r="H74" s="650" t="str">
        <f t="shared" si="9"/>
        <v/>
      </c>
      <c r="I74" s="642"/>
      <c r="J74" s="649"/>
      <c r="K74" s="653" t="str">
        <f t="shared" si="10"/>
        <v/>
      </c>
      <c r="L74" s="647"/>
      <c r="M74" s="647"/>
      <c r="N74" s="646">
        <f t="shared" si="11"/>
        <v>0</v>
      </c>
      <c r="O74" s="644"/>
      <c r="P74" s="645">
        <f t="shared" si="12"/>
        <v>0</v>
      </c>
      <c r="Q74" s="644"/>
      <c r="R74" s="644"/>
      <c r="S74" s="642"/>
      <c r="T74" s="643">
        <f t="shared" si="13"/>
        <v>0</v>
      </c>
      <c r="U74" s="642"/>
      <c r="V74" s="642"/>
    </row>
    <row r="75" spans="2:22" x14ac:dyDescent="0.25">
      <c r="B75" s="951"/>
      <c r="C75" s="954"/>
      <c r="D75" s="652"/>
      <c r="E75" s="652"/>
      <c r="F75" s="644"/>
      <c r="G75" s="651"/>
      <c r="H75" s="650" t="str">
        <f t="shared" si="9"/>
        <v/>
      </c>
      <c r="I75" s="642"/>
      <c r="J75" s="649"/>
      <c r="K75" s="653" t="str">
        <f t="shared" si="10"/>
        <v/>
      </c>
      <c r="L75" s="647"/>
      <c r="M75" s="647"/>
      <c r="N75" s="646">
        <f t="shared" si="11"/>
        <v>0</v>
      </c>
      <c r="O75" s="644"/>
      <c r="P75" s="645">
        <f t="shared" si="12"/>
        <v>0</v>
      </c>
      <c r="Q75" s="644"/>
      <c r="R75" s="644"/>
      <c r="S75" s="642"/>
      <c r="T75" s="643">
        <f t="shared" si="13"/>
        <v>0</v>
      </c>
      <c r="U75" s="642"/>
      <c r="V75" s="642"/>
    </row>
    <row r="76" spans="2:22" x14ac:dyDescent="0.25">
      <c r="B76" s="951"/>
      <c r="C76" s="954"/>
      <c r="D76" s="652"/>
      <c r="E76" s="652"/>
      <c r="F76" s="644"/>
      <c r="G76" s="651"/>
      <c r="H76" s="650" t="str">
        <f t="shared" si="9"/>
        <v/>
      </c>
      <c r="I76" s="642"/>
      <c r="J76" s="649"/>
      <c r="K76" s="653" t="str">
        <f t="shared" si="10"/>
        <v/>
      </c>
      <c r="L76" s="647"/>
      <c r="M76" s="647"/>
      <c r="N76" s="646">
        <f t="shared" si="11"/>
        <v>0</v>
      </c>
      <c r="O76" s="644"/>
      <c r="P76" s="645">
        <f t="shared" si="12"/>
        <v>0</v>
      </c>
      <c r="Q76" s="644"/>
      <c r="R76" s="644"/>
      <c r="S76" s="642"/>
      <c r="T76" s="643">
        <f t="shared" si="13"/>
        <v>0</v>
      </c>
      <c r="U76" s="642"/>
      <c r="V76" s="642"/>
    </row>
    <row r="77" spans="2:22" x14ac:dyDescent="0.25">
      <c r="B77" s="951"/>
      <c r="C77" s="954"/>
      <c r="D77" s="652"/>
      <c r="E77" s="652"/>
      <c r="F77" s="644"/>
      <c r="G77" s="651"/>
      <c r="H77" s="650" t="str">
        <f t="shared" si="9"/>
        <v/>
      </c>
      <c r="I77" s="642"/>
      <c r="J77" s="649"/>
      <c r="K77" s="653" t="str">
        <f t="shared" si="10"/>
        <v/>
      </c>
      <c r="L77" s="647"/>
      <c r="M77" s="647"/>
      <c r="N77" s="646">
        <f t="shared" si="11"/>
        <v>0</v>
      </c>
      <c r="O77" s="644"/>
      <c r="P77" s="645">
        <f t="shared" si="12"/>
        <v>0</v>
      </c>
      <c r="Q77" s="644"/>
      <c r="R77" s="644"/>
      <c r="S77" s="642"/>
      <c r="T77" s="643">
        <f t="shared" si="13"/>
        <v>0</v>
      </c>
      <c r="U77" s="642"/>
      <c r="V77" s="642"/>
    </row>
    <row r="78" spans="2:22" x14ac:dyDescent="0.25">
      <c r="B78" s="951"/>
      <c r="C78" s="954"/>
      <c r="D78" s="652"/>
      <c r="E78" s="652"/>
      <c r="F78" s="644"/>
      <c r="G78" s="651"/>
      <c r="H78" s="650" t="str">
        <f t="shared" si="9"/>
        <v/>
      </c>
      <c r="I78" s="642"/>
      <c r="J78" s="649"/>
      <c r="K78" s="653" t="str">
        <f t="shared" si="10"/>
        <v/>
      </c>
      <c r="L78" s="647"/>
      <c r="M78" s="647"/>
      <c r="N78" s="646">
        <f t="shared" si="11"/>
        <v>0</v>
      </c>
      <c r="O78" s="644"/>
      <c r="P78" s="645">
        <f t="shared" si="12"/>
        <v>0</v>
      </c>
      <c r="Q78" s="644"/>
      <c r="R78" s="644"/>
      <c r="S78" s="642"/>
      <c r="T78" s="643">
        <f t="shared" si="13"/>
        <v>0</v>
      </c>
      <c r="U78" s="642"/>
      <c r="V78" s="642"/>
    </row>
    <row r="79" spans="2:22" x14ac:dyDescent="0.25">
      <c r="B79" s="951"/>
      <c r="C79" s="954"/>
      <c r="D79" s="652"/>
      <c r="E79" s="652"/>
      <c r="F79" s="644"/>
      <c r="G79" s="651"/>
      <c r="H79" s="650" t="str">
        <f t="shared" si="9"/>
        <v/>
      </c>
      <c r="I79" s="642"/>
      <c r="J79" s="649"/>
      <c r="K79" s="653" t="str">
        <f t="shared" si="10"/>
        <v/>
      </c>
      <c r="L79" s="647"/>
      <c r="M79" s="647"/>
      <c r="N79" s="646">
        <f t="shared" si="11"/>
        <v>0</v>
      </c>
      <c r="O79" s="644"/>
      <c r="P79" s="645">
        <f t="shared" si="12"/>
        <v>0</v>
      </c>
      <c r="Q79" s="644"/>
      <c r="R79" s="644"/>
      <c r="S79" s="642"/>
      <c r="T79" s="643">
        <f t="shared" si="13"/>
        <v>0</v>
      </c>
      <c r="U79" s="642"/>
      <c r="V79" s="642"/>
    </row>
    <row r="80" spans="2:22" x14ac:dyDescent="0.25">
      <c r="B80" s="951"/>
      <c r="C80" s="954"/>
      <c r="D80" s="652"/>
      <c r="E80" s="652"/>
      <c r="F80" s="644"/>
      <c r="G80" s="651"/>
      <c r="H80" s="650" t="str">
        <f t="shared" si="9"/>
        <v/>
      </c>
      <c r="I80" s="642"/>
      <c r="J80" s="649"/>
      <c r="K80" s="653" t="str">
        <f t="shared" si="10"/>
        <v/>
      </c>
      <c r="L80" s="647"/>
      <c r="M80" s="647"/>
      <c r="N80" s="646">
        <f t="shared" si="11"/>
        <v>0</v>
      </c>
      <c r="O80" s="644"/>
      <c r="P80" s="645">
        <f t="shared" si="12"/>
        <v>0</v>
      </c>
      <c r="Q80" s="644"/>
      <c r="R80" s="644"/>
      <c r="S80" s="642"/>
      <c r="T80" s="643">
        <f t="shared" si="13"/>
        <v>0</v>
      </c>
      <c r="U80" s="642"/>
      <c r="V80" s="642"/>
    </row>
    <row r="81" spans="2:22" x14ac:dyDescent="0.25">
      <c r="B81" s="951"/>
      <c r="C81" s="954"/>
      <c r="D81" s="652"/>
      <c r="E81" s="652"/>
      <c r="F81" s="644"/>
      <c r="G81" s="651"/>
      <c r="H81" s="650" t="str">
        <f t="shared" si="9"/>
        <v/>
      </c>
      <c r="I81" s="642"/>
      <c r="J81" s="649"/>
      <c r="K81" s="653" t="str">
        <f t="shared" si="10"/>
        <v/>
      </c>
      <c r="L81" s="647"/>
      <c r="M81" s="647"/>
      <c r="N81" s="646">
        <f t="shared" si="11"/>
        <v>0</v>
      </c>
      <c r="O81" s="644"/>
      <c r="P81" s="645">
        <f t="shared" si="12"/>
        <v>0</v>
      </c>
      <c r="Q81" s="644"/>
      <c r="R81" s="644"/>
      <c r="S81" s="642"/>
      <c r="T81" s="643">
        <f t="shared" si="13"/>
        <v>0</v>
      </c>
      <c r="U81" s="642"/>
      <c r="V81" s="642"/>
    </row>
    <row r="82" spans="2:22" x14ac:dyDescent="0.25">
      <c r="B82" s="951"/>
      <c r="C82" s="954"/>
      <c r="D82" s="652"/>
      <c r="E82" s="652"/>
      <c r="F82" s="644"/>
      <c r="G82" s="651"/>
      <c r="H82" s="650" t="str">
        <f t="shared" si="9"/>
        <v/>
      </c>
      <c r="I82" s="642"/>
      <c r="J82" s="649"/>
      <c r="K82" s="653" t="str">
        <f t="shared" si="10"/>
        <v/>
      </c>
      <c r="L82" s="647"/>
      <c r="M82" s="647"/>
      <c r="N82" s="646">
        <f t="shared" si="11"/>
        <v>0</v>
      </c>
      <c r="O82" s="644"/>
      <c r="P82" s="645">
        <f t="shared" si="12"/>
        <v>0</v>
      </c>
      <c r="Q82" s="644"/>
      <c r="R82" s="644"/>
      <c r="S82" s="642"/>
      <c r="T82" s="643">
        <f t="shared" si="13"/>
        <v>0</v>
      </c>
      <c r="U82" s="642"/>
      <c r="V82" s="642"/>
    </row>
    <row r="83" spans="2:22" x14ac:dyDescent="0.25">
      <c r="B83" s="951"/>
      <c r="C83" s="954"/>
      <c r="D83" s="652"/>
      <c r="E83" s="652"/>
      <c r="F83" s="644"/>
      <c r="G83" s="651"/>
      <c r="H83" s="650" t="str">
        <f t="shared" ref="H83:H114" si="14">IF(G83&gt;$H$1,F83,"")</f>
        <v/>
      </c>
      <c r="I83" s="642"/>
      <c r="J83" s="649"/>
      <c r="K83" s="653" t="str">
        <f t="shared" si="10"/>
        <v/>
      </c>
      <c r="L83" s="647"/>
      <c r="M83" s="647"/>
      <c r="N83" s="646">
        <f t="shared" si="11"/>
        <v>0</v>
      </c>
      <c r="O83" s="644"/>
      <c r="P83" s="645">
        <f t="shared" si="12"/>
        <v>0</v>
      </c>
      <c r="Q83" s="644"/>
      <c r="R83" s="644"/>
      <c r="S83" s="642"/>
      <c r="T83" s="643">
        <f t="shared" si="13"/>
        <v>0</v>
      </c>
      <c r="U83" s="642"/>
      <c r="V83" s="642"/>
    </row>
    <row r="84" spans="2:22" x14ac:dyDescent="0.25">
      <c r="B84" s="951"/>
      <c r="C84" s="954"/>
      <c r="D84" s="652"/>
      <c r="E84" s="652"/>
      <c r="F84" s="644"/>
      <c r="G84" s="651"/>
      <c r="H84" s="650" t="str">
        <f t="shared" si="14"/>
        <v/>
      </c>
      <c r="I84" s="642"/>
      <c r="J84" s="649"/>
      <c r="K84" s="653" t="str">
        <f t="shared" si="10"/>
        <v/>
      </c>
      <c r="L84" s="647"/>
      <c r="M84" s="647"/>
      <c r="N84" s="646">
        <f t="shared" si="11"/>
        <v>0</v>
      </c>
      <c r="O84" s="644"/>
      <c r="P84" s="645">
        <f t="shared" si="12"/>
        <v>0</v>
      </c>
      <c r="Q84" s="644"/>
      <c r="R84" s="644"/>
      <c r="S84" s="642"/>
      <c r="T84" s="643">
        <f t="shared" si="13"/>
        <v>0</v>
      </c>
      <c r="U84" s="642"/>
      <c r="V84" s="642"/>
    </row>
    <row r="85" spans="2:22" x14ac:dyDescent="0.25">
      <c r="B85" s="951"/>
      <c r="C85" s="954"/>
      <c r="D85" s="652"/>
      <c r="E85" s="652"/>
      <c r="F85" s="644"/>
      <c r="G85" s="651"/>
      <c r="H85" s="650" t="str">
        <f t="shared" si="14"/>
        <v/>
      </c>
      <c r="I85" s="642"/>
      <c r="J85" s="649"/>
      <c r="K85" s="653" t="str">
        <f t="shared" si="10"/>
        <v/>
      </c>
      <c r="L85" s="647"/>
      <c r="M85" s="647"/>
      <c r="N85" s="646">
        <f t="shared" si="11"/>
        <v>0</v>
      </c>
      <c r="O85" s="644"/>
      <c r="P85" s="645">
        <f t="shared" si="12"/>
        <v>0</v>
      </c>
      <c r="Q85" s="644"/>
      <c r="R85" s="644"/>
      <c r="S85" s="642"/>
      <c r="T85" s="643">
        <f t="shared" si="13"/>
        <v>0</v>
      </c>
      <c r="U85" s="642"/>
      <c r="V85" s="642"/>
    </row>
    <row r="86" spans="2:22" x14ac:dyDescent="0.25">
      <c r="B86" s="951"/>
      <c r="C86" s="954"/>
      <c r="D86" s="652"/>
      <c r="E86" s="652"/>
      <c r="F86" s="644"/>
      <c r="G86" s="651"/>
      <c r="H86" s="650" t="str">
        <f t="shared" si="14"/>
        <v/>
      </c>
      <c r="I86" s="642"/>
      <c r="J86" s="649"/>
      <c r="K86" s="653" t="str">
        <f t="shared" si="10"/>
        <v/>
      </c>
      <c r="L86" s="647"/>
      <c r="M86" s="647"/>
      <c r="N86" s="646">
        <f t="shared" si="11"/>
        <v>0</v>
      </c>
      <c r="O86" s="644"/>
      <c r="P86" s="645">
        <f t="shared" si="12"/>
        <v>0</v>
      </c>
      <c r="Q86" s="644"/>
      <c r="R86" s="644"/>
      <c r="S86" s="642"/>
      <c r="T86" s="643">
        <f t="shared" si="13"/>
        <v>0</v>
      </c>
      <c r="U86" s="642"/>
      <c r="V86" s="642"/>
    </row>
    <row r="87" spans="2:22" x14ac:dyDescent="0.25">
      <c r="B87" s="951"/>
      <c r="C87" s="954"/>
      <c r="D87" s="652"/>
      <c r="E87" s="652"/>
      <c r="F87" s="644"/>
      <c r="G87" s="651"/>
      <c r="H87" s="650" t="str">
        <f t="shared" si="14"/>
        <v/>
      </c>
      <c r="I87" s="642"/>
      <c r="J87" s="649"/>
      <c r="K87" s="653" t="str">
        <f t="shared" si="10"/>
        <v/>
      </c>
      <c r="L87" s="647"/>
      <c r="M87" s="647"/>
      <c r="N87" s="646">
        <f t="shared" si="11"/>
        <v>0</v>
      </c>
      <c r="O87" s="644"/>
      <c r="P87" s="645">
        <f t="shared" si="12"/>
        <v>0</v>
      </c>
      <c r="Q87" s="644"/>
      <c r="R87" s="644"/>
      <c r="S87" s="642"/>
      <c r="T87" s="643">
        <f t="shared" si="13"/>
        <v>0</v>
      </c>
      <c r="U87" s="642"/>
      <c r="V87" s="642"/>
    </row>
    <row r="88" spans="2:22" x14ac:dyDescent="0.25">
      <c r="B88" s="951"/>
      <c r="C88" s="954"/>
      <c r="D88" s="652"/>
      <c r="E88" s="652"/>
      <c r="F88" s="644"/>
      <c r="G88" s="651"/>
      <c r="H88" s="650" t="str">
        <f t="shared" si="14"/>
        <v/>
      </c>
      <c r="I88" s="642"/>
      <c r="J88" s="649"/>
      <c r="K88" s="653" t="str">
        <f t="shared" si="10"/>
        <v/>
      </c>
      <c r="L88" s="647"/>
      <c r="M88" s="647"/>
      <c r="N88" s="646">
        <f t="shared" si="11"/>
        <v>0</v>
      </c>
      <c r="O88" s="644"/>
      <c r="P88" s="645">
        <f t="shared" si="12"/>
        <v>0</v>
      </c>
      <c r="Q88" s="644"/>
      <c r="R88" s="644"/>
      <c r="S88" s="642"/>
      <c r="T88" s="643">
        <f t="shared" si="13"/>
        <v>0</v>
      </c>
      <c r="U88" s="642"/>
      <c r="V88" s="642"/>
    </row>
    <row r="89" spans="2:22" x14ac:dyDescent="0.25">
      <c r="B89" s="951"/>
      <c r="C89" s="954"/>
      <c r="D89" s="652"/>
      <c r="E89" s="652"/>
      <c r="F89" s="644"/>
      <c r="G89" s="651"/>
      <c r="H89" s="650" t="str">
        <f t="shared" si="14"/>
        <v/>
      </c>
      <c r="I89" s="642"/>
      <c r="J89" s="649"/>
      <c r="K89" s="653" t="str">
        <f t="shared" si="10"/>
        <v/>
      </c>
      <c r="L89" s="647"/>
      <c r="M89" s="647"/>
      <c r="N89" s="646">
        <f t="shared" si="11"/>
        <v>0</v>
      </c>
      <c r="O89" s="644"/>
      <c r="P89" s="645">
        <f t="shared" si="12"/>
        <v>0</v>
      </c>
      <c r="Q89" s="644"/>
      <c r="R89" s="644"/>
      <c r="S89" s="642"/>
      <c r="T89" s="643">
        <f t="shared" si="13"/>
        <v>0</v>
      </c>
      <c r="U89" s="642"/>
      <c r="V89" s="642"/>
    </row>
    <row r="90" spans="2:22" x14ac:dyDescent="0.25">
      <c r="B90" s="951"/>
      <c r="C90" s="954"/>
      <c r="D90" s="652"/>
      <c r="E90" s="652"/>
      <c r="F90" s="644"/>
      <c r="G90" s="651"/>
      <c r="H90" s="650" t="str">
        <f t="shared" si="14"/>
        <v/>
      </c>
      <c r="I90" s="642"/>
      <c r="J90" s="649"/>
      <c r="K90" s="653" t="str">
        <f t="shared" si="10"/>
        <v/>
      </c>
      <c r="L90" s="647"/>
      <c r="M90" s="647"/>
      <c r="N90" s="646">
        <f t="shared" si="11"/>
        <v>0</v>
      </c>
      <c r="O90" s="644"/>
      <c r="P90" s="645">
        <f t="shared" si="12"/>
        <v>0</v>
      </c>
      <c r="Q90" s="644"/>
      <c r="R90" s="644"/>
      <c r="S90" s="642"/>
      <c r="T90" s="643">
        <f t="shared" si="13"/>
        <v>0</v>
      </c>
      <c r="U90" s="642"/>
      <c r="V90" s="642"/>
    </row>
    <row r="91" spans="2:22" x14ac:dyDescent="0.25">
      <c r="B91" s="951"/>
      <c r="C91" s="954"/>
      <c r="D91" s="652"/>
      <c r="E91" s="652"/>
      <c r="F91" s="644"/>
      <c r="G91" s="651"/>
      <c r="H91" s="650" t="str">
        <f t="shared" si="14"/>
        <v/>
      </c>
      <c r="I91" s="642"/>
      <c r="J91" s="649"/>
      <c r="K91" s="653" t="str">
        <f t="shared" si="10"/>
        <v/>
      </c>
      <c r="L91" s="647"/>
      <c r="M91" s="647"/>
      <c r="N91" s="646">
        <f t="shared" si="11"/>
        <v>0</v>
      </c>
      <c r="O91" s="644"/>
      <c r="P91" s="645">
        <f t="shared" si="12"/>
        <v>0</v>
      </c>
      <c r="Q91" s="644"/>
      <c r="R91" s="644"/>
      <c r="S91" s="642"/>
      <c r="T91" s="643">
        <f t="shared" si="13"/>
        <v>0</v>
      </c>
      <c r="U91" s="642"/>
      <c r="V91" s="642"/>
    </row>
    <row r="92" spans="2:22" x14ac:dyDescent="0.25">
      <c r="B92" s="951"/>
      <c r="C92" s="954"/>
      <c r="D92" s="652"/>
      <c r="E92" s="652"/>
      <c r="F92" s="644"/>
      <c r="G92" s="651"/>
      <c r="H92" s="650" t="str">
        <f t="shared" si="14"/>
        <v/>
      </c>
      <c r="I92" s="642"/>
      <c r="J92" s="649"/>
      <c r="K92" s="653" t="str">
        <f t="shared" si="10"/>
        <v/>
      </c>
      <c r="L92" s="647"/>
      <c r="M92" s="647"/>
      <c r="N92" s="646">
        <f t="shared" si="11"/>
        <v>0</v>
      </c>
      <c r="O92" s="644"/>
      <c r="P92" s="645">
        <f t="shared" si="12"/>
        <v>0</v>
      </c>
      <c r="Q92" s="644"/>
      <c r="R92" s="644"/>
      <c r="S92" s="642"/>
      <c r="T92" s="643">
        <f t="shared" si="13"/>
        <v>0</v>
      </c>
      <c r="U92" s="642"/>
      <c r="V92" s="642"/>
    </row>
    <row r="93" spans="2:22" x14ac:dyDescent="0.25">
      <c r="B93" s="951"/>
      <c r="C93" s="954"/>
      <c r="D93" s="652"/>
      <c r="E93" s="652"/>
      <c r="F93" s="644"/>
      <c r="G93" s="651"/>
      <c r="H93" s="650" t="str">
        <f t="shared" si="14"/>
        <v/>
      </c>
      <c r="I93" s="642"/>
      <c r="J93" s="649"/>
      <c r="K93" s="653" t="str">
        <f t="shared" si="10"/>
        <v/>
      </c>
      <c r="L93" s="647"/>
      <c r="M93" s="647"/>
      <c r="N93" s="646">
        <f t="shared" si="11"/>
        <v>0</v>
      </c>
      <c r="O93" s="644"/>
      <c r="P93" s="645">
        <f t="shared" si="12"/>
        <v>0</v>
      </c>
      <c r="Q93" s="644"/>
      <c r="R93" s="644"/>
      <c r="S93" s="642"/>
      <c r="T93" s="643">
        <f t="shared" si="13"/>
        <v>0</v>
      </c>
      <c r="U93" s="642"/>
      <c r="V93" s="642"/>
    </row>
    <row r="94" spans="2:22" x14ac:dyDescent="0.25">
      <c r="B94" s="951"/>
      <c r="C94" s="954"/>
      <c r="D94" s="652"/>
      <c r="E94" s="652"/>
      <c r="F94" s="644"/>
      <c r="G94" s="651"/>
      <c r="H94" s="650" t="str">
        <f t="shared" si="14"/>
        <v/>
      </c>
      <c r="I94" s="642"/>
      <c r="J94" s="649"/>
      <c r="K94" s="653" t="str">
        <f t="shared" si="10"/>
        <v/>
      </c>
      <c r="L94" s="647"/>
      <c r="M94" s="647"/>
      <c r="N94" s="646">
        <f t="shared" si="11"/>
        <v>0</v>
      </c>
      <c r="O94" s="644"/>
      <c r="P94" s="645">
        <f t="shared" si="12"/>
        <v>0</v>
      </c>
      <c r="Q94" s="644"/>
      <c r="R94" s="644"/>
      <c r="S94" s="642"/>
      <c r="T94" s="643">
        <f t="shared" si="13"/>
        <v>0</v>
      </c>
      <c r="U94" s="642"/>
      <c r="V94" s="642"/>
    </row>
    <row r="95" spans="2:22" x14ac:dyDescent="0.25">
      <c r="B95" s="951"/>
      <c r="C95" s="954"/>
      <c r="D95" s="652"/>
      <c r="E95" s="652"/>
      <c r="F95" s="644"/>
      <c r="G95" s="651"/>
      <c r="H95" s="650" t="str">
        <f t="shared" si="14"/>
        <v/>
      </c>
      <c r="I95" s="642"/>
      <c r="J95" s="649"/>
      <c r="K95" s="653" t="str">
        <f t="shared" si="10"/>
        <v/>
      </c>
      <c r="L95" s="647"/>
      <c r="M95" s="647"/>
      <c r="N95" s="646">
        <f t="shared" si="11"/>
        <v>0</v>
      </c>
      <c r="O95" s="644"/>
      <c r="P95" s="645">
        <f t="shared" si="12"/>
        <v>0</v>
      </c>
      <c r="Q95" s="644"/>
      <c r="R95" s="644"/>
      <c r="S95" s="642"/>
      <c r="T95" s="643">
        <f t="shared" si="13"/>
        <v>0</v>
      </c>
      <c r="U95" s="642"/>
      <c r="V95" s="642"/>
    </row>
    <row r="96" spans="2:22" x14ac:dyDescent="0.25">
      <c r="B96" s="951"/>
      <c r="C96" s="954"/>
      <c r="D96" s="652"/>
      <c r="E96" s="652"/>
      <c r="F96" s="644"/>
      <c r="G96" s="651"/>
      <c r="H96" s="650" t="str">
        <f t="shared" si="14"/>
        <v/>
      </c>
      <c r="I96" s="642"/>
      <c r="J96" s="649"/>
      <c r="K96" s="653" t="str">
        <f t="shared" si="10"/>
        <v/>
      </c>
      <c r="L96" s="647"/>
      <c r="M96" s="647"/>
      <c r="N96" s="646">
        <f t="shared" si="11"/>
        <v>0</v>
      </c>
      <c r="O96" s="644"/>
      <c r="P96" s="645">
        <f t="shared" si="12"/>
        <v>0</v>
      </c>
      <c r="Q96" s="644"/>
      <c r="R96" s="644"/>
      <c r="S96" s="642"/>
      <c r="T96" s="643">
        <f t="shared" si="13"/>
        <v>0</v>
      </c>
      <c r="U96" s="642"/>
      <c r="V96" s="642"/>
    </row>
    <row r="97" spans="2:22" x14ac:dyDescent="0.25">
      <c r="B97" s="951"/>
      <c r="C97" s="954"/>
      <c r="D97" s="652"/>
      <c r="E97" s="652"/>
      <c r="F97" s="644"/>
      <c r="G97" s="651"/>
      <c r="H97" s="650" t="str">
        <f t="shared" si="14"/>
        <v/>
      </c>
      <c r="I97" s="642"/>
      <c r="J97" s="649"/>
      <c r="K97" s="653" t="str">
        <f t="shared" si="10"/>
        <v/>
      </c>
      <c r="L97" s="647"/>
      <c r="M97" s="647"/>
      <c r="N97" s="646">
        <f t="shared" si="11"/>
        <v>0</v>
      </c>
      <c r="O97" s="644"/>
      <c r="P97" s="645">
        <f t="shared" si="12"/>
        <v>0</v>
      </c>
      <c r="Q97" s="644"/>
      <c r="R97" s="644"/>
      <c r="S97" s="642"/>
      <c r="T97" s="643">
        <f t="shared" si="13"/>
        <v>0</v>
      </c>
      <c r="U97" s="642"/>
      <c r="V97" s="642"/>
    </row>
    <row r="98" spans="2:22" x14ac:dyDescent="0.25">
      <c r="B98" s="951"/>
      <c r="C98" s="954"/>
      <c r="D98" s="652"/>
      <c r="E98" s="652"/>
      <c r="F98" s="644"/>
      <c r="G98" s="651"/>
      <c r="H98" s="650" t="str">
        <f t="shared" si="14"/>
        <v/>
      </c>
      <c r="I98" s="642"/>
      <c r="J98" s="649"/>
      <c r="K98" s="653" t="str">
        <f t="shared" si="10"/>
        <v/>
      </c>
      <c r="L98" s="647"/>
      <c r="M98" s="647"/>
      <c r="N98" s="646">
        <f t="shared" si="11"/>
        <v>0</v>
      </c>
      <c r="O98" s="644"/>
      <c r="P98" s="645">
        <f t="shared" si="12"/>
        <v>0</v>
      </c>
      <c r="Q98" s="644"/>
      <c r="R98" s="644"/>
      <c r="S98" s="642"/>
      <c r="T98" s="643">
        <f t="shared" si="13"/>
        <v>0</v>
      </c>
      <c r="U98" s="642"/>
      <c r="V98" s="642"/>
    </row>
    <row r="99" spans="2:22" x14ac:dyDescent="0.25">
      <c r="B99" s="951"/>
      <c r="C99" s="954"/>
      <c r="D99" s="652"/>
      <c r="E99" s="652"/>
      <c r="F99" s="644"/>
      <c r="G99" s="651"/>
      <c r="H99" s="650" t="str">
        <f t="shared" si="14"/>
        <v/>
      </c>
      <c r="I99" s="642"/>
      <c r="J99" s="649"/>
      <c r="K99" s="653" t="str">
        <f t="shared" si="10"/>
        <v/>
      </c>
      <c r="L99" s="647"/>
      <c r="M99" s="647"/>
      <c r="N99" s="646">
        <f t="shared" si="11"/>
        <v>0</v>
      </c>
      <c r="O99" s="644"/>
      <c r="P99" s="645">
        <f t="shared" si="12"/>
        <v>0</v>
      </c>
      <c r="Q99" s="644"/>
      <c r="R99" s="644"/>
      <c r="S99" s="642"/>
      <c r="T99" s="643">
        <f t="shared" si="13"/>
        <v>0</v>
      </c>
      <c r="U99" s="642"/>
      <c r="V99" s="642"/>
    </row>
    <row r="100" spans="2:22" x14ac:dyDescent="0.25">
      <c r="B100" s="951"/>
      <c r="C100" s="954"/>
      <c r="D100" s="652"/>
      <c r="E100" s="652"/>
      <c r="F100" s="644"/>
      <c r="G100" s="651"/>
      <c r="H100" s="650" t="str">
        <f t="shared" si="14"/>
        <v/>
      </c>
      <c r="I100" s="642"/>
      <c r="J100" s="649"/>
      <c r="K100" s="653" t="str">
        <f t="shared" si="10"/>
        <v/>
      </c>
      <c r="L100" s="647"/>
      <c r="M100" s="647"/>
      <c r="N100" s="646">
        <f t="shared" si="11"/>
        <v>0</v>
      </c>
      <c r="O100" s="644"/>
      <c r="P100" s="645">
        <f t="shared" si="12"/>
        <v>0</v>
      </c>
      <c r="Q100" s="644"/>
      <c r="R100" s="644"/>
      <c r="S100" s="642"/>
      <c r="T100" s="643">
        <f t="shared" si="13"/>
        <v>0</v>
      </c>
      <c r="U100" s="642"/>
      <c r="V100" s="642"/>
    </row>
    <row r="101" spans="2:22" x14ac:dyDescent="0.25">
      <c r="B101" s="951"/>
      <c r="C101" s="954"/>
      <c r="D101" s="652"/>
      <c r="E101" s="652"/>
      <c r="F101" s="644"/>
      <c r="G101" s="651"/>
      <c r="H101" s="650" t="str">
        <f t="shared" si="14"/>
        <v/>
      </c>
      <c r="I101" s="642"/>
      <c r="J101" s="649"/>
      <c r="K101" s="653" t="str">
        <f t="shared" ref="K101:K132" si="15">IF(J101&gt;$H$1,I101,"")</f>
        <v/>
      </c>
      <c r="L101" s="647"/>
      <c r="M101" s="647"/>
      <c r="N101" s="646">
        <f t="shared" ref="N101:N132" si="16">L101+M101</f>
        <v>0</v>
      </c>
      <c r="O101" s="644"/>
      <c r="P101" s="645">
        <f t="shared" ref="P101:P132" si="17">I101-(N101+O101)</f>
        <v>0</v>
      </c>
      <c r="Q101" s="644"/>
      <c r="R101" s="644"/>
      <c r="S101" s="642"/>
      <c r="T101" s="643">
        <f t="shared" ref="T101:T132" si="18">I101-N101-Q101-R101+S101</f>
        <v>0</v>
      </c>
      <c r="U101" s="642"/>
      <c r="V101" s="642"/>
    </row>
    <row r="102" spans="2:22" x14ac:dyDescent="0.25">
      <c r="B102" s="951"/>
      <c r="C102" s="954"/>
      <c r="D102" s="652"/>
      <c r="E102" s="652"/>
      <c r="F102" s="644"/>
      <c r="G102" s="651"/>
      <c r="H102" s="650" t="str">
        <f t="shared" si="14"/>
        <v/>
      </c>
      <c r="I102" s="642"/>
      <c r="J102" s="649"/>
      <c r="K102" s="653" t="str">
        <f t="shared" si="15"/>
        <v/>
      </c>
      <c r="L102" s="647"/>
      <c r="M102" s="647"/>
      <c r="N102" s="646">
        <f t="shared" si="16"/>
        <v>0</v>
      </c>
      <c r="O102" s="644"/>
      <c r="P102" s="645">
        <f t="shared" si="17"/>
        <v>0</v>
      </c>
      <c r="Q102" s="644"/>
      <c r="R102" s="644"/>
      <c r="S102" s="642"/>
      <c r="T102" s="643">
        <f t="shared" si="18"/>
        <v>0</v>
      </c>
      <c r="U102" s="642"/>
      <c r="V102" s="642"/>
    </row>
    <row r="103" spans="2:22" x14ac:dyDescent="0.25">
      <c r="B103" s="951"/>
      <c r="C103" s="954"/>
      <c r="D103" s="652"/>
      <c r="E103" s="652"/>
      <c r="F103" s="644"/>
      <c r="G103" s="651"/>
      <c r="H103" s="650" t="str">
        <f t="shared" si="14"/>
        <v/>
      </c>
      <c r="I103" s="642"/>
      <c r="J103" s="649"/>
      <c r="K103" s="653" t="str">
        <f t="shared" si="15"/>
        <v/>
      </c>
      <c r="L103" s="647"/>
      <c r="M103" s="647"/>
      <c r="N103" s="646">
        <f t="shared" si="16"/>
        <v>0</v>
      </c>
      <c r="O103" s="644"/>
      <c r="P103" s="645">
        <f t="shared" si="17"/>
        <v>0</v>
      </c>
      <c r="Q103" s="644"/>
      <c r="R103" s="644"/>
      <c r="S103" s="642"/>
      <c r="T103" s="643">
        <f t="shared" si="18"/>
        <v>0</v>
      </c>
      <c r="U103" s="642"/>
      <c r="V103" s="642"/>
    </row>
    <row r="104" spans="2:22" x14ac:dyDescent="0.25">
      <c r="B104" s="951"/>
      <c r="C104" s="954"/>
      <c r="D104" s="652"/>
      <c r="E104" s="652"/>
      <c r="F104" s="644"/>
      <c r="G104" s="651"/>
      <c r="H104" s="650" t="str">
        <f t="shared" si="14"/>
        <v/>
      </c>
      <c r="I104" s="642"/>
      <c r="J104" s="649"/>
      <c r="K104" s="653" t="str">
        <f t="shared" si="15"/>
        <v/>
      </c>
      <c r="L104" s="647"/>
      <c r="M104" s="647"/>
      <c r="N104" s="646">
        <f t="shared" si="16"/>
        <v>0</v>
      </c>
      <c r="O104" s="644"/>
      <c r="P104" s="645">
        <f t="shared" si="17"/>
        <v>0</v>
      </c>
      <c r="Q104" s="644"/>
      <c r="R104" s="644"/>
      <c r="S104" s="642"/>
      <c r="T104" s="643">
        <f t="shared" si="18"/>
        <v>0</v>
      </c>
      <c r="U104" s="642"/>
      <c r="V104" s="642"/>
    </row>
    <row r="105" spans="2:22" x14ac:dyDescent="0.25">
      <c r="B105" s="951"/>
      <c r="C105" s="954"/>
      <c r="D105" s="652"/>
      <c r="E105" s="652"/>
      <c r="F105" s="644"/>
      <c r="G105" s="651"/>
      <c r="H105" s="650" t="str">
        <f t="shared" si="14"/>
        <v/>
      </c>
      <c r="I105" s="642"/>
      <c r="J105" s="649"/>
      <c r="K105" s="653" t="str">
        <f t="shared" si="15"/>
        <v/>
      </c>
      <c r="L105" s="647"/>
      <c r="M105" s="647"/>
      <c r="N105" s="646">
        <f t="shared" si="16"/>
        <v>0</v>
      </c>
      <c r="O105" s="644"/>
      <c r="P105" s="645">
        <f t="shared" si="17"/>
        <v>0</v>
      </c>
      <c r="Q105" s="644"/>
      <c r="R105" s="644"/>
      <c r="S105" s="642"/>
      <c r="T105" s="643">
        <f t="shared" si="18"/>
        <v>0</v>
      </c>
      <c r="U105" s="642"/>
      <c r="V105" s="642"/>
    </row>
    <row r="106" spans="2:22" x14ac:dyDescent="0.25">
      <c r="B106" s="951"/>
      <c r="C106" s="954"/>
      <c r="D106" s="652"/>
      <c r="E106" s="652"/>
      <c r="F106" s="644"/>
      <c r="G106" s="651"/>
      <c r="H106" s="650" t="str">
        <f t="shared" si="14"/>
        <v/>
      </c>
      <c r="I106" s="642"/>
      <c r="J106" s="649"/>
      <c r="K106" s="653" t="str">
        <f t="shared" si="15"/>
        <v/>
      </c>
      <c r="L106" s="647"/>
      <c r="M106" s="647"/>
      <c r="N106" s="646">
        <f t="shared" si="16"/>
        <v>0</v>
      </c>
      <c r="O106" s="644"/>
      <c r="P106" s="645">
        <f t="shared" si="17"/>
        <v>0</v>
      </c>
      <c r="Q106" s="644"/>
      <c r="R106" s="644"/>
      <c r="S106" s="642"/>
      <c r="T106" s="643">
        <f t="shared" si="18"/>
        <v>0</v>
      </c>
      <c r="U106" s="642"/>
      <c r="V106" s="642"/>
    </row>
    <row r="107" spans="2:22" x14ac:dyDescent="0.25">
      <c r="B107" s="951"/>
      <c r="C107" s="954"/>
      <c r="D107" s="652"/>
      <c r="E107" s="652"/>
      <c r="F107" s="644"/>
      <c r="G107" s="651"/>
      <c r="H107" s="650" t="str">
        <f t="shared" si="14"/>
        <v/>
      </c>
      <c r="I107" s="642"/>
      <c r="J107" s="649"/>
      <c r="K107" s="653" t="str">
        <f t="shared" si="15"/>
        <v/>
      </c>
      <c r="L107" s="647"/>
      <c r="M107" s="647"/>
      <c r="N107" s="646">
        <f t="shared" si="16"/>
        <v>0</v>
      </c>
      <c r="O107" s="644"/>
      <c r="P107" s="645">
        <f t="shared" si="17"/>
        <v>0</v>
      </c>
      <c r="Q107" s="644"/>
      <c r="R107" s="644"/>
      <c r="S107" s="642"/>
      <c r="T107" s="643">
        <f t="shared" si="18"/>
        <v>0</v>
      </c>
      <c r="U107" s="642"/>
      <c r="V107" s="642"/>
    </row>
    <row r="108" spans="2:22" x14ac:dyDescent="0.25">
      <c r="B108" s="951"/>
      <c r="C108" s="954"/>
      <c r="D108" s="652"/>
      <c r="E108" s="652"/>
      <c r="F108" s="644"/>
      <c r="G108" s="651"/>
      <c r="H108" s="650" t="str">
        <f t="shared" si="14"/>
        <v/>
      </c>
      <c r="I108" s="642"/>
      <c r="J108" s="649"/>
      <c r="K108" s="653" t="str">
        <f t="shared" si="15"/>
        <v/>
      </c>
      <c r="L108" s="647"/>
      <c r="M108" s="647"/>
      <c r="N108" s="646">
        <f t="shared" si="16"/>
        <v>0</v>
      </c>
      <c r="O108" s="644"/>
      <c r="P108" s="645">
        <f t="shared" si="17"/>
        <v>0</v>
      </c>
      <c r="Q108" s="644"/>
      <c r="R108" s="644"/>
      <c r="S108" s="642"/>
      <c r="T108" s="643">
        <f t="shared" si="18"/>
        <v>0</v>
      </c>
      <c r="U108" s="642"/>
      <c r="V108" s="642"/>
    </row>
    <row r="109" spans="2:22" x14ac:dyDescent="0.25">
      <c r="B109" s="951"/>
      <c r="C109" s="954"/>
      <c r="D109" s="652"/>
      <c r="E109" s="652"/>
      <c r="F109" s="644"/>
      <c r="G109" s="651"/>
      <c r="H109" s="650" t="str">
        <f t="shared" si="14"/>
        <v/>
      </c>
      <c r="I109" s="642"/>
      <c r="J109" s="649"/>
      <c r="K109" s="653" t="str">
        <f t="shared" si="15"/>
        <v/>
      </c>
      <c r="L109" s="647"/>
      <c r="M109" s="647"/>
      <c r="N109" s="646">
        <f t="shared" si="16"/>
        <v>0</v>
      </c>
      <c r="O109" s="644"/>
      <c r="P109" s="645">
        <f t="shared" si="17"/>
        <v>0</v>
      </c>
      <c r="Q109" s="644"/>
      <c r="R109" s="644"/>
      <c r="S109" s="642"/>
      <c r="T109" s="643">
        <f t="shared" si="18"/>
        <v>0</v>
      </c>
      <c r="U109" s="642"/>
      <c r="V109" s="642"/>
    </row>
    <row r="110" spans="2:22" x14ac:dyDescent="0.25">
      <c r="B110" s="951"/>
      <c r="C110" s="954"/>
      <c r="D110" s="652"/>
      <c r="E110" s="652"/>
      <c r="F110" s="644"/>
      <c r="G110" s="651"/>
      <c r="H110" s="650" t="str">
        <f t="shared" si="14"/>
        <v/>
      </c>
      <c r="I110" s="642"/>
      <c r="J110" s="649"/>
      <c r="K110" s="653" t="str">
        <f t="shared" si="15"/>
        <v/>
      </c>
      <c r="L110" s="647"/>
      <c r="M110" s="647"/>
      <c r="N110" s="646">
        <f t="shared" si="16"/>
        <v>0</v>
      </c>
      <c r="O110" s="644"/>
      <c r="P110" s="645">
        <f t="shared" si="17"/>
        <v>0</v>
      </c>
      <c r="Q110" s="644"/>
      <c r="R110" s="644"/>
      <c r="S110" s="642"/>
      <c r="T110" s="643">
        <f t="shared" si="18"/>
        <v>0</v>
      </c>
      <c r="U110" s="642"/>
      <c r="V110" s="642"/>
    </row>
    <row r="111" spans="2:22" x14ac:dyDescent="0.25">
      <c r="B111" s="951"/>
      <c r="C111" s="954"/>
      <c r="D111" s="652"/>
      <c r="E111" s="652"/>
      <c r="F111" s="644"/>
      <c r="G111" s="651"/>
      <c r="H111" s="650" t="str">
        <f t="shared" si="14"/>
        <v/>
      </c>
      <c r="I111" s="642"/>
      <c r="J111" s="649"/>
      <c r="K111" s="653" t="str">
        <f t="shared" si="15"/>
        <v/>
      </c>
      <c r="L111" s="647"/>
      <c r="M111" s="647"/>
      <c r="N111" s="646">
        <f t="shared" si="16"/>
        <v>0</v>
      </c>
      <c r="O111" s="644"/>
      <c r="P111" s="645">
        <f t="shared" si="17"/>
        <v>0</v>
      </c>
      <c r="Q111" s="644"/>
      <c r="R111" s="644"/>
      <c r="S111" s="642"/>
      <c r="T111" s="643">
        <f t="shared" si="18"/>
        <v>0</v>
      </c>
      <c r="U111" s="642"/>
      <c r="V111" s="642"/>
    </row>
    <row r="112" spans="2:22" x14ac:dyDescent="0.25">
      <c r="B112" s="951"/>
      <c r="C112" s="954"/>
      <c r="D112" s="652"/>
      <c r="E112" s="652"/>
      <c r="F112" s="644"/>
      <c r="G112" s="651"/>
      <c r="H112" s="650" t="str">
        <f t="shared" si="14"/>
        <v/>
      </c>
      <c r="I112" s="642"/>
      <c r="J112" s="649"/>
      <c r="K112" s="653" t="str">
        <f t="shared" si="15"/>
        <v/>
      </c>
      <c r="L112" s="647"/>
      <c r="M112" s="647"/>
      <c r="N112" s="646">
        <f t="shared" si="16"/>
        <v>0</v>
      </c>
      <c r="O112" s="644"/>
      <c r="P112" s="645">
        <f t="shared" si="17"/>
        <v>0</v>
      </c>
      <c r="Q112" s="644"/>
      <c r="R112" s="644"/>
      <c r="S112" s="642"/>
      <c r="T112" s="643">
        <f t="shared" si="18"/>
        <v>0</v>
      </c>
      <c r="U112" s="642"/>
      <c r="V112" s="642"/>
    </row>
    <row r="113" spans="2:22" x14ac:dyDescent="0.25">
      <c r="B113" s="951"/>
      <c r="C113" s="954"/>
      <c r="D113" s="652"/>
      <c r="E113" s="652"/>
      <c r="F113" s="644"/>
      <c r="G113" s="651"/>
      <c r="H113" s="650" t="str">
        <f t="shared" si="14"/>
        <v/>
      </c>
      <c r="I113" s="642"/>
      <c r="J113" s="649"/>
      <c r="K113" s="653" t="str">
        <f t="shared" si="15"/>
        <v/>
      </c>
      <c r="L113" s="647"/>
      <c r="M113" s="647"/>
      <c r="N113" s="646">
        <f t="shared" si="16"/>
        <v>0</v>
      </c>
      <c r="O113" s="644"/>
      <c r="P113" s="645">
        <f t="shared" si="17"/>
        <v>0</v>
      </c>
      <c r="Q113" s="644"/>
      <c r="R113" s="644"/>
      <c r="S113" s="642"/>
      <c r="T113" s="643">
        <f t="shared" si="18"/>
        <v>0</v>
      </c>
      <c r="U113" s="642"/>
      <c r="V113" s="642"/>
    </row>
    <row r="114" spans="2:22" x14ac:dyDescent="0.25">
      <c r="B114" s="951"/>
      <c r="C114" s="954"/>
      <c r="D114" s="652"/>
      <c r="E114" s="652"/>
      <c r="F114" s="644"/>
      <c r="G114" s="651"/>
      <c r="H114" s="650" t="str">
        <f t="shared" si="14"/>
        <v/>
      </c>
      <c r="I114" s="642"/>
      <c r="J114" s="649"/>
      <c r="K114" s="653" t="str">
        <f t="shared" si="15"/>
        <v/>
      </c>
      <c r="L114" s="647"/>
      <c r="M114" s="647"/>
      <c r="N114" s="646">
        <f t="shared" si="16"/>
        <v>0</v>
      </c>
      <c r="O114" s="644"/>
      <c r="P114" s="645">
        <f t="shared" si="17"/>
        <v>0</v>
      </c>
      <c r="Q114" s="644"/>
      <c r="R114" s="644"/>
      <c r="S114" s="642"/>
      <c r="T114" s="643">
        <f t="shared" si="18"/>
        <v>0</v>
      </c>
      <c r="U114" s="642"/>
      <c r="V114" s="642"/>
    </row>
    <row r="115" spans="2:22" x14ac:dyDescent="0.25">
      <c r="B115" s="951"/>
      <c r="C115" s="954"/>
      <c r="D115" s="652"/>
      <c r="E115" s="652"/>
      <c r="F115" s="644"/>
      <c r="G115" s="651"/>
      <c r="H115" s="650" t="str">
        <f t="shared" ref="H115:H146" si="19">IF(G115&gt;$H$1,F115,"")</f>
        <v/>
      </c>
      <c r="I115" s="642"/>
      <c r="J115" s="649"/>
      <c r="K115" s="653" t="str">
        <f t="shared" si="15"/>
        <v/>
      </c>
      <c r="L115" s="647"/>
      <c r="M115" s="647"/>
      <c r="N115" s="646">
        <f t="shared" si="16"/>
        <v>0</v>
      </c>
      <c r="O115" s="644"/>
      <c r="P115" s="645">
        <f t="shared" si="17"/>
        <v>0</v>
      </c>
      <c r="Q115" s="644"/>
      <c r="R115" s="644"/>
      <c r="S115" s="642"/>
      <c r="T115" s="643">
        <f t="shared" si="18"/>
        <v>0</v>
      </c>
      <c r="U115" s="642"/>
      <c r="V115" s="642"/>
    </row>
    <row r="116" spans="2:22" x14ac:dyDescent="0.25">
      <c r="B116" s="951"/>
      <c r="C116" s="954"/>
      <c r="D116" s="652"/>
      <c r="E116" s="652"/>
      <c r="F116" s="644"/>
      <c r="G116" s="651"/>
      <c r="H116" s="650" t="str">
        <f t="shared" si="19"/>
        <v/>
      </c>
      <c r="I116" s="642"/>
      <c r="J116" s="649"/>
      <c r="K116" s="653" t="str">
        <f t="shared" si="15"/>
        <v/>
      </c>
      <c r="L116" s="647"/>
      <c r="M116" s="647"/>
      <c r="N116" s="646">
        <f t="shared" si="16"/>
        <v>0</v>
      </c>
      <c r="O116" s="644"/>
      <c r="P116" s="645">
        <f t="shared" si="17"/>
        <v>0</v>
      </c>
      <c r="Q116" s="644"/>
      <c r="R116" s="644"/>
      <c r="S116" s="642"/>
      <c r="T116" s="643">
        <f t="shared" si="18"/>
        <v>0</v>
      </c>
      <c r="U116" s="642"/>
      <c r="V116" s="642"/>
    </row>
    <row r="117" spans="2:22" x14ac:dyDescent="0.25">
      <c r="B117" s="951"/>
      <c r="C117" s="954"/>
      <c r="D117" s="652"/>
      <c r="E117" s="652"/>
      <c r="F117" s="644"/>
      <c r="G117" s="651"/>
      <c r="H117" s="650" t="str">
        <f t="shared" si="19"/>
        <v/>
      </c>
      <c r="I117" s="642"/>
      <c r="J117" s="649"/>
      <c r="K117" s="653" t="str">
        <f t="shared" si="15"/>
        <v/>
      </c>
      <c r="L117" s="647"/>
      <c r="M117" s="647"/>
      <c r="N117" s="646">
        <f t="shared" si="16"/>
        <v>0</v>
      </c>
      <c r="O117" s="644"/>
      <c r="P117" s="645">
        <f t="shared" si="17"/>
        <v>0</v>
      </c>
      <c r="Q117" s="644"/>
      <c r="R117" s="644"/>
      <c r="S117" s="642"/>
      <c r="T117" s="643">
        <f t="shared" si="18"/>
        <v>0</v>
      </c>
      <c r="U117" s="642"/>
      <c r="V117" s="642"/>
    </row>
    <row r="118" spans="2:22" x14ac:dyDescent="0.25">
      <c r="B118" s="951"/>
      <c r="C118" s="954"/>
      <c r="D118" s="652"/>
      <c r="E118" s="652"/>
      <c r="F118" s="644"/>
      <c r="G118" s="651"/>
      <c r="H118" s="650" t="str">
        <f t="shared" si="19"/>
        <v/>
      </c>
      <c r="I118" s="642"/>
      <c r="J118" s="649"/>
      <c r="K118" s="653" t="str">
        <f t="shared" si="15"/>
        <v/>
      </c>
      <c r="L118" s="647"/>
      <c r="M118" s="647"/>
      <c r="N118" s="646">
        <f t="shared" si="16"/>
        <v>0</v>
      </c>
      <c r="O118" s="644"/>
      <c r="P118" s="645">
        <f t="shared" si="17"/>
        <v>0</v>
      </c>
      <c r="Q118" s="644"/>
      <c r="R118" s="644"/>
      <c r="S118" s="642"/>
      <c r="T118" s="643">
        <f t="shared" si="18"/>
        <v>0</v>
      </c>
      <c r="U118" s="642"/>
      <c r="V118" s="642"/>
    </row>
    <row r="119" spans="2:22" x14ac:dyDescent="0.25">
      <c r="B119" s="951"/>
      <c r="C119" s="954"/>
      <c r="D119" s="652"/>
      <c r="E119" s="652"/>
      <c r="F119" s="644"/>
      <c r="G119" s="651"/>
      <c r="H119" s="650" t="str">
        <f t="shared" si="19"/>
        <v/>
      </c>
      <c r="I119" s="642"/>
      <c r="J119" s="649"/>
      <c r="K119" s="653" t="str">
        <f t="shared" si="15"/>
        <v/>
      </c>
      <c r="L119" s="647"/>
      <c r="M119" s="647"/>
      <c r="N119" s="646">
        <f t="shared" si="16"/>
        <v>0</v>
      </c>
      <c r="O119" s="644"/>
      <c r="P119" s="645">
        <f t="shared" si="17"/>
        <v>0</v>
      </c>
      <c r="Q119" s="644"/>
      <c r="R119" s="644"/>
      <c r="S119" s="642"/>
      <c r="T119" s="643">
        <f t="shared" si="18"/>
        <v>0</v>
      </c>
      <c r="U119" s="642"/>
      <c r="V119" s="642"/>
    </row>
    <row r="120" spans="2:22" x14ac:dyDescent="0.25">
      <c r="B120" s="951"/>
      <c r="C120" s="954"/>
      <c r="D120" s="652"/>
      <c r="E120" s="652"/>
      <c r="F120" s="644"/>
      <c r="G120" s="651"/>
      <c r="H120" s="650" t="str">
        <f t="shared" si="19"/>
        <v/>
      </c>
      <c r="I120" s="642"/>
      <c r="J120" s="649"/>
      <c r="K120" s="653" t="str">
        <f t="shared" si="15"/>
        <v/>
      </c>
      <c r="L120" s="647"/>
      <c r="M120" s="647"/>
      <c r="N120" s="646">
        <f t="shared" si="16"/>
        <v>0</v>
      </c>
      <c r="O120" s="644"/>
      <c r="P120" s="645">
        <f t="shared" si="17"/>
        <v>0</v>
      </c>
      <c r="Q120" s="644"/>
      <c r="R120" s="644"/>
      <c r="S120" s="642"/>
      <c r="T120" s="643">
        <f t="shared" si="18"/>
        <v>0</v>
      </c>
      <c r="U120" s="642"/>
      <c r="V120" s="642"/>
    </row>
    <row r="121" spans="2:22" x14ac:dyDescent="0.25">
      <c r="B121" s="951"/>
      <c r="C121" s="954"/>
      <c r="D121" s="652"/>
      <c r="E121" s="652"/>
      <c r="F121" s="644"/>
      <c r="G121" s="651"/>
      <c r="H121" s="650" t="str">
        <f t="shared" si="19"/>
        <v/>
      </c>
      <c r="I121" s="642"/>
      <c r="J121" s="649"/>
      <c r="K121" s="653" t="str">
        <f t="shared" si="15"/>
        <v/>
      </c>
      <c r="L121" s="647"/>
      <c r="M121" s="647"/>
      <c r="N121" s="646">
        <f t="shared" si="16"/>
        <v>0</v>
      </c>
      <c r="O121" s="644"/>
      <c r="P121" s="645">
        <f t="shared" si="17"/>
        <v>0</v>
      </c>
      <c r="Q121" s="644"/>
      <c r="R121" s="644"/>
      <c r="S121" s="642"/>
      <c r="T121" s="643">
        <f t="shared" si="18"/>
        <v>0</v>
      </c>
      <c r="U121" s="642"/>
      <c r="V121" s="642"/>
    </row>
    <row r="122" spans="2:22" x14ac:dyDescent="0.25">
      <c r="B122" s="951"/>
      <c r="C122" s="954"/>
      <c r="D122" s="652"/>
      <c r="E122" s="652"/>
      <c r="F122" s="644"/>
      <c r="G122" s="651"/>
      <c r="H122" s="650" t="str">
        <f t="shared" si="19"/>
        <v/>
      </c>
      <c r="I122" s="642"/>
      <c r="J122" s="649"/>
      <c r="K122" s="653" t="str">
        <f t="shared" si="15"/>
        <v/>
      </c>
      <c r="L122" s="647"/>
      <c r="M122" s="647"/>
      <c r="N122" s="646">
        <f t="shared" si="16"/>
        <v>0</v>
      </c>
      <c r="O122" s="644"/>
      <c r="P122" s="645">
        <f t="shared" si="17"/>
        <v>0</v>
      </c>
      <c r="Q122" s="644"/>
      <c r="R122" s="644"/>
      <c r="S122" s="642"/>
      <c r="T122" s="643">
        <f t="shared" si="18"/>
        <v>0</v>
      </c>
      <c r="U122" s="642"/>
      <c r="V122" s="642"/>
    </row>
    <row r="123" spans="2:22" x14ac:dyDescent="0.25">
      <c r="B123" s="951"/>
      <c r="C123" s="954"/>
      <c r="D123" s="652"/>
      <c r="E123" s="652"/>
      <c r="F123" s="644"/>
      <c r="G123" s="651"/>
      <c r="H123" s="650" t="str">
        <f t="shared" si="19"/>
        <v/>
      </c>
      <c r="I123" s="642"/>
      <c r="J123" s="649"/>
      <c r="K123" s="653" t="str">
        <f t="shared" si="15"/>
        <v/>
      </c>
      <c r="L123" s="647"/>
      <c r="M123" s="647"/>
      <c r="N123" s="646">
        <f t="shared" si="16"/>
        <v>0</v>
      </c>
      <c r="O123" s="644"/>
      <c r="P123" s="645">
        <f t="shared" si="17"/>
        <v>0</v>
      </c>
      <c r="Q123" s="644"/>
      <c r="R123" s="644"/>
      <c r="S123" s="642"/>
      <c r="T123" s="643">
        <f t="shared" si="18"/>
        <v>0</v>
      </c>
      <c r="U123" s="642"/>
      <c r="V123" s="642"/>
    </row>
    <row r="124" spans="2:22" x14ac:dyDescent="0.25">
      <c r="B124" s="951"/>
      <c r="C124" s="954"/>
      <c r="D124" s="652"/>
      <c r="E124" s="652"/>
      <c r="F124" s="644"/>
      <c r="G124" s="651"/>
      <c r="H124" s="650" t="str">
        <f t="shared" si="19"/>
        <v/>
      </c>
      <c r="I124" s="642"/>
      <c r="J124" s="649"/>
      <c r="K124" s="653" t="str">
        <f t="shared" si="15"/>
        <v/>
      </c>
      <c r="L124" s="647"/>
      <c r="M124" s="647"/>
      <c r="N124" s="646">
        <f t="shared" si="16"/>
        <v>0</v>
      </c>
      <c r="O124" s="644"/>
      <c r="P124" s="645">
        <f t="shared" si="17"/>
        <v>0</v>
      </c>
      <c r="Q124" s="644"/>
      <c r="R124" s="644"/>
      <c r="S124" s="642"/>
      <c r="T124" s="643">
        <f t="shared" si="18"/>
        <v>0</v>
      </c>
      <c r="U124" s="642"/>
      <c r="V124" s="642"/>
    </row>
    <row r="125" spans="2:22" x14ac:dyDescent="0.25">
      <c r="B125" s="951"/>
      <c r="C125" s="954"/>
      <c r="D125" s="652"/>
      <c r="E125" s="652"/>
      <c r="F125" s="644"/>
      <c r="G125" s="651"/>
      <c r="H125" s="650" t="str">
        <f t="shared" si="19"/>
        <v/>
      </c>
      <c r="I125" s="642"/>
      <c r="J125" s="649"/>
      <c r="K125" s="653" t="str">
        <f t="shared" si="15"/>
        <v/>
      </c>
      <c r="L125" s="647"/>
      <c r="M125" s="647"/>
      <c r="N125" s="646">
        <f t="shared" si="16"/>
        <v>0</v>
      </c>
      <c r="O125" s="644"/>
      <c r="P125" s="645">
        <f t="shared" si="17"/>
        <v>0</v>
      </c>
      <c r="Q125" s="644"/>
      <c r="R125" s="644"/>
      <c r="S125" s="642"/>
      <c r="T125" s="643">
        <f t="shared" si="18"/>
        <v>0</v>
      </c>
      <c r="U125" s="642"/>
      <c r="V125" s="642"/>
    </row>
    <row r="126" spans="2:22" x14ac:dyDescent="0.25">
      <c r="B126" s="951"/>
      <c r="C126" s="954"/>
      <c r="D126" s="652"/>
      <c r="E126" s="652"/>
      <c r="F126" s="644"/>
      <c r="G126" s="651"/>
      <c r="H126" s="650" t="str">
        <f t="shared" si="19"/>
        <v/>
      </c>
      <c r="I126" s="642"/>
      <c r="J126" s="649"/>
      <c r="K126" s="653" t="str">
        <f t="shared" si="15"/>
        <v/>
      </c>
      <c r="L126" s="647"/>
      <c r="M126" s="647"/>
      <c r="N126" s="646">
        <f t="shared" si="16"/>
        <v>0</v>
      </c>
      <c r="O126" s="644"/>
      <c r="P126" s="645">
        <f t="shared" si="17"/>
        <v>0</v>
      </c>
      <c r="Q126" s="644"/>
      <c r="R126" s="644"/>
      <c r="S126" s="642"/>
      <c r="T126" s="643">
        <f t="shared" si="18"/>
        <v>0</v>
      </c>
      <c r="U126" s="642"/>
      <c r="V126" s="642"/>
    </row>
    <row r="127" spans="2:22" x14ac:dyDescent="0.25">
      <c r="B127" s="951"/>
      <c r="C127" s="954"/>
      <c r="D127" s="652"/>
      <c r="E127" s="652"/>
      <c r="F127" s="644"/>
      <c r="G127" s="651"/>
      <c r="H127" s="650" t="str">
        <f t="shared" si="19"/>
        <v/>
      </c>
      <c r="I127" s="642"/>
      <c r="J127" s="649"/>
      <c r="K127" s="653" t="str">
        <f t="shared" si="15"/>
        <v/>
      </c>
      <c r="L127" s="647"/>
      <c r="M127" s="647"/>
      <c r="N127" s="646">
        <f t="shared" si="16"/>
        <v>0</v>
      </c>
      <c r="O127" s="644"/>
      <c r="P127" s="645">
        <f t="shared" si="17"/>
        <v>0</v>
      </c>
      <c r="Q127" s="644"/>
      <c r="R127" s="644"/>
      <c r="S127" s="642"/>
      <c r="T127" s="643">
        <f t="shared" si="18"/>
        <v>0</v>
      </c>
      <c r="U127" s="642"/>
      <c r="V127" s="642"/>
    </row>
    <row r="128" spans="2:22" x14ac:dyDescent="0.25">
      <c r="B128" s="951"/>
      <c r="C128" s="954"/>
      <c r="D128" s="652"/>
      <c r="E128" s="652"/>
      <c r="F128" s="644"/>
      <c r="G128" s="651"/>
      <c r="H128" s="650" t="str">
        <f t="shared" si="19"/>
        <v/>
      </c>
      <c r="I128" s="642"/>
      <c r="J128" s="649"/>
      <c r="K128" s="653" t="str">
        <f t="shared" si="15"/>
        <v/>
      </c>
      <c r="L128" s="647"/>
      <c r="M128" s="647"/>
      <c r="N128" s="646">
        <f t="shared" si="16"/>
        <v>0</v>
      </c>
      <c r="O128" s="644"/>
      <c r="P128" s="645">
        <f t="shared" si="17"/>
        <v>0</v>
      </c>
      <c r="Q128" s="644"/>
      <c r="R128" s="644"/>
      <c r="S128" s="642"/>
      <c r="T128" s="643">
        <f t="shared" si="18"/>
        <v>0</v>
      </c>
      <c r="U128" s="642"/>
      <c r="V128" s="642"/>
    </row>
    <row r="129" spans="2:22" x14ac:dyDescent="0.25">
      <c r="B129" s="951"/>
      <c r="C129" s="954"/>
      <c r="D129" s="652"/>
      <c r="E129" s="652"/>
      <c r="F129" s="644"/>
      <c r="G129" s="651"/>
      <c r="H129" s="650" t="str">
        <f t="shared" si="19"/>
        <v/>
      </c>
      <c r="I129" s="642"/>
      <c r="J129" s="649"/>
      <c r="K129" s="653" t="str">
        <f t="shared" si="15"/>
        <v/>
      </c>
      <c r="L129" s="647"/>
      <c r="M129" s="647"/>
      <c r="N129" s="646">
        <f t="shared" si="16"/>
        <v>0</v>
      </c>
      <c r="O129" s="644"/>
      <c r="P129" s="645">
        <f t="shared" si="17"/>
        <v>0</v>
      </c>
      <c r="Q129" s="644"/>
      <c r="R129" s="644"/>
      <c r="S129" s="642"/>
      <c r="T129" s="643">
        <f t="shared" si="18"/>
        <v>0</v>
      </c>
      <c r="U129" s="642"/>
      <c r="V129" s="642"/>
    </row>
    <row r="130" spans="2:22" x14ac:dyDescent="0.25">
      <c r="B130" s="951"/>
      <c r="C130" s="954"/>
      <c r="D130" s="652"/>
      <c r="E130" s="652"/>
      <c r="F130" s="644"/>
      <c r="G130" s="651"/>
      <c r="H130" s="650" t="str">
        <f t="shared" si="19"/>
        <v/>
      </c>
      <c r="I130" s="642"/>
      <c r="J130" s="649"/>
      <c r="K130" s="653" t="str">
        <f t="shared" si="15"/>
        <v/>
      </c>
      <c r="L130" s="647"/>
      <c r="M130" s="647"/>
      <c r="N130" s="646">
        <f t="shared" si="16"/>
        <v>0</v>
      </c>
      <c r="O130" s="644"/>
      <c r="P130" s="645">
        <f t="shared" si="17"/>
        <v>0</v>
      </c>
      <c r="Q130" s="644"/>
      <c r="R130" s="644"/>
      <c r="S130" s="642"/>
      <c r="T130" s="643">
        <f t="shared" si="18"/>
        <v>0</v>
      </c>
      <c r="U130" s="642"/>
      <c r="V130" s="642"/>
    </row>
    <row r="131" spans="2:22" x14ac:dyDescent="0.25">
      <c r="B131" s="951"/>
      <c r="C131" s="954"/>
      <c r="D131" s="652"/>
      <c r="E131" s="652"/>
      <c r="F131" s="644"/>
      <c r="G131" s="651"/>
      <c r="H131" s="650" t="str">
        <f t="shared" si="19"/>
        <v/>
      </c>
      <c r="I131" s="642"/>
      <c r="J131" s="649"/>
      <c r="K131" s="653" t="str">
        <f t="shared" si="15"/>
        <v/>
      </c>
      <c r="L131" s="647"/>
      <c r="M131" s="647"/>
      <c r="N131" s="646">
        <f t="shared" si="16"/>
        <v>0</v>
      </c>
      <c r="O131" s="644"/>
      <c r="P131" s="645">
        <f t="shared" si="17"/>
        <v>0</v>
      </c>
      <c r="Q131" s="644"/>
      <c r="R131" s="644"/>
      <c r="S131" s="642"/>
      <c r="T131" s="643">
        <f t="shared" si="18"/>
        <v>0</v>
      </c>
      <c r="U131" s="642"/>
      <c r="V131" s="642"/>
    </row>
    <row r="132" spans="2:22" x14ac:dyDescent="0.25">
      <c r="B132" s="951"/>
      <c r="C132" s="954"/>
      <c r="D132" s="652"/>
      <c r="E132" s="652"/>
      <c r="F132" s="644"/>
      <c r="G132" s="651"/>
      <c r="H132" s="650" t="str">
        <f t="shared" si="19"/>
        <v/>
      </c>
      <c r="I132" s="642"/>
      <c r="J132" s="649"/>
      <c r="K132" s="653" t="str">
        <f t="shared" si="15"/>
        <v/>
      </c>
      <c r="L132" s="647"/>
      <c r="M132" s="647"/>
      <c r="N132" s="646">
        <f t="shared" si="16"/>
        <v>0</v>
      </c>
      <c r="O132" s="644"/>
      <c r="P132" s="645">
        <f t="shared" si="17"/>
        <v>0</v>
      </c>
      <c r="Q132" s="644"/>
      <c r="R132" s="644"/>
      <c r="S132" s="642"/>
      <c r="T132" s="643">
        <f t="shared" si="18"/>
        <v>0</v>
      </c>
      <c r="U132" s="642"/>
      <c r="V132" s="642"/>
    </row>
    <row r="133" spans="2:22" x14ac:dyDescent="0.25">
      <c r="B133" s="951"/>
      <c r="C133" s="954"/>
      <c r="D133" s="652"/>
      <c r="E133" s="652"/>
      <c r="F133" s="644"/>
      <c r="G133" s="651"/>
      <c r="H133" s="650" t="str">
        <f t="shared" si="19"/>
        <v/>
      </c>
      <c r="I133" s="642"/>
      <c r="J133" s="649"/>
      <c r="K133" s="653" t="str">
        <f t="shared" ref="K133:K164" si="20">IF(J133&gt;$H$1,I133,"")</f>
        <v/>
      </c>
      <c r="L133" s="647"/>
      <c r="M133" s="647"/>
      <c r="N133" s="646">
        <f t="shared" ref="N133:N164" si="21">L133+M133</f>
        <v>0</v>
      </c>
      <c r="O133" s="644"/>
      <c r="P133" s="645">
        <f t="shared" ref="P133:P164" si="22">I133-(N133+O133)</f>
        <v>0</v>
      </c>
      <c r="Q133" s="644"/>
      <c r="R133" s="644"/>
      <c r="S133" s="642"/>
      <c r="T133" s="643">
        <f t="shared" ref="T133:T164" si="23">I133-N133-Q133-R133+S133</f>
        <v>0</v>
      </c>
      <c r="U133" s="642"/>
      <c r="V133" s="642"/>
    </row>
    <row r="134" spans="2:22" x14ac:dyDescent="0.25">
      <c r="B134" s="951"/>
      <c r="C134" s="954"/>
      <c r="D134" s="652"/>
      <c r="E134" s="652"/>
      <c r="F134" s="644"/>
      <c r="G134" s="651"/>
      <c r="H134" s="650" t="str">
        <f t="shared" si="19"/>
        <v/>
      </c>
      <c r="I134" s="642"/>
      <c r="J134" s="649"/>
      <c r="K134" s="653" t="str">
        <f t="shared" si="20"/>
        <v/>
      </c>
      <c r="L134" s="647"/>
      <c r="M134" s="647"/>
      <c r="N134" s="646">
        <f t="shared" si="21"/>
        <v>0</v>
      </c>
      <c r="O134" s="644"/>
      <c r="P134" s="645">
        <f t="shared" si="22"/>
        <v>0</v>
      </c>
      <c r="Q134" s="644"/>
      <c r="R134" s="644"/>
      <c r="S134" s="642"/>
      <c r="T134" s="643">
        <f t="shared" si="23"/>
        <v>0</v>
      </c>
      <c r="U134" s="642"/>
      <c r="V134" s="642"/>
    </row>
    <row r="135" spans="2:22" x14ac:dyDescent="0.25">
      <c r="B135" s="951"/>
      <c r="C135" s="954"/>
      <c r="D135" s="652"/>
      <c r="E135" s="652"/>
      <c r="F135" s="644"/>
      <c r="G135" s="651"/>
      <c r="H135" s="650" t="str">
        <f t="shared" si="19"/>
        <v/>
      </c>
      <c r="I135" s="642"/>
      <c r="J135" s="649"/>
      <c r="K135" s="653" t="str">
        <f t="shared" si="20"/>
        <v/>
      </c>
      <c r="L135" s="647"/>
      <c r="M135" s="647"/>
      <c r="N135" s="646">
        <f t="shared" si="21"/>
        <v>0</v>
      </c>
      <c r="O135" s="644"/>
      <c r="P135" s="645">
        <f t="shared" si="22"/>
        <v>0</v>
      </c>
      <c r="Q135" s="644"/>
      <c r="R135" s="644"/>
      <c r="S135" s="642"/>
      <c r="T135" s="643">
        <f t="shared" si="23"/>
        <v>0</v>
      </c>
      <c r="U135" s="642"/>
      <c r="V135" s="642"/>
    </row>
    <row r="136" spans="2:22" x14ac:dyDescent="0.25">
      <c r="B136" s="951"/>
      <c r="C136" s="954"/>
      <c r="D136" s="652"/>
      <c r="E136" s="652"/>
      <c r="F136" s="644"/>
      <c r="G136" s="651"/>
      <c r="H136" s="650" t="str">
        <f t="shared" si="19"/>
        <v/>
      </c>
      <c r="I136" s="642"/>
      <c r="J136" s="649"/>
      <c r="K136" s="653" t="str">
        <f t="shared" si="20"/>
        <v/>
      </c>
      <c r="L136" s="647"/>
      <c r="M136" s="647"/>
      <c r="N136" s="646">
        <f t="shared" si="21"/>
        <v>0</v>
      </c>
      <c r="O136" s="644"/>
      <c r="P136" s="645">
        <f t="shared" si="22"/>
        <v>0</v>
      </c>
      <c r="Q136" s="644"/>
      <c r="R136" s="644"/>
      <c r="S136" s="642"/>
      <c r="T136" s="643">
        <f t="shared" si="23"/>
        <v>0</v>
      </c>
      <c r="U136" s="642"/>
      <c r="V136" s="642"/>
    </row>
    <row r="137" spans="2:22" x14ac:dyDescent="0.25">
      <c r="B137" s="951"/>
      <c r="C137" s="954"/>
      <c r="D137" s="652"/>
      <c r="E137" s="652"/>
      <c r="F137" s="644"/>
      <c r="G137" s="651"/>
      <c r="H137" s="650" t="str">
        <f t="shared" si="19"/>
        <v/>
      </c>
      <c r="I137" s="642"/>
      <c r="J137" s="649"/>
      <c r="K137" s="653" t="str">
        <f t="shared" si="20"/>
        <v/>
      </c>
      <c r="L137" s="647"/>
      <c r="M137" s="647"/>
      <c r="N137" s="646">
        <f t="shared" si="21"/>
        <v>0</v>
      </c>
      <c r="O137" s="644"/>
      <c r="P137" s="645">
        <f t="shared" si="22"/>
        <v>0</v>
      </c>
      <c r="Q137" s="644"/>
      <c r="R137" s="644"/>
      <c r="S137" s="642"/>
      <c r="T137" s="643">
        <f t="shared" si="23"/>
        <v>0</v>
      </c>
      <c r="U137" s="642"/>
      <c r="V137" s="642"/>
    </row>
    <row r="138" spans="2:22" x14ac:dyDescent="0.25">
      <c r="B138" s="951"/>
      <c r="C138" s="954"/>
      <c r="D138" s="652"/>
      <c r="E138" s="652"/>
      <c r="F138" s="644"/>
      <c r="G138" s="651"/>
      <c r="H138" s="650" t="str">
        <f t="shared" si="19"/>
        <v/>
      </c>
      <c r="I138" s="642"/>
      <c r="J138" s="649"/>
      <c r="K138" s="653" t="str">
        <f t="shared" si="20"/>
        <v/>
      </c>
      <c r="L138" s="647"/>
      <c r="M138" s="647"/>
      <c r="N138" s="646">
        <f t="shared" si="21"/>
        <v>0</v>
      </c>
      <c r="O138" s="644"/>
      <c r="P138" s="645">
        <f t="shared" si="22"/>
        <v>0</v>
      </c>
      <c r="Q138" s="644"/>
      <c r="R138" s="644"/>
      <c r="S138" s="642"/>
      <c r="T138" s="643">
        <f t="shared" si="23"/>
        <v>0</v>
      </c>
      <c r="U138" s="642"/>
      <c r="V138" s="642"/>
    </row>
    <row r="139" spans="2:22" x14ac:dyDescent="0.25">
      <c r="B139" s="951"/>
      <c r="C139" s="954"/>
      <c r="D139" s="652"/>
      <c r="E139" s="652"/>
      <c r="F139" s="644"/>
      <c r="G139" s="651"/>
      <c r="H139" s="650" t="str">
        <f t="shared" si="19"/>
        <v/>
      </c>
      <c r="I139" s="642"/>
      <c r="J139" s="649"/>
      <c r="K139" s="653" t="str">
        <f t="shared" si="20"/>
        <v/>
      </c>
      <c r="L139" s="647"/>
      <c r="M139" s="647"/>
      <c r="N139" s="646">
        <f t="shared" si="21"/>
        <v>0</v>
      </c>
      <c r="O139" s="644"/>
      <c r="P139" s="645">
        <f t="shared" si="22"/>
        <v>0</v>
      </c>
      <c r="Q139" s="644"/>
      <c r="R139" s="644"/>
      <c r="S139" s="642"/>
      <c r="T139" s="643">
        <f t="shared" si="23"/>
        <v>0</v>
      </c>
      <c r="U139" s="642"/>
      <c r="V139" s="642"/>
    </row>
    <row r="140" spans="2:22" x14ac:dyDescent="0.25">
      <c r="B140" s="951"/>
      <c r="C140" s="954"/>
      <c r="D140" s="652"/>
      <c r="E140" s="652"/>
      <c r="F140" s="644"/>
      <c r="G140" s="651"/>
      <c r="H140" s="650" t="str">
        <f t="shared" si="19"/>
        <v/>
      </c>
      <c r="I140" s="642"/>
      <c r="J140" s="649"/>
      <c r="K140" s="653" t="str">
        <f t="shared" si="20"/>
        <v/>
      </c>
      <c r="L140" s="647"/>
      <c r="M140" s="647"/>
      <c r="N140" s="646">
        <f t="shared" si="21"/>
        <v>0</v>
      </c>
      <c r="O140" s="644"/>
      <c r="P140" s="645">
        <f t="shared" si="22"/>
        <v>0</v>
      </c>
      <c r="Q140" s="644"/>
      <c r="R140" s="644"/>
      <c r="S140" s="642"/>
      <c r="T140" s="643">
        <f t="shared" si="23"/>
        <v>0</v>
      </c>
      <c r="U140" s="642"/>
      <c r="V140" s="642"/>
    </row>
    <row r="141" spans="2:22" x14ac:dyDescent="0.25">
      <c r="B141" s="951"/>
      <c r="C141" s="954"/>
      <c r="D141" s="652"/>
      <c r="E141" s="652"/>
      <c r="F141" s="644"/>
      <c r="G141" s="651"/>
      <c r="H141" s="650" t="str">
        <f t="shared" si="19"/>
        <v/>
      </c>
      <c r="I141" s="642"/>
      <c r="J141" s="649"/>
      <c r="K141" s="653" t="str">
        <f t="shared" si="20"/>
        <v/>
      </c>
      <c r="L141" s="647"/>
      <c r="M141" s="647"/>
      <c r="N141" s="646">
        <f t="shared" si="21"/>
        <v>0</v>
      </c>
      <c r="O141" s="644"/>
      <c r="P141" s="645">
        <f t="shared" si="22"/>
        <v>0</v>
      </c>
      <c r="Q141" s="644"/>
      <c r="R141" s="644"/>
      <c r="S141" s="642"/>
      <c r="T141" s="643">
        <f t="shared" si="23"/>
        <v>0</v>
      </c>
      <c r="U141" s="642"/>
      <c r="V141" s="642"/>
    </row>
    <row r="142" spans="2:22" x14ac:dyDescent="0.25">
      <c r="B142" s="951"/>
      <c r="C142" s="954"/>
      <c r="D142" s="652"/>
      <c r="E142" s="652"/>
      <c r="F142" s="644"/>
      <c r="G142" s="651"/>
      <c r="H142" s="650" t="str">
        <f t="shared" si="19"/>
        <v/>
      </c>
      <c r="I142" s="642"/>
      <c r="J142" s="649"/>
      <c r="K142" s="653" t="str">
        <f t="shared" si="20"/>
        <v/>
      </c>
      <c r="L142" s="647"/>
      <c r="M142" s="647"/>
      <c r="N142" s="646">
        <f t="shared" si="21"/>
        <v>0</v>
      </c>
      <c r="O142" s="644"/>
      <c r="P142" s="645">
        <f t="shared" si="22"/>
        <v>0</v>
      </c>
      <c r="Q142" s="644"/>
      <c r="R142" s="644"/>
      <c r="S142" s="642"/>
      <c r="T142" s="643">
        <f t="shared" si="23"/>
        <v>0</v>
      </c>
      <c r="U142" s="642"/>
      <c r="V142" s="642"/>
    </row>
    <row r="143" spans="2:22" x14ac:dyDescent="0.25">
      <c r="B143" s="951"/>
      <c r="C143" s="954"/>
      <c r="D143" s="652"/>
      <c r="E143" s="652"/>
      <c r="F143" s="644"/>
      <c r="G143" s="651"/>
      <c r="H143" s="650" t="str">
        <f t="shared" si="19"/>
        <v/>
      </c>
      <c r="I143" s="642"/>
      <c r="J143" s="649"/>
      <c r="K143" s="653" t="str">
        <f t="shared" si="20"/>
        <v/>
      </c>
      <c r="L143" s="647"/>
      <c r="M143" s="647"/>
      <c r="N143" s="646">
        <f t="shared" si="21"/>
        <v>0</v>
      </c>
      <c r="O143" s="644"/>
      <c r="P143" s="645">
        <f t="shared" si="22"/>
        <v>0</v>
      </c>
      <c r="Q143" s="644"/>
      <c r="R143" s="644"/>
      <c r="S143" s="642"/>
      <c r="T143" s="643">
        <f t="shared" si="23"/>
        <v>0</v>
      </c>
      <c r="U143" s="642"/>
      <c r="V143" s="642"/>
    </row>
    <row r="144" spans="2:22" x14ac:dyDescent="0.25">
      <c r="B144" s="951"/>
      <c r="C144" s="954"/>
      <c r="D144" s="652"/>
      <c r="E144" s="652"/>
      <c r="F144" s="644"/>
      <c r="G144" s="651"/>
      <c r="H144" s="650" t="str">
        <f t="shared" si="19"/>
        <v/>
      </c>
      <c r="I144" s="642"/>
      <c r="J144" s="649"/>
      <c r="K144" s="653" t="str">
        <f t="shared" si="20"/>
        <v/>
      </c>
      <c r="L144" s="647"/>
      <c r="M144" s="647"/>
      <c r="N144" s="646">
        <f t="shared" si="21"/>
        <v>0</v>
      </c>
      <c r="O144" s="644"/>
      <c r="P144" s="645">
        <f t="shared" si="22"/>
        <v>0</v>
      </c>
      <c r="Q144" s="644"/>
      <c r="R144" s="644"/>
      <c r="S144" s="642"/>
      <c r="T144" s="643">
        <f t="shared" si="23"/>
        <v>0</v>
      </c>
      <c r="U144" s="642"/>
      <c r="V144" s="642"/>
    </row>
    <row r="145" spans="2:22" x14ac:dyDescent="0.25">
      <c r="B145" s="951"/>
      <c r="C145" s="954"/>
      <c r="D145" s="652"/>
      <c r="E145" s="652"/>
      <c r="F145" s="644"/>
      <c r="G145" s="651"/>
      <c r="H145" s="650" t="str">
        <f t="shared" si="19"/>
        <v/>
      </c>
      <c r="I145" s="642"/>
      <c r="J145" s="649"/>
      <c r="K145" s="653" t="str">
        <f t="shared" si="20"/>
        <v/>
      </c>
      <c r="L145" s="647"/>
      <c r="M145" s="647"/>
      <c r="N145" s="646">
        <f t="shared" si="21"/>
        <v>0</v>
      </c>
      <c r="O145" s="644"/>
      <c r="P145" s="645">
        <f t="shared" si="22"/>
        <v>0</v>
      </c>
      <c r="Q145" s="644"/>
      <c r="R145" s="644"/>
      <c r="S145" s="642"/>
      <c r="T145" s="643">
        <f t="shared" si="23"/>
        <v>0</v>
      </c>
      <c r="U145" s="642"/>
      <c r="V145" s="642"/>
    </row>
    <row r="146" spans="2:22" x14ac:dyDescent="0.25">
      <c r="B146" s="951"/>
      <c r="C146" s="954"/>
      <c r="D146" s="652"/>
      <c r="E146" s="652"/>
      <c r="F146" s="644"/>
      <c r="G146" s="651"/>
      <c r="H146" s="650" t="str">
        <f t="shared" si="19"/>
        <v/>
      </c>
      <c r="I146" s="642"/>
      <c r="J146" s="649"/>
      <c r="K146" s="653" t="str">
        <f t="shared" si="20"/>
        <v/>
      </c>
      <c r="L146" s="647"/>
      <c r="M146" s="647"/>
      <c r="N146" s="646">
        <f t="shared" si="21"/>
        <v>0</v>
      </c>
      <c r="O146" s="644"/>
      <c r="P146" s="645">
        <f t="shared" si="22"/>
        <v>0</v>
      </c>
      <c r="Q146" s="644"/>
      <c r="R146" s="644"/>
      <c r="S146" s="642"/>
      <c r="T146" s="643">
        <f t="shared" si="23"/>
        <v>0</v>
      </c>
      <c r="U146" s="642"/>
      <c r="V146" s="642"/>
    </row>
    <row r="147" spans="2:22" x14ac:dyDescent="0.25">
      <c r="B147" s="951"/>
      <c r="C147" s="954"/>
      <c r="D147" s="652"/>
      <c r="E147" s="652"/>
      <c r="F147" s="644"/>
      <c r="G147" s="651"/>
      <c r="H147" s="650" t="str">
        <f t="shared" ref="H147:H178" si="24">IF(G147&gt;$H$1,F147,"")</f>
        <v/>
      </c>
      <c r="I147" s="642"/>
      <c r="J147" s="649"/>
      <c r="K147" s="653" t="str">
        <f t="shared" si="20"/>
        <v/>
      </c>
      <c r="L147" s="647"/>
      <c r="M147" s="647"/>
      <c r="N147" s="646">
        <f t="shared" si="21"/>
        <v>0</v>
      </c>
      <c r="O147" s="644"/>
      <c r="P147" s="645">
        <f t="shared" si="22"/>
        <v>0</v>
      </c>
      <c r="Q147" s="644"/>
      <c r="R147" s="644"/>
      <c r="S147" s="642"/>
      <c r="T147" s="643">
        <f t="shared" si="23"/>
        <v>0</v>
      </c>
      <c r="U147" s="642"/>
      <c r="V147" s="642"/>
    </row>
    <row r="148" spans="2:22" x14ac:dyDescent="0.25">
      <c r="B148" s="951"/>
      <c r="C148" s="954"/>
      <c r="D148" s="652"/>
      <c r="E148" s="652"/>
      <c r="F148" s="644"/>
      <c r="G148" s="651"/>
      <c r="H148" s="650" t="str">
        <f t="shared" si="24"/>
        <v/>
      </c>
      <c r="I148" s="642"/>
      <c r="J148" s="649"/>
      <c r="K148" s="653" t="str">
        <f t="shared" si="20"/>
        <v/>
      </c>
      <c r="L148" s="647"/>
      <c r="M148" s="647"/>
      <c r="N148" s="646">
        <f t="shared" si="21"/>
        <v>0</v>
      </c>
      <c r="O148" s="644"/>
      <c r="P148" s="645">
        <f t="shared" si="22"/>
        <v>0</v>
      </c>
      <c r="Q148" s="644"/>
      <c r="R148" s="644"/>
      <c r="S148" s="642"/>
      <c r="T148" s="643">
        <f t="shared" si="23"/>
        <v>0</v>
      </c>
      <c r="U148" s="642"/>
      <c r="V148" s="642"/>
    </row>
    <row r="149" spans="2:22" x14ac:dyDescent="0.25">
      <c r="B149" s="951"/>
      <c r="C149" s="954"/>
      <c r="D149" s="652"/>
      <c r="E149" s="652"/>
      <c r="F149" s="644"/>
      <c r="G149" s="651"/>
      <c r="H149" s="650" t="str">
        <f t="shared" si="24"/>
        <v/>
      </c>
      <c r="I149" s="642"/>
      <c r="J149" s="649"/>
      <c r="K149" s="653" t="str">
        <f t="shared" si="20"/>
        <v/>
      </c>
      <c r="L149" s="647"/>
      <c r="M149" s="647"/>
      <c r="N149" s="646">
        <f t="shared" si="21"/>
        <v>0</v>
      </c>
      <c r="O149" s="644"/>
      <c r="P149" s="645">
        <f t="shared" si="22"/>
        <v>0</v>
      </c>
      <c r="Q149" s="644"/>
      <c r="R149" s="644"/>
      <c r="S149" s="642"/>
      <c r="T149" s="643">
        <f t="shared" si="23"/>
        <v>0</v>
      </c>
      <c r="U149" s="642"/>
      <c r="V149" s="642"/>
    </row>
    <row r="150" spans="2:22" x14ac:dyDescent="0.25">
      <c r="B150" s="951"/>
      <c r="C150" s="954"/>
      <c r="D150" s="652"/>
      <c r="E150" s="652"/>
      <c r="F150" s="644"/>
      <c r="G150" s="651"/>
      <c r="H150" s="650" t="str">
        <f t="shared" si="24"/>
        <v/>
      </c>
      <c r="I150" s="642"/>
      <c r="J150" s="649"/>
      <c r="K150" s="653" t="str">
        <f t="shared" si="20"/>
        <v/>
      </c>
      <c r="L150" s="647"/>
      <c r="M150" s="647"/>
      <c r="N150" s="646">
        <f t="shared" si="21"/>
        <v>0</v>
      </c>
      <c r="O150" s="644"/>
      <c r="P150" s="645">
        <f t="shared" si="22"/>
        <v>0</v>
      </c>
      <c r="Q150" s="644"/>
      <c r="R150" s="644"/>
      <c r="S150" s="642"/>
      <c r="T150" s="643">
        <f t="shared" si="23"/>
        <v>0</v>
      </c>
      <c r="U150" s="642"/>
      <c r="V150" s="642"/>
    </row>
    <row r="151" spans="2:22" x14ac:dyDescent="0.25">
      <c r="B151" s="951"/>
      <c r="C151" s="954"/>
      <c r="D151" s="652"/>
      <c r="E151" s="652"/>
      <c r="F151" s="644"/>
      <c r="G151" s="651"/>
      <c r="H151" s="650" t="str">
        <f t="shared" si="24"/>
        <v/>
      </c>
      <c r="I151" s="642"/>
      <c r="J151" s="649"/>
      <c r="K151" s="653" t="str">
        <f t="shared" si="20"/>
        <v/>
      </c>
      <c r="L151" s="647"/>
      <c r="M151" s="647"/>
      <c r="N151" s="646">
        <f t="shared" si="21"/>
        <v>0</v>
      </c>
      <c r="O151" s="644"/>
      <c r="P151" s="645">
        <f t="shared" si="22"/>
        <v>0</v>
      </c>
      <c r="Q151" s="644"/>
      <c r="R151" s="644"/>
      <c r="S151" s="642"/>
      <c r="T151" s="643">
        <f t="shared" si="23"/>
        <v>0</v>
      </c>
      <c r="U151" s="642"/>
      <c r="V151" s="642"/>
    </row>
    <row r="152" spans="2:22" x14ac:dyDescent="0.25">
      <c r="B152" s="951"/>
      <c r="C152" s="954"/>
      <c r="D152" s="652"/>
      <c r="E152" s="652"/>
      <c r="F152" s="644"/>
      <c r="G152" s="651"/>
      <c r="H152" s="650" t="str">
        <f t="shared" si="24"/>
        <v/>
      </c>
      <c r="I152" s="642"/>
      <c r="J152" s="649"/>
      <c r="K152" s="653" t="str">
        <f t="shared" si="20"/>
        <v/>
      </c>
      <c r="L152" s="647"/>
      <c r="M152" s="647"/>
      <c r="N152" s="646">
        <f t="shared" si="21"/>
        <v>0</v>
      </c>
      <c r="O152" s="644"/>
      <c r="P152" s="645">
        <f t="shared" si="22"/>
        <v>0</v>
      </c>
      <c r="Q152" s="644"/>
      <c r="R152" s="644"/>
      <c r="S152" s="642"/>
      <c r="T152" s="643">
        <f t="shared" si="23"/>
        <v>0</v>
      </c>
      <c r="U152" s="642"/>
      <c r="V152" s="642"/>
    </row>
    <row r="153" spans="2:22" x14ac:dyDescent="0.25">
      <c r="B153" s="951"/>
      <c r="C153" s="954"/>
      <c r="D153" s="652"/>
      <c r="E153" s="652"/>
      <c r="F153" s="644"/>
      <c r="G153" s="651"/>
      <c r="H153" s="650" t="str">
        <f t="shared" si="24"/>
        <v/>
      </c>
      <c r="I153" s="642"/>
      <c r="J153" s="649"/>
      <c r="K153" s="653" t="str">
        <f t="shared" si="20"/>
        <v/>
      </c>
      <c r="L153" s="647"/>
      <c r="M153" s="647"/>
      <c r="N153" s="646">
        <f t="shared" si="21"/>
        <v>0</v>
      </c>
      <c r="O153" s="644"/>
      <c r="P153" s="645">
        <f t="shared" si="22"/>
        <v>0</v>
      </c>
      <c r="Q153" s="644"/>
      <c r="R153" s="644"/>
      <c r="S153" s="642"/>
      <c r="T153" s="643">
        <f t="shared" si="23"/>
        <v>0</v>
      </c>
      <c r="U153" s="642"/>
      <c r="V153" s="642"/>
    </row>
    <row r="154" spans="2:22" x14ac:dyDescent="0.25">
      <c r="B154" s="951"/>
      <c r="C154" s="954"/>
      <c r="D154" s="652"/>
      <c r="E154" s="652"/>
      <c r="F154" s="644"/>
      <c r="G154" s="651"/>
      <c r="H154" s="650" t="str">
        <f t="shared" si="24"/>
        <v/>
      </c>
      <c r="I154" s="642"/>
      <c r="J154" s="649"/>
      <c r="K154" s="653" t="str">
        <f t="shared" si="20"/>
        <v/>
      </c>
      <c r="L154" s="647"/>
      <c r="M154" s="647"/>
      <c r="N154" s="646">
        <f t="shared" si="21"/>
        <v>0</v>
      </c>
      <c r="O154" s="644"/>
      <c r="P154" s="645">
        <f t="shared" si="22"/>
        <v>0</v>
      </c>
      <c r="Q154" s="644"/>
      <c r="R154" s="644"/>
      <c r="S154" s="642"/>
      <c r="T154" s="643">
        <f t="shared" si="23"/>
        <v>0</v>
      </c>
      <c r="U154" s="642"/>
      <c r="V154" s="642"/>
    </row>
    <row r="155" spans="2:22" x14ac:dyDescent="0.25">
      <c r="B155" s="951"/>
      <c r="C155" s="954"/>
      <c r="D155" s="652"/>
      <c r="E155" s="652"/>
      <c r="F155" s="644"/>
      <c r="G155" s="651"/>
      <c r="H155" s="650" t="str">
        <f t="shared" si="24"/>
        <v/>
      </c>
      <c r="I155" s="642"/>
      <c r="J155" s="649"/>
      <c r="K155" s="653" t="str">
        <f t="shared" si="20"/>
        <v/>
      </c>
      <c r="L155" s="647"/>
      <c r="M155" s="647"/>
      <c r="N155" s="646">
        <f t="shared" si="21"/>
        <v>0</v>
      </c>
      <c r="O155" s="644"/>
      <c r="P155" s="645">
        <f t="shared" si="22"/>
        <v>0</v>
      </c>
      <c r="Q155" s="644"/>
      <c r="R155" s="644"/>
      <c r="S155" s="642"/>
      <c r="T155" s="643">
        <f t="shared" si="23"/>
        <v>0</v>
      </c>
      <c r="U155" s="642"/>
      <c r="V155" s="642"/>
    </row>
    <row r="156" spans="2:22" x14ac:dyDescent="0.25">
      <c r="B156" s="951"/>
      <c r="C156" s="954"/>
      <c r="D156" s="652"/>
      <c r="E156" s="652"/>
      <c r="F156" s="644"/>
      <c r="G156" s="651"/>
      <c r="H156" s="650" t="str">
        <f t="shared" si="24"/>
        <v/>
      </c>
      <c r="I156" s="642"/>
      <c r="J156" s="649"/>
      <c r="K156" s="653" t="str">
        <f t="shared" si="20"/>
        <v/>
      </c>
      <c r="L156" s="647"/>
      <c r="M156" s="647"/>
      <c r="N156" s="646">
        <f t="shared" si="21"/>
        <v>0</v>
      </c>
      <c r="O156" s="644"/>
      <c r="P156" s="645">
        <f t="shared" si="22"/>
        <v>0</v>
      </c>
      <c r="Q156" s="644"/>
      <c r="R156" s="644"/>
      <c r="S156" s="642"/>
      <c r="T156" s="643">
        <f t="shared" si="23"/>
        <v>0</v>
      </c>
      <c r="U156" s="642"/>
      <c r="V156" s="642"/>
    </row>
    <row r="157" spans="2:22" x14ac:dyDescent="0.25">
      <c r="B157" s="951"/>
      <c r="C157" s="954"/>
      <c r="D157" s="652"/>
      <c r="E157" s="652"/>
      <c r="F157" s="644"/>
      <c r="G157" s="651"/>
      <c r="H157" s="650" t="str">
        <f t="shared" si="24"/>
        <v/>
      </c>
      <c r="I157" s="642"/>
      <c r="J157" s="649"/>
      <c r="K157" s="653" t="str">
        <f t="shared" si="20"/>
        <v/>
      </c>
      <c r="L157" s="647"/>
      <c r="M157" s="647"/>
      <c r="N157" s="646">
        <f t="shared" si="21"/>
        <v>0</v>
      </c>
      <c r="O157" s="644"/>
      <c r="P157" s="645">
        <f t="shared" si="22"/>
        <v>0</v>
      </c>
      <c r="Q157" s="644"/>
      <c r="R157" s="644"/>
      <c r="S157" s="642"/>
      <c r="T157" s="643">
        <f t="shared" si="23"/>
        <v>0</v>
      </c>
      <c r="U157" s="642"/>
      <c r="V157" s="642"/>
    </row>
    <row r="158" spans="2:22" x14ac:dyDescent="0.25">
      <c r="B158" s="951"/>
      <c r="C158" s="954"/>
      <c r="D158" s="652"/>
      <c r="E158" s="652"/>
      <c r="F158" s="644"/>
      <c r="G158" s="651"/>
      <c r="H158" s="650" t="str">
        <f t="shared" si="24"/>
        <v/>
      </c>
      <c r="I158" s="642"/>
      <c r="J158" s="649"/>
      <c r="K158" s="653" t="str">
        <f t="shared" si="20"/>
        <v/>
      </c>
      <c r="L158" s="647"/>
      <c r="M158" s="647"/>
      <c r="N158" s="646">
        <f t="shared" si="21"/>
        <v>0</v>
      </c>
      <c r="O158" s="644"/>
      <c r="P158" s="645">
        <f t="shared" si="22"/>
        <v>0</v>
      </c>
      <c r="Q158" s="644"/>
      <c r="R158" s="644"/>
      <c r="S158" s="642"/>
      <c r="T158" s="643">
        <f t="shared" si="23"/>
        <v>0</v>
      </c>
      <c r="U158" s="642"/>
      <c r="V158" s="642"/>
    </row>
    <row r="159" spans="2:22" x14ac:dyDescent="0.25">
      <c r="B159" s="951"/>
      <c r="C159" s="954"/>
      <c r="D159" s="652"/>
      <c r="E159" s="652"/>
      <c r="F159" s="644"/>
      <c r="G159" s="651"/>
      <c r="H159" s="650" t="str">
        <f t="shared" si="24"/>
        <v/>
      </c>
      <c r="I159" s="642"/>
      <c r="J159" s="649"/>
      <c r="K159" s="653" t="str">
        <f t="shared" si="20"/>
        <v/>
      </c>
      <c r="L159" s="647"/>
      <c r="M159" s="647"/>
      <c r="N159" s="646">
        <f t="shared" si="21"/>
        <v>0</v>
      </c>
      <c r="O159" s="644"/>
      <c r="P159" s="645">
        <f t="shared" si="22"/>
        <v>0</v>
      </c>
      <c r="Q159" s="644"/>
      <c r="R159" s="644"/>
      <c r="S159" s="642"/>
      <c r="T159" s="643">
        <f t="shared" si="23"/>
        <v>0</v>
      </c>
      <c r="U159" s="642"/>
      <c r="V159" s="642"/>
    </row>
    <row r="160" spans="2:22" x14ac:dyDescent="0.25">
      <c r="B160" s="951"/>
      <c r="C160" s="954"/>
      <c r="D160" s="652"/>
      <c r="E160" s="652"/>
      <c r="F160" s="644"/>
      <c r="G160" s="651"/>
      <c r="H160" s="650" t="str">
        <f t="shared" si="24"/>
        <v/>
      </c>
      <c r="I160" s="642"/>
      <c r="J160" s="649"/>
      <c r="K160" s="653" t="str">
        <f t="shared" si="20"/>
        <v/>
      </c>
      <c r="L160" s="647"/>
      <c r="M160" s="647"/>
      <c r="N160" s="646">
        <f t="shared" si="21"/>
        <v>0</v>
      </c>
      <c r="O160" s="644"/>
      <c r="P160" s="645">
        <f t="shared" si="22"/>
        <v>0</v>
      </c>
      <c r="Q160" s="644"/>
      <c r="R160" s="644"/>
      <c r="S160" s="642"/>
      <c r="T160" s="643">
        <f t="shared" si="23"/>
        <v>0</v>
      </c>
      <c r="U160" s="642"/>
      <c r="V160" s="642"/>
    </row>
    <row r="161" spans="2:22" x14ac:dyDescent="0.25">
      <c r="B161" s="951"/>
      <c r="C161" s="954"/>
      <c r="D161" s="652"/>
      <c r="E161" s="652"/>
      <c r="F161" s="644"/>
      <c r="G161" s="651"/>
      <c r="H161" s="650" t="str">
        <f t="shared" si="24"/>
        <v/>
      </c>
      <c r="I161" s="642"/>
      <c r="J161" s="649"/>
      <c r="K161" s="653" t="str">
        <f t="shared" si="20"/>
        <v/>
      </c>
      <c r="L161" s="647"/>
      <c r="M161" s="647"/>
      <c r="N161" s="646">
        <f t="shared" si="21"/>
        <v>0</v>
      </c>
      <c r="O161" s="644"/>
      <c r="P161" s="645">
        <f t="shared" si="22"/>
        <v>0</v>
      </c>
      <c r="Q161" s="644"/>
      <c r="R161" s="644"/>
      <c r="S161" s="642"/>
      <c r="T161" s="643">
        <f t="shared" si="23"/>
        <v>0</v>
      </c>
      <c r="U161" s="642"/>
      <c r="V161" s="642"/>
    </row>
    <row r="162" spans="2:22" x14ac:dyDescent="0.25">
      <c r="B162" s="951"/>
      <c r="C162" s="954"/>
      <c r="D162" s="652"/>
      <c r="E162" s="652"/>
      <c r="F162" s="644"/>
      <c r="G162" s="651"/>
      <c r="H162" s="650" t="str">
        <f t="shared" si="24"/>
        <v/>
      </c>
      <c r="I162" s="642"/>
      <c r="J162" s="649"/>
      <c r="K162" s="653" t="str">
        <f t="shared" si="20"/>
        <v/>
      </c>
      <c r="L162" s="647"/>
      <c r="M162" s="647"/>
      <c r="N162" s="646">
        <f t="shared" si="21"/>
        <v>0</v>
      </c>
      <c r="O162" s="644"/>
      <c r="P162" s="645">
        <f t="shared" si="22"/>
        <v>0</v>
      </c>
      <c r="Q162" s="644"/>
      <c r="R162" s="644"/>
      <c r="S162" s="642"/>
      <c r="T162" s="643">
        <f t="shared" si="23"/>
        <v>0</v>
      </c>
      <c r="U162" s="642"/>
      <c r="V162" s="642"/>
    </row>
    <row r="163" spans="2:22" x14ac:dyDescent="0.25">
      <c r="B163" s="951"/>
      <c r="C163" s="954"/>
      <c r="D163" s="652"/>
      <c r="E163" s="652"/>
      <c r="F163" s="644"/>
      <c r="G163" s="651"/>
      <c r="H163" s="650" t="str">
        <f t="shared" si="24"/>
        <v/>
      </c>
      <c r="I163" s="642"/>
      <c r="J163" s="649"/>
      <c r="K163" s="653" t="str">
        <f t="shared" si="20"/>
        <v/>
      </c>
      <c r="L163" s="647"/>
      <c r="M163" s="647"/>
      <c r="N163" s="646">
        <f t="shared" si="21"/>
        <v>0</v>
      </c>
      <c r="O163" s="644"/>
      <c r="P163" s="645">
        <f t="shared" si="22"/>
        <v>0</v>
      </c>
      <c r="Q163" s="644"/>
      <c r="R163" s="644"/>
      <c r="S163" s="642"/>
      <c r="T163" s="643">
        <f t="shared" si="23"/>
        <v>0</v>
      </c>
      <c r="U163" s="642"/>
      <c r="V163" s="642"/>
    </row>
    <row r="164" spans="2:22" x14ac:dyDescent="0.25">
      <c r="B164" s="951"/>
      <c r="C164" s="954"/>
      <c r="D164" s="652"/>
      <c r="E164" s="652"/>
      <c r="F164" s="644"/>
      <c r="G164" s="651"/>
      <c r="H164" s="650" t="str">
        <f t="shared" si="24"/>
        <v/>
      </c>
      <c r="I164" s="642"/>
      <c r="J164" s="649"/>
      <c r="K164" s="653" t="str">
        <f t="shared" si="20"/>
        <v/>
      </c>
      <c r="L164" s="647"/>
      <c r="M164" s="647"/>
      <c r="N164" s="646">
        <f t="shared" si="21"/>
        <v>0</v>
      </c>
      <c r="O164" s="644"/>
      <c r="P164" s="645">
        <f t="shared" si="22"/>
        <v>0</v>
      </c>
      <c r="Q164" s="644"/>
      <c r="R164" s="644"/>
      <c r="S164" s="642"/>
      <c r="T164" s="643">
        <f t="shared" si="23"/>
        <v>0</v>
      </c>
      <c r="U164" s="642"/>
      <c r="V164" s="642"/>
    </row>
    <row r="165" spans="2:22" x14ac:dyDescent="0.25">
      <c r="B165" s="951"/>
      <c r="C165" s="954"/>
      <c r="D165" s="652"/>
      <c r="E165" s="652"/>
      <c r="F165" s="644"/>
      <c r="G165" s="651"/>
      <c r="H165" s="650" t="str">
        <f t="shared" si="24"/>
        <v/>
      </c>
      <c r="I165" s="642"/>
      <c r="J165" s="649"/>
      <c r="K165" s="653" t="str">
        <f t="shared" ref="K165:K196" si="25">IF(J165&gt;$H$1,I165,"")</f>
        <v/>
      </c>
      <c r="L165" s="647"/>
      <c r="M165" s="647"/>
      <c r="N165" s="646">
        <f t="shared" ref="N165:N196" si="26">L165+M165</f>
        <v>0</v>
      </c>
      <c r="O165" s="644"/>
      <c r="P165" s="645">
        <f t="shared" ref="P165:P196" si="27">I165-(N165+O165)</f>
        <v>0</v>
      </c>
      <c r="Q165" s="644"/>
      <c r="R165" s="644"/>
      <c r="S165" s="642"/>
      <c r="T165" s="643">
        <f t="shared" ref="T165:T196" si="28">I165-N165-Q165-R165+S165</f>
        <v>0</v>
      </c>
      <c r="U165" s="642"/>
      <c r="V165" s="642"/>
    </row>
    <row r="166" spans="2:22" x14ac:dyDescent="0.25">
      <c r="B166" s="951"/>
      <c r="C166" s="954"/>
      <c r="D166" s="652"/>
      <c r="E166" s="652"/>
      <c r="F166" s="644"/>
      <c r="G166" s="651"/>
      <c r="H166" s="650" t="str">
        <f t="shared" si="24"/>
        <v/>
      </c>
      <c r="I166" s="642"/>
      <c r="J166" s="649"/>
      <c r="K166" s="653" t="str">
        <f t="shared" si="25"/>
        <v/>
      </c>
      <c r="L166" s="647"/>
      <c r="M166" s="647"/>
      <c r="N166" s="646">
        <f t="shared" si="26"/>
        <v>0</v>
      </c>
      <c r="O166" s="644"/>
      <c r="P166" s="645">
        <f t="shared" si="27"/>
        <v>0</v>
      </c>
      <c r="Q166" s="644"/>
      <c r="R166" s="644"/>
      <c r="S166" s="642"/>
      <c r="T166" s="643">
        <f t="shared" si="28"/>
        <v>0</v>
      </c>
      <c r="U166" s="642"/>
      <c r="V166" s="642"/>
    </row>
    <row r="167" spans="2:22" x14ac:dyDescent="0.25">
      <c r="B167" s="951"/>
      <c r="C167" s="954"/>
      <c r="D167" s="652"/>
      <c r="E167" s="652"/>
      <c r="F167" s="644"/>
      <c r="G167" s="651"/>
      <c r="H167" s="650" t="str">
        <f t="shared" si="24"/>
        <v/>
      </c>
      <c r="I167" s="642"/>
      <c r="J167" s="649"/>
      <c r="K167" s="653" t="str">
        <f t="shared" si="25"/>
        <v/>
      </c>
      <c r="L167" s="647"/>
      <c r="M167" s="647"/>
      <c r="N167" s="646">
        <f t="shared" si="26"/>
        <v>0</v>
      </c>
      <c r="O167" s="644"/>
      <c r="P167" s="645">
        <f t="shared" si="27"/>
        <v>0</v>
      </c>
      <c r="Q167" s="644"/>
      <c r="R167" s="644"/>
      <c r="S167" s="642"/>
      <c r="T167" s="643">
        <f t="shared" si="28"/>
        <v>0</v>
      </c>
      <c r="U167" s="642"/>
      <c r="V167" s="642"/>
    </row>
    <row r="168" spans="2:22" x14ac:dyDescent="0.25">
      <c r="B168" s="951"/>
      <c r="C168" s="954"/>
      <c r="D168" s="652"/>
      <c r="E168" s="652"/>
      <c r="F168" s="644"/>
      <c r="G168" s="651"/>
      <c r="H168" s="650" t="str">
        <f t="shared" si="24"/>
        <v/>
      </c>
      <c r="I168" s="642"/>
      <c r="J168" s="649"/>
      <c r="K168" s="653" t="str">
        <f t="shared" si="25"/>
        <v/>
      </c>
      <c r="L168" s="647"/>
      <c r="M168" s="647"/>
      <c r="N168" s="646">
        <f t="shared" si="26"/>
        <v>0</v>
      </c>
      <c r="O168" s="644"/>
      <c r="P168" s="645">
        <f t="shared" si="27"/>
        <v>0</v>
      </c>
      <c r="Q168" s="644"/>
      <c r="R168" s="644"/>
      <c r="S168" s="642"/>
      <c r="T168" s="643">
        <f t="shared" si="28"/>
        <v>0</v>
      </c>
      <c r="U168" s="642"/>
      <c r="V168" s="642"/>
    </row>
    <row r="169" spans="2:22" x14ac:dyDescent="0.25">
      <c r="B169" s="951"/>
      <c r="C169" s="954"/>
      <c r="D169" s="652"/>
      <c r="E169" s="652"/>
      <c r="F169" s="644"/>
      <c r="G169" s="651"/>
      <c r="H169" s="650" t="str">
        <f t="shared" si="24"/>
        <v/>
      </c>
      <c r="I169" s="642"/>
      <c r="J169" s="649"/>
      <c r="K169" s="653" t="str">
        <f t="shared" si="25"/>
        <v/>
      </c>
      <c r="L169" s="647"/>
      <c r="M169" s="647"/>
      <c r="N169" s="646">
        <f t="shared" si="26"/>
        <v>0</v>
      </c>
      <c r="O169" s="644"/>
      <c r="P169" s="645">
        <f t="shared" si="27"/>
        <v>0</v>
      </c>
      <c r="Q169" s="644"/>
      <c r="R169" s="644"/>
      <c r="S169" s="642"/>
      <c r="T169" s="643">
        <f t="shared" si="28"/>
        <v>0</v>
      </c>
      <c r="U169" s="642"/>
      <c r="V169" s="642"/>
    </row>
    <row r="170" spans="2:22" x14ac:dyDescent="0.25">
      <c r="B170" s="951"/>
      <c r="C170" s="954"/>
      <c r="D170" s="652"/>
      <c r="E170" s="652"/>
      <c r="F170" s="644"/>
      <c r="G170" s="651"/>
      <c r="H170" s="650" t="str">
        <f t="shared" si="24"/>
        <v/>
      </c>
      <c r="I170" s="642"/>
      <c r="J170" s="649"/>
      <c r="K170" s="653" t="str">
        <f t="shared" si="25"/>
        <v/>
      </c>
      <c r="L170" s="647"/>
      <c r="M170" s="647"/>
      <c r="N170" s="646">
        <f t="shared" si="26"/>
        <v>0</v>
      </c>
      <c r="O170" s="644"/>
      <c r="P170" s="645">
        <f t="shared" si="27"/>
        <v>0</v>
      </c>
      <c r="Q170" s="644"/>
      <c r="R170" s="644"/>
      <c r="S170" s="642"/>
      <c r="T170" s="643">
        <f t="shared" si="28"/>
        <v>0</v>
      </c>
      <c r="U170" s="642"/>
      <c r="V170" s="642"/>
    </row>
    <row r="171" spans="2:22" x14ac:dyDescent="0.25">
      <c r="B171" s="951"/>
      <c r="C171" s="954"/>
      <c r="D171" s="652"/>
      <c r="E171" s="652"/>
      <c r="F171" s="644"/>
      <c r="G171" s="651"/>
      <c r="H171" s="650" t="str">
        <f t="shared" si="24"/>
        <v/>
      </c>
      <c r="I171" s="642"/>
      <c r="J171" s="649"/>
      <c r="K171" s="653" t="str">
        <f t="shared" si="25"/>
        <v/>
      </c>
      <c r="L171" s="647"/>
      <c r="M171" s="647"/>
      <c r="N171" s="646">
        <f t="shared" si="26"/>
        <v>0</v>
      </c>
      <c r="O171" s="644"/>
      <c r="P171" s="645">
        <f t="shared" si="27"/>
        <v>0</v>
      </c>
      <c r="Q171" s="644"/>
      <c r="R171" s="644"/>
      <c r="S171" s="642"/>
      <c r="T171" s="643">
        <f t="shared" si="28"/>
        <v>0</v>
      </c>
      <c r="U171" s="642"/>
      <c r="V171" s="642"/>
    </row>
    <row r="172" spans="2:22" x14ac:dyDescent="0.25">
      <c r="B172" s="951"/>
      <c r="C172" s="954"/>
      <c r="D172" s="652"/>
      <c r="E172" s="652"/>
      <c r="F172" s="644"/>
      <c r="G172" s="651"/>
      <c r="H172" s="650" t="str">
        <f t="shared" si="24"/>
        <v/>
      </c>
      <c r="I172" s="642"/>
      <c r="J172" s="649"/>
      <c r="K172" s="653" t="str">
        <f t="shared" si="25"/>
        <v/>
      </c>
      <c r="L172" s="647"/>
      <c r="M172" s="647"/>
      <c r="N172" s="646">
        <f t="shared" si="26"/>
        <v>0</v>
      </c>
      <c r="O172" s="644"/>
      <c r="P172" s="645">
        <f t="shared" si="27"/>
        <v>0</v>
      </c>
      <c r="Q172" s="644"/>
      <c r="R172" s="644"/>
      <c r="S172" s="642"/>
      <c r="T172" s="643">
        <f t="shared" si="28"/>
        <v>0</v>
      </c>
      <c r="U172" s="642"/>
      <c r="V172" s="642"/>
    </row>
    <row r="173" spans="2:22" x14ac:dyDescent="0.25">
      <c r="B173" s="951"/>
      <c r="C173" s="954"/>
      <c r="D173" s="652"/>
      <c r="E173" s="652"/>
      <c r="F173" s="644"/>
      <c r="G173" s="651"/>
      <c r="H173" s="650" t="str">
        <f t="shared" si="24"/>
        <v/>
      </c>
      <c r="I173" s="642"/>
      <c r="J173" s="649"/>
      <c r="K173" s="653" t="str">
        <f t="shared" si="25"/>
        <v/>
      </c>
      <c r="L173" s="647"/>
      <c r="M173" s="647"/>
      <c r="N173" s="646">
        <f t="shared" si="26"/>
        <v>0</v>
      </c>
      <c r="O173" s="644"/>
      <c r="P173" s="645">
        <f t="shared" si="27"/>
        <v>0</v>
      </c>
      <c r="Q173" s="644"/>
      <c r="R173" s="644"/>
      <c r="S173" s="642"/>
      <c r="T173" s="643">
        <f t="shared" si="28"/>
        <v>0</v>
      </c>
      <c r="U173" s="642"/>
      <c r="V173" s="642"/>
    </row>
    <row r="174" spans="2:22" x14ac:dyDescent="0.25">
      <c r="B174" s="951"/>
      <c r="C174" s="954"/>
      <c r="D174" s="652"/>
      <c r="E174" s="652"/>
      <c r="F174" s="644"/>
      <c r="G174" s="651"/>
      <c r="H174" s="650" t="str">
        <f t="shared" si="24"/>
        <v/>
      </c>
      <c r="I174" s="642"/>
      <c r="J174" s="649"/>
      <c r="K174" s="653" t="str">
        <f t="shared" si="25"/>
        <v/>
      </c>
      <c r="L174" s="647"/>
      <c r="M174" s="647"/>
      <c r="N174" s="646">
        <f t="shared" si="26"/>
        <v>0</v>
      </c>
      <c r="O174" s="644"/>
      <c r="P174" s="645">
        <f t="shared" si="27"/>
        <v>0</v>
      </c>
      <c r="Q174" s="644"/>
      <c r="R174" s="644"/>
      <c r="S174" s="642"/>
      <c r="T174" s="643">
        <f t="shared" si="28"/>
        <v>0</v>
      </c>
      <c r="U174" s="642"/>
      <c r="V174" s="642"/>
    </row>
    <row r="175" spans="2:22" x14ac:dyDescent="0.25">
      <c r="B175" s="951"/>
      <c r="C175" s="954"/>
      <c r="D175" s="652"/>
      <c r="E175" s="652"/>
      <c r="F175" s="644"/>
      <c r="G175" s="651"/>
      <c r="H175" s="650" t="str">
        <f t="shared" si="24"/>
        <v/>
      </c>
      <c r="I175" s="642"/>
      <c r="J175" s="649"/>
      <c r="K175" s="653" t="str">
        <f t="shared" si="25"/>
        <v/>
      </c>
      <c r="L175" s="647"/>
      <c r="M175" s="647"/>
      <c r="N175" s="646">
        <f t="shared" si="26"/>
        <v>0</v>
      </c>
      <c r="O175" s="644"/>
      <c r="P175" s="645">
        <f t="shared" si="27"/>
        <v>0</v>
      </c>
      <c r="Q175" s="644"/>
      <c r="R175" s="644"/>
      <c r="S175" s="642"/>
      <c r="T175" s="643">
        <f t="shared" si="28"/>
        <v>0</v>
      </c>
      <c r="U175" s="642"/>
      <c r="V175" s="642"/>
    </row>
    <row r="176" spans="2:22" x14ac:dyDescent="0.25">
      <c r="B176" s="951"/>
      <c r="C176" s="954"/>
      <c r="D176" s="652"/>
      <c r="E176" s="652"/>
      <c r="F176" s="644"/>
      <c r="G176" s="651"/>
      <c r="H176" s="650" t="str">
        <f t="shared" si="24"/>
        <v/>
      </c>
      <c r="I176" s="642"/>
      <c r="J176" s="649"/>
      <c r="K176" s="653" t="str">
        <f t="shared" si="25"/>
        <v/>
      </c>
      <c r="L176" s="647"/>
      <c r="M176" s="647"/>
      <c r="N176" s="646">
        <f t="shared" si="26"/>
        <v>0</v>
      </c>
      <c r="O176" s="644"/>
      <c r="P176" s="645">
        <f t="shared" si="27"/>
        <v>0</v>
      </c>
      <c r="Q176" s="644"/>
      <c r="R176" s="644"/>
      <c r="S176" s="642"/>
      <c r="T176" s="643">
        <f t="shared" si="28"/>
        <v>0</v>
      </c>
      <c r="U176" s="642"/>
      <c r="V176" s="642"/>
    </row>
    <row r="177" spans="2:22" x14ac:dyDescent="0.25">
      <c r="B177" s="951"/>
      <c r="C177" s="954"/>
      <c r="D177" s="652"/>
      <c r="E177" s="652"/>
      <c r="F177" s="644"/>
      <c r="G177" s="651"/>
      <c r="H177" s="650" t="str">
        <f t="shared" si="24"/>
        <v/>
      </c>
      <c r="I177" s="642"/>
      <c r="J177" s="649"/>
      <c r="K177" s="653" t="str">
        <f t="shared" si="25"/>
        <v/>
      </c>
      <c r="L177" s="647"/>
      <c r="M177" s="647"/>
      <c r="N177" s="646">
        <f t="shared" si="26"/>
        <v>0</v>
      </c>
      <c r="O177" s="644"/>
      <c r="P177" s="645">
        <f t="shared" si="27"/>
        <v>0</v>
      </c>
      <c r="Q177" s="644"/>
      <c r="R177" s="644"/>
      <c r="S177" s="642"/>
      <c r="T177" s="643">
        <f t="shared" si="28"/>
        <v>0</v>
      </c>
      <c r="U177" s="642"/>
      <c r="V177" s="642"/>
    </row>
    <row r="178" spans="2:22" x14ac:dyDescent="0.25">
      <c r="B178" s="951"/>
      <c r="C178" s="954"/>
      <c r="D178" s="652"/>
      <c r="E178" s="652"/>
      <c r="F178" s="644"/>
      <c r="G178" s="651"/>
      <c r="H178" s="650" t="str">
        <f t="shared" si="24"/>
        <v/>
      </c>
      <c r="I178" s="642"/>
      <c r="J178" s="649"/>
      <c r="K178" s="653" t="str">
        <f t="shared" si="25"/>
        <v/>
      </c>
      <c r="L178" s="647"/>
      <c r="M178" s="647"/>
      <c r="N178" s="646">
        <f t="shared" si="26"/>
        <v>0</v>
      </c>
      <c r="O178" s="644"/>
      <c r="P178" s="645">
        <f t="shared" si="27"/>
        <v>0</v>
      </c>
      <c r="Q178" s="644"/>
      <c r="R178" s="644"/>
      <c r="S178" s="642"/>
      <c r="T178" s="643">
        <f t="shared" si="28"/>
        <v>0</v>
      </c>
      <c r="U178" s="642"/>
      <c r="V178" s="642"/>
    </row>
    <row r="179" spans="2:22" x14ac:dyDescent="0.25">
      <c r="B179" s="951"/>
      <c r="C179" s="954"/>
      <c r="D179" s="652"/>
      <c r="E179" s="652"/>
      <c r="F179" s="644"/>
      <c r="G179" s="651"/>
      <c r="H179" s="650" t="str">
        <f t="shared" ref="H179:H204" si="29">IF(G179&gt;$H$1,F179,"")</f>
        <v/>
      </c>
      <c r="I179" s="642"/>
      <c r="J179" s="649"/>
      <c r="K179" s="653" t="str">
        <f t="shared" si="25"/>
        <v/>
      </c>
      <c r="L179" s="647"/>
      <c r="M179" s="647"/>
      <c r="N179" s="646">
        <f t="shared" si="26"/>
        <v>0</v>
      </c>
      <c r="O179" s="644"/>
      <c r="P179" s="645">
        <f t="shared" si="27"/>
        <v>0</v>
      </c>
      <c r="Q179" s="644"/>
      <c r="R179" s="644"/>
      <c r="S179" s="642"/>
      <c r="T179" s="643">
        <f t="shared" si="28"/>
        <v>0</v>
      </c>
      <c r="U179" s="642"/>
      <c r="V179" s="642"/>
    </row>
    <row r="180" spans="2:22" x14ac:dyDescent="0.25">
      <c r="B180" s="951"/>
      <c r="C180" s="954"/>
      <c r="D180" s="652"/>
      <c r="E180" s="652"/>
      <c r="F180" s="644"/>
      <c r="G180" s="651"/>
      <c r="H180" s="650" t="str">
        <f t="shared" si="29"/>
        <v/>
      </c>
      <c r="I180" s="642"/>
      <c r="J180" s="649"/>
      <c r="K180" s="653" t="str">
        <f t="shared" si="25"/>
        <v/>
      </c>
      <c r="L180" s="647"/>
      <c r="M180" s="647"/>
      <c r="N180" s="646">
        <f t="shared" si="26"/>
        <v>0</v>
      </c>
      <c r="O180" s="644"/>
      <c r="P180" s="645">
        <f t="shared" si="27"/>
        <v>0</v>
      </c>
      <c r="Q180" s="644"/>
      <c r="R180" s="644"/>
      <c r="S180" s="642"/>
      <c r="T180" s="643">
        <f t="shared" si="28"/>
        <v>0</v>
      </c>
      <c r="U180" s="642"/>
      <c r="V180" s="642"/>
    </row>
    <row r="181" spans="2:22" x14ac:dyDescent="0.25">
      <c r="B181" s="951"/>
      <c r="C181" s="954"/>
      <c r="D181" s="652"/>
      <c r="E181" s="652"/>
      <c r="F181" s="644"/>
      <c r="G181" s="651"/>
      <c r="H181" s="650" t="str">
        <f t="shared" si="29"/>
        <v/>
      </c>
      <c r="I181" s="642"/>
      <c r="J181" s="649"/>
      <c r="K181" s="653" t="str">
        <f t="shared" si="25"/>
        <v/>
      </c>
      <c r="L181" s="647"/>
      <c r="M181" s="647"/>
      <c r="N181" s="646">
        <f t="shared" si="26"/>
        <v>0</v>
      </c>
      <c r="O181" s="644"/>
      <c r="P181" s="645">
        <f t="shared" si="27"/>
        <v>0</v>
      </c>
      <c r="Q181" s="644"/>
      <c r="R181" s="644"/>
      <c r="S181" s="642"/>
      <c r="T181" s="643">
        <f t="shared" si="28"/>
        <v>0</v>
      </c>
      <c r="U181" s="642"/>
      <c r="V181" s="642"/>
    </row>
    <row r="182" spans="2:22" x14ac:dyDescent="0.25">
      <c r="B182" s="951"/>
      <c r="C182" s="954"/>
      <c r="D182" s="652"/>
      <c r="E182" s="652"/>
      <c r="F182" s="644"/>
      <c r="G182" s="651"/>
      <c r="H182" s="650" t="str">
        <f t="shared" si="29"/>
        <v/>
      </c>
      <c r="I182" s="642"/>
      <c r="J182" s="649"/>
      <c r="K182" s="653" t="str">
        <f t="shared" si="25"/>
        <v/>
      </c>
      <c r="L182" s="647"/>
      <c r="M182" s="647"/>
      <c r="N182" s="646">
        <f t="shared" si="26"/>
        <v>0</v>
      </c>
      <c r="O182" s="644"/>
      <c r="P182" s="645">
        <f t="shared" si="27"/>
        <v>0</v>
      </c>
      <c r="Q182" s="644"/>
      <c r="R182" s="644"/>
      <c r="S182" s="642"/>
      <c r="T182" s="643">
        <f t="shared" si="28"/>
        <v>0</v>
      </c>
      <c r="U182" s="642"/>
      <c r="V182" s="642"/>
    </row>
    <row r="183" spans="2:22" x14ac:dyDescent="0.25">
      <c r="B183" s="951"/>
      <c r="C183" s="954"/>
      <c r="D183" s="652"/>
      <c r="E183" s="652"/>
      <c r="F183" s="644"/>
      <c r="G183" s="651"/>
      <c r="H183" s="650" t="str">
        <f t="shared" si="29"/>
        <v/>
      </c>
      <c r="I183" s="642"/>
      <c r="J183" s="649"/>
      <c r="K183" s="653" t="str">
        <f t="shared" si="25"/>
        <v/>
      </c>
      <c r="L183" s="647"/>
      <c r="M183" s="647"/>
      <c r="N183" s="646">
        <f t="shared" si="26"/>
        <v>0</v>
      </c>
      <c r="O183" s="644"/>
      <c r="P183" s="645">
        <f t="shared" si="27"/>
        <v>0</v>
      </c>
      <c r="Q183" s="644"/>
      <c r="R183" s="644"/>
      <c r="S183" s="642"/>
      <c r="T183" s="643">
        <f t="shared" si="28"/>
        <v>0</v>
      </c>
      <c r="U183" s="642"/>
      <c r="V183" s="642"/>
    </row>
    <row r="184" spans="2:22" x14ac:dyDescent="0.25">
      <c r="B184" s="951"/>
      <c r="C184" s="954"/>
      <c r="D184" s="652"/>
      <c r="E184" s="652"/>
      <c r="F184" s="644"/>
      <c r="G184" s="651"/>
      <c r="H184" s="650" t="str">
        <f t="shared" si="29"/>
        <v/>
      </c>
      <c r="I184" s="642"/>
      <c r="J184" s="649"/>
      <c r="K184" s="653" t="str">
        <f t="shared" si="25"/>
        <v/>
      </c>
      <c r="L184" s="647"/>
      <c r="M184" s="647"/>
      <c r="N184" s="646">
        <f t="shared" si="26"/>
        <v>0</v>
      </c>
      <c r="O184" s="644"/>
      <c r="P184" s="645">
        <f t="shared" si="27"/>
        <v>0</v>
      </c>
      <c r="Q184" s="644"/>
      <c r="R184" s="644"/>
      <c r="S184" s="642"/>
      <c r="T184" s="643">
        <f t="shared" si="28"/>
        <v>0</v>
      </c>
      <c r="U184" s="642"/>
      <c r="V184" s="642"/>
    </row>
    <row r="185" spans="2:22" x14ac:dyDescent="0.25">
      <c r="B185" s="951"/>
      <c r="C185" s="954"/>
      <c r="D185" s="652"/>
      <c r="E185" s="652"/>
      <c r="F185" s="644"/>
      <c r="G185" s="651"/>
      <c r="H185" s="650" t="str">
        <f t="shared" si="29"/>
        <v/>
      </c>
      <c r="I185" s="642"/>
      <c r="J185" s="649"/>
      <c r="K185" s="653" t="str">
        <f t="shared" si="25"/>
        <v/>
      </c>
      <c r="L185" s="647"/>
      <c r="M185" s="647"/>
      <c r="N185" s="646">
        <f t="shared" si="26"/>
        <v>0</v>
      </c>
      <c r="O185" s="644"/>
      <c r="P185" s="645">
        <f t="shared" si="27"/>
        <v>0</v>
      </c>
      <c r="Q185" s="644"/>
      <c r="R185" s="644"/>
      <c r="S185" s="642"/>
      <c r="T185" s="643">
        <f t="shared" si="28"/>
        <v>0</v>
      </c>
      <c r="U185" s="642"/>
      <c r="V185" s="642"/>
    </row>
    <row r="186" spans="2:22" x14ac:dyDescent="0.25">
      <c r="B186" s="951"/>
      <c r="C186" s="954"/>
      <c r="D186" s="652"/>
      <c r="E186" s="652"/>
      <c r="F186" s="644"/>
      <c r="G186" s="651"/>
      <c r="H186" s="650" t="str">
        <f t="shared" si="29"/>
        <v/>
      </c>
      <c r="I186" s="642"/>
      <c r="J186" s="649"/>
      <c r="K186" s="653" t="str">
        <f t="shared" si="25"/>
        <v/>
      </c>
      <c r="L186" s="647"/>
      <c r="M186" s="647"/>
      <c r="N186" s="646">
        <f t="shared" si="26"/>
        <v>0</v>
      </c>
      <c r="O186" s="644"/>
      <c r="P186" s="645">
        <f t="shared" si="27"/>
        <v>0</v>
      </c>
      <c r="Q186" s="644"/>
      <c r="R186" s="644"/>
      <c r="S186" s="642"/>
      <c r="T186" s="643">
        <f t="shared" si="28"/>
        <v>0</v>
      </c>
      <c r="U186" s="642"/>
      <c r="V186" s="642"/>
    </row>
    <row r="187" spans="2:22" x14ac:dyDescent="0.25">
      <c r="B187" s="951"/>
      <c r="C187" s="954"/>
      <c r="D187" s="652"/>
      <c r="E187" s="652"/>
      <c r="F187" s="644"/>
      <c r="G187" s="651"/>
      <c r="H187" s="650" t="str">
        <f t="shared" si="29"/>
        <v/>
      </c>
      <c r="I187" s="642"/>
      <c r="J187" s="649"/>
      <c r="K187" s="653" t="str">
        <f t="shared" si="25"/>
        <v/>
      </c>
      <c r="L187" s="647"/>
      <c r="M187" s="647"/>
      <c r="N187" s="646">
        <f t="shared" si="26"/>
        <v>0</v>
      </c>
      <c r="O187" s="644"/>
      <c r="P187" s="645">
        <f t="shared" si="27"/>
        <v>0</v>
      </c>
      <c r="Q187" s="644"/>
      <c r="R187" s="644"/>
      <c r="S187" s="642"/>
      <c r="T187" s="643">
        <f t="shared" si="28"/>
        <v>0</v>
      </c>
      <c r="U187" s="642"/>
      <c r="V187" s="642"/>
    </row>
    <row r="188" spans="2:22" x14ac:dyDescent="0.25">
      <c r="B188" s="951"/>
      <c r="C188" s="954"/>
      <c r="D188" s="652"/>
      <c r="E188" s="652"/>
      <c r="F188" s="644"/>
      <c r="G188" s="651"/>
      <c r="H188" s="650" t="str">
        <f t="shared" si="29"/>
        <v/>
      </c>
      <c r="I188" s="642"/>
      <c r="J188" s="649"/>
      <c r="K188" s="653" t="str">
        <f t="shared" si="25"/>
        <v/>
      </c>
      <c r="L188" s="647"/>
      <c r="M188" s="647"/>
      <c r="N188" s="646">
        <f t="shared" si="26"/>
        <v>0</v>
      </c>
      <c r="O188" s="644"/>
      <c r="P188" s="645">
        <f t="shared" si="27"/>
        <v>0</v>
      </c>
      <c r="Q188" s="644"/>
      <c r="R188" s="644"/>
      <c r="S188" s="642"/>
      <c r="T188" s="643">
        <f t="shared" si="28"/>
        <v>0</v>
      </c>
      <c r="U188" s="642"/>
      <c r="V188" s="642"/>
    </row>
    <row r="189" spans="2:22" x14ac:dyDescent="0.25">
      <c r="B189" s="951"/>
      <c r="C189" s="954"/>
      <c r="D189" s="652"/>
      <c r="E189" s="652"/>
      <c r="F189" s="644"/>
      <c r="G189" s="651"/>
      <c r="H189" s="650" t="str">
        <f t="shared" si="29"/>
        <v/>
      </c>
      <c r="I189" s="642"/>
      <c r="J189" s="649"/>
      <c r="K189" s="653" t="str">
        <f t="shared" si="25"/>
        <v/>
      </c>
      <c r="L189" s="647"/>
      <c r="M189" s="647"/>
      <c r="N189" s="646">
        <f t="shared" si="26"/>
        <v>0</v>
      </c>
      <c r="O189" s="644"/>
      <c r="P189" s="645">
        <f t="shared" si="27"/>
        <v>0</v>
      </c>
      <c r="Q189" s="644"/>
      <c r="R189" s="644"/>
      <c r="S189" s="642"/>
      <c r="T189" s="643">
        <f t="shared" si="28"/>
        <v>0</v>
      </c>
      <c r="U189" s="642"/>
      <c r="V189" s="642"/>
    </row>
    <row r="190" spans="2:22" x14ac:dyDescent="0.25">
      <c r="B190" s="951"/>
      <c r="C190" s="954"/>
      <c r="D190" s="652"/>
      <c r="E190" s="652"/>
      <c r="F190" s="644"/>
      <c r="G190" s="651"/>
      <c r="H190" s="650" t="str">
        <f t="shared" si="29"/>
        <v/>
      </c>
      <c r="I190" s="642"/>
      <c r="J190" s="649"/>
      <c r="K190" s="653" t="str">
        <f t="shared" si="25"/>
        <v/>
      </c>
      <c r="L190" s="647"/>
      <c r="M190" s="647"/>
      <c r="N190" s="646">
        <f t="shared" si="26"/>
        <v>0</v>
      </c>
      <c r="O190" s="644"/>
      <c r="P190" s="645">
        <f t="shared" si="27"/>
        <v>0</v>
      </c>
      <c r="Q190" s="644"/>
      <c r="R190" s="644"/>
      <c r="S190" s="642"/>
      <c r="T190" s="643">
        <f t="shared" si="28"/>
        <v>0</v>
      </c>
      <c r="U190" s="642"/>
      <c r="V190" s="642"/>
    </row>
    <row r="191" spans="2:22" x14ac:dyDescent="0.25">
      <c r="B191" s="951"/>
      <c r="C191" s="954"/>
      <c r="D191" s="652"/>
      <c r="E191" s="652"/>
      <c r="F191" s="644"/>
      <c r="G191" s="651"/>
      <c r="H191" s="650" t="str">
        <f t="shared" si="29"/>
        <v/>
      </c>
      <c r="I191" s="642"/>
      <c r="J191" s="649"/>
      <c r="K191" s="653" t="str">
        <f t="shared" si="25"/>
        <v/>
      </c>
      <c r="L191" s="647"/>
      <c r="M191" s="647"/>
      <c r="N191" s="646">
        <f t="shared" si="26"/>
        <v>0</v>
      </c>
      <c r="O191" s="644"/>
      <c r="P191" s="645">
        <f t="shared" si="27"/>
        <v>0</v>
      </c>
      <c r="Q191" s="644"/>
      <c r="R191" s="644"/>
      <c r="S191" s="642"/>
      <c r="T191" s="643">
        <f t="shared" si="28"/>
        <v>0</v>
      </c>
      <c r="U191" s="642"/>
      <c r="V191" s="642"/>
    </row>
    <row r="192" spans="2:22" x14ac:dyDescent="0.25">
      <c r="B192" s="951"/>
      <c r="C192" s="954"/>
      <c r="D192" s="652"/>
      <c r="E192" s="652"/>
      <c r="F192" s="644"/>
      <c r="G192" s="651"/>
      <c r="H192" s="650" t="str">
        <f t="shared" si="29"/>
        <v/>
      </c>
      <c r="I192" s="642"/>
      <c r="J192" s="649"/>
      <c r="K192" s="653" t="str">
        <f t="shared" si="25"/>
        <v/>
      </c>
      <c r="L192" s="647"/>
      <c r="M192" s="647"/>
      <c r="N192" s="646">
        <f t="shared" si="26"/>
        <v>0</v>
      </c>
      <c r="O192" s="644"/>
      <c r="P192" s="645">
        <f t="shared" si="27"/>
        <v>0</v>
      </c>
      <c r="Q192" s="644"/>
      <c r="R192" s="644"/>
      <c r="S192" s="642"/>
      <c r="T192" s="643">
        <f t="shared" si="28"/>
        <v>0</v>
      </c>
      <c r="U192" s="642"/>
      <c r="V192" s="642"/>
    </row>
    <row r="193" spans="2:22" x14ac:dyDescent="0.25">
      <c r="B193" s="951"/>
      <c r="C193" s="954"/>
      <c r="D193" s="652"/>
      <c r="E193" s="652"/>
      <c r="F193" s="644"/>
      <c r="G193" s="651"/>
      <c r="H193" s="650" t="str">
        <f t="shared" si="29"/>
        <v/>
      </c>
      <c r="I193" s="642"/>
      <c r="J193" s="649"/>
      <c r="K193" s="653" t="str">
        <f t="shared" si="25"/>
        <v/>
      </c>
      <c r="L193" s="647"/>
      <c r="M193" s="647"/>
      <c r="N193" s="646">
        <f t="shared" si="26"/>
        <v>0</v>
      </c>
      <c r="O193" s="644"/>
      <c r="P193" s="645">
        <f t="shared" si="27"/>
        <v>0</v>
      </c>
      <c r="Q193" s="644"/>
      <c r="R193" s="644"/>
      <c r="S193" s="642"/>
      <c r="T193" s="643">
        <f t="shared" si="28"/>
        <v>0</v>
      </c>
      <c r="U193" s="642"/>
      <c r="V193" s="642"/>
    </row>
    <row r="194" spans="2:22" x14ac:dyDescent="0.25">
      <c r="B194" s="951"/>
      <c r="C194" s="954"/>
      <c r="D194" s="652"/>
      <c r="E194" s="652"/>
      <c r="F194" s="644"/>
      <c r="G194" s="651"/>
      <c r="H194" s="650" t="str">
        <f t="shared" si="29"/>
        <v/>
      </c>
      <c r="I194" s="642"/>
      <c r="J194" s="649"/>
      <c r="K194" s="653" t="str">
        <f t="shared" si="25"/>
        <v/>
      </c>
      <c r="L194" s="647"/>
      <c r="M194" s="647"/>
      <c r="N194" s="646">
        <f t="shared" si="26"/>
        <v>0</v>
      </c>
      <c r="O194" s="644"/>
      <c r="P194" s="645">
        <f t="shared" si="27"/>
        <v>0</v>
      </c>
      <c r="Q194" s="644"/>
      <c r="R194" s="644"/>
      <c r="S194" s="642"/>
      <c r="T194" s="643">
        <f t="shared" si="28"/>
        <v>0</v>
      </c>
      <c r="U194" s="642"/>
      <c r="V194" s="642"/>
    </row>
    <row r="195" spans="2:22" x14ac:dyDescent="0.25">
      <c r="B195" s="951"/>
      <c r="C195" s="954"/>
      <c r="D195" s="652"/>
      <c r="E195" s="652"/>
      <c r="F195" s="644"/>
      <c r="G195" s="651"/>
      <c r="H195" s="650" t="str">
        <f t="shared" si="29"/>
        <v/>
      </c>
      <c r="I195" s="642"/>
      <c r="J195" s="649"/>
      <c r="K195" s="653" t="str">
        <f t="shared" si="25"/>
        <v/>
      </c>
      <c r="L195" s="647"/>
      <c r="M195" s="647"/>
      <c r="N195" s="646">
        <f t="shared" si="26"/>
        <v>0</v>
      </c>
      <c r="O195" s="644"/>
      <c r="P195" s="645">
        <f t="shared" si="27"/>
        <v>0</v>
      </c>
      <c r="Q195" s="644"/>
      <c r="R195" s="644"/>
      <c r="S195" s="642"/>
      <c r="T195" s="643">
        <f t="shared" si="28"/>
        <v>0</v>
      </c>
      <c r="U195" s="642"/>
      <c r="V195" s="642"/>
    </row>
    <row r="196" spans="2:22" x14ac:dyDescent="0.25">
      <c r="B196" s="951"/>
      <c r="C196" s="954"/>
      <c r="D196" s="652"/>
      <c r="E196" s="652"/>
      <c r="F196" s="644"/>
      <c r="G196" s="651"/>
      <c r="H196" s="650" t="str">
        <f t="shared" si="29"/>
        <v/>
      </c>
      <c r="I196" s="642"/>
      <c r="J196" s="649"/>
      <c r="K196" s="653" t="str">
        <f t="shared" si="25"/>
        <v/>
      </c>
      <c r="L196" s="647"/>
      <c r="M196" s="647"/>
      <c r="N196" s="646">
        <f t="shared" si="26"/>
        <v>0</v>
      </c>
      <c r="O196" s="644"/>
      <c r="P196" s="645">
        <f t="shared" si="27"/>
        <v>0</v>
      </c>
      <c r="Q196" s="644"/>
      <c r="R196" s="644"/>
      <c r="S196" s="642"/>
      <c r="T196" s="643">
        <f t="shared" si="28"/>
        <v>0</v>
      </c>
      <c r="U196" s="642"/>
      <c r="V196" s="642"/>
    </row>
    <row r="197" spans="2:22" x14ac:dyDescent="0.25">
      <c r="B197" s="951"/>
      <c r="C197" s="954"/>
      <c r="D197" s="652"/>
      <c r="E197" s="652"/>
      <c r="F197" s="644"/>
      <c r="G197" s="651"/>
      <c r="H197" s="650" t="str">
        <f t="shared" si="29"/>
        <v/>
      </c>
      <c r="I197" s="642"/>
      <c r="J197" s="649"/>
      <c r="K197" s="653" t="str">
        <f t="shared" ref="K197:K204" si="30">IF(J197&gt;$H$1,I197,"")</f>
        <v/>
      </c>
      <c r="L197" s="647"/>
      <c r="M197" s="647"/>
      <c r="N197" s="646">
        <f t="shared" ref="N197:N204" si="31">L197+M197</f>
        <v>0</v>
      </c>
      <c r="O197" s="644"/>
      <c r="P197" s="645">
        <f t="shared" ref="P197:P204" si="32">I197-(N197+O197)</f>
        <v>0</v>
      </c>
      <c r="Q197" s="644"/>
      <c r="R197" s="644"/>
      <c r="S197" s="642"/>
      <c r="T197" s="643">
        <f t="shared" ref="T197:T204" si="33">I197-N197-Q197-R197+S197</f>
        <v>0</v>
      </c>
      <c r="U197" s="642"/>
      <c r="V197" s="642"/>
    </row>
    <row r="198" spans="2:22" x14ac:dyDescent="0.25">
      <c r="B198" s="951"/>
      <c r="C198" s="954"/>
      <c r="D198" s="652"/>
      <c r="E198" s="652"/>
      <c r="F198" s="644"/>
      <c r="G198" s="651"/>
      <c r="H198" s="650" t="str">
        <f t="shared" si="29"/>
        <v/>
      </c>
      <c r="I198" s="642"/>
      <c r="J198" s="649"/>
      <c r="K198" s="653" t="str">
        <f t="shared" si="30"/>
        <v/>
      </c>
      <c r="L198" s="647"/>
      <c r="M198" s="647"/>
      <c r="N198" s="646">
        <f t="shared" si="31"/>
        <v>0</v>
      </c>
      <c r="O198" s="644"/>
      <c r="P198" s="645">
        <f t="shared" si="32"/>
        <v>0</v>
      </c>
      <c r="Q198" s="644"/>
      <c r="R198" s="644"/>
      <c r="S198" s="642"/>
      <c r="T198" s="643">
        <f t="shared" si="33"/>
        <v>0</v>
      </c>
      <c r="U198" s="642"/>
      <c r="V198" s="642"/>
    </row>
    <row r="199" spans="2:22" x14ac:dyDescent="0.25">
      <c r="B199" s="951"/>
      <c r="C199" s="954"/>
      <c r="D199" s="652"/>
      <c r="E199" s="652"/>
      <c r="F199" s="644"/>
      <c r="G199" s="651"/>
      <c r="H199" s="650" t="str">
        <f t="shared" si="29"/>
        <v/>
      </c>
      <c r="I199" s="642"/>
      <c r="J199" s="649"/>
      <c r="K199" s="653" t="str">
        <f t="shared" si="30"/>
        <v/>
      </c>
      <c r="L199" s="647"/>
      <c r="M199" s="647"/>
      <c r="N199" s="646">
        <f t="shared" si="31"/>
        <v>0</v>
      </c>
      <c r="O199" s="644"/>
      <c r="P199" s="645">
        <f t="shared" si="32"/>
        <v>0</v>
      </c>
      <c r="Q199" s="644"/>
      <c r="R199" s="644"/>
      <c r="S199" s="642"/>
      <c r="T199" s="643">
        <f t="shared" si="33"/>
        <v>0</v>
      </c>
      <c r="U199" s="642"/>
      <c r="V199" s="642"/>
    </row>
    <row r="200" spans="2:22" x14ac:dyDescent="0.25">
      <c r="B200" s="951"/>
      <c r="C200" s="954"/>
      <c r="D200" s="652"/>
      <c r="E200" s="652"/>
      <c r="F200" s="644"/>
      <c r="G200" s="651"/>
      <c r="H200" s="650" t="str">
        <f t="shared" si="29"/>
        <v/>
      </c>
      <c r="I200" s="642"/>
      <c r="J200" s="649"/>
      <c r="K200" s="653" t="str">
        <f t="shared" si="30"/>
        <v/>
      </c>
      <c r="L200" s="647"/>
      <c r="M200" s="647"/>
      <c r="N200" s="646">
        <f t="shared" si="31"/>
        <v>0</v>
      </c>
      <c r="O200" s="644"/>
      <c r="P200" s="645">
        <f t="shared" si="32"/>
        <v>0</v>
      </c>
      <c r="Q200" s="644"/>
      <c r="R200" s="644"/>
      <c r="S200" s="642"/>
      <c r="T200" s="643">
        <f t="shared" si="33"/>
        <v>0</v>
      </c>
      <c r="U200" s="642"/>
      <c r="V200" s="642"/>
    </row>
    <row r="201" spans="2:22" x14ac:dyDescent="0.25">
      <c r="B201" s="951"/>
      <c r="C201" s="954"/>
      <c r="D201" s="652"/>
      <c r="E201" s="652"/>
      <c r="F201" s="644"/>
      <c r="G201" s="651"/>
      <c r="H201" s="650" t="str">
        <f t="shared" si="29"/>
        <v/>
      </c>
      <c r="I201" s="642"/>
      <c r="J201" s="649"/>
      <c r="K201" s="653" t="str">
        <f t="shared" si="30"/>
        <v/>
      </c>
      <c r="L201" s="647"/>
      <c r="M201" s="647"/>
      <c r="N201" s="646">
        <f t="shared" si="31"/>
        <v>0</v>
      </c>
      <c r="O201" s="644"/>
      <c r="P201" s="645">
        <f t="shared" si="32"/>
        <v>0</v>
      </c>
      <c r="Q201" s="644"/>
      <c r="R201" s="644"/>
      <c r="S201" s="642"/>
      <c r="T201" s="643">
        <f t="shared" si="33"/>
        <v>0</v>
      </c>
      <c r="U201" s="642"/>
      <c r="V201" s="642"/>
    </row>
    <row r="202" spans="2:22" x14ac:dyDescent="0.25">
      <c r="B202" s="951"/>
      <c r="C202" s="954"/>
      <c r="D202" s="652"/>
      <c r="E202" s="652"/>
      <c r="F202" s="644"/>
      <c r="G202" s="651"/>
      <c r="H202" s="650" t="str">
        <f t="shared" si="29"/>
        <v/>
      </c>
      <c r="I202" s="642"/>
      <c r="J202" s="649"/>
      <c r="K202" s="653" t="str">
        <f t="shared" si="30"/>
        <v/>
      </c>
      <c r="L202" s="647"/>
      <c r="M202" s="647"/>
      <c r="N202" s="646">
        <f t="shared" si="31"/>
        <v>0</v>
      </c>
      <c r="O202" s="644"/>
      <c r="P202" s="645">
        <f t="shared" si="32"/>
        <v>0</v>
      </c>
      <c r="Q202" s="644"/>
      <c r="R202" s="644"/>
      <c r="S202" s="642"/>
      <c r="T202" s="643">
        <f t="shared" si="33"/>
        <v>0</v>
      </c>
      <c r="U202" s="642"/>
      <c r="V202" s="642"/>
    </row>
    <row r="203" spans="2:22" x14ac:dyDescent="0.25">
      <c r="B203" s="951"/>
      <c r="C203" s="954"/>
      <c r="D203" s="652"/>
      <c r="E203" s="652"/>
      <c r="F203" s="644"/>
      <c r="G203" s="651"/>
      <c r="H203" s="650" t="str">
        <f t="shared" si="29"/>
        <v/>
      </c>
      <c r="I203" s="642"/>
      <c r="J203" s="649"/>
      <c r="K203" s="653" t="str">
        <f t="shared" si="30"/>
        <v/>
      </c>
      <c r="L203" s="647"/>
      <c r="M203" s="647"/>
      <c r="N203" s="646">
        <f t="shared" si="31"/>
        <v>0</v>
      </c>
      <c r="O203" s="644"/>
      <c r="P203" s="645">
        <f t="shared" si="32"/>
        <v>0</v>
      </c>
      <c r="Q203" s="644"/>
      <c r="R203" s="644"/>
      <c r="S203" s="642"/>
      <c r="T203" s="643">
        <f t="shared" si="33"/>
        <v>0</v>
      </c>
      <c r="U203" s="642"/>
      <c r="V203" s="642"/>
    </row>
    <row r="204" spans="2:22" x14ac:dyDescent="0.25">
      <c r="B204" s="952"/>
      <c r="C204" s="955"/>
      <c r="D204" s="652"/>
      <c r="E204" s="652"/>
      <c r="F204" s="644"/>
      <c r="G204" s="651"/>
      <c r="H204" s="650" t="str">
        <f t="shared" si="29"/>
        <v/>
      </c>
      <c r="I204" s="642"/>
      <c r="J204" s="649"/>
      <c r="K204" s="648" t="str">
        <f t="shared" si="30"/>
        <v/>
      </c>
      <c r="L204" s="647"/>
      <c r="M204" s="647"/>
      <c r="N204" s="646">
        <f t="shared" si="31"/>
        <v>0</v>
      </c>
      <c r="O204" s="644"/>
      <c r="P204" s="645">
        <f t="shared" si="32"/>
        <v>0</v>
      </c>
      <c r="Q204" s="644"/>
      <c r="R204" s="644"/>
      <c r="S204" s="642"/>
      <c r="T204" s="643">
        <f t="shared" si="33"/>
        <v>0</v>
      </c>
      <c r="U204" s="642"/>
      <c r="V204" s="642"/>
    </row>
    <row r="205" spans="2:22" s="632" customFormat="1" ht="15.75" thickBot="1" x14ac:dyDescent="0.3">
      <c r="B205" s="641"/>
      <c r="C205" s="640" t="s">
        <v>6</v>
      </c>
      <c r="D205" s="639"/>
      <c r="E205" s="639"/>
      <c r="F205" s="634">
        <f>SUM(F5:F204)</f>
        <v>0</v>
      </c>
      <c r="G205" s="638"/>
      <c r="H205" s="634">
        <f>SUM(H5:H204)</f>
        <v>0</v>
      </c>
      <c r="I205" s="636">
        <f>SUM(I5:I204)</f>
        <v>0</v>
      </c>
      <c r="J205" s="637"/>
      <c r="K205" s="636">
        <f t="shared" ref="K205:T205" si="34">SUM(K5:K204)</f>
        <v>0</v>
      </c>
      <c r="L205" s="636">
        <f t="shared" si="34"/>
        <v>0</v>
      </c>
      <c r="M205" s="636">
        <f t="shared" si="34"/>
        <v>0</v>
      </c>
      <c r="N205" s="635">
        <f t="shared" si="34"/>
        <v>0</v>
      </c>
      <c r="O205" s="634">
        <f t="shared" si="34"/>
        <v>0</v>
      </c>
      <c r="P205" s="634">
        <f t="shared" si="34"/>
        <v>0</v>
      </c>
      <c r="Q205" s="634">
        <f t="shared" si="34"/>
        <v>0</v>
      </c>
      <c r="R205" s="634">
        <f t="shared" si="34"/>
        <v>0</v>
      </c>
      <c r="S205" s="634">
        <f t="shared" si="34"/>
        <v>0</v>
      </c>
      <c r="T205" s="633">
        <f t="shared" si="34"/>
        <v>0</v>
      </c>
    </row>
  </sheetData>
  <sheetProtection password="B3C7" sheet="1" objects="1" scenarios="1"/>
  <mergeCells count="3">
    <mergeCell ref="B3:B4"/>
    <mergeCell ref="B5:B204"/>
    <mergeCell ref="C5:C204"/>
  </mergeCells>
  <hyperlinks>
    <hyperlink ref="A1" location="HOME!A1" display="HOME"/>
    <hyperlink ref="A3" location="'List of Clients'!A1" display="CLIENTS LIST"/>
  </hyperlinks>
  <pageMargins left="0.7" right="0.7" top="0.75" bottom="0.75" header="0.3" footer="0.3"/>
  <pageSetup scale="7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XFD1" sqref="XFD1"/>
      <selection pane="topRight" activeCell="XFD1" sqref="XFD1"/>
      <selection pane="bottomLeft" activeCell="XFD1" sqref="XFD1"/>
      <selection pane="bottomRight" activeCell="G1" sqref="G1"/>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1.5703125" style="627" customWidth="1"/>
    <col min="22" max="22" width="27.285156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8"/>
      <c r="B2" s="683"/>
      <c r="C2" s="682" t="s">
        <v>1197</v>
      </c>
      <c r="D2" s="681">
        <f>'List of Clients'!C6</f>
        <v>0</v>
      </c>
      <c r="E2" s="680"/>
      <c r="G2" s="679"/>
      <c r="H2" s="679"/>
      <c r="J2" s="678"/>
      <c r="K2" s="678"/>
      <c r="L2" s="678"/>
      <c r="M2" s="678"/>
    </row>
    <row r="3" spans="1:25" s="670" customFormat="1" ht="50.2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Clients'!C6</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34">
        <f>SUM(H5:H204)</f>
        <v>0</v>
      </c>
      <c r="I205" s="636">
        <f>SUM(I5:I204)</f>
        <v>0</v>
      </c>
      <c r="J205" s="637"/>
      <c r="K205" s="636">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3" location="'List of Clients'!A1" display="CLIENTS LIST"/>
    <hyperlink ref="A1" location="HOME!A1" display="HOME"/>
  </hyperlinks>
  <pageMargins left="0.7" right="0.7" top="0.75" bottom="0.75" header="0.3" footer="0.3"/>
  <pageSetup scale="7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XFD1" sqref="XFD1"/>
      <selection pane="topRight" activeCell="XFD1" sqref="XFD1"/>
      <selection pane="bottomLeft" activeCell="XFD1" sqref="XFD1"/>
      <selection pane="bottomRight" activeCell="G1" sqref="G1"/>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5.7109375" style="627" customWidth="1"/>
    <col min="22" max="22" width="27.425781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8"/>
      <c r="B2" s="683"/>
      <c r="C2" s="682" t="s">
        <v>1197</v>
      </c>
      <c r="D2" s="681">
        <f>'List of Clients'!C7</f>
        <v>0</v>
      </c>
      <c r="E2" s="680"/>
      <c r="G2" s="679"/>
      <c r="H2" s="679"/>
      <c r="J2" s="678"/>
      <c r="K2" s="678"/>
      <c r="L2" s="678"/>
      <c r="M2" s="678"/>
    </row>
    <row r="3" spans="1:25" s="670" customFormat="1" ht="47.2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Clients'!C7</f>
        <v>0</v>
      </c>
      <c r="D5" s="660"/>
      <c r="E5" s="652"/>
      <c r="F5" s="644"/>
      <c r="G5" s="651"/>
      <c r="H5" s="650" t="str">
        <f t="shared" ref="H5:H36" si="0">IF(G5&gt;$H$1,F5,"")</f>
        <v/>
      </c>
      <c r="I5" s="642"/>
      <c r="J5" s="651"/>
      <c r="K5" s="691"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3" location="'List of Clients'!A1" display="CLIENTS LIST"/>
    <hyperlink ref="A1" location="HOME!A1" display="HOME"/>
  </hyperlinks>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4"/>
  <sheetViews>
    <sheetView showGridLines="0" zoomScale="80" zoomScaleNormal="80" zoomScaleSheetLayoutView="100" workbookViewId="0">
      <selection sqref="A1:A3"/>
    </sheetView>
  </sheetViews>
  <sheetFormatPr defaultRowHeight="14.25" x14ac:dyDescent="0.2"/>
  <cols>
    <col min="1" max="1" width="9.140625" style="99"/>
    <col min="2" max="2" width="55.140625" style="99" customWidth="1"/>
    <col min="3" max="3" width="11.28515625" style="88" customWidth="1"/>
    <col min="4" max="4" width="31.140625" style="88" customWidth="1"/>
    <col min="5" max="5" width="2.140625" style="88" customWidth="1"/>
    <col min="6" max="6" width="25.28515625" style="101" customWidth="1"/>
    <col min="7" max="7" width="26.42578125" style="101" customWidth="1"/>
    <col min="8" max="8" width="1.7109375" style="102" customWidth="1"/>
    <col min="9" max="9" width="24.7109375" style="102" customWidth="1"/>
    <col min="10" max="10" width="30" style="102" customWidth="1"/>
    <col min="11" max="11" width="21.28515625" style="101" customWidth="1"/>
    <col min="12" max="16384" width="9.140625" style="99"/>
  </cols>
  <sheetData>
    <row r="1" spans="1:10" ht="14.25" customHeight="1" x14ac:dyDescent="0.2">
      <c r="A1" s="869" t="s">
        <v>172</v>
      </c>
      <c r="B1" s="374" t="s">
        <v>1084</v>
      </c>
      <c r="C1" s="375"/>
      <c r="D1" s="376"/>
      <c r="E1" s="376"/>
      <c r="F1" s="377"/>
      <c r="G1" s="378">
        <f>HOME!O5</f>
        <v>42825</v>
      </c>
      <c r="H1" s="379"/>
      <c r="I1" s="379"/>
      <c r="J1" s="380"/>
    </row>
    <row r="2" spans="1:10" ht="14.25" customHeight="1" x14ac:dyDescent="0.2">
      <c r="A2" s="869"/>
      <c r="B2" s="381" t="s">
        <v>218</v>
      </c>
      <c r="C2" s="382"/>
      <c r="D2" s="383">
        <f>F2-120</f>
        <v>42705</v>
      </c>
      <c r="E2" s="384"/>
      <c r="F2" s="383">
        <f>HOME!O5</f>
        <v>42825</v>
      </c>
      <c r="G2" s="373"/>
      <c r="J2" s="385"/>
    </row>
    <row r="3" spans="1:10" ht="15" x14ac:dyDescent="0.25">
      <c r="A3" s="869"/>
      <c r="B3" s="386"/>
      <c r="C3" s="382"/>
      <c r="D3" s="454"/>
      <c r="E3" s="384"/>
      <c r="F3" s="866" t="s">
        <v>1063</v>
      </c>
      <c r="G3" s="866"/>
      <c r="I3" s="867" t="s">
        <v>1064</v>
      </c>
      <c r="J3" s="868"/>
    </row>
    <row r="4" spans="1:10" ht="36" customHeight="1" x14ac:dyDescent="0.25">
      <c r="A4" s="476"/>
      <c r="B4" s="387"/>
      <c r="C4" s="388" t="s">
        <v>22</v>
      </c>
      <c r="D4" s="422" t="s">
        <v>21</v>
      </c>
      <c r="E4" s="388"/>
      <c r="F4" s="422" t="s">
        <v>1053</v>
      </c>
      <c r="G4" s="461" t="s">
        <v>1065</v>
      </c>
      <c r="H4" s="1"/>
      <c r="I4" s="422" t="s">
        <v>1054</v>
      </c>
      <c r="J4" s="462" t="s">
        <v>1065</v>
      </c>
    </row>
    <row r="5" spans="1:10" s="100" customFormat="1" ht="15" x14ac:dyDescent="0.25">
      <c r="A5" s="476"/>
      <c r="B5" s="386"/>
      <c r="C5" s="388"/>
      <c r="D5" s="2" t="s">
        <v>28</v>
      </c>
      <c r="E5" s="388"/>
      <c r="F5" s="2" t="s">
        <v>28</v>
      </c>
      <c r="G5" s="2" t="s">
        <v>28</v>
      </c>
      <c r="H5" s="2"/>
      <c r="I5" s="2"/>
      <c r="J5" s="389"/>
    </row>
    <row r="6" spans="1:10" ht="15" x14ac:dyDescent="0.25">
      <c r="A6" s="870" t="s">
        <v>1326</v>
      </c>
      <c r="B6" s="390" t="s">
        <v>1066</v>
      </c>
      <c r="C6" s="388">
        <v>25</v>
      </c>
      <c r="D6" s="414">
        <f>'Notes P&amp;L'!D14</f>
        <v>0</v>
      </c>
      <c r="E6" s="382"/>
      <c r="F6" s="414">
        <f>'Notes P&amp;L'!F14</f>
        <v>0</v>
      </c>
      <c r="G6" s="414">
        <f>'Notes P&amp;L'!G14</f>
        <v>0</v>
      </c>
      <c r="H6" s="105"/>
      <c r="I6" s="424">
        <f>'Notes P&amp;L'!I14</f>
        <v>0</v>
      </c>
      <c r="J6" s="425">
        <f>'Notes P&amp;L'!J14</f>
        <v>0</v>
      </c>
    </row>
    <row r="7" spans="1:10" ht="15" x14ac:dyDescent="0.25">
      <c r="A7" s="870"/>
      <c r="B7" s="390" t="s">
        <v>1067</v>
      </c>
      <c r="C7" s="388">
        <v>26</v>
      </c>
      <c r="D7" s="415">
        <f>-'Notes P&amp;L'!D25</f>
        <v>0</v>
      </c>
      <c r="E7" s="117">
        <f>-'Notes P&amp;L'!E25</f>
        <v>0</v>
      </c>
      <c r="F7" s="415">
        <f>-'Notes P&amp;L'!F25</f>
        <v>0</v>
      </c>
      <c r="G7" s="415">
        <f>-'Notes P&amp;L'!G25</f>
        <v>0</v>
      </c>
      <c r="H7" s="117">
        <f>-'Notes P&amp;L'!H25</f>
        <v>0</v>
      </c>
      <c r="I7" s="415">
        <f>-'Notes P&amp;L'!I25</f>
        <v>0</v>
      </c>
      <c r="J7" s="477">
        <f>-'Notes P&amp;L'!J25</f>
        <v>0</v>
      </c>
    </row>
    <row r="8" spans="1:10" ht="15" x14ac:dyDescent="0.25">
      <c r="A8" s="870"/>
      <c r="B8" s="390" t="s">
        <v>1068</v>
      </c>
      <c r="C8" s="388"/>
      <c r="D8" s="414">
        <f>D6+D7</f>
        <v>0</v>
      </c>
      <c r="E8" s="117">
        <f t="shared" ref="E8:J8" si="0">E6+E7</f>
        <v>0</v>
      </c>
      <c r="F8" s="414">
        <f t="shared" si="0"/>
        <v>0</v>
      </c>
      <c r="G8" s="414">
        <f t="shared" si="0"/>
        <v>0</v>
      </c>
      <c r="H8" s="117">
        <f t="shared" si="0"/>
        <v>0</v>
      </c>
      <c r="I8" s="414">
        <f t="shared" si="0"/>
        <v>0</v>
      </c>
      <c r="J8" s="420">
        <f t="shared" si="0"/>
        <v>0</v>
      </c>
    </row>
    <row r="9" spans="1:10" ht="15" x14ac:dyDescent="0.25">
      <c r="B9" s="390"/>
      <c r="C9" s="388"/>
      <c r="D9" s="414"/>
      <c r="E9" s="382"/>
      <c r="F9" s="414"/>
      <c r="G9" s="414"/>
      <c r="H9" s="105"/>
      <c r="I9" s="424"/>
      <c r="J9" s="425"/>
    </row>
    <row r="10" spans="1:10" ht="15" x14ac:dyDescent="0.25">
      <c r="B10" s="390" t="s">
        <v>1071</v>
      </c>
      <c r="C10" s="388">
        <v>27</v>
      </c>
      <c r="D10" s="414">
        <f>'Notes P&amp;L'!D35</f>
        <v>0</v>
      </c>
      <c r="E10" s="382"/>
      <c r="F10" s="414">
        <f>'Notes P&amp;L'!F35</f>
        <v>0</v>
      </c>
      <c r="G10" s="414">
        <f>'Notes P&amp;L'!G35</f>
        <v>0</v>
      </c>
      <c r="H10" s="105"/>
      <c r="I10" s="424">
        <f>'Notes P&amp;L'!I35</f>
        <v>0</v>
      </c>
      <c r="J10" s="425">
        <f>'Notes P&amp;L'!J35</f>
        <v>0</v>
      </c>
    </row>
    <row r="11" spans="1:10" ht="15" x14ac:dyDescent="0.25">
      <c r="B11" s="391" t="s">
        <v>1287</v>
      </c>
      <c r="C11" s="388"/>
      <c r="D11" s="5"/>
      <c r="E11" s="382"/>
      <c r="F11" s="414">
        <f>'Schedule of Investments'!Z7</f>
        <v>0</v>
      </c>
      <c r="G11" s="5"/>
      <c r="H11" s="105"/>
      <c r="I11" s="5"/>
      <c r="J11" s="292"/>
    </row>
    <row r="12" spans="1:10" ht="15" x14ac:dyDescent="0.25">
      <c r="B12" s="390" t="s">
        <v>30</v>
      </c>
      <c r="C12" s="388">
        <v>28</v>
      </c>
      <c r="D12" s="414">
        <f>'Notes P&amp;L'!D42</f>
        <v>0</v>
      </c>
      <c r="E12" s="382"/>
      <c r="F12" s="414">
        <f>'Notes P&amp;L'!F42</f>
        <v>0</v>
      </c>
      <c r="G12" s="414">
        <f>'Notes P&amp;L'!G42</f>
        <v>0</v>
      </c>
      <c r="H12" s="117">
        <f>'Notes P&amp;L'!H42</f>
        <v>0</v>
      </c>
      <c r="I12" s="414">
        <f>'Notes P&amp;L'!I42</f>
        <v>0</v>
      </c>
      <c r="J12" s="420">
        <f>'Notes P&amp;L'!J42</f>
        <v>0</v>
      </c>
    </row>
    <row r="13" spans="1:10" ht="15" x14ac:dyDescent="0.25">
      <c r="B13" s="390"/>
      <c r="C13" s="388"/>
      <c r="D13" s="416">
        <f>D8+D10+D11+D12</f>
        <v>0</v>
      </c>
      <c r="E13" s="371"/>
      <c r="F13" s="416">
        <f>F8+F10+F11+F12</f>
        <v>0</v>
      </c>
      <c r="G13" s="416">
        <f>G8+G10+G11+G12</f>
        <v>0</v>
      </c>
      <c r="H13" s="371" t="e">
        <f>#REF!+H10+H11+H12</f>
        <v>#REF!</v>
      </c>
      <c r="I13" s="416">
        <f>I8+I10+I11+I12</f>
        <v>0</v>
      </c>
      <c r="J13" s="416">
        <f>J8+J10+J11+J12</f>
        <v>0</v>
      </c>
    </row>
    <row r="14" spans="1:10" ht="15" x14ac:dyDescent="0.25">
      <c r="A14" s="790" t="s">
        <v>1327</v>
      </c>
      <c r="B14" s="390" t="s">
        <v>281</v>
      </c>
      <c r="C14" s="388">
        <v>24</v>
      </c>
      <c r="D14" s="415">
        <f>-'Notes BS'!D360</f>
        <v>0</v>
      </c>
      <c r="E14" s="382"/>
      <c r="F14" s="415">
        <f>-'Notes BS'!E360</f>
        <v>0</v>
      </c>
      <c r="G14" s="415">
        <f>-'Notes BS'!F360</f>
        <v>0</v>
      </c>
      <c r="H14" s="105"/>
      <c r="I14" s="457"/>
      <c r="J14" s="460"/>
    </row>
    <row r="15" spans="1:10" ht="15" x14ac:dyDescent="0.25">
      <c r="A15" s="789"/>
      <c r="B15" s="390"/>
      <c r="C15" s="388"/>
      <c r="D15" s="414">
        <f>D13+D14</f>
        <v>0</v>
      </c>
      <c r="E15" s="382"/>
      <c r="F15" s="414">
        <f>F13+F14</f>
        <v>0</v>
      </c>
      <c r="G15" s="414">
        <f>G13+G14</f>
        <v>0</v>
      </c>
      <c r="H15" s="117" t="e">
        <f>H13+H14</f>
        <v>#REF!</v>
      </c>
      <c r="I15" s="414">
        <f>I13+I14</f>
        <v>0</v>
      </c>
      <c r="J15" s="420">
        <f>J13+J14</f>
        <v>0</v>
      </c>
    </row>
    <row r="16" spans="1:10" ht="15" x14ac:dyDescent="0.25">
      <c r="A16" s="789"/>
      <c r="B16" s="390" t="s">
        <v>191</v>
      </c>
      <c r="C16" s="388"/>
      <c r="D16" s="5"/>
      <c r="E16" s="382"/>
      <c r="F16" s="414">
        <f>-('Notes BS'!I141+'Notes BS'!G168)</f>
        <v>0</v>
      </c>
      <c r="G16" s="5"/>
      <c r="H16" s="5"/>
      <c r="I16" s="5"/>
      <c r="J16" s="292"/>
    </row>
    <row r="17" spans="1:10" ht="15" x14ac:dyDescent="0.25">
      <c r="A17" s="112"/>
      <c r="B17" s="390" t="s">
        <v>192</v>
      </c>
      <c r="C17" s="388">
        <v>29</v>
      </c>
      <c r="D17" s="414">
        <f>-'Notes P&amp;L'!D46</f>
        <v>0</v>
      </c>
      <c r="E17" s="382"/>
      <c r="F17" s="414">
        <f>-'Notes P&amp;L'!F46</f>
        <v>0</v>
      </c>
      <c r="G17" s="414">
        <f>-'Notes P&amp;L'!G46</f>
        <v>0</v>
      </c>
      <c r="H17" s="117">
        <f>-'Notes P&amp;L'!H46</f>
        <v>0</v>
      </c>
      <c r="I17" s="414">
        <f>-'Notes P&amp;L'!I46</f>
        <v>0</v>
      </c>
      <c r="J17" s="420">
        <f>-'Notes P&amp;L'!J46</f>
        <v>0</v>
      </c>
    </row>
    <row r="18" spans="1:10" ht="15" x14ac:dyDescent="0.25">
      <c r="A18" s="112"/>
      <c r="B18" s="390" t="s">
        <v>1072</v>
      </c>
      <c r="C18" s="388">
        <v>30</v>
      </c>
      <c r="D18" s="414">
        <f>-'Notes P&amp;L'!D57</f>
        <v>0</v>
      </c>
      <c r="E18" s="117">
        <f>-'Notes P&amp;L'!E57</f>
        <v>0</v>
      </c>
      <c r="F18" s="415">
        <f>-'Notes P&amp;L'!F57</f>
        <v>0</v>
      </c>
      <c r="G18" s="415">
        <f>-'Notes P&amp;L'!G57</f>
        <v>0</v>
      </c>
      <c r="H18" s="117">
        <f>-'Notes P&amp;L'!H57</f>
        <v>0</v>
      </c>
      <c r="I18" s="415">
        <f>-'Notes P&amp;L'!I57</f>
        <v>0</v>
      </c>
      <c r="J18" s="477">
        <f>-'Notes P&amp;L'!J57</f>
        <v>0</v>
      </c>
    </row>
    <row r="19" spans="1:10" ht="15" x14ac:dyDescent="0.25">
      <c r="A19" s="112"/>
      <c r="B19" s="387"/>
      <c r="C19" s="388"/>
      <c r="D19" s="416">
        <f>D15+D16+D17+D18</f>
        <v>0</v>
      </c>
      <c r="E19" s="117">
        <f t="shared" ref="E19:J19" si="1">E15+E16+E17+E18</f>
        <v>0</v>
      </c>
      <c r="F19" s="416">
        <f t="shared" si="1"/>
        <v>0</v>
      </c>
      <c r="G19" s="416">
        <f t="shared" si="1"/>
        <v>0</v>
      </c>
      <c r="H19" s="117" t="e">
        <f t="shared" si="1"/>
        <v>#REF!</v>
      </c>
      <c r="I19" s="416">
        <f t="shared" si="1"/>
        <v>0</v>
      </c>
      <c r="J19" s="478">
        <f t="shared" si="1"/>
        <v>0</v>
      </c>
    </row>
    <row r="20" spans="1:10" ht="15" x14ac:dyDescent="0.25">
      <c r="A20" s="790" t="s">
        <v>1327</v>
      </c>
      <c r="B20" s="390" t="s">
        <v>1081</v>
      </c>
      <c r="C20" s="388"/>
      <c r="D20" s="415">
        <f>SUM('Notes on Subsidiaries'!AA18,'Notes on Subsidiaries'!AA19,'Notes on Subsidiaries'!AA49,'Notes on Subsidiaries'!AA50,'Notes on Subsidiaries'!AA80,'Notes on Subsidiaries'!AA81)</f>
        <v>0</v>
      </c>
      <c r="E20" s="117"/>
      <c r="F20" s="415">
        <f>SUM('Notes on Subsidiaries'!AB18,'Notes on Subsidiaries'!AB19,'Notes on Subsidiaries'!AB49,'Notes on Subsidiaries'!AB50,'Notes on Subsidiaries'!AB80,'Notes on Subsidiaries'!AB81)</f>
        <v>0</v>
      </c>
      <c r="G20" s="415"/>
      <c r="H20" s="117"/>
      <c r="I20" s="415"/>
      <c r="J20" s="477"/>
    </row>
    <row r="21" spans="1:10" ht="15" x14ac:dyDescent="0.25">
      <c r="A21" s="789"/>
      <c r="B21" s="390" t="s">
        <v>23</v>
      </c>
      <c r="C21" s="388"/>
      <c r="D21" s="414">
        <f>D19+D20</f>
        <v>0</v>
      </c>
      <c r="E21" s="117">
        <f t="shared" ref="E21:J21" si="2">E19+E20</f>
        <v>0</v>
      </c>
      <c r="F21" s="414">
        <f t="shared" si="2"/>
        <v>0</v>
      </c>
      <c r="G21" s="414">
        <f t="shared" si="2"/>
        <v>0</v>
      </c>
      <c r="H21" s="117" t="e">
        <f t="shared" si="2"/>
        <v>#REF!</v>
      </c>
      <c r="I21" s="414">
        <f t="shared" si="2"/>
        <v>0</v>
      </c>
      <c r="J21" s="420">
        <f t="shared" si="2"/>
        <v>0</v>
      </c>
    </row>
    <row r="22" spans="1:10" ht="15" x14ac:dyDescent="0.25">
      <c r="A22" s="789"/>
      <c r="B22" s="390" t="s">
        <v>0</v>
      </c>
      <c r="C22" s="388">
        <v>17</v>
      </c>
      <c r="D22" s="414">
        <f>-'Notes BS'!D291</f>
        <v>0</v>
      </c>
      <c r="E22" s="117">
        <f>-'Notes BS'!F291</f>
        <v>0</v>
      </c>
      <c r="F22" s="414">
        <f>-'Notes BS'!E291</f>
        <v>0</v>
      </c>
      <c r="G22" s="5"/>
      <c r="H22" s="105"/>
      <c r="I22" s="5"/>
      <c r="J22" s="5"/>
    </row>
    <row r="23" spans="1:10" ht="15.75" thickBot="1" x14ac:dyDescent="0.3">
      <c r="B23" s="392" t="s">
        <v>1080</v>
      </c>
      <c r="C23" s="382"/>
      <c r="D23" s="417">
        <f>D21+D22</f>
        <v>0</v>
      </c>
      <c r="E23" s="117">
        <f t="shared" ref="E23:J23" si="3">E21+E22</f>
        <v>0</v>
      </c>
      <c r="F23" s="417">
        <f t="shared" si="3"/>
        <v>0</v>
      </c>
      <c r="G23" s="417">
        <f t="shared" si="3"/>
        <v>0</v>
      </c>
      <c r="H23" s="117" t="e">
        <f t="shared" si="3"/>
        <v>#REF!</v>
      </c>
      <c r="I23" s="417">
        <f t="shared" si="3"/>
        <v>0</v>
      </c>
      <c r="J23" s="479">
        <f t="shared" si="3"/>
        <v>0</v>
      </c>
    </row>
    <row r="24" spans="1:10" ht="15" thickTop="1" x14ac:dyDescent="0.2">
      <c r="B24" s="390"/>
      <c r="C24" s="382"/>
      <c r="D24" s="102"/>
      <c r="E24" s="382"/>
      <c r="F24" s="102"/>
      <c r="G24" s="102"/>
      <c r="J24" s="385"/>
    </row>
    <row r="25" spans="1:10" ht="15" x14ac:dyDescent="0.25">
      <c r="B25" s="392" t="s">
        <v>32</v>
      </c>
      <c r="C25" s="382"/>
      <c r="D25" s="105"/>
      <c r="E25" s="382"/>
      <c r="F25" s="105"/>
      <c r="G25" s="105"/>
      <c r="H25" s="105"/>
      <c r="I25" s="105"/>
      <c r="J25" s="293"/>
    </row>
    <row r="26" spans="1:10" ht="15" x14ac:dyDescent="0.25">
      <c r="B26" s="392" t="s">
        <v>1099</v>
      </c>
      <c r="C26" s="382"/>
      <c r="D26" s="105"/>
      <c r="E26" s="382"/>
      <c r="F26" s="105"/>
      <c r="G26" s="105"/>
      <c r="H26" s="105"/>
      <c r="I26" s="105"/>
      <c r="J26" s="293"/>
    </row>
    <row r="27" spans="1:10" x14ac:dyDescent="0.2">
      <c r="B27" s="390" t="s">
        <v>33</v>
      </c>
      <c r="C27" s="382"/>
      <c r="D27" s="5"/>
      <c r="E27" s="382"/>
      <c r="F27" s="5"/>
      <c r="G27" s="5"/>
      <c r="H27" s="5"/>
      <c r="I27" s="5"/>
      <c r="J27" s="292"/>
    </row>
    <row r="28" spans="1:10" hidden="1" x14ac:dyDescent="0.2">
      <c r="C28" s="382"/>
      <c r="D28" s="5"/>
      <c r="E28" s="382"/>
      <c r="F28" s="5"/>
      <c r="G28" s="5"/>
      <c r="H28" s="5"/>
      <c r="I28" s="5"/>
      <c r="J28" s="5"/>
    </row>
    <row r="29" spans="1:10" x14ac:dyDescent="0.2">
      <c r="B29" s="391" t="s">
        <v>44</v>
      </c>
      <c r="C29" s="382"/>
      <c r="E29" s="382"/>
    </row>
    <row r="30" spans="1:10" x14ac:dyDescent="0.2">
      <c r="B30" s="390" t="s">
        <v>1333</v>
      </c>
      <c r="C30" s="382"/>
      <c r="D30" s="457"/>
      <c r="E30" s="382"/>
      <c r="F30" s="457"/>
      <c r="G30" s="457"/>
      <c r="H30" s="5"/>
      <c r="I30" s="457"/>
      <c r="J30" s="460"/>
    </row>
    <row r="31" spans="1:10" x14ac:dyDescent="0.2">
      <c r="B31" s="391"/>
      <c r="C31" s="382"/>
      <c r="D31" s="424">
        <f>D27+D28+D29+D30</f>
        <v>0</v>
      </c>
      <c r="E31" s="5"/>
      <c r="F31" s="424">
        <f>F27+F28+F29+F30</f>
        <v>0</v>
      </c>
      <c r="G31" s="424">
        <f>G27+G28+G29+G30</f>
        <v>0</v>
      </c>
      <c r="H31" s="5"/>
      <c r="I31" s="424">
        <f>I27+I28+I29+I30</f>
        <v>0</v>
      </c>
      <c r="J31" s="424">
        <f>J27+J28+J29+J30</f>
        <v>0</v>
      </c>
    </row>
    <row r="32" spans="1:10" ht="15" x14ac:dyDescent="0.25">
      <c r="B32" s="839" t="s">
        <v>1100</v>
      </c>
      <c r="C32" s="382"/>
      <c r="D32" s="5"/>
      <c r="E32" s="382"/>
      <c r="F32" s="5"/>
      <c r="G32" s="5"/>
      <c r="H32" s="5"/>
      <c r="I32" s="5"/>
      <c r="J32" s="292"/>
    </row>
    <row r="33" spans="2:10" x14ac:dyDescent="0.2">
      <c r="B33" s="390" t="s">
        <v>35</v>
      </c>
      <c r="C33" s="382"/>
      <c r="D33" s="5"/>
      <c r="E33" s="382"/>
      <c r="F33" s="5"/>
      <c r="G33" s="5"/>
      <c r="H33" s="5"/>
      <c r="I33" s="5"/>
      <c r="J33" s="292"/>
    </row>
    <row r="34" spans="2:10" x14ac:dyDescent="0.2">
      <c r="B34" s="390" t="s">
        <v>34</v>
      </c>
      <c r="C34" s="382"/>
      <c r="D34" s="5"/>
      <c r="E34" s="382"/>
      <c r="F34" s="5"/>
      <c r="G34" s="5"/>
      <c r="H34" s="5"/>
      <c r="I34" s="5"/>
      <c r="J34" s="292"/>
    </row>
    <row r="35" spans="2:10" x14ac:dyDescent="0.2">
      <c r="B35" s="391" t="s">
        <v>1500</v>
      </c>
      <c r="C35" s="382"/>
      <c r="D35" s="5"/>
      <c r="E35" s="382"/>
      <c r="F35" s="5"/>
      <c r="G35" s="5"/>
      <c r="H35" s="5"/>
      <c r="I35" s="5"/>
      <c r="J35" s="292"/>
    </row>
    <row r="36" spans="2:10" x14ac:dyDescent="0.2">
      <c r="B36" s="390" t="s">
        <v>1334</v>
      </c>
      <c r="C36" s="382"/>
      <c r="D36" s="457"/>
      <c r="E36" s="5"/>
      <c r="F36" s="457"/>
      <c r="G36" s="457"/>
      <c r="H36" s="5"/>
      <c r="I36" s="457"/>
      <c r="J36" s="460"/>
    </row>
    <row r="37" spans="2:10" x14ac:dyDescent="0.2">
      <c r="B37" s="390"/>
      <c r="C37" s="382"/>
      <c r="D37" s="424">
        <f>D33+D34+D36+D35</f>
        <v>0</v>
      </c>
      <c r="E37" s="5">
        <f t="shared" ref="E37:H37" si="4">E33+E34+E36</f>
        <v>0</v>
      </c>
      <c r="F37" s="424">
        <f>F33+F34+F36+F35</f>
        <v>0</v>
      </c>
      <c r="G37" s="424">
        <f>G33+G34+G36+G35</f>
        <v>0</v>
      </c>
      <c r="H37" s="5">
        <f t="shared" si="4"/>
        <v>0</v>
      </c>
      <c r="I37" s="424">
        <f>I33+I34+I36+I35</f>
        <v>0</v>
      </c>
      <c r="J37" s="424">
        <f>J33+J34+J36+J35</f>
        <v>0</v>
      </c>
    </row>
    <row r="38" spans="2:10" x14ac:dyDescent="0.2">
      <c r="B38" s="390"/>
      <c r="C38" s="382"/>
      <c r="D38" s="5"/>
      <c r="E38" s="382"/>
      <c r="F38" s="5"/>
      <c r="G38" s="5"/>
      <c r="H38" s="5"/>
      <c r="I38" s="5"/>
      <c r="J38" s="292"/>
    </row>
    <row r="39" spans="2:10" x14ac:dyDescent="0.2">
      <c r="B39" s="387"/>
      <c r="C39" s="382"/>
      <c r="D39" s="5"/>
      <c r="E39" s="382"/>
      <c r="F39" s="5"/>
      <c r="G39" s="457"/>
      <c r="H39" s="5"/>
      <c r="I39" s="5"/>
      <c r="J39" s="292"/>
    </row>
    <row r="40" spans="2:10" x14ac:dyDescent="0.2">
      <c r="B40" s="390" t="s">
        <v>1082</v>
      </c>
      <c r="C40" s="382"/>
      <c r="D40" s="416">
        <f>SUM(D31,D37)</f>
        <v>0</v>
      </c>
      <c r="E40" s="117">
        <f t="shared" ref="E40:J40" si="5">SUM(E31,E37)</f>
        <v>0</v>
      </c>
      <c r="F40" s="416">
        <f t="shared" si="5"/>
        <v>0</v>
      </c>
      <c r="G40" s="416">
        <f t="shared" si="5"/>
        <v>0</v>
      </c>
      <c r="H40" s="117">
        <f t="shared" si="5"/>
        <v>0</v>
      </c>
      <c r="I40" s="416">
        <f t="shared" si="5"/>
        <v>0</v>
      </c>
      <c r="J40" s="478">
        <f t="shared" si="5"/>
        <v>0</v>
      </c>
    </row>
    <row r="41" spans="2:10" x14ac:dyDescent="0.2">
      <c r="B41" s="390"/>
      <c r="C41" s="382"/>
      <c r="D41" s="117"/>
      <c r="E41" s="117"/>
      <c r="F41" s="117"/>
      <c r="G41" s="117"/>
      <c r="H41" s="117"/>
      <c r="I41" s="117"/>
      <c r="J41" s="117"/>
    </row>
    <row r="42" spans="2:10" x14ac:dyDescent="0.2">
      <c r="B42" s="547" t="s">
        <v>174</v>
      </c>
      <c r="C42" s="382"/>
      <c r="D42" s="117"/>
      <c r="E42" s="117"/>
      <c r="F42" s="117"/>
      <c r="G42" s="117"/>
      <c r="H42" s="117"/>
      <c r="I42" s="117"/>
      <c r="J42" s="545"/>
    </row>
    <row r="43" spans="2:10" ht="15.75" thickBot="1" x14ac:dyDescent="0.3">
      <c r="B43" s="392" t="s">
        <v>1083</v>
      </c>
      <c r="C43" s="382"/>
      <c r="D43" s="417">
        <f>D42+D40+D23</f>
        <v>0</v>
      </c>
      <c r="E43" s="117">
        <f t="shared" ref="E43:J43" si="6">E42+E40+E23</f>
        <v>0</v>
      </c>
      <c r="F43" s="417">
        <f t="shared" si="6"/>
        <v>0</v>
      </c>
      <c r="G43" s="417">
        <f t="shared" si="6"/>
        <v>0</v>
      </c>
      <c r="H43" s="117" t="e">
        <f t="shared" si="6"/>
        <v>#REF!</v>
      </c>
      <c r="I43" s="417">
        <f t="shared" si="6"/>
        <v>0</v>
      </c>
      <c r="J43" s="417">
        <f t="shared" si="6"/>
        <v>0</v>
      </c>
    </row>
    <row r="44" spans="2:10" ht="15.75" thickTop="1" thickBot="1" x14ac:dyDescent="0.25">
      <c r="B44" s="393"/>
      <c r="C44" s="394"/>
      <c r="D44" s="394"/>
      <c r="E44" s="394"/>
      <c r="F44" s="395"/>
      <c r="G44" s="395"/>
      <c r="H44" s="395"/>
      <c r="I44" s="395"/>
      <c r="J44" s="396"/>
    </row>
  </sheetData>
  <sheetProtection algorithmName="SHA-512" hashValue="7YhWPpA7quiUq62VaUKC7eR/jypcnRCydD0AFrO8wy5Gp+MsBE9CMnoo/Y/7RfY7CABzaNFenMBS5mxs3DYKJA==" saltValue="ZiCUlUvJn3acH7X6E0G3hw==" spinCount="100000" sheet="1" objects="1" scenarios="1"/>
  <mergeCells count="4">
    <mergeCell ref="F3:G3"/>
    <mergeCell ref="I3:J3"/>
    <mergeCell ref="A1:A3"/>
    <mergeCell ref="A6:A8"/>
  </mergeCells>
  <hyperlinks>
    <hyperlink ref="A1" location="HOME!A1" display="HOME"/>
    <hyperlink ref="A2" location="HOME!A1" display="HOME!A1"/>
    <hyperlink ref="A4" location="HOME!A1" display="HOME!A1"/>
    <hyperlink ref="A5" location="HOME!A1" display="HOME!A1"/>
    <hyperlink ref="A6:A8" location="'Notes P&amp;L'!A1" display="Link to notes"/>
    <hyperlink ref="A14:A16" location="'Notes BS'!A347" display="Link"/>
    <hyperlink ref="A20" location="'Notes on Subsidiaries'!A1" display="Link"/>
    <hyperlink ref="A14" location="'Notes BS'!A347" display="Link"/>
  </hyperlinks>
  <pageMargins left="0.7" right="0.7" top="0.75" bottom="0.75" header="0.3" footer="0.3"/>
  <pageSetup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XFD1" sqref="XFD1"/>
      <selection pane="topRight" activeCell="XFD1" sqref="XFD1"/>
      <selection pane="bottomLeft" activeCell="XFD1" sqref="XFD1"/>
      <selection pane="bottomRight" activeCell="G1" sqref="G1"/>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7.85546875" style="627" customWidth="1"/>
    <col min="22" max="22" width="30.285156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8"/>
      <c r="B2" s="683"/>
      <c r="C2" s="682" t="s">
        <v>1197</v>
      </c>
      <c r="D2" s="681">
        <f>'List of Clients'!C8</f>
        <v>0</v>
      </c>
      <c r="E2" s="680"/>
      <c r="G2" s="679"/>
      <c r="H2" s="679"/>
      <c r="J2" s="678"/>
      <c r="K2" s="678"/>
      <c r="L2" s="678"/>
      <c r="M2" s="678"/>
    </row>
    <row r="3" spans="1:25" s="670" customFormat="1" ht="44.2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Clients'!C8</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34">
        <f>SUM(H5:H204)</f>
        <v>0</v>
      </c>
      <c r="I205" s="636">
        <f>SUM(I5:I204)</f>
        <v>0</v>
      </c>
      <c r="J205" s="637"/>
      <c r="K205" s="636">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3" location="'List of Clients'!A1" display="CLIENTS LIST"/>
    <hyperlink ref="A1" location="HOME!A1" display="HOME"/>
  </hyperlinks>
  <pageMargins left="0.7" right="0.7" top="0.75" bottom="0.75" header="0.3" footer="0.3"/>
  <pageSetup scale="7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XFD1" sqref="XFD1"/>
      <selection pane="topRight" activeCell="XFD1" sqref="XFD1"/>
      <selection pane="bottomLeft" activeCell="XFD1" sqref="XFD1"/>
      <selection pane="bottomRight" activeCell="G1" sqref="G1"/>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41.7109375" style="627" customWidth="1"/>
    <col min="22" max="22" width="31.71093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8"/>
      <c r="B2" s="683"/>
      <c r="C2" s="682" t="s">
        <v>1197</v>
      </c>
      <c r="D2" s="681">
        <f>'List of Clients'!C9</f>
        <v>0</v>
      </c>
      <c r="E2" s="680"/>
      <c r="G2" s="679"/>
      <c r="H2" s="679"/>
      <c r="J2" s="678"/>
      <c r="K2" s="678"/>
      <c r="L2" s="678"/>
      <c r="M2" s="678"/>
    </row>
    <row r="3" spans="1:25" s="670" customFormat="1" ht="48"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Clients'!C9</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c r="X8" s="692"/>
      <c r="Y8" s="692"/>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3" location="'List of Clients'!A1" display="CLIENTS LIST"/>
    <hyperlink ref="A1" location="HOME!A1" display="HOME"/>
  </hyperlinks>
  <pageMargins left="0.7" right="0.7" top="0.75" bottom="0.75" header="0.3" footer="0.3"/>
  <pageSetup scale="7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XFD1" sqref="XFD1"/>
      <selection pane="topRight" activeCell="XFD1" sqref="XFD1"/>
      <selection pane="bottomLeft" activeCell="XFD1" sqref="XFD1"/>
      <selection pane="bottomRight" activeCell="I1" sqref="I1"/>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6.28515625" style="627" customWidth="1"/>
    <col min="22" max="22" width="26.71093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8"/>
      <c r="B2" s="683"/>
      <c r="C2" s="682" t="s">
        <v>1197</v>
      </c>
      <c r="D2" s="706">
        <f>'List of Clients'!C10</f>
        <v>0</v>
      </c>
      <c r="E2" s="680"/>
      <c r="G2" s="679"/>
      <c r="H2" s="679"/>
      <c r="J2" s="678"/>
      <c r="K2" s="678"/>
      <c r="L2" s="678"/>
      <c r="M2" s="678"/>
    </row>
    <row r="3" spans="1:25" s="670" customFormat="1" ht="46.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6">
        <f>'List of Clients'!C10</f>
        <v>0</v>
      </c>
      <c r="D5" s="660"/>
      <c r="E5" s="652"/>
      <c r="F5" s="644"/>
      <c r="G5" s="651"/>
      <c r="H5" s="650" t="str">
        <f t="shared" ref="H5:H36" si="0">IF(G5&gt;$H$1,F5,"")</f>
        <v/>
      </c>
      <c r="I5" s="642"/>
      <c r="J5" s="651"/>
      <c r="K5" s="653" t="str">
        <f t="shared" ref="K5:K36" si="1">IF(J5&gt;$H$1,I5,"")</f>
        <v/>
      </c>
      <c r="L5" s="647"/>
      <c r="M5" s="647"/>
      <c r="N5" s="699">
        <f t="shared" ref="N5:N36" si="2">L5+M5</f>
        <v>0</v>
      </c>
      <c r="O5" s="644"/>
      <c r="P5" s="698">
        <f t="shared" ref="P5:P36" si="3">I5-(N5+O5)</f>
        <v>0</v>
      </c>
      <c r="Q5" s="644"/>
      <c r="R5" s="644"/>
      <c r="S5" s="642"/>
      <c r="T5" s="697">
        <f t="shared" ref="T5:T36" si="4">I5-N5-Q5-R5+S5</f>
        <v>0</v>
      </c>
      <c r="U5" s="644"/>
      <c r="V5" s="644"/>
      <c r="X5" s="705" t="s">
        <v>1174</v>
      </c>
      <c r="Y5" s="704">
        <f>F205-H205</f>
        <v>0</v>
      </c>
    </row>
    <row r="6" spans="1:25" x14ac:dyDescent="0.25">
      <c r="B6" s="951"/>
      <c r="C6" s="957"/>
      <c r="D6" s="652"/>
      <c r="E6" s="652"/>
      <c r="F6" s="644"/>
      <c r="G6" s="651"/>
      <c r="H6" s="650" t="str">
        <f t="shared" si="0"/>
        <v/>
      </c>
      <c r="I6" s="642"/>
      <c r="J6" s="649"/>
      <c r="K6" s="653" t="str">
        <f t="shared" si="1"/>
        <v/>
      </c>
      <c r="L6" s="647"/>
      <c r="M6" s="647"/>
      <c r="N6" s="699">
        <f t="shared" si="2"/>
        <v>0</v>
      </c>
      <c r="O6" s="644"/>
      <c r="P6" s="698">
        <f t="shared" si="3"/>
        <v>0</v>
      </c>
      <c r="Q6" s="644"/>
      <c r="R6" s="644"/>
      <c r="S6" s="642"/>
      <c r="T6" s="697">
        <f t="shared" si="4"/>
        <v>0</v>
      </c>
      <c r="U6" s="644"/>
      <c r="V6" s="644"/>
      <c r="X6" s="703" t="s">
        <v>1173</v>
      </c>
      <c r="Y6" s="702">
        <f>H205</f>
        <v>0</v>
      </c>
    </row>
    <row r="7" spans="1:25" ht="15.75" thickBot="1" x14ac:dyDescent="0.3">
      <c r="B7" s="951"/>
      <c r="C7" s="957"/>
      <c r="D7" s="652"/>
      <c r="E7" s="652"/>
      <c r="F7" s="644"/>
      <c r="G7" s="651"/>
      <c r="H7" s="650" t="str">
        <f t="shared" si="0"/>
        <v/>
      </c>
      <c r="I7" s="642"/>
      <c r="J7" s="649"/>
      <c r="K7" s="653" t="str">
        <f t="shared" si="1"/>
        <v/>
      </c>
      <c r="L7" s="647"/>
      <c r="M7" s="647"/>
      <c r="N7" s="699">
        <f t="shared" si="2"/>
        <v>0</v>
      </c>
      <c r="O7" s="644"/>
      <c r="P7" s="698">
        <f t="shared" si="3"/>
        <v>0</v>
      </c>
      <c r="Q7" s="644"/>
      <c r="R7" s="644"/>
      <c r="S7" s="642"/>
      <c r="T7" s="697">
        <f t="shared" si="4"/>
        <v>0</v>
      </c>
      <c r="U7" s="644"/>
      <c r="V7" s="644"/>
      <c r="X7" s="701" t="s">
        <v>1172</v>
      </c>
      <c r="Y7" s="700">
        <f>F205</f>
        <v>0</v>
      </c>
    </row>
    <row r="8" spans="1:25" x14ac:dyDescent="0.25">
      <c r="B8" s="951"/>
      <c r="C8" s="957"/>
      <c r="D8" s="652"/>
      <c r="E8" s="652"/>
      <c r="F8" s="644"/>
      <c r="G8" s="651"/>
      <c r="H8" s="650" t="str">
        <f t="shared" si="0"/>
        <v/>
      </c>
      <c r="I8" s="642"/>
      <c r="J8" s="649"/>
      <c r="K8" s="653" t="str">
        <f t="shared" si="1"/>
        <v/>
      </c>
      <c r="L8" s="647"/>
      <c r="M8" s="647"/>
      <c r="N8" s="699">
        <f t="shared" si="2"/>
        <v>0</v>
      </c>
      <c r="O8" s="644"/>
      <c r="P8" s="698">
        <f t="shared" si="3"/>
        <v>0</v>
      </c>
      <c r="Q8" s="644"/>
      <c r="R8" s="644"/>
      <c r="S8" s="642"/>
      <c r="T8" s="697">
        <f t="shared" si="4"/>
        <v>0</v>
      </c>
      <c r="U8" s="644"/>
      <c r="V8" s="644"/>
    </row>
    <row r="9" spans="1:25" x14ac:dyDescent="0.25">
      <c r="B9" s="951"/>
      <c r="C9" s="957"/>
      <c r="D9" s="652"/>
      <c r="E9" s="652"/>
      <c r="F9" s="644"/>
      <c r="G9" s="651"/>
      <c r="H9" s="650" t="str">
        <f t="shared" si="0"/>
        <v/>
      </c>
      <c r="I9" s="642"/>
      <c r="J9" s="649"/>
      <c r="K9" s="653" t="str">
        <f t="shared" si="1"/>
        <v/>
      </c>
      <c r="L9" s="647"/>
      <c r="M9" s="647"/>
      <c r="N9" s="699">
        <f t="shared" si="2"/>
        <v>0</v>
      </c>
      <c r="O9" s="644"/>
      <c r="P9" s="698">
        <f t="shared" si="3"/>
        <v>0</v>
      </c>
      <c r="Q9" s="644"/>
      <c r="R9" s="644"/>
      <c r="S9" s="642"/>
      <c r="T9" s="697">
        <f t="shared" si="4"/>
        <v>0</v>
      </c>
      <c r="U9" s="644"/>
      <c r="V9" s="644"/>
    </row>
    <row r="10" spans="1:25" ht="15.75" thickBot="1" x14ac:dyDescent="0.3">
      <c r="B10" s="951"/>
      <c r="C10" s="957"/>
      <c r="D10" s="652"/>
      <c r="E10" s="652"/>
      <c r="F10" s="644"/>
      <c r="G10" s="651"/>
      <c r="H10" s="650" t="str">
        <f t="shared" si="0"/>
        <v/>
      </c>
      <c r="I10" s="642"/>
      <c r="J10" s="649"/>
      <c r="K10" s="653" t="str">
        <f t="shared" si="1"/>
        <v/>
      </c>
      <c r="L10" s="647"/>
      <c r="M10" s="647"/>
      <c r="N10" s="699">
        <f t="shared" si="2"/>
        <v>0</v>
      </c>
      <c r="O10" s="644"/>
      <c r="P10" s="698">
        <f t="shared" si="3"/>
        <v>0</v>
      </c>
      <c r="Q10" s="644"/>
      <c r="R10" s="644"/>
      <c r="S10" s="642"/>
      <c r="T10" s="697">
        <f t="shared" si="4"/>
        <v>0</v>
      </c>
      <c r="U10" s="644"/>
      <c r="V10" s="644"/>
    </row>
    <row r="11" spans="1:25" x14ac:dyDescent="0.25">
      <c r="B11" s="951"/>
      <c r="C11" s="957"/>
      <c r="D11" s="652"/>
      <c r="E11" s="652"/>
      <c r="F11" s="644"/>
      <c r="G11" s="651"/>
      <c r="H11" s="650" t="str">
        <f t="shared" si="0"/>
        <v/>
      </c>
      <c r="I11" s="642"/>
      <c r="J11" s="649"/>
      <c r="K11" s="653" t="str">
        <f t="shared" si="1"/>
        <v/>
      </c>
      <c r="L11" s="647"/>
      <c r="M11" s="647"/>
      <c r="N11" s="699">
        <f t="shared" si="2"/>
        <v>0</v>
      </c>
      <c r="O11" s="644"/>
      <c r="P11" s="698">
        <f t="shared" si="3"/>
        <v>0</v>
      </c>
      <c r="Q11" s="644"/>
      <c r="R11" s="644"/>
      <c r="S11" s="642"/>
      <c r="T11" s="697">
        <f t="shared" si="4"/>
        <v>0</v>
      </c>
      <c r="U11" s="644"/>
      <c r="V11" s="644"/>
      <c r="X11" s="705" t="s">
        <v>1171</v>
      </c>
      <c r="Y11" s="704">
        <f>I205-K205</f>
        <v>0</v>
      </c>
    </row>
    <row r="12" spans="1:25" x14ac:dyDescent="0.25">
      <c r="B12" s="951"/>
      <c r="C12" s="957"/>
      <c r="D12" s="652"/>
      <c r="E12" s="652"/>
      <c r="F12" s="644"/>
      <c r="G12" s="651"/>
      <c r="H12" s="650" t="str">
        <f t="shared" si="0"/>
        <v/>
      </c>
      <c r="I12" s="642"/>
      <c r="J12" s="649"/>
      <c r="K12" s="653" t="str">
        <f t="shared" si="1"/>
        <v/>
      </c>
      <c r="L12" s="647"/>
      <c r="M12" s="647"/>
      <c r="N12" s="699">
        <f t="shared" si="2"/>
        <v>0</v>
      </c>
      <c r="O12" s="644"/>
      <c r="P12" s="698">
        <f t="shared" si="3"/>
        <v>0</v>
      </c>
      <c r="Q12" s="644"/>
      <c r="R12" s="644"/>
      <c r="S12" s="642"/>
      <c r="T12" s="697">
        <f t="shared" si="4"/>
        <v>0</v>
      </c>
      <c r="U12" s="644"/>
      <c r="V12" s="644"/>
      <c r="X12" s="703" t="s">
        <v>1170</v>
      </c>
      <c r="Y12" s="702">
        <f>K205</f>
        <v>0</v>
      </c>
    </row>
    <row r="13" spans="1:25" ht="15.75" thickBot="1" x14ac:dyDescent="0.3">
      <c r="B13" s="951"/>
      <c r="C13" s="957"/>
      <c r="D13" s="652"/>
      <c r="E13" s="652"/>
      <c r="F13" s="644"/>
      <c r="G13" s="651"/>
      <c r="H13" s="650" t="str">
        <f t="shared" si="0"/>
        <v/>
      </c>
      <c r="I13" s="642"/>
      <c r="J13" s="649"/>
      <c r="K13" s="653" t="str">
        <f t="shared" si="1"/>
        <v/>
      </c>
      <c r="L13" s="647"/>
      <c r="M13" s="647"/>
      <c r="N13" s="699">
        <f t="shared" si="2"/>
        <v>0</v>
      </c>
      <c r="O13" s="644"/>
      <c r="P13" s="698">
        <f t="shared" si="3"/>
        <v>0</v>
      </c>
      <c r="Q13" s="644"/>
      <c r="R13" s="644"/>
      <c r="S13" s="642"/>
      <c r="T13" s="697">
        <f t="shared" si="4"/>
        <v>0</v>
      </c>
      <c r="U13" s="644"/>
      <c r="V13" s="644"/>
      <c r="X13" s="701" t="s">
        <v>1169</v>
      </c>
      <c r="Y13" s="700">
        <f>I205</f>
        <v>0</v>
      </c>
    </row>
    <row r="14" spans="1:25" x14ac:dyDescent="0.25">
      <c r="B14" s="951"/>
      <c r="C14" s="957"/>
      <c r="D14" s="652"/>
      <c r="E14" s="652"/>
      <c r="F14" s="644"/>
      <c r="G14" s="651"/>
      <c r="H14" s="650" t="str">
        <f t="shared" si="0"/>
        <v/>
      </c>
      <c r="I14" s="642"/>
      <c r="J14" s="649"/>
      <c r="K14" s="653" t="str">
        <f t="shared" si="1"/>
        <v/>
      </c>
      <c r="L14" s="647"/>
      <c r="M14" s="647"/>
      <c r="N14" s="699">
        <f t="shared" si="2"/>
        <v>0</v>
      </c>
      <c r="O14" s="644"/>
      <c r="P14" s="698">
        <f t="shared" si="3"/>
        <v>0</v>
      </c>
      <c r="Q14" s="644"/>
      <c r="R14" s="644"/>
      <c r="S14" s="642"/>
      <c r="T14" s="697">
        <f t="shared" si="4"/>
        <v>0</v>
      </c>
      <c r="U14" s="644"/>
      <c r="V14" s="644"/>
    </row>
    <row r="15" spans="1:25" x14ac:dyDescent="0.25">
      <c r="B15" s="951"/>
      <c r="C15" s="957"/>
      <c r="D15" s="652"/>
      <c r="E15" s="652"/>
      <c r="F15" s="644"/>
      <c r="G15" s="651"/>
      <c r="H15" s="650" t="str">
        <f t="shared" si="0"/>
        <v/>
      </c>
      <c r="I15" s="642"/>
      <c r="J15" s="649"/>
      <c r="K15" s="653" t="str">
        <f t="shared" si="1"/>
        <v/>
      </c>
      <c r="L15" s="647"/>
      <c r="M15" s="647"/>
      <c r="N15" s="699">
        <f t="shared" si="2"/>
        <v>0</v>
      </c>
      <c r="O15" s="644"/>
      <c r="P15" s="698">
        <f t="shared" si="3"/>
        <v>0</v>
      </c>
      <c r="Q15" s="644"/>
      <c r="R15" s="644"/>
      <c r="S15" s="642"/>
      <c r="T15" s="697">
        <f t="shared" si="4"/>
        <v>0</v>
      </c>
      <c r="U15" s="644"/>
      <c r="V15" s="644"/>
    </row>
    <row r="16" spans="1:25" x14ac:dyDescent="0.25">
      <c r="B16" s="951"/>
      <c r="C16" s="957"/>
      <c r="D16" s="652"/>
      <c r="E16" s="652"/>
      <c r="F16" s="644"/>
      <c r="G16" s="651"/>
      <c r="H16" s="650" t="str">
        <f t="shared" si="0"/>
        <v/>
      </c>
      <c r="I16" s="642"/>
      <c r="J16" s="649"/>
      <c r="K16" s="653" t="str">
        <f t="shared" si="1"/>
        <v/>
      </c>
      <c r="L16" s="647"/>
      <c r="M16" s="647"/>
      <c r="N16" s="699">
        <f t="shared" si="2"/>
        <v>0</v>
      </c>
      <c r="O16" s="644"/>
      <c r="P16" s="698">
        <f t="shared" si="3"/>
        <v>0</v>
      </c>
      <c r="Q16" s="644"/>
      <c r="R16" s="644"/>
      <c r="S16" s="642"/>
      <c r="T16" s="697">
        <f t="shared" si="4"/>
        <v>0</v>
      </c>
      <c r="U16" s="644"/>
      <c r="V16" s="644"/>
    </row>
    <row r="17" spans="2:22" x14ac:dyDescent="0.25">
      <c r="B17" s="951"/>
      <c r="C17" s="957"/>
      <c r="D17" s="652"/>
      <c r="E17" s="652"/>
      <c r="F17" s="644"/>
      <c r="G17" s="651"/>
      <c r="H17" s="650" t="str">
        <f t="shared" si="0"/>
        <v/>
      </c>
      <c r="I17" s="642"/>
      <c r="J17" s="649"/>
      <c r="K17" s="653" t="str">
        <f t="shared" si="1"/>
        <v/>
      </c>
      <c r="L17" s="647"/>
      <c r="M17" s="647"/>
      <c r="N17" s="699">
        <f t="shared" si="2"/>
        <v>0</v>
      </c>
      <c r="O17" s="644"/>
      <c r="P17" s="698">
        <f t="shared" si="3"/>
        <v>0</v>
      </c>
      <c r="Q17" s="644"/>
      <c r="R17" s="644"/>
      <c r="S17" s="642"/>
      <c r="T17" s="697">
        <f t="shared" si="4"/>
        <v>0</v>
      </c>
      <c r="U17" s="644"/>
      <c r="V17" s="644"/>
    </row>
    <row r="18" spans="2:22" x14ac:dyDescent="0.25">
      <c r="B18" s="951"/>
      <c r="C18" s="957"/>
      <c r="D18" s="652"/>
      <c r="E18" s="652"/>
      <c r="F18" s="644"/>
      <c r="G18" s="651"/>
      <c r="H18" s="650" t="str">
        <f t="shared" si="0"/>
        <v/>
      </c>
      <c r="I18" s="642"/>
      <c r="J18" s="649"/>
      <c r="K18" s="653" t="str">
        <f t="shared" si="1"/>
        <v/>
      </c>
      <c r="L18" s="647"/>
      <c r="M18" s="647"/>
      <c r="N18" s="699">
        <f t="shared" si="2"/>
        <v>0</v>
      </c>
      <c r="O18" s="644"/>
      <c r="P18" s="698">
        <f t="shared" si="3"/>
        <v>0</v>
      </c>
      <c r="Q18" s="644"/>
      <c r="R18" s="644"/>
      <c r="S18" s="642"/>
      <c r="T18" s="697">
        <f t="shared" si="4"/>
        <v>0</v>
      </c>
      <c r="U18" s="644"/>
      <c r="V18" s="644"/>
    </row>
    <row r="19" spans="2:22" x14ac:dyDescent="0.25">
      <c r="B19" s="951"/>
      <c r="C19" s="957"/>
      <c r="D19" s="652"/>
      <c r="E19" s="652"/>
      <c r="F19" s="644"/>
      <c r="G19" s="651"/>
      <c r="H19" s="650" t="str">
        <f t="shared" si="0"/>
        <v/>
      </c>
      <c r="I19" s="642"/>
      <c r="J19" s="649"/>
      <c r="K19" s="653" t="str">
        <f t="shared" si="1"/>
        <v/>
      </c>
      <c r="L19" s="647"/>
      <c r="M19" s="647"/>
      <c r="N19" s="699">
        <f t="shared" si="2"/>
        <v>0</v>
      </c>
      <c r="O19" s="644"/>
      <c r="P19" s="698">
        <f t="shared" si="3"/>
        <v>0</v>
      </c>
      <c r="Q19" s="644"/>
      <c r="R19" s="644"/>
      <c r="S19" s="642"/>
      <c r="T19" s="697">
        <f t="shared" si="4"/>
        <v>0</v>
      </c>
      <c r="U19" s="644"/>
      <c r="V19" s="644"/>
    </row>
    <row r="20" spans="2:22" x14ac:dyDescent="0.25">
      <c r="B20" s="951"/>
      <c r="C20" s="957"/>
      <c r="D20" s="652"/>
      <c r="E20" s="652"/>
      <c r="F20" s="644"/>
      <c r="G20" s="651"/>
      <c r="H20" s="650" t="str">
        <f t="shared" si="0"/>
        <v/>
      </c>
      <c r="I20" s="642"/>
      <c r="J20" s="649"/>
      <c r="K20" s="653" t="str">
        <f t="shared" si="1"/>
        <v/>
      </c>
      <c r="L20" s="647"/>
      <c r="M20" s="647"/>
      <c r="N20" s="699">
        <f t="shared" si="2"/>
        <v>0</v>
      </c>
      <c r="O20" s="644"/>
      <c r="P20" s="698">
        <f t="shared" si="3"/>
        <v>0</v>
      </c>
      <c r="Q20" s="644"/>
      <c r="R20" s="644"/>
      <c r="S20" s="642"/>
      <c r="T20" s="697">
        <f t="shared" si="4"/>
        <v>0</v>
      </c>
      <c r="U20" s="644"/>
      <c r="V20" s="644"/>
    </row>
    <row r="21" spans="2:22" x14ac:dyDescent="0.25">
      <c r="B21" s="951"/>
      <c r="C21" s="957"/>
      <c r="D21" s="652"/>
      <c r="E21" s="652"/>
      <c r="F21" s="644"/>
      <c r="G21" s="651"/>
      <c r="H21" s="650" t="str">
        <f t="shared" si="0"/>
        <v/>
      </c>
      <c r="I21" s="642"/>
      <c r="J21" s="649"/>
      <c r="K21" s="653" t="str">
        <f t="shared" si="1"/>
        <v/>
      </c>
      <c r="L21" s="647"/>
      <c r="M21" s="647"/>
      <c r="N21" s="699">
        <f t="shared" si="2"/>
        <v>0</v>
      </c>
      <c r="O21" s="644"/>
      <c r="P21" s="698">
        <f t="shared" si="3"/>
        <v>0</v>
      </c>
      <c r="Q21" s="644"/>
      <c r="R21" s="644"/>
      <c r="S21" s="642"/>
      <c r="T21" s="697">
        <f t="shared" si="4"/>
        <v>0</v>
      </c>
      <c r="U21" s="644"/>
      <c r="V21" s="644"/>
    </row>
    <row r="22" spans="2:22" x14ac:dyDescent="0.25">
      <c r="B22" s="951"/>
      <c r="C22" s="957"/>
      <c r="D22" s="652"/>
      <c r="E22" s="652"/>
      <c r="F22" s="644"/>
      <c r="G22" s="651"/>
      <c r="H22" s="650" t="str">
        <f t="shared" si="0"/>
        <v/>
      </c>
      <c r="I22" s="642"/>
      <c r="J22" s="649"/>
      <c r="K22" s="653" t="str">
        <f t="shared" si="1"/>
        <v/>
      </c>
      <c r="L22" s="647"/>
      <c r="M22" s="647"/>
      <c r="N22" s="699">
        <f t="shared" si="2"/>
        <v>0</v>
      </c>
      <c r="O22" s="644"/>
      <c r="P22" s="698">
        <f t="shared" si="3"/>
        <v>0</v>
      </c>
      <c r="Q22" s="644"/>
      <c r="R22" s="644"/>
      <c r="S22" s="642"/>
      <c r="T22" s="697">
        <f t="shared" si="4"/>
        <v>0</v>
      </c>
      <c r="U22" s="644"/>
      <c r="V22" s="644"/>
    </row>
    <row r="23" spans="2:22" x14ac:dyDescent="0.25">
      <c r="B23" s="951"/>
      <c r="C23" s="957"/>
      <c r="D23" s="652"/>
      <c r="E23" s="652"/>
      <c r="F23" s="644"/>
      <c r="G23" s="651"/>
      <c r="H23" s="650" t="str">
        <f t="shared" si="0"/>
        <v/>
      </c>
      <c r="I23" s="642"/>
      <c r="J23" s="649"/>
      <c r="K23" s="653" t="str">
        <f t="shared" si="1"/>
        <v/>
      </c>
      <c r="L23" s="647"/>
      <c r="M23" s="647"/>
      <c r="N23" s="699">
        <f t="shared" si="2"/>
        <v>0</v>
      </c>
      <c r="O23" s="644"/>
      <c r="P23" s="698">
        <f t="shared" si="3"/>
        <v>0</v>
      </c>
      <c r="Q23" s="644"/>
      <c r="R23" s="644"/>
      <c r="S23" s="642"/>
      <c r="T23" s="697">
        <f t="shared" si="4"/>
        <v>0</v>
      </c>
      <c r="U23" s="644"/>
      <c r="V23" s="644"/>
    </row>
    <row r="24" spans="2:22" x14ac:dyDescent="0.25">
      <c r="B24" s="951"/>
      <c r="C24" s="957"/>
      <c r="D24" s="652"/>
      <c r="E24" s="652"/>
      <c r="F24" s="644"/>
      <c r="G24" s="651"/>
      <c r="H24" s="650" t="str">
        <f t="shared" si="0"/>
        <v/>
      </c>
      <c r="I24" s="642"/>
      <c r="J24" s="649"/>
      <c r="K24" s="653" t="str">
        <f t="shared" si="1"/>
        <v/>
      </c>
      <c r="L24" s="647"/>
      <c r="M24" s="647"/>
      <c r="N24" s="699">
        <f t="shared" si="2"/>
        <v>0</v>
      </c>
      <c r="O24" s="644"/>
      <c r="P24" s="698">
        <f t="shared" si="3"/>
        <v>0</v>
      </c>
      <c r="Q24" s="644"/>
      <c r="R24" s="644"/>
      <c r="S24" s="642"/>
      <c r="T24" s="697">
        <f t="shared" si="4"/>
        <v>0</v>
      </c>
      <c r="U24" s="644"/>
      <c r="V24" s="644"/>
    </row>
    <row r="25" spans="2:22" x14ac:dyDescent="0.25">
      <c r="B25" s="951"/>
      <c r="C25" s="957"/>
      <c r="D25" s="652"/>
      <c r="E25" s="652"/>
      <c r="F25" s="644"/>
      <c r="G25" s="651"/>
      <c r="H25" s="650" t="str">
        <f t="shared" si="0"/>
        <v/>
      </c>
      <c r="I25" s="642"/>
      <c r="J25" s="649"/>
      <c r="K25" s="653" t="str">
        <f t="shared" si="1"/>
        <v/>
      </c>
      <c r="L25" s="647"/>
      <c r="M25" s="647"/>
      <c r="N25" s="699">
        <f t="shared" si="2"/>
        <v>0</v>
      </c>
      <c r="O25" s="644"/>
      <c r="P25" s="698">
        <f t="shared" si="3"/>
        <v>0</v>
      </c>
      <c r="Q25" s="644"/>
      <c r="R25" s="644"/>
      <c r="S25" s="642"/>
      <c r="T25" s="697">
        <f t="shared" si="4"/>
        <v>0</v>
      </c>
      <c r="U25" s="644"/>
      <c r="V25" s="644"/>
    </row>
    <row r="26" spans="2:22" x14ac:dyDescent="0.25">
      <c r="B26" s="951"/>
      <c r="C26" s="957"/>
      <c r="D26" s="652"/>
      <c r="E26" s="652"/>
      <c r="F26" s="644"/>
      <c r="G26" s="651"/>
      <c r="H26" s="650" t="str">
        <f t="shared" si="0"/>
        <v/>
      </c>
      <c r="I26" s="642"/>
      <c r="J26" s="649"/>
      <c r="K26" s="653" t="str">
        <f t="shared" si="1"/>
        <v/>
      </c>
      <c r="L26" s="647"/>
      <c r="M26" s="647"/>
      <c r="N26" s="699">
        <f t="shared" si="2"/>
        <v>0</v>
      </c>
      <c r="O26" s="644"/>
      <c r="P26" s="698">
        <f t="shared" si="3"/>
        <v>0</v>
      </c>
      <c r="Q26" s="644"/>
      <c r="R26" s="644"/>
      <c r="S26" s="642"/>
      <c r="T26" s="697">
        <f t="shared" si="4"/>
        <v>0</v>
      </c>
      <c r="U26" s="644"/>
      <c r="V26" s="644"/>
    </row>
    <row r="27" spans="2:22" x14ac:dyDescent="0.25">
      <c r="B27" s="951"/>
      <c r="C27" s="957"/>
      <c r="D27" s="652"/>
      <c r="E27" s="652"/>
      <c r="F27" s="644"/>
      <c r="G27" s="651"/>
      <c r="H27" s="650" t="str">
        <f t="shared" si="0"/>
        <v/>
      </c>
      <c r="I27" s="642"/>
      <c r="J27" s="649"/>
      <c r="K27" s="653" t="str">
        <f t="shared" si="1"/>
        <v/>
      </c>
      <c r="L27" s="647"/>
      <c r="M27" s="647"/>
      <c r="N27" s="699">
        <f t="shared" si="2"/>
        <v>0</v>
      </c>
      <c r="O27" s="644"/>
      <c r="P27" s="698">
        <f t="shared" si="3"/>
        <v>0</v>
      </c>
      <c r="Q27" s="644"/>
      <c r="R27" s="644"/>
      <c r="S27" s="642"/>
      <c r="T27" s="697">
        <f t="shared" si="4"/>
        <v>0</v>
      </c>
      <c r="U27" s="644"/>
      <c r="V27" s="644"/>
    </row>
    <row r="28" spans="2:22" x14ac:dyDescent="0.25">
      <c r="B28" s="951"/>
      <c r="C28" s="957"/>
      <c r="D28" s="652"/>
      <c r="E28" s="652"/>
      <c r="F28" s="644"/>
      <c r="G28" s="651"/>
      <c r="H28" s="650" t="str">
        <f t="shared" si="0"/>
        <v/>
      </c>
      <c r="I28" s="642"/>
      <c r="J28" s="649"/>
      <c r="K28" s="653" t="str">
        <f t="shared" si="1"/>
        <v/>
      </c>
      <c r="L28" s="647"/>
      <c r="M28" s="647"/>
      <c r="N28" s="699">
        <f t="shared" si="2"/>
        <v>0</v>
      </c>
      <c r="O28" s="644"/>
      <c r="P28" s="698">
        <f t="shared" si="3"/>
        <v>0</v>
      </c>
      <c r="Q28" s="644"/>
      <c r="R28" s="644"/>
      <c r="S28" s="642"/>
      <c r="T28" s="697">
        <f t="shared" si="4"/>
        <v>0</v>
      </c>
      <c r="U28" s="644"/>
      <c r="V28" s="644"/>
    </row>
    <row r="29" spans="2:22" x14ac:dyDescent="0.25">
      <c r="B29" s="951"/>
      <c r="C29" s="957"/>
      <c r="D29" s="652"/>
      <c r="E29" s="652"/>
      <c r="F29" s="644"/>
      <c r="G29" s="651"/>
      <c r="H29" s="650" t="str">
        <f t="shared" si="0"/>
        <v/>
      </c>
      <c r="I29" s="642"/>
      <c r="J29" s="649"/>
      <c r="K29" s="653" t="str">
        <f t="shared" si="1"/>
        <v/>
      </c>
      <c r="L29" s="647"/>
      <c r="M29" s="647"/>
      <c r="N29" s="699">
        <f t="shared" si="2"/>
        <v>0</v>
      </c>
      <c r="O29" s="644"/>
      <c r="P29" s="698">
        <f t="shared" si="3"/>
        <v>0</v>
      </c>
      <c r="Q29" s="644"/>
      <c r="R29" s="644"/>
      <c r="S29" s="642"/>
      <c r="T29" s="697">
        <f t="shared" si="4"/>
        <v>0</v>
      </c>
      <c r="U29" s="644"/>
      <c r="V29" s="644"/>
    </row>
    <row r="30" spans="2:22" x14ac:dyDescent="0.25">
      <c r="B30" s="951"/>
      <c r="C30" s="957"/>
      <c r="D30" s="652"/>
      <c r="E30" s="652"/>
      <c r="F30" s="644"/>
      <c r="G30" s="651"/>
      <c r="H30" s="650" t="str">
        <f t="shared" si="0"/>
        <v/>
      </c>
      <c r="I30" s="642"/>
      <c r="J30" s="649"/>
      <c r="K30" s="653" t="str">
        <f t="shared" si="1"/>
        <v/>
      </c>
      <c r="L30" s="647"/>
      <c r="M30" s="647"/>
      <c r="N30" s="699">
        <f t="shared" si="2"/>
        <v>0</v>
      </c>
      <c r="O30" s="644"/>
      <c r="P30" s="698">
        <f t="shared" si="3"/>
        <v>0</v>
      </c>
      <c r="Q30" s="644"/>
      <c r="R30" s="644"/>
      <c r="S30" s="642"/>
      <c r="T30" s="697">
        <f t="shared" si="4"/>
        <v>0</v>
      </c>
      <c r="U30" s="644"/>
      <c r="V30" s="644"/>
    </row>
    <row r="31" spans="2:22" x14ac:dyDescent="0.25">
      <c r="B31" s="951"/>
      <c r="C31" s="957"/>
      <c r="D31" s="652"/>
      <c r="E31" s="652"/>
      <c r="F31" s="644"/>
      <c r="G31" s="651"/>
      <c r="H31" s="650" t="str">
        <f t="shared" si="0"/>
        <v/>
      </c>
      <c r="I31" s="642"/>
      <c r="J31" s="649"/>
      <c r="K31" s="653" t="str">
        <f t="shared" si="1"/>
        <v/>
      </c>
      <c r="L31" s="647"/>
      <c r="M31" s="647"/>
      <c r="N31" s="699">
        <f t="shared" si="2"/>
        <v>0</v>
      </c>
      <c r="O31" s="644"/>
      <c r="P31" s="698">
        <f t="shared" si="3"/>
        <v>0</v>
      </c>
      <c r="Q31" s="644"/>
      <c r="R31" s="644"/>
      <c r="S31" s="642"/>
      <c r="T31" s="697">
        <f t="shared" si="4"/>
        <v>0</v>
      </c>
      <c r="U31" s="644"/>
      <c r="V31" s="644"/>
    </row>
    <row r="32" spans="2:22" x14ac:dyDescent="0.25">
      <c r="B32" s="951"/>
      <c r="C32" s="957"/>
      <c r="D32" s="652"/>
      <c r="E32" s="652"/>
      <c r="F32" s="644"/>
      <c r="G32" s="651"/>
      <c r="H32" s="650" t="str">
        <f t="shared" si="0"/>
        <v/>
      </c>
      <c r="I32" s="642"/>
      <c r="J32" s="649"/>
      <c r="K32" s="653" t="str">
        <f t="shared" si="1"/>
        <v/>
      </c>
      <c r="L32" s="647"/>
      <c r="M32" s="647"/>
      <c r="N32" s="699">
        <f t="shared" si="2"/>
        <v>0</v>
      </c>
      <c r="O32" s="644"/>
      <c r="P32" s="698">
        <f t="shared" si="3"/>
        <v>0</v>
      </c>
      <c r="Q32" s="644"/>
      <c r="R32" s="644"/>
      <c r="S32" s="642"/>
      <c r="T32" s="697">
        <f t="shared" si="4"/>
        <v>0</v>
      </c>
      <c r="U32" s="644"/>
      <c r="V32" s="644"/>
    </row>
    <row r="33" spans="2:22" x14ac:dyDescent="0.25">
      <c r="B33" s="951"/>
      <c r="C33" s="957"/>
      <c r="D33" s="652"/>
      <c r="E33" s="652"/>
      <c r="F33" s="644"/>
      <c r="G33" s="651"/>
      <c r="H33" s="650" t="str">
        <f t="shared" si="0"/>
        <v/>
      </c>
      <c r="I33" s="642"/>
      <c r="J33" s="649"/>
      <c r="K33" s="653" t="str">
        <f t="shared" si="1"/>
        <v/>
      </c>
      <c r="L33" s="647"/>
      <c r="M33" s="647"/>
      <c r="N33" s="699">
        <f t="shared" si="2"/>
        <v>0</v>
      </c>
      <c r="O33" s="644"/>
      <c r="P33" s="698">
        <f t="shared" si="3"/>
        <v>0</v>
      </c>
      <c r="Q33" s="644"/>
      <c r="R33" s="644"/>
      <c r="S33" s="642"/>
      <c r="T33" s="697">
        <f t="shared" si="4"/>
        <v>0</v>
      </c>
      <c r="U33" s="644"/>
      <c r="V33" s="644"/>
    </row>
    <row r="34" spans="2:22" x14ac:dyDescent="0.25">
      <c r="B34" s="951"/>
      <c r="C34" s="957"/>
      <c r="D34" s="652"/>
      <c r="E34" s="652"/>
      <c r="F34" s="644"/>
      <c r="G34" s="651"/>
      <c r="H34" s="650" t="str">
        <f t="shared" si="0"/>
        <v/>
      </c>
      <c r="I34" s="642"/>
      <c r="J34" s="649"/>
      <c r="K34" s="653" t="str">
        <f t="shared" si="1"/>
        <v/>
      </c>
      <c r="L34" s="647"/>
      <c r="M34" s="647"/>
      <c r="N34" s="699">
        <f t="shared" si="2"/>
        <v>0</v>
      </c>
      <c r="O34" s="644"/>
      <c r="P34" s="698">
        <f t="shared" si="3"/>
        <v>0</v>
      </c>
      <c r="Q34" s="644"/>
      <c r="R34" s="644"/>
      <c r="S34" s="642"/>
      <c r="T34" s="697">
        <f t="shared" si="4"/>
        <v>0</v>
      </c>
      <c r="U34" s="644"/>
      <c r="V34" s="644"/>
    </row>
    <row r="35" spans="2:22" x14ac:dyDescent="0.25">
      <c r="B35" s="951"/>
      <c r="C35" s="957"/>
      <c r="D35" s="652"/>
      <c r="E35" s="652"/>
      <c r="F35" s="644"/>
      <c r="G35" s="651"/>
      <c r="H35" s="650" t="str">
        <f t="shared" si="0"/>
        <v/>
      </c>
      <c r="I35" s="642"/>
      <c r="J35" s="649"/>
      <c r="K35" s="653" t="str">
        <f t="shared" si="1"/>
        <v/>
      </c>
      <c r="L35" s="647"/>
      <c r="M35" s="647"/>
      <c r="N35" s="699">
        <f t="shared" si="2"/>
        <v>0</v>
      </c>
      <c r="O35" s="644"/>
      <c r="P35" s="698">
        <f t="shared" si="3"/>
        <v>0</v>
      </c>
      <c r="Q35" s="644"/>
      <c r="R35" s="644"/>
      <c r="S35" s="642"/>
      <c r="T35" s="697">
        <f t="shared" si="4"/>
        <v>0</v>
      </c>
      <c r="U35" s="644"/>
      <c r="V35" s="644"/>
    </row>
    <row r="36" spans="2:22" x14ac:dyDescent="0.25">
      <c r="B36" s="951"/>
      <c r="C36" s="957"/>
      <c r="D36" s="652"/>
      <c r="E36" s="652"/>
      <c r="F36" s="644"/>
      <c r="G36" s="651"/>
      <c r="H36" s="650" t="str">
        <f t="shared" si="0"/>
        <v/>
      </c>
      <c r="I36" s="642"/>
      <c r="J36" s="649"/>
      <c r="K36" s="653" t="str">
        <f t="shared" si="1"/>
        <v/>
      </c>
      <c r="L36" s="647"/>
      <c r="M36" s="647"/>
      <c r="N36" s="699">
        <f t="shared" si="2"/>
        <v>0</v>
      </c>
      <c r="O36" s="644"/>
      <c r="P36" s="698">
        <f t="shared" si="3"/>
        <v>0</v>
      </c>
      <c r="Q36" s="644"/>
      <c r="R36" s="644"/>
      <c r="S36" s="642"/>
      <c r="T36" s="697">
        <f t="shared" si="4"/>
        <v>0</v>
      </c>
      <c r="U36" s="644"/>
      <c r="V36" s="644"/>
    </row>
    <row r="37" spans="2:22" x14ac:dyDescent="0.25">
      <c r="B37" s="951"/>
      <c r="C37" s="957"/>
      <c r="D37" s="652"/>
      <c r="E37" s="652"/>
      <c r="F37" s="644"/>
      <c r="G37" s="651"/>
      <c r="H37" s="650" t="str">
        <f t="shared" ref="H37:H68" si="5">IF(G37&gt;$H$1,F37,"")</f>
        <v/>
      </c>
      <c r="I37" s="642"/>
      <c r="J37" s="649"/>
      <c r="K37" s="653" t="str">
        <f t="shared" ref="K37:K68" si="6">IF(J37&gt;$H$1,I37,"")</f>
        <v/>
      </c>
      <c r="L37" s="647"/>
      <c r="M37" s="647"/>
      <c r="N37" s="699">
        <f t="shared" ref="N37:N68" si="7">L37+M37</f>
        <v>0</v>
      </c>
      <c r="O37" s="644"/>
      <c r="P37" s="698">
        <f t="shared" ref="P37:P68" si="8">I37-(N37+O37)</f>
        <v>0</v>
      </c>
      <c r="Q37" s="644"/>
      <c r="R37" s="644"/>
      <c r="S37" s="642"/>
      <c r="T37" s="697">
        <f t="shared" ref="T37:T68" si="9">I37-N37-Q37-R37+S37</f>
        <v>0</v>
      </c>
      <c r="U37" s="644"/>
      <c r="V37" s="644"/>
    </row>
    <row r="38" spans="2:22" x14ac:dyDescent="0.25">
      <c r="B38" s="951"/>
      <c r="C38" s="957"/>
      <c r="D38" s="652"/>
      <c r="E38" s="652"/>
      <c r="F38" s="644"/>
      <c r="G38" s="651"/>
      <c r="H38" s="650" t="str">
        <f t="shared" si="5"/>
        <v/>
      </c>
      <c r="I38" s="642"/>
      <c r="J38" s="649"/>
      <c r="K38" s="653" t="str">
        <f t="shared" si="6"/>
        <v/>
      </c>
      <c r="L38" s="647"/>
      <c r="M38" s="647"/>
      <c r="N38" s="699">
        <f t="shared" si="7"/>
        <v>0</v>
      </c>
      <c r="O38" s="644"/>
      <c r="P38" s="698">
        <f t="shared" si="8"/>
        <v>0</v>
      </c>
      <c r="Q38" s="644"/>
      <c r="R38" s="644"/>
      <c r="S38" s="642"/>
      <c r="T38" s="697">
        <f t="shared" si="9"/>
        <v>0</v>
      </c>
      <c r="U38" s="644"/>
      <c r="V38" s="644"/>
    </row>
    <row r="39" spans="2:22" x14ac:dyDescent="0.25">
      <c r="B39" s="951"/>
      <c r="C39" s="957"/>
      <c r="D39" s="652"/>
      <c r="E39" s="652"/>
      <c r="F39" s="644"/>
      <c r="G39" s="651"/>
      <c r="H39" s="650" t="str">
        <f t="shared" si="5"/>
        <v/>
      </c>
      <c r="I39" s="642"/>
      <c r="J39" s="649"/>
      <c r="K39" s="653" t="str">
        <f t="shared" si="6"/>
        <v/>
      </c>
      <c r="L39" s="647"/>
      <c r="M39" s="647"/>
      <c r="N39" s="699">
        <f t="shared" si="7"/>
        <v>0</v>
      </c>
      <c r="O39" s="644"/>
      <c r="P39" s="698">
        <f t="shared" si="8"/>
        <v>0</v>
      </c>
      <c r="Q39" s="644"/>
      <c r="R39" s="644"/>
      <c r="S39" s="642"/>
      <c r="T39" s="697">
        <f t="shared" si="9"/>
        <v>0</v>
      </c>
      <c r="U39" s="644"/>
      <c r="V39" s="644"/>
    </row>
    <row r="40" spans="2:22" x14ac:dyDescent="0.25">
      <c r="B40" s="951"/>
      <c r="C40" s="957"/>
      <c r="D40" s="652"/>
      <c r="E40" s="652"/>
      <c r="F40" s="644"/>
      <c r="G40" s="651"/>
      <c r="H40" s="650" t="str">
        <f t="shared" si="5"/>
        <v/>
      </c>
      <c r="I40" s="642"/>
      <c r="J40" s="649"/>
      <c r="K40" s="653" t="str">
        <f t="shared" si="6"/>
        <v/>
      </c>
      <c r="L40" s="647"/>
      <c r="M40" s="647"/>
      <c r="N40" s="699">
        <f t="shared" si="7"/>
        <v>0</v>
      </c>
      <c r="O40" s="644"/>
      <c r="P40" s="698">
        <f t="shared" si="8"/>
        <v>0</v>
      </c>
      <c r="Q40" s="644"/>
      <c r="R40" s="644"/>
      <c r="S40" s="642"/>
      <c r="T40" s="697">
        <f t="shared" si="9"/>
        <v>0</v>
      </c>
      <c r="U40" s="644"/>
      <c r="V40" s="644"/>
    </row>
    <row r="41" spans="2:22" x14ac:dyDescent="0.25">
      <c r="B41" s="951"/>
      <c r="C41" s="957"/>
      <c r="D41" s="652"/>
      <c r="E41" s="652"/>
      <c r="F41" s="644"/>
      <c r="G41" s="651"/>
      <c r="H41" s="650" t="str">
        <f t="shared" si="5"/>
        <v/>
      </c>
      <c r="I41" s="642"/>
      <c r="J41" s="649"/>
      <c r="K41" s="653" t="str">
        <f t="shared" si="6"/>
        <v/>
      </c>
      <c r="L41" s="647"/>
      <c r="M41" s="647"/>
      <c r="N41" s="699">
        <f t="shared" si="7"/>
        <v>0</v>
      </c>
      <c r="O41" s="644"/>
      <c r="P41" s="698">
        <f t="shared" si="8"/>
        <v>0</v>
      </c>
      <c r="Q41" s="644"/>
      <c r="R41" s="644"/>
      <c r="S41" s="642"/>
      <c r="T41" s="697">
        <f t="shared" si="9"/>
        <v>0</v>
      </c>
      <c r="U41" s="644"/>
      <c r="V41" s="644"/>
    </row>
    <row r="42" spans="2:22" x14ac:dyDescent="0.25">
      <c r="B42" s="951"/>
      <c r="C42" s="957"/>
      <c r="D42" s="652"/>
      <c r="E42" s="652"/>
      <c r="F42" s="644"/>
      <c r="G42" s="651"/>
      <c r="H42" s="650" t="str">
        <f t="shared" si="5"/>
        <v/>
      </c>
      <c r="I42" s="642"/>
      <c r="J42" s="649"/>
      <c r="K42" s="653" t="str">
        <f t="shared" si="6"/>
        <v/>
      </c>
      <c r="L42" s="647"/>
      <c r="M42" s="647"/>
      <c r="N42" s="699">
        <f t="shared" si="7"/>
        <v>0</v>
      </c>
      <c r="O42" s="644"/>
      <c r="P42" s="698">
        <f t="shared" si="8"/>
        <v>0</v>
      </c>
      <c r="Q42" s="644"/>
      <c r="R42" s="644"/>
      <c r="S42" s="642"/>
      <c r="T42" s="697">
        <f t="shared" si="9"/>
        <v>0</v>
      </c>
      <c r="U42" s="644"/>
      <c r="V42" s="644"/>
    </row>
    <row r="43" spans="2:22" x14ac:dyDescent="0.25">
      <c r="B43" s="951"/>
      <c r="C43" s="957"/>
      <c r="D43" s="652"/>
      <c r="E43" s="652"/>
      <c r="F43" s="644"/>
      <c r="G43" s="651"/>
      <c r="H43" s="650" t="str">
        <f t="shared" si="5"/>
        <v/>
      </c>
      <c r="I43" s="642"/>
      <c r="J43" s="649"/>
      <c r="K43" s="653" t="str">
        <f t="shared" si="6"/>
        <v/>
      </c>
      <c r="L43" s="647"/>
      <c r="M43" s="647"/>
      <c r="N43" s="699">
        <f t="shared" si="7"/>
        <v>0</v>
      </c>
      <c r="O43" s="644"/>
      <c r="P43" s="698">
        <f t="shared" si="8"/>
        <v>0</v>
      </c>
      <c r="Q43" s="644"/>
      <c r="R43" s="644"/>
      <c r="S43" s="642"/>
      <c r="T43" s="697">
        <f t="shared" si="9"/>
        <v>0</v>
      </c>
      <c r="U43" s="644"/>
      <c r="V43" s="644"/>
    </row>
    <row r="44" spans="2:22" x14ac:dyDescent="0.25">
      <c r="B44" s="951"/>
      <c r="C44" s="957"/>
      <c r="D44" s="652"/>
      <c r="E44" s="652"/>
      <c r="F44" s="644"/>
      <c r="G44" s="651"/>
      <c r="H44" s="650" t="str">
        <f t="shared" si="5"/>
        <v/>
      </c>
      <c r="I44" s="642"/>
      <c r="J44" s="649"/>
      <c r="K44" s="653" t="str">
        <f t="shared" si="6"/>
        <v/>
      </c>
      <c r="L44" s="647"/>
      <c r="M44" s="647"/>
      <c r="N44" s="699">
        <f t="shared" si="7"/>
        <v>0</v>
      </c>
      <c r="O44" s="644"/>
      <c r="P44" s="698">
        <f t="shared" si="8"/>
        <v>0</v>
      </c>
      <c r="Q44" s="644"/>
      <c r="R44" s="644"/>
      <c r="S44" s="642"/>
      <c r="T44" s="697">
        <f t="shared" si="9"/>
        <v>0</v>
      </c>
      <c r="U44" s="644"/>
      <c r="V44" s="644"/>
    </row>
    <row r="45" spans="2:22" x14ac:dyDescent="0.25">
      <c r="B45" s="951"/>
      <c r="C45" s="957"/>
      <c r="D45" s="652"/>
      <c r="E45" s="652"/>
      <c r="F45" s="644"/>
      <c r="G45" s="651"/>
      <c r="H45" s="650" t="str">
        <f t="shared" si="5"/>
        <v/>
      </c>
      <c r="I45" s="642"/>
      <c r="J45" s="649"/>
      <c r="K45" s="653" t="str">
        <f t="shared" si="6"/>
        <v/>
      </c>
      <c r="L45" s="647"/>
      <c r="M45" s="647"/>
      <c r="N45" s="699">
        <f t="shared" si="7"/>
        <v>0</v>
      </c>
      <c r="O45" s="644"/>
      <c r="P45" s="698">
        <f t="shared" si="8"/>
        <v>0</v>
      </c>
      <c r="Q45" s="644"/>
      <c r="R45" s="644"/>
      <c r="S45" s="642"/>
      <c r="T45" s="697">
        <f t="shared" si="9"/>
        <v>0</v>
      </c>
      <c r="U45" s="644"/>
      <c r="V45" s="644"/>
    </row>
    <row r="46" spans="2:22" x14ac:dyDescent="0.25">
      <c r="B46" s="951"/>
      <c r="C46" s="957"/>
      <c r="D46" s="652"/>
      <c r="E46" s="652"/>
      <c r="F46" s="644"/>
      <c r="G46" s="651"/>
      <c r="H46" s="650" t="str">
        <f t="shared" si="5"/>
        <v/>
      </c>
      <c r="I46" s="642"/>
      <c r="J46" s="649"/>
      <c r="K46" s="653" t="str">
        <f t="shared" si="6"/>
        <v/>
      </c>
      <c r="L46" s="647"/>
      <c r="M46" s="647"/>
      <c r="N46" s="699">
        <f t="shared" si="7"/>
        <v>0</v>
      </c>
      <c r="O46" s="644"/>
      <c r="P46" s="698">
        <f t="shared" si="8"/>
        <v>0</v>
      </c>
      <c r="Q46" s="644"/>
      <c r="R46" s="644"/>
      <c r="S46" s="642"/>
      <c r="T46" s="697">
        <f t="shared" si="9"/>
        <v>0</v>
      </c>
      <c r="U46" s="644"/>
      <c r="V46" s="644"/>
    </row>
    <row r="47" spans="2:22" x14ac:dyDescent="0.25">
      <c r="B47" s="951"/>
      <c r="C47" s="957"/>
      <c r="D47" s="652"/>
      <c r="E47" s="652"/>
      <c r="F47" s="644"/>
      <c r="G47" s="651"/>
      <c r="H47" s="650" t="str">
        <f t="shared" si="5"/>
        <v/>
      </c>
      <c r="I47" s="642"/>
      <c r="J47" s="649"/>
      <c r="K47" s="653" t="str">
        <f t="shared" si="6"/>
        <v/>
      </c>
      <c r="L47" s="647"/>
      <c r="M47" s="647"/>
      <c r="N47" s="699">
        <f t="shared" si="7"/>
        <v>0</v>
      </c>
      <c r="O47" s="644"/>
      <c r="P47" s="698">
        <f t="shared" si="8"/>
        <v>0</v>
      </c>
      <c r="Q47" s="644"/>
      <c r="R47" s="644"/>
      <c r="S47" s="642"/>
      <c r="T47" s="697">
        <f t="shared" si="9"/>
        <v>0</v>
      </c>
      <c r="U47" s="644"/>
      <c r="V47" s="644"/>
    </row>
    <row r="48" spans="2:22" x14ac:dyDescent="0.25">
      <c r="B48" s="951"/>
      <c r="C48" s="957"/>
      <c r="D48" s="652"/>
      <c r="E48" s="652"/>
      <c r="F48" s="644"/>
      <c r="G48" s="651"/>
      <c r="H48" s="650" t="str">
        <f t="shared" si="5"/>
        <v/>
      </c>
      <c r="I48" s="642"/>
      <c r="J48" s="649"/>
      <c r="K48" s="653" t="str">
        <f t="shared" si="6"/>
        <v/>
      </c>
      <c r="L48" s="647"/>
      <c r="M48" s="647"/>
      <c r="N48" s="699">
        <f t="shared" si="7"/>
        <v>0</v>
      </c>
      <c r="O48" s="644"/>
      <c r="P48" s="698">
        <f t="shared" si="8"/>
        <v>0</v>
      </c>
      <c r="Q48" s="644"/>
      <c r="R48" s="644"/>
      <c r="S48" s="642"/>
      <c r="T48" s="697">
        <f t="shared" si="9"/>
        <v>0</v>
      </c>
      <c r="U48" s="644"/>
      <c r="V48" s="644"/>
    </row>
    <row r="49" spans="2:22" x14ac:dyDescent="0.25">
      <c r="B49" s="951"/>
      <c r="C49" s="957"/>
      <c r="D49" s="652"/>
      <c r="E49" s="652"/>
      <c r="F49" s="644"/>
      <c r="G49" s="651"/>
      <c r="H49" s="650" t="str">
        <f t="shared" si="5"/>
        <v/>
      </c>
      <c r="I49" s="642"/>
      <c r="J49" s="649"/>
      <c r="K49" s="653" t="str">
        <f t="shared" si="6"/>
        <v/>
      </c>
      <c r="L49" s="647"/>
      <c r="M49" s="647"/>
      <c r="N49" s="699">
        <f t="shared" si="7"/>
        <v>0</v>
      </c>
      <c r="O49" s="644"/>
      <c r="P49" s="698">
        <f t="shared" si="8"/>
        <v>0</v>
      </c>
      <c r="Q49" s="644"/>
      <c r="R49" s="644"/>
      <c r="S49" s="642"/>
      <c r="T49" s="697">
        <f t="shared" si="9"/>
        <v>0</v>
      </c>
      <c r="U49" s="644"/>
      <c r="V49" s="644"/>
    </row>
    <row r="50" spans="2:22" x14ac:dyDescent="0.25">
      <c r="B50" s="951"/>
      <c r="C50" s="957"/>
      <c r="D50" s="652"/>
      <c r="E50" s="652"/>
      <c r="F50" s="644"/>
      <c r="G50" s="651"/>
      <c r="H50" s="650" t="str">
        <f t="shared" si="5"/>
        <v/>
      </c>
      <c r="I50" s="642"/>
      <c r="J50" s="649"/>
      <c r="K50" s="653" t="str">
        <f t="shared" si="6"/>
        <v/>
      </c>
      <c r="L50" s="647"/>
      <c r="M50" s="647"/>
      <c r="N50" s="699">
        <f t="shared" si="7"/>
        <v>0</v>
      </c>
      <c r="O50" s="644"/>
      <c r="P50" s="698">
        <f t="shared" si="8"/>
        <v>0</v>
      </c>
      <c r="Q50" s="644"/>
      <c r="R50" s="644"/>
      <c r="S50" s="642"/>
      <c r="T50" s="697">
        <f t="shared" si="9"/>
        <v>0</v>
      </c>
      <c r="U50" s="644"/>
      <c r="V50" s="644"/>
    </row>
    <row r="51" spans="2:22" x14ac:dyDescent="0.25">
      <c r="B51" s="951"/>
      <c r="C51" s="957"/>
      <c r="D51" s="652"/>
      <c r="E51" s="652"/>
      <c r="F51" s="644"/>
      <c r="G51" s="651"/>
      <c r="H51" s="650" t="str">
        <f t="shared" si="5"/>
        <v/>
      </c>
      <c r="I51" s="642"/>
      <c r="J51" s="649"/>
      <c r="K51" s="653" t="str">
        <f t="shared" si="6"/>
        <v/>
      </c>
      <c r="L51" s="647"/>
      <c r="M51" s="647"/>
      <c r="N51" s="699">
        <f t="shared" si="7"/>
        <v>0</v>
      </c>
      <c r="O51" s="644"/>
      <c r="P51" s="698">
        <f t="shared" si="8"/>
        <v>0</v>
      </c>
      <c r="Q51" s="644"/>
      <c r="R51" s="644"/>
      <c r="S51" s="642"/>
      <c r="T51" s="697">
        <f t="shared" si="9"/>
        <v>0</v>
      </c>
      <c r="U51" s="644"/>
      <c r="V51" s="644"/>
    </row>
    <row r="52" spans="2:22" x14ac:dyDescent="0.25">
      <c r="B52" s="951"/>
      <c r="C52" s="957"/>
      <c r="D52" s="652"/>
      <c r="E52" s="652"/>
      <c r="F52" s="644"/>
      <c r="G52" s="651"/>
      <c r="H52" s="650" t="str">
        <f t="shared" si="5"/>
        <v/>
      </c>
      <c r="I52" s="642"/>
      <c r="J52" s="649"/>
      <c r="K52" s="653" t="str">
        <f t="shared" si="6"/>
        <v/>
      </c>
      <c r="L52" s="647"/>
      <c r="M52" s="647"/>
      <c r="N52" s="699">
        <f t="shared" si="7"/>
        <v>0</v>
      </c>
      <c r="O52" s="644"/>
      <c r="P52" s="698">
        <f t="shared" si="8"/>
        <v>0</v>
      </c>
      <c r="Q52" s="644"/>
      <c r="R52" s="644"/>
      <c r="S52" s="642"/>
      <c r="T52" s="697">
        <f t="shared" si="9"/>
        <v>0</v>
      </c>
      <c r="U52" s="644"/>
      <c r="V52" s="644"/>
    </row>
    <row r="53" spans="2:22" x14ac:dyDescent="0.25">
      <c r="B53" s="951"/>
      <c r="C53" s="957"/>
      <c r="D53" s="652"/>
      <c r="E53" s="652"/>
      <c r="F53" s="644"/>
      <c r="G53" s="651"/>
      <c r="H53" s="650" t="str">
        <f t="shared" si="5"/>
        <v/>
      </c>
      <c r="I53" s="642"/>
      <c r="J53" s="649"/>
      <c r="K53" s="653" t="str">
        <f t="shared" si="6"/>
        <v/>
      </c>
      <c r="L53" s="647"/>
      <c r="M53" s="647"/>
      <c r="N53" s="699">
        <f t="shared" si="7"/>
        <v>0</v>
      </c>
      <c r="O53" s="644"/>
      <c r="P53" s="698">
        <f t="shared" si="8"/>
        <v>0</v>
      </c>
      <c r="Q53" s="644"/>
      <c r="R53" s="644"/>
      <c r="S53" s="642"/>
      <c r="T53" s="697">
        <f t="shared" si="9"/>
        <v>0</v>
      </c>
      <c r="U53" s="644"/>
      <c r="V53" s="644"/>
    </row>
    <row r="54" spans="2:22" x14ac:dyDescent="0.25">
      <c r="B54" s="951"/>
      <c r="C54" s="957"/>
      <c r="D54" s="652"/>
      <c r="E54" s="652"/>
      <c r="F54" s="644"/>
      <c r="G54" s="651"/>
      <c r="H54" s="650" t="str">
        <f t="shared" si="5"/>
        <v/>
      </c>
      <c r="I54" s="642"/>
      <c r="J54" s="649"/>
      <c r="K54" s="653" t="str">
        <f t="shared" si="6"/>
        <v/>
      </c>
      <c r="L54" s="647"/>
      <c r="M54" s="647"/>
      <c r="N54" s="699">
        <f t="shared" si="7"/>
        <v>0</v>
      </c>
      <c r="O54" s="644"/>
      <c r="P54" s="698">
        <f t="shared" si="8"/>
        <v>0</v>
      </c>
      <c r="Q54" s="644"/>
      <c r="R54" s="644"/>
      <c r="S54" s="642"/>
      <c r="T54" s="697">
        <f t="shared" si="9"/>
        <v>0</v>
      </c>
      <c r="U54" s="644"/>
      <c r="V54" s="644"/>
    </row>
    <row r="55" spans="2:22" x14ac:dyDescent="0.25">
      <c r="B55" s="951"/>
      <c r="C55" s="957"/>
      <c r="D55" s="652"/>
      <c r="E55" s="652"/>
      <c r="F55" s="644"/>
      <c r="G55" s="651"/>
      <c r="H55" s="650" t="str">
        <f t="shared" si="5"/>
        <v/>
      </c>
      <c r="I55" s="642"/>
      <c r="J55" s="649"/>
      <c r="K55" s="653" t="str">
        <f t="shared" si="6"/>
        <v/>
      </c>
      <c r="L55" s="647"/>
      <c r="M55" s="647"/>
      <c r="N55" s="699">
        <f t="shared" si="7"/>
        <v>0</v>
      </c>
      <c r="O55" s="644"/>
      <c r="P55" s="698">
        <f t="shared" si="8"/>
        <v>0</v>
      </c>
      <c r="Q55" s="644"/>
      <c r="R55" s="644"/>
      <c r="S55" s="642"/>
      <c r="T55" s="697">
        <f t="shared" si="9"/>
        <v>0</v>
      </c>
      <c r="U55" s="644"/>
      <c r="V55" s="644"/>
    </row>
    <row r="56" spans="2:22" x14ac:dyDescent="0.25">
      <c r="B56" s="951"/>
      <c r="C56" s="957"/>
      <c r="D56" s="652"/>
      <c r="E56" s="652"/>
      <c r="F56" s="644"/>
      <c r="G56" s="651"/>
      <c r="H56" s="650" t="str">
        <f t="shared" si="5"/>
        <v/>
      </c>
      <c r="I56" s="642"/>
      <c r="J56" s="649"/>
      <c r="K56" s="653" t="str">
        <f t="shared" si="6"/>
        <v/>
      </c>
      <c r="L56" s="647"/>
      <c r="M56" s="647"/>
      <c r="N56" s="699">
        <f t="shared" si="7"/>
        <v>0</v>
      </c>
      <c r="O56" s="644"/>
      <c r="P56" s="698">
        <f t="shared" si="8"/>
        <v>0</v>
      </c>
      <c r="Q56" s="644"/>
      <c r="R56" s="644"/>
      <c r="S56" s="642"/>
      <c r="T56" s="697">
        <f t="shared" si="9"/>
        <v>0</v>
      </c>
      <c r="U56" s="644"/>
      <c r="V56" s="644"/>
    </row>
    <row r="57" spans="2:22" x14ac:dyDescent="0.25">
      <c r="B57" s="951"/>
      <c r="C57" s="957"/>
      <c r="D57" s="652"/>
      <c r="E57" s="652"/>
      <c r="F57" s="644"/>
      <c r="G57" s="651"/>
      <c r="H57" s="650" t="str">
        <f t="shared" si="5"/>
        <v/>
      </c>
      <c r="I57" s="642"/>
      <c r="J57" s="649"/>
      <c r="K57" s="653" t="str">
        <f t="shared" si="6"/>
        <v/>
      </c>
      <c r="L57" s="647"/>
      <c r="M57" s="647"/>
      <c r="N57" s="699">
        <f t="shared" si="7"/>
        <v>0</v>
      </c>
      <c r="O57" s="644"/>
      <c r="P57" s="698">
        <f t="shared" si="8"/>
        <v>0</v>
      </c>
      <c r="Q57" s="644"/>
      <c r="R57" s="644"/>
      <c r="S57" s="642"/>
      <c r="T57" s="697">
        <f t="shared" si="9"/>
        <v>0</v>
      </c>
      <c r="U57" s="644"/>
      <c r="V57" s="644"/>
    </row>
    <row r="58" spans="2:22" x14ac:dyDescent="0.25">
      <c r="B58" s="951"/>
      <c r="C58" s="957"/>
      <c r="D58" s="652"/>
      <c r="E58" s="652"/>
      <c r="F58" s="644"/>
      <c r="G58" s="651"/>
      <c r="H58" s="650" t="str">
        <f t="shared" si="5"/>
        <v/>
      </c>
      <c r="I58" s="642"/>
      <c r="J58" s="649"/>
      <c r="K58" s="653" t="str">
        <f t="shared" si="6"/>
        <v/>
      </c>
      <c r="L58" s="647"/>
      <c r="M58" s="647"/>
      <c r="N58" s="699">
        <f t="shared" si="7"/>
        <v>0</v>
      </c>
      <c r="O58" s="644"/>
      <c r="P58" s="698">
        <f t="shared" si="8"/>
        <v>0</v>
      </c>
      <c r="Q58" s="644"/>
      <c r="R58" s="644"/>
      <c r="S58" s="642"/>
      <c r="T58" s="697">
        <f t="shared" si="9"/>
        <v>0</v>
      </c>
      <c r="U58" s="644"/>
      <c r="V58" s="644"/>
    </row>
    <row r="59" spans="2:22" x14ac:dyDescent="0.25">
      <c r="B59" s="951"/>
      <c r="C59" s="957"/>
      <c r="D59" s="652"/>
      <c r="E59" s="652"/>
      <c r="F59" s="644"/>
      <c r="G59" s="651"/>
      <c r="H59" s="650" t="str">
        <f t="shared" si="5"/>
        <v/>
      </c>
      <c r="I59" s="642"/>
      <c r="J59" s="649"/>
      <c r="K59" s="653" t="str">
        <f t="shared" si="6"/>
        <v/>
      </c>
      <c r="L59" s="647"/>
      <c r="M59" s="647"/>
      <c r="N59" s="699">
        <f t="shared" si="7"/>
        <v>0</v>
      </c>
      <c r="O59" s="644"/>
      <c r="P59" s="698">
        <f t="shared" si="8"/>
        <v>0</v>
      </c>
      <c r="Q59" s="644"/>
      <c r="R59" s="644"/>
      <c r="S59" s="642"/>
      <c r="T59" s="697">
        <f t="shared" si="9"/>
        <v>0</v>
      </c>
      <c r="U59" s="644"/>
      <c r="V59" s="644"/>
    </row>
    <row r="60" spans="2:22" x14ac:dyDescent="0.25">
      <c r="B60" s="951"/>
      <c r="C60" s="957"/>
      <c r="D60" s="652"/>
      <c r="E60" s="652"/>
      <c r="F60" s="644"/>
      <c r="G60" s="651"/>
      <c r="H60" s="650" t="str">
        <f t="shared" si="5"/>
        <v/>
      </c>
      <c r="I60" s="642"/>
      <c r="J60" s="649"/>
      <c r="K60" s="653" t="str">
        <f t="shared" si="6"/>
        <v/>
      </c>
      <c r="L60" s="647"/>
      <c r="M60" s="647"/>
      <c r="N60" s="699">
        <f t="shared" si="7"/>
        <v>0</v>
      </c>
      <c r="O60" s="644"/>
      <c r="P60" s="698">
        <f t="shared" si="8"/>
        <v>0</v>
      </c>
      <c r="Q60" s="644"/>
      <c r="R60" s="644"/>
      <c r="S60" s="642"/>
      <c r="T60" s="697">
        <f t="shared" si="9"/>
        <v>0</v>
      </c>
      <c r="U60" s="644"/>
      <c r="V60" s="644"/>
    </row>
    <row r="61" spans="2:22" x14ac:dyDescent="0.25">
      <c r="B61" s="951"/>
      <c r="C61" s="957"/>
      <c r="D61" s="652"/>
      <c r="E61" s="652"/>
      <c r="F61" s="644"/>
      <c r="G61" s="651"/>
      <c r="H61" s="650" t="str">
        <f t="shared" si="5"/>
        <v/>
      </c>
      <c r="I61" s="642"/>
      <c r="J61" s="649"/>
      <c r="K61" s="653" t="str">
        <f t="shared" si="6"/>
        <v/>
      </c>
      <c r="L61" s="647"/>
      <c r="M61" s="647"/>
      <c r="N61" s="699">
        <f t="shared" si="7"/>
        <v>0</v>
      </c>
      <c r="O61" s="644"/>
      <c r="P61" s="698">
        <f t="shared" si="8"/>
        <v>0</v>
      </c>
      <c r="Q61" s="644"/>
      <c r="R61" s="644"/>
      <c r="S61" s="642"/>
      <c r="T61" s="697">
        <f t="shared" si="9"/>
        <v>0</v>
      </c>
      <c r="U61" s="644"/>
      <c r="V61" s="644"/>
    </row>
    <row r="62" spans="2:22" x14ac:dyDescent="0.25">
      <c r="B62" s="951"/>
      <c r="C62" s="957"/>
      <c r="D62" s="652"/>
      <c r="E62" s="652"/>
      <c r="F62" s="644"/>
      <c r="G62" s="651"/>
      <c r="H62" s="650" t="str">
        <f t="shared" si="5"/>
        <v/>
      </c>
      <c r="I62" s="642"/>
      <c r="J62" s="649"/>
      <c r="K62" s="653" t="str">
        <f t="shared" si="6"/>
        <v/>
      </c>
      <c r="L62" s="647"/>
      <c r="M62" s="647"/>
      <c r="N62" s="699">
        <f t="shared" si="7"/>
        <v>0</v>
      </c>
      <c r="O62" s="644"/>
      <c r="P62" s="698">
        <f t="shared" si="8"/>
        <v>0</v>
      </c>
      <c r="Q62" s="644"/>
      <c r="R62" s="644"/>
      <c r="S62" s="642"/>
      <c r="T62" s="697">
        <f t="shared" si="9"/>
        <v>0</v>
      </c>
      <c r="U62" s="644"/>
      <c r="V62" s="644"/>
    </row>
    <row r="63" spans="2:22" x14ac:dyDescent="0.25">
      <c r="B63" s="951"/>
      <c r="C63" s="957"/>
      <c r="D63" s="652"/>
      <c r="E63" s="652"/>
      <c r="F63" s="644"/>
      <c r="G63" s="651"/>
      <c r="H63" s="650" t="str">
        <f t="shared" si="5"/>
        <v/>
      </c>
      <c r="I63" s="642"/>
      <c r="J63" s="649"/>
      <c r="K63" s="653" t="str">
        <f t="shared" si="6"/>
        <v/>
      </c>
      <c r="L63" s="647"/>
      <c r="M63" s="647"/>
      <c r="N63" s="699">
        <f t="shared" si="7"/>
        <v>0</v>
      </c>
      <c r="O63" s="644"/>
      <c r="P63" s="698">
        <f t="shared" si="8"/>
        <v>0</v>
      </c>
      <c r="Q63" s="644"/>
      <c r="R63" s="644"/>
      <c r="S63" s="642"/>
      <c r="T63" s="697">
        <f t="shared" si="9"/>
        <v>0</v>
      </c>
      <c r="U63" s="644"/>
      <c r="V63" s="644"/>
    </row>
    <row r="64" spans="2:22" x14ac:dyDescent="0.25">
      <c r="B64" s="951"/>
      <c r="C64" s="957"/>
      <c r="D64" s="652"/>
      <c r="E64" s="652"/>
      <c r="F64" s="644"/>
      <c r="G64" s="651"/>
      <c r="H64" s="650" t="str">
        <f t="shared" si="5"/>
        <v/>
      </c>
      <c r="I64" s="642"/>
      <c r="J64" s="649"/>
      <c r="K64" s="653" t="str">
        <f t="shared" si="6"/>
        <v/>
      </c>
      <c r="L64" s="647"/>
      <c r="M64" s="647"/>
      <c r="N64" s="699">
        <f t="shared" si="7"/>
        <v>0</v>
      </c>
      <c r="O64" s="644"/>
      <c r="P64" s="698">
        <f t="shared" si="8"/>
        <v>0</v>
      </c>
      <c r="Q64" s="644"/>
      <c r="R64" s="644"/>
      <c r="S64" s="642"/>
      <c r="T64" s="697">
        <f t="shared" si="9"/>
        <v>0</v>
      </c>
      <c r="U64" s="644"/>
      <c r="V64" s="644"/>
    </row>
    <row r="65" spans="2:22" x14ac:dyDescent="0.25">
      <c r="B65" s="951"/>
      <c r="C65" s="957"/>
      <c r="D65" s="652"/>
      <c r="E65" s="652"/>
      <c r="F65" s="644"/>
      <c r="G65" s="651"/>
      <c r="H65" s="650" t="str">
        <f t="shared" si="5"/>
        <v/>
      </c>
      <c r="I65" s="642"/>
      <c r="J65" s="649"/>
      <c r="K65" s="653" t="str">
        <f t="shared" si="6"/>
        <v/>
      </c>
      <c r="L65" s="647"/>
      <c r="M65" s="647"/>
      <c r="N65" s="699">
        <f t="shared" si="7"/>
        <v>0</v>
      </c>
      <c r="O65" s="644"/>
      <c r="P65" s="698">
        <f t="shared" si="8"/>
        <v>0</v>
      </c>
      <c r="Q65" s="644"/>
      <c r="R65" s="644"/>
      <c r="S65" s="642"/>
      <c r="T65" s="697">
        <f t="shared" si="9"/>
        <v>0</v>
      </c>
      <c r="U65" s="644"/>
      <c r="V65" s="644"/>
    </row>
    <row r="66" spans="2:22" x14ac:dyDescent="0.25">
      <c r="B66" s="951"/>
      <c r="C66" s="957"/>
      <c r="D66" s="652"/>
      <c r="E66" s="652"/>
      <c r="F66" s="644"/>
      <c r="G66" s="651"/>
      <c r="H66" s="650" t="str">
        <f t="shared" si="5"/>
        <v/>
      </c>
      <c r="I66" s="642"/>
      <c r="J66" s="649"/>
      <c r="K66" s="653" t="str">
        <f t="shared" si="6"/>
        <v/>
      </c>
      <c r="L66" s="647"/>
      <c r="M66" s="647"/>
      <c r="N66" s="699">
        <f t="shared" si="7"/>
        <v>0</v>
      </c>
      <c r="O66" s="644"/>
      <c r="P66" s="698">
        <f t="shared" si="8"/>
        <v>0</v>
      </c>
      <c r="Q66" s="644"/>
      <c r="R66" s="644"/>
      <c r="S66" s="642"/>
      <c r="T66" s="697">
        <f t="shared" si="9"/>
        <v>0</v>
      </c>
      <c r="U66" s="644"/>
      <c r="V66" s="644"/>
    </row>
    <row r="67" spans="2:22" x14ac:dyDescent="0.25">
      <c r="B67" s="951"/>
      <c r="C67" s="957"/>
      <c r="D67" s="652"/>
      <c r="E67" s="652"/>
      <c r="F67" s="644"/>
      <c r="G67" s="651"/>
      <c r="H67" s="650" t="str">
        <f t="shared" si="5"/>
        <v/>
      </c>
      <c r="I67" s="642"/>
      <c r="J67" s="649"/>
      <c r="K67" s="653" t="str">
        <f t="shared" si="6"/>
        <v/>
      </c>
      <c r="L67" s="647"/>
      <c r="M67" s="647"/>
      <c r="N67" s="699">
        <f t="shared" si="7"/>
        <v>0</v>
      </c>
      <c r="O67" s="644"/>
      <c r="P67" s="698">
        <f t="shared" si="8"/>
        <v>0</v>
      </c>
      <c r="Q67" s="644"/>
      <c r="R67" s="644"/>
      <c r="S67" s="642"/>
      <c r="T67" s="697">
        <f t="shared" si="9"/>
        <v>0</v>
      </c>
      <c r="U67" s="644"/>
      <c r="V67" s="644"/>
    </row>
    <row r="68" spans="2:22" x14ac:dyDescent="0.25">
      <c r="B68" s="951"/>
      <c r="C68" s="957"/>
      <c r="D68" s="652"/>
      <c r="E68" s="652"/>
      <c r="F68" s="644"/>
      <c r="G68" s="651"/>
      <c r="H68" s="650" t="str">
        <f t="shared" si="5"/>
        <v/>
      </c>
      <c r="I68" s="642"/>
      <c r="J68" s="649"/>
      <c r="K68" s="653" t="str">
        <f t="shared" si="6"/>
        <v/>
      </c>
      <c r="L68" s="647"/>
      <c r="M68" s="647"/>
      <c r="N68" s="699">
        <f t="shared" si="7"/>
        <v>0</v>
      </c>
      <c r="O68" s="644"/>
      <c r="P68" s="698">
        <f t="shared" si="8"/>
        <v>0</v>
      </c>
      <c r="Q68" s="644"/>
      <c r="R68" s="644"/>
      <c r="S68" s="642"/>
      <c r="T68" s="697">
        <f t="shared" si="9"/>
        <v>0</v>
      </c>
      <c r="U68" s="644"/>
      <c r="V68" s="644"/>
    </row>
    <row r="69" spans="2:22" x14ac:dyDescent="0.25">
      <c r="B69" s="951"/>
      <c r="C69" s="957"/>
      <c r="D69" s="652"/>
      <c r="E69" s="652"/>
      <c r="F69" s="644"/>
      <c r="G69" s="651"/>
      <c r="H69" s="650" t="str">
        <f t="shared" ref="H69:H100" si="10">IF(G69&gt;$H$1,F69,"")</f>
        <v/>
      </c>
      <c r="I69" s="642"/>
      <c r="J69" s="649"/>
      <c r="K69" s="653" t="str">
        <f t="shared" ref="K69:K100" si="11">IF(J69&gt;$H$1,I69,"")</f>
        <v/>
      </c>
      <c r="L69" s="647"/>
      <c r="M69" s="647"/>
      <c r="N69" s="699">
        <f t="shared" ref="N69:N100" si="12">L69+M69</f>
        <v>0</v>
      </c>
      <c r="O69" s="644"/>
      <c r="P69" s="698">
        <f t="shared" ref="P69:P100" si="13">I69-(N69+O69)</f>
        <v>0</v>
      </c>
      <c r="Q69" s="644"/>
      <c r="R69" s="644"/>
      <c r="S69" s="642"/>
      <c r="T69" s="697">
        <f t="shared" ref="T69:T100" si="14">I69-N69-Q69-R69+S69</f>
        <v>0</v>
      </c>
      <c r="U69" s="644"/>
      <c r="V69" s="644"/>
    </row>
    <row r="70" spans="2:22" x14ac:dyDescent="0.25">
      <c r="B70" s="951"/>
      <c r="C70" s="957"/>
      <c r="D70" s="652"/>
      <c r="E70" s="652"/>
      <c r="F70" s="644"/>
      <c r="G70" s="651"/>
      <c r="H70" s="650" t="str">
        <f t="shared" si="10"/>
        <v/>
      </c>
      <c r="I70" s="642"/>
      <c r="J70" s="649"/>
      <c r="K70" s="653" t="str">
        <f t="shared" si="11"/>
        <v/>
      </c>
      <c r="L70" s="647"/>
      <c r="M70" s="647"/>
      <c r="N70" s="699">
        <f t="shared" si="12"/>
        <v>0</v>
      </c>
      <c r="O70" s="644"/>
      <c r="P70" s="698">
        <f t="shared" si="13"/>
        <v>0</v>
      </c>
      <c r="Q70" s="644"/>
      <c r="R70" s="644"/>
      <c r="S70" s="642"/>
      <c r="T70" s="697">
        <f t="shared" si="14"/>
        <v>0</v>
      </c>
      <c r="U70" s="644"/>
      <c r="V70" s="644"/>
    </row>
    <row r="71" spans="2:22" x14ac:dyDescent="0.25">
      <c r="B71" s="951"/>
      <c r="C71" s="957"/>
      <c r="D71" s="652"/>
      <c r="E71" s="652"/>
      <c r="F71" s="644"/>
      <c r="G71" s="651"/>
      <c r="H71" s="650" t="str">
        <f t="shared" si="10"/>
        <v/>
      </c>
      <c r="I71" s="642"/>
      <c r="J71" s="649"/>
      <c r="K71" s="653" t="str">
        <f t="shared" si="11"/>
        <v/>
      </c>
      <c r="L71" s="647"/>
      <c r="M71" s="647"/>
      <c r="N71" s="699">
        <f t="shared" si="12"/>
        <v>0</v>
      </c>
      <c r="O71" s="644"/>
      <c r="P71" s="698">
        <f t="shared" si="13"/>
        <v>0</v>
      </c>
      <c r="Q71" s="644"/>
      <c r="R71" s="644"/>
      <c r="S71" s="642"/>
      <c r="T71" s="697">
        <f t="shared" si="14"/>
        <v>0</v>
      </c>
      <c r="U71" s="644"/>
      <c r="V71" s="644"/>
    </row>
    <row r="72" spans="2:22" x14ac:dyDescent="0.25">
      <c r="B72" s="951"/>
      <c r="C72" s="957"/>
      <c r="D72" s="652"/>
      <c r="E72" s="652"/>
      <c r="F72" s="644"/>
      <c r="G72" s="651"/>
      <c r="H72" s="650" t="str">
        <f t="shared" si="10"/>
        <v/>
      </c>
      <c r="I72" s="642"/>
      <c r="J72" s="649"/>
      <c r="K72" s="653" t="str">
        <f t="shared" si="11"/>
        <v/>
      </c>
      <c r="L72" s="647"/>
      <c r="M72" s="647"/>
      <c r="N72" s="699">
        <f t="shared" si="12"/>
        <v>0</v>
      </c>
      <c r="O72" s="644"/>
      <c r="P72" s="698">
        <f t="shared" si="13"/>
        <v>0</v>
      </c>
      <c r="Q72" s="644"/>
      <c r="R72" s="644"/>
      <c r="S72" s="642"/>
      <c r="T72" s="697">
        <f t="shared" si="14"/>
        <v>0</v>
      </c>
      <c r="U72" s="644"/>
      <c r="V72" s="644"/>
    </row>
    <row r="73" spans="2:22" x14ac:dyDescent="0.25">
      <c r="B73" s="951"/>
      <c r="C73" s="957"/>
      <c r="D73" s="652"/>
      <c r="E73" s="652"/>
      <c r="F73" s="644"/>
      <c r="G73" s="651"/>
      <c r="H73" s="650" t="str">
        <f t="shared" si="10"/>
        <v/>
      </c>
      <c r="I73" s="642"/>
      <c r="J73" s="649"/>
      <c r="K73" s="653" t="str">
        <f t="shared" si="11"/>
        <v/>
      </c>
      <c r="L73" s="647"/>
      <c r="M73" s="647"/>
      <c r="N73" s="699">
        <f t="shared" si="12"/>
        <v>0</v>
      </c>
      <c r="O73" s="644"/>
      <c r="P73" s="698">
        <f t="shared" si="13"/>
        <v>0</v>
      </c>
      <c r="Q73" s="644"/>
      <c r="R73" s="644"/>
      <c r="S73" s="642"/>
      <c r="T73" s="697">
        <f t="shared" si="14"/>
        <v>0</v>
      </c>
      <c r="U73" s="644"/>
      <c r="V73" s="644"/>
    </row>
    <row r="74" spans="2:22" x14ac:dyDescent="0.25">
      <c r="B74" s="951"/>
      <c r="C74" s="957"/>
      <c r="D74" s="652"/>
      <c r="E74" s="652"/>
      <c r="F74" s="644"/>
      <c r="G74" s="651"/>
      <c r="H74" s="650" t="str">
        <f t="shared" si="10"/>
        <v/>
      </c>
      <c r="I74" s="642"/>
      <c r="J74" s="649"/>
      <c r="K74" s="653" t="str">
        <f t="shared" si="11"/>
        <v/>
      </c>
      <c r="L74" s="647"/>
      <c r="M74" s="647"/>
      <c r="N74" s="699">
        <f t="shared" si="12"/>
        <v>0</v>
      </c>
      <c r="O74" s="644"/>
      <c r="P74" s="698">
        <f t="shared" si="13"/>
        <v>0</v>
      </c>
      <c r="Q74" s="644"/>
      <c r="R74" s="644"/>
      <c r="S74" s="642"/>
      <c r="T74" s="697">
        <f t="shared" si="14"/>
        <v>0</v>
      </c>
      <c r="U74" s="644"/>
      <c r="V74" s="644"/>
    </row>
    <row r="75" spans="2:22" x14ac:dyDescent="0.25">
      <c r="B75" s="951"/>
      <c r="C75" s="957"/>
      <c r="D75" s="652"/>
      <c r="E75" s="652"/>
      <c r="F75" s="644"/>
      <c r="G75" s="651"/>
      <c r="H75" s="650" t="str">
        <f t="shared" si="10"/>
        <v/>
      </c>
      <c r="I75" s="642"/>
      <c r="J75" s="649"/>
      <c r="K75" s="653" t="str">
        <f t="shared" si="11"/>
        <v/>
      </c>
      <c r="L75" s="647"/>
      <c r="M75" s="647"/>
      <c r="N75" s="699">
        <f t="shared" si="12"/>
        <v>0</v>
      </c>
      <c r="O75" s="644"/>
      <c r="P75" s="698">
        <f t="shared" si="13"/>
        <v>0</v>
      </c>
      <c r="Q75" s="644"/>
      <c r="R75" s="644"/>
      <c r="S75" s="642"/>
      <c r="T75" s="697">
        <f t="shared" si="14"/>
        <v>0</v>
      </c>
      <c r="U75" s="644"/>
      <c r="V75" s="644"/>
    </row>
    <row r="76" spans="2:22" x14ac:dyDescent="0.25">
      <c r="B76" s="951"/>
      <c r="C76" s="957"/>
      <c r="D76" s="652"/>
      <c r="E76" s="652"/>
      <c r="F76" s="644"/>
      <c r="G76" s="651"/>
      <c r="H76" s="650" t="str">
        <f t="shared" si="10"/>
        <v/>
      </c>
      <c r="I76" s="642"/>
      <c r="J76" s="649"/>
      <c r="K76" s="653" t="str">
        <f t="shared" si="11"/>
        <v/>
      </c>
      <c r="L76" s="647"/>
      <c r="M76" s="647"/>
      <c r="N76" s="699">
        <f t="shared" si="12"/>
        <v>0</v>
      </c>
      <c r="O76" s="644"/>
      <c r="P76" s="698">
        <f t="shared" si="13"/>
        <v>0</v>
      </c>
      <c r="Q76" s="644"/>
      <c r="R76" s="644"/>
      <c r="S76" s="642"/>
      <c r="T76" s="697">
        <f t="shared" si="14"/>
        <v>0</v>
      </c>
      <c r="U76" s="644"/>
      <c r="V76" s="644"/>
    </row>
    <row r="77" spans="2:22" x14ac:dyDescent="0.25">
      <c r="B77" s="951"/>
      <c r="C77" s="957"/>
      <c r="D77" s="652"/>
      <c r="E77" s="652"/>
      <c r="F77" s="644"/>
      <c r="G77" s="651"/>
      <c r="H77" s="650" t="str">
        <f t="shared" si="10"/>
        <v/>
      </c>
      <c r="I77" s="642"/>
      <c r="J77" s="649"/>
      <c r="K77" s="653" t="str">
        <f t="shared" si="11"/>
        <v/>
      </c>
      <c r="L77" s="647"/>
      <c r="M77" s="647"/>
      <c r="N77" s="699">
        <f t="shared" si="12"/>
        <v>0</v>
      </c>
      <c r="O77" s="644"/>
      <c r="P77" s="698">
        <f t="shared" si="13"/>
        <v>0</v>
      </c>
      <c r="Q77" s="644"/>
      <c r="R77" s="644"/>
      <c r="S77" s="642"/>
      <c r="T77" s="697">
        <f t="shared" si="14"/>
        <v>0</v>
      </c>
      <c r="U77" s="644"/>
      <c r="V77" s="644"/>
    </row>
    <row r="78" spans="2:22" x14ac:dyDescent="0.25">
      <c r="B78" s="951"/>
      <c r="C78" s="957"/>
      <c r="D78" s="652"/>
      <c r="E78" s="652"/>
      <c r="F78" s="644"/>
      <c r="G78" s="651"/>
      <c r="H78" s="650" t="str">
        <f t="shared" si="10"/>
        <v/>
      </c>
      <c r="I78" s="642"/>
      <c r="J78" s="649"/>
      <c r="K78" s="653" t="str">
        <f t="shared" si="11"/>
        <v/>
      </c>
      <c r="L78" s="647"/>
      <c r="M78" s="647"/>
      <c r="N78" s="699">
        <f t="shared" si="12"/>
        <v>0</v>
      </c>
      <c r="O78" s="644"/>
      <c r="P78" s="698">
        <f t="shared" si="13"/>
        <v>0</v>
      </c>
      <c r="Q78" s="644"/>
      <c r="R78" s="644"/>
      <c r="S78" s="642"/>
      <c r="T78" s="697">
        <f t="shared" si="14"/>
        <v>0</v>
      </c>
      <c r="U78" s="644"/>
      <c r="V78" s="644"/>
    </row>
    <row r="79" spans="2:22" x14ac:dyDescent="0.25">
      <c r="B79" s="951"/>
      <c r="C79" s="957"/>
      <c r="D79" s="652"/>
      <c r="E79" s="652"/>
      <c r="F79" s="644"/>
      <c r="G79" s="651"/>
      <c r="H79" s="650" t="str">
        <f t="shared" si="10"/>
        <v/>
      </c>
      <c r="I79" s="642"/>
      <c r="J79" s="649"/>
      <c r="K79" s="653" t="str">
        <f t="shared" si="11"/>
        <v/>
      </c>
      <c r="L79" s="647"/>
      <c r="M79" s="647"/>
      <c r="N79" s="699">
        <f t="shared" si="12"/>
        <v>0</v>
      </c>
      <c r="O79" s="644"/>
      <c r="P79" s="698">
        <f t="shared" si="13"/>
        <v>0</v>
      </c>
      <c r="Q79" s="644"/>
      <c r="R79" s="644"/>
      <c r="S79" s="642"/>
      <c r="T79" s="697">
        <f t="shared" si="14"/>
        <v>0</v>
      </c>
      <c r="U79" s="644"/>
      <c r="V79" s="644"/>
    </row>
    <row r="80" spans="2:22" x14ac:dyDescent="0.25">
      <c r="B80" s="951"/>
      <c r="C80" s="957"/>
      <c r="D80" s="652"/>
      <c r="E80" s="652"/>
      <c r="F80" s="644"/>
      <c r="G80" s="651"/>
      <c r="H80" s="650" t="str">
        <f t="shared" si="10"/>
        <v/>
      </c>
      <c r="I80" s="642"/>
      <c r="J80" s="649"/>
      <c r="K80" s="653" t="str">
        <f t="shared" si="11"/>
        <v/>
      </c>
      <c r="L80" s="647"/>
      <c r="M80" s="647"/>
      <c r="N80" s="699">
        <f t="shared" si="12"/>
        <v>0</v>
      </c>
      <c r="O80" s="644"/>
      <c r="P80" s="698">
        <f t="shared" si="13"/>
        <v>0</v>
      </c>
      <c r="Q80" s="644"/>
      <c r="R80" s="644"/>
      <c r="S80" s="642"/>
      <c r="T80" s="697">
        <f t="shared" si="14"/>
        <v>0</v>
      </c>
      <c r="U80" s="644"/>
      <c r="V80" s="644"/>
    </row>
    <row r="81" spans="2:22" x14ac:dyDescent="0.25">
      <c r="B81" s="951"/>
      <c r="C81" s="957"/>
      <c r="D81" s="652"/>
      <c r="E81" s="652"/>
      <c r="F81" s="644"/>
      <c r="G81" s="651"/>
      <c r="H81" s="650" t="str">
        <f t="shared" si="10"/>
        <v/>
      </c>
      <c r="I81" s="642"/>
      <c r="J81" s="649"/>
      <c r="K81" s="653" t="str">
        <f t="shared" si="11"/>
        <v/>
      </c>
      <c r="L81" s="647"/>
      <c r="M81" s="647"/>
      <c r="N81" s="699">
        <f t="shared" si="12"/>
        <v>0</v>
      </c>
      <c r="O81" s="644"/>
      <c r="P81" s="698">
        <f t="shared" si="13"/>
        <v>0</v>
      </c>
      <c r="Q81" s="644"/>
      <c r="R81" s="644"/>
      <c r="S81" s="642"/>
      <c r="T81" s="697">
        <f t="shared" si="14"/>
        <v>0</v>
      </c>
      <c r="U81" s="644"/>
      <c r="V81" s="644"/>
    </row>
    <row r="82" spans="2:22" x14ac:dyDescent="0.25">
      <c r="B82" s="951"/>
      <c r="C82" s="957"/>
      <c r="D82" s="652"/>
      <c r="E82" s="652"/>
      <c r="F82" s="644"/>
      <c r="G82" s="651"/>
      <c r="H82" s="650" t="str">
        <f t="shared" si="10"/>
        <v/>
      </c>
      <c r="I82" s="642"/>
      <c r="J82" s="649"/>
      <c r="K82" s="653" t="str">
        <f t="shared" si="11"/>
        <v/>
      </c>
      <c r="L82" s="647"/>
      <c r="M82" s="647"/>
      <c r="N82" s="699">
        <f t="shared" si="12"/>
        <v>0</v>
      </c>
      <c r="O82" s="644"/>
      <c r="P82" s="698">
        <f t="shared" si="13"/>
        <v>0</v>
      </c>
      <c r="Q82" s="644"/>
      <c r="R82" s="644"/>
      <c r="S82" s="642"/>
      <c r="T82" s="697">
        <f t="shared" si="14"/>
        <v>0</v>
      </c>
      <c r="U82" s="644"/>
      <c r="V82" s="644"/>
    </row>
    <row r="83" spans="2:22" x14ac:dyDescent="0.25">
      <c r="B83" s="951"/>
      <c r="C83" s="957"/>
      <c r="D83" s="652"/>
      <c r="E83" s="652"/>
      <c r="F83" s="644"/>
      <c r="G83" s="651"/>
      <c r="H83" s="650" t="str">
        <f t="shared" si="10"/>
        <v/>
      </c>
      <c r="I83" s="642"/>
      <c r="J83" s="649"/>
      <c r="K83" s="653" t="str">
        <f t="shared" si="11"/>
        <v/>
      </c>
      <c r="L83" s="647"/>
      <c r="M83" s="647"/>
      <c r="N83" s="699">
        <f t="shared" si="12"/>
        <v>0</v>
      </c>
      <c r="O83" s="644"/>
      <c r="P83" s="698">
        <f t="shared" si="13"/>
        <v>0</v>
      </c>
      <c r="Q83" s="644"/>
      <c r="R83" s="644"/>
      <c r="S83" s="642"/>
      <c r="T83" s="697">
        <f t="shared" si="14"/>
        <v>0</v>
      </c>
      <c r="U83" s="644"/>
      <c r="V83" s="644"/>
    </row>
    <row r="84" spans="2:22" x14ac:dyDescent="0.25">
      <c r="B84" s="951"/>
      <c r="C84" s="957"/>
      <c r="D84" s="652"/>
      <c r="E84" s="652"/>
      <c r="F84" s="644"/>
      <c r="G84" s="651"/>
      <c r="H84" s="650" t="str">
        <f t="shared" si="10"/>
        <v/>
      </c>
      <c r="I84" s="642"/>
      <c r="J84" s="649"/>
      <c r="K84" s="653" t="str">
        <f t="shared" si="11"/>
        <v/>
      </c>
      <c r="L84" s="647"/>
      <c r="M84" s="647"/>
      <c r="N84" s="699">
        <f t="shared" si="12"/>
        <v>0</v>
      </c>
      <c r="O84" s="644"/>
      <c r="P84" s="698">
        <f t="shared" si="13"/>
        <v>0</v>
      </c>
      <c r="Q84" s="644"/>
      <c r="R84" s="644"/>
      <c r="S84" s="642"/>
      <c r="T84" s="697">
        <f t="shared" si="14"/>
        <v>0</v>
      </c>
      <c r="U84" s="644"/>
      <c r="V84" s="644"/>
    </row>
    <row r="85" spans="2:22" x14ac:dyDescent="0.25">
      <c r="B85" s="951"/>
      <c r="C85" s="957"/>
      <c r="D85" s="652"/>
      <c r="E85" s="652"/>
      <c r="F85" s="644"/>
      <c r="G85" s="651"/>
      <c r="H85" s="650" t="str">
        <f t="shared" si="10"/>
        <v/>
      </c>
      <c r="I85" s="642"/>
      <c r="J85" s="649"/>
      <c r="K85" s="653" t="str">
        <f t="shared" si="11"/>
        <v/>
      </c>
      <c r="L85" s="647"/>
      <c r="M85" s="647"/>
      <c r="N85" s="699">
        <f t="shared" si="12"/>
        <v>0</v>
      </c>
      <c r="O85" s="644"/>
      <c r="P85" s="698">
        <f t="shared" si="13"/>
        <v>0</v>
      </c>
      <c r="Q85" s="644"/>
      <c r="R85" s="644"/>
      <c r="S85" s="642"/>
      <c r="T85" s="697">
        <f t="shared" si="14"/>
        <v>0</v>
      </c>
      <c r="U85" s="644"/>
      <c r="V85" s="644"/>
    </row>
    <row r="86" spans="2:22" x14ac:dyDescent="0.25">
      <c r="B86" s="951"/>
      <c r="C86" s="957"/>
      <c r="D86" s="652"/>
      <c r="E86" s="652"/>
      <c r="F86" s="644"/>
      <c r="G86" s="651"/>
      <c r="H86" s="650" t="str">
        <f t="shared" si="10"/>
        <v/>
      </c>
      <c r="I86" s="642"/>
      <c r="J86" s="649"/>
      <c r="K86" s="653" t="str">
        <f t="shared" si="11"/>
        <v/>
      </c>
      <c r="L86" s="647"/>
      <c r="M86" s="647"/>
      <c r="N86" s="699">
        <f t="shared" si="12"/>
        <v>0</v>
      </c>
      <c r="O86" s="644"/>
      <c r="P86" s="698">
        <f t="shared" si="13"/>
        <v>0</v>
      </c>
      <c r="Q86" s="644"/>
      <c r="R86" s="644"/>
      <c r="S86" s="642"/>
      <c r="T86" s="697">
        <f t="shared" si="14"/>
        <v>0</v>
      </c>
      <c r="U86" s="644"/>
      <c r="V86" s="644"/>
    </row>
    <row r="87" spans="2:22" x14ac:dyDescent="0.25">
      <c r="B87" s="951"/>
      <c r="C87" s="957"/>
      <c r="D87" s="652"/>
      <c r="E87" s="652"/>
      <c r="F87" s="644"/>
      <c r="G87" s="651"/>
      <c r="H87" s="650" t="str">
        <f t="shared" si="10"/>
        <v/>
      </c>
      <c r="I87" s="642"/>
      <c r="J87" s="649"/>
      <c r="K87" s="653" t="str">
        <f t="shared" si="11"/>
        <v/>
      </c>
      <c r="L87" s="647"/>
      <c r="M87" s="647"/>
      <c r="N87" s="699">
        <f t="shared" si="12"/>
        <v>0</v>
      </c>
      <c r="O87" s="644"/>
      <c r="P87" s="698">
        <f t="shared" si="13"/>
        <v>0</v>
      </c>
      <c r="Q87" s="644"/>
      <c r="R87" s="644"/>
      <c r="S87" s="642"/>
      <c r="T87" s="697">
        <f t="shared" si="14"/>
        <v>0</v>
      </c>
      <c r="U87" s="644"/>
      <c r="V87" s="644"/>
    </row>
    <row r="88" spans="2:22" x14ac:dyDescent="0.25">
      <c r="B88" s="951"/>
      <c r="C88" s="957"/>
      <c r="D88" s="652"/>
      <c r="E88" s="652"/>
      <c r="F88" s="644"/>
      <c r="G88" s="651"/>
      <c r="H88" s="650" t="str">
        <f t="shared" si="10"/>
        <v/>
      </c>
      <c r="I88" s="642"/>
      <c r="J88" s="649"/>
      <c r="K88" s="653" t="str">
        <f t="shared" si="11"/>
        <v/>
      </c>
      <c r="L88" s="647"/>
      <c r="M88" s="647"/>
      <c r="N88" s="699">
        <f t="shared" si="12"/>
        <v>0</v>
      </c>
      <c r="O88" s="644"/>
      <c r="P88" s="698">
        <f t="shared" si="13"/>
        <v>0</v>
      </c>
      <c r="Q88" s="644"/>
      <c r="R88" s="644"/>
      <c r="S88" s="642"/>
      <c r="T88" s="697">
        <f t="shared" si="14"/>
        <v>0</v>
      </c>
      <c r="U88" s="644"/>
      <c r="V88" s="644"/>
    </row>
    <row r="89" spans="2:22" x14ac:dyDescent="0.25">
      <c r="B89" s="951"/>
      <c r="C89" s="957"/>
      <c r="D89" s="652"/>
      <c r="E89" s="652"/>
      <c r="F89" s="644"/>
      <c r="G89" s="651"/>
      <c r="H89" s="650" t="str">
        <f t="shared" si="10"/>
        <v/>
      </c>
      <c r="I89" s="642"/>
      <c r="J89" s="649"/>
      <c r="K89" s="653" t="str">
        <f t="shared" si="11"/>
        <v/>
      </c>
      <c r="L89" s="647"/>
      <c r="M89" s="647"/>
      <c r="N89" s="699">
        <f t="shared" si="12"/>
        <v>0</v>
      </c>
      <c r="O89" s="644"/>
      <c r="P89" s="698">
        <f t="shared" si="13"/>
        <v>0</v>
      </c>
      <c r="Q89" s="644"/>
      <c r="R89" s="644"/>
      <c r="S89" s="642"/>
      <c r="T89" s="697">
        <f t="shared" si="14"/>
        <v>0</v>
      </c>
      <c r="U89" s="644"/>
      <c r="V89" s="644"/>
    </row>
    <row r="90" spans="2:22" x14ac:dyDescent="0.25">
      <c r="B90" s="951"/>
      <c r="C90" s="957"/>
      <c r="D90" s="652"/>
      <c r="E90" s="652"/>
      <c r="F90" s="644"/>
      <c r="G90" s="651"/>
      <c r="H90" s="650" t="str">
        <f t="shared" si="10"/>
        <v/>
      </c>
      <c r="I90" s="642"/>
      <c r="J90" s="649"/>
      <c r="K90" s="653" t="str">
        <f t="shared" si="11"/>
        <v/>
      </c>
      <c r="L90" s="647"/>
      <c r="M90" s="647"/>
      <c r="N90" s="699">
        <f t="shared" si="12"/>
        <v>0</v>
      </c>
      <c r="O90" s="644"/>
      <c r="P90" s="698">
        <f t="shared" si="13"/>
        <v>0</v>
      </c>
      <c r="Q90" s="644"/>
      <c r="R90" s="644"/>
      <c r="S90" s="642"/>
      <c r="T90" s="697">
        <f t="shared" si="14"/>
        <v>0</v>
      </c>
      <c r="U90" s="644"/>
      <c r="V90" s="644"/>
    </row>
    <row r="91" spans="2:22" x14ac:dyDescent="0.25">
      <c r="B91" s="951"/>
      <c r="C91" s="957"/>
      <c r="D91" s="652"/>
      <c r="E91" s="652"/>
      <c r="F91" s="644"/>
      <c r="G91" s="651"/>
      <c r="H91" s="650" t="str">
        <f t="shared" si="10"/>
        <v/>
      </c>
      <c r="I91" s="642"/>
      <c r="J91" s="649"/>
      <c r="K91" s="653" t="str">
        <f t="shared" si="11"/>
        <v/>
      </c>
      <c r="L91" s="647"/>
      <c r="M91" s="647"/>
      <c r="N91" s="699">
        <f t="shared" si="12"/>
        <v>0</v>
      </c>
      <c r="O91" s="644"/>
      <c r="P91" s="698">
        <f t="shared" si="13"/>
        <v>0</v>
      </c>
      <c r="Q91" s="644"/>
      <c r="R91" s="644"/>
      <c r="S91" s="642"/>
      <c r="T91" s="697">
        <f t="shared" si="14"/>
        <v>0</v>
      </c>
      <c r="U91" s="644"/>
      <c r="V91" s="644"/>
    </row>
    <row r="92" spans="2:22" x14ac:dyDescent="0.25">
      <c r="B92" s="951"/>
      <c r="C92" s="957"/>
      <c r="D92" s="652"/>
      <c r="E92" s="652"/>
      <c r="F92" s="644"/>
      <c r="G92" s="651"/>
      <c r="H92" s="650" t="str">
        <f t="shared" si="10"/>
        <v/>
      </c>
      <c r="I92" s="642"/>
      <c r="J92" s="649"/>
      <c r="K92" s="653" t="str">
        <f t="shared" si="11"/>
        <v/>
      </c>
      <c r="L92" s="647"/>
      <c r="M92" s="647"/>
      <c r="N92" s="699">
        <f t="shared" si="12"/>
        <v>0</v>
      </c>
      <c r="O92" s="644"/>
      <c r="P92" s="698">
        <f t="shared" si="13"/>
        <v>0</v>
      </c>
      <c r="Q92" s="644"/>
      <c r="R92" s="644"/>
      <c r="S92" s="642"/>
      <c r="T92" s="697">
        <f t="shared" si="14"/>
        <v>0</v>
      </c>
      <c r="U92" s="644"/>
      <c r="V92" s="644"/>
    </row>
    <row r="93" spans="2:22" x14ac:dyDescent="0.25">
      <c r="B93" s="951"/>
      <c r="C93" s="957"/>
      <c r="D93" s="652"/>
      <c r="E93" s="652"/>
      <c r="F93" s="644"/>
      <c r="G93" s="651"/>
      <c r="H93" s="650" t="str">
        <f t="shared" si="10"/>
        <v/>
      </c>
      <c r="I93" s="642"/>
      <c r="J93" s="649"/>
      <c r="K93" s="653" t="str">
        <f t="shared" si="11"/>
        <v/>
      </c>
      <c r="L93" s="647"/>
      <c r="M93" s="647"/>
      <c r="N93" s="699">
        <f t="shared" si="12"/>
        <v>0</v>
      </c>
      <c r="O93" s="644"/>
      <c r="P93" s="698">
        <f t="shared" si="13"/>
        <v>0</v>
      </c>
      <c r="Q93" s="644"/>
      <c r="R93" s="644"/>
      <c r="S93" s="642"/>
      <c r="T93" s="697">
        <f t="shared" si="14"/>
        <v>0</v>
      </c>
      <c r="U93" s="644"/>
      <c r="V93" s="644"/>
    </row>
    <row r="94" spans="2:22" x14ac:dyDescent="0.25">
      <c r="B94" s="951"/>
      <c r="C94" s="957"/>
      <c r="D94" s="652"/>
      <c r="E94" s="652"/>
      <c r="F94" s="644"/>
      <c r="G94" s="651"/>
      <c r="H94" s="650" t="str">
        <f t="shared" si="10"/>
        <v/>
      </c>
      <c r="I94" s="642"/>
      <c r="J94" s="649"/>
      <c r="K94" s="653" t="str">
        <f t="shared" si="11"/>
        <v/>
      </c>
      <c r="L94" s="647"/>
      <c r="M94" s="647"/>
      <c r="N94" s="699">
        <f t="shared" si="12"/>
        <v>0</v>
      </c>
      <c r="O94" s="644"/>
      <c r="P94" s="698">
        <f t="shared" si="13"/>
        <v>0</v>
      </c>
      <c r="Q94" s="644"/>
      <c r="R94" s="644"/>
      <c r="S94" s="642"/>
      <c r="T94" s="697">
        <f t="shared" si="14"/>
        <v>0</v>
      </c>
      <c r="U94" s="644"/>
      <c r="V94" s="644"/>
    </row>
    <row r="95" spans="2:22" x14ac:dyDescent="0.25">
      <c r="B95" s="951"/>
      <c r="C95" s="957"/>
      <c r="D95" s="652"/>
      <c r="E95" s="652"/>
      <c r="F95" s="644"/>
      <c r="G95" s="651"/>
      <c r="H95" s="650" t="str">
        <f t="shared" si="10"/>
        <v/>
      </c>
      <c r="I95" s="642"/>
      <c r="J95" s="649"/>
      <c r="K95" s="653" t="str">
        <f t="shared" si="11"/>
        <v/>
      </c>
      <c r="L95" s="647"/>
      <c r="M95" s="647"/>
      <c r="N95" s="699">
        <f t="shared" si="12"/>
        <v>0</v>
      </c>
      <c r="O95" s="644"/>
      <c r="P95" s="698">
        <f t="shared" si="13"/>
        <v>0</v>
      </c>
      <c r="Q95" s="644"/>
      <c r="R95" s="644"/>
      <c r="S95" s="642"/>
      <c r="T95" s="697">
        <f t="shared" si="14"/>
        <v>0</v>
      </c>
      <c r="U95" s="644"/>
      <c r="V95" s="644"/>
    </row>
    <row r="96" spans="2:22" x14ac:dyDescent="0.25">
      <c r="B96" s="951"/>
      <c r="C96" s="957"/>
      <c r="D96" s="652"/>
      <c r="E96" s="652"/>
      <c r="F96" s="644"/>
      <c r="G96" s="651"/>
      <c r="H96" s="650" t="str">
        <f t="shared" si="10"/>
        <v/>
      </c>
      <c r="I96" s="642"/>
      <c r="J96" s="649"/>
      <c r="K96" s="653" t="str">
        <f t="shared" si="11"/>
        <v/>
      </c>
      <c r="L96" s="647"/>
      <c r="M96" s="647"/>
      <c r="N96" s="699">
        <f t="shared" si="12"/>
        <v>0</v>
      </c>
      <c r="O96" s="644"/>
      <c r="P96" s="698">
        <f t="shared" si="13"/>
        <v>0</v>
      </c>
      <c r="Q96" s="644"/>
      <c r="R96" s="644"/>
      <c r="S96" s="642"/>
      <c r="T96" s="697">
        <f t="shared" si="14"/>
        <v>0</v>
      </c>
      <c r="U96" s="644"/>
      <c r="V96" s="644"/>
    </row>
    <row r="97" spans="2:22" x14ac:dyDescent="0.25">
      <c r="B97" s="951"/>
      <c r="C97" s="957"/>
      <c r="D97" s="652"/>
      <c r="E97" s="652"/>
      <c r="F97" s="644"/>
      <c r="G97" s="651"/>
      <c r="H97" s="650" t="str">
        <f t="shared" si="10"/>
        <v/>
      </c>
      <c r="I97" s="642"/>
      <c r="J97" s="649"/>
      <c r="K97" s="653" t="str">
        <f t="shared" si="11"/>
        <v/>
      </c>
      <c r="L97" s="647"/>
      <c r="M97" s="647"/>
      <c r="N97" s="699">
        <f t="shared" si="12"/>
        <v>0</v>
      </c>
      <c r="O97" s="644"/>
      <c r="P97" s="698">
        <f t="shared" si="13"/>
        <v>0</v>
      </c>
      <c r="Q97" s="644"/>
      <c r="R97" s="644"/>
      <c r="S97" s="642"/>
      <c r="T97" s="697">
        <f t="shared" si="14"/>
        <v>0</v>
      </c>
      <c r="U97" s="644"/>
      <c r="V97" s="644"/>
    </row>
    <row r="98" spans="2:22" x14ac:dyDescent="0.25">
      <c r="B98" s="951"/>
      <c r="C98" s="957"/>
      <c r="D98" s="652"/>
      <c r="E98" s="652"/>
      <c r="F98" s="644"/>
      <c r="G98" s="651"/>
      <c r="H98" s="650" t="str">
        <f t="shared" si="10"/>
        <v/>
      </c>
      <c r="I98" s="642"/>
      <c r="J98" s="649"/>
      <c r="K98" s="653" t="str">
        <f t="shared" si="11"/>
        <v/>
      </c>
      <c r="L98" s="647"/>
      <c r="M98" s="647"/>
      <c r="N98" s="699">
        <f t="shared" si="12"/>
        <v>0</v>
      </c>
      <c r="O98" s="644"/>
      <c r="P98" s="698">
        <f t="shared" si="13"/>
        <v>0</v>
      </c>
      <c r="Q98" s="644"/>
      <c r="R98" s="644"/>
      <c r="S98" s="642"/>
      <c r="T98" s="697">
        <f t="shared" si="14"/>
        <v>0</v>
      </c>
      <c r="U98" s="644"/>
      <c r="V98" s="644"/>
    </row>
    <row r="99" spans="2:22" x14ac:dyDescent="0.25">
      <c r="B99" s="951"/>
      <c r="C99" s="957"/>
      <c r="D99" s="652"/>
      <c r="E99" s="652"/>
      <c r="F99" s="644"/>
      <c r="G99" s="651"/>
      <c r="H99" s="650" t="str">
        <f t="shared" si="10"/>
        <v/>
      </c>
      <c r="I99" s="642"/>
      <c r="J99" s="649"/>
      <c r="K99" s="653" t="str">
        <f t="shared" si="11"/>
        <v/>
      </c>
      <c r="L99" s="647"/>
      <c r="M99" s="647"/>
      <c r="N99" s="699">
        <f t="shared" si="12"/>
        <v>0</v>
      </c>
      <c r="O99" s="644"/>
      <c r="P99" s="698">
        <f t="shared" si="13"/>
        <v>0</v>
      </c>
      <c r="Q99" s="644"/>
      <c r="R99" s="644"/>
      <c r="S99" s="642"/>
      <c r="T99" s="697">
        <f t="shared" si="14"/>
        <v>0</v>
      </c>
      <c r="U99" s="644"/>
      <c r="V99" s="644"/>
    </row>
    <row r="100" spans="2:22" x14ac:dyDescent="0.25">
      <c r="B100" s="951"/>
      <c r="C100" s="957"/>
      <c r="D100" s="652"/>
      <c r="E100" s="652"/>
      <c r="F100" s="644"/>
      <c r="G100" s="651"/>
      <c r="H100" s="650" t="str">
        <f t="shared" si="10"/>
        <v/>
      </c>
      <c r="I100" s="642"/>
      <c r="J100" s="649"/>
      <c r="K100" s="653" t="str">
        <f t="shared" si="11"/>
        <v/>
      </c>
      <c r="L100" s="647"/>
      <c r="M100" s="647"/>
      <c r="N100" s="699">
        <f t="shared" si="12"/>
        <v>0</v>
      </c>
      <c r="O100" s="644"/>
      <c r="P100" s="698">
        <f t="shared" si="13"/>
        <v>0</v>
      </c>
      <c r="Q100" s="644"/>
      <c r="R100" s="644"/>
      <c r="S100" s="642"/>
      <c r="T100" s="697">
        <f t="shared" si="14"/>
        <v>0</v>
      </c>
      <c r="U100" s="644"/>
      <c r="V100" s="644"/>
    </row>
    <row r="101" spans="2:22" x14ac:dyDescent="0.25">
      <c r="B101" s="951"/>
      <c r="C101" s="957"/>
      <c r="D101" s="652"/>
      <c r="E101" s="652"/>
      <c r="F101" s="644"/>
      <c r="G101" s="651"/>
      <c r="H101" s="650" t="str">
        <f t="shared" ref="H101:H132" si="15">IF(G101&gt;$H$1,F101,"")</f>
        <v/>
      </c>
      <c r="I101" s="642"/>
      <c r="J101" s="649"/>
      <c r="K101" s="653" t="str">
        <f t="shared" ref="K101:K132" si="16">IF(J101&gt;$H$1,I101,"")</f>
        <v/>
      </c>
      <c r="L101" s="647"/>
      <c r="M101" s="647"/>
      <c r="N101" s="699">
        <f t="shared" ref="N101:N132" si="17">L101+M101</f>
        <v>0</v>
      </c>
      <c r="O101" s="644"/>
      <c r="P101" s="698">
        <f t="shared" ref="P101:P132" si="18">I101-(N101+O101)</f>
        <v>0</v>
      </c>
      <c r="Q101" s="644"/>
      <c r="R101" s="644"/>
      <c r="S101" s="642"/>
      <c r="T101" s="697">
        <f t="shared" ref="T101:T132" si="19">I101-N101-Q101-R101+S101</f>
        <v>0</v>
      </c>
      <c r="U101" s="644"/>
      <c r="V101" s="644"/>
    </row>
    <row r="102" spans="2:22" x14ac:dyDescent="0.25">
      <c r="B102" s="951"/>
      <c r="C102" s="957"/>
      <c r="D102" s="652"/>
      <c r="E102" s="652"/>
      <c r="F102" s="644"/>
      <c r="G102" s="651"/>
      <c r="H102" s="650" t="str">
        <f t="shared" si="15"/>
        <v/>
      </c>
      <c r="I102" s="642"/>
      <c r="J102" s="649"/>
      <c r="K102" s="653" t="str">
        <f t="shared" si="16"/>
        <v/>
      </c>
      <c r="L102" s="647"/>
      <c r="M102" s="647"/>
      <c r="N102" s="699">
        <f t="shared" si="17"/>
        <v>0</v>
      </c>
      <c r="O102" s="644"/>
      <c r="P102" s="698">
        <f t="shared" si="18"/>
        <v>0</v>
      </c>
      <c r="Q102" s="644"/>
      <c r="R102" s="644"/>
      <c r="S102" s="642"/>
      <c r="T102" s="697">
        <f t="shared" si="19"/>
        <v>0</v>
      </c>
      <c r="U102" s="644"/>
      <c r="V102" s="644"/>
    </row>
    <row r="103" spans="2:22" x14ac:dyDescent="0.25">
      <c r="B103" s="951"/>
      <c r="C103" s="957"/>
      <c r="D103" s="652"/>
      <c r="E103" s="652"/>
      <c r="F103" s="644"/>
      <c r="G103" s="651"/>
      <c r="H103" s="650" t="str">
        <f t="shared" si="15"/>
        <v/>
      </c>
      <c r="I103" s="642"/>
      <c r="J103" s="649"/>
      <c r="K103" s="653" t="str">
        <f t="shared" si="16"/>
        <v/>
      </c>
      <c r="L103" s="647"/>
      <c r="M103" s="647"/>
      <c r="N103" s="699">
        <f t="shared" si="17"/>
        <v>0</v>
      </c>
      <c r="O103" s="644"/>
      <c r="P103" s="698">
        <f t="shared" si="18"/>
        <v>0</v>
      </c>
      <c r="Q103" s="644"/>
      <c r="R103" s="644"/>
      <c r="S103" s="642"/>
      <c r="T103" s="697">
        <f t="shared" si="19"/>
        <v>0</v>
      </c>
      <c r="U103" s="644"/>
      <c r="V103" s="644"/>
    </row>
    <row r="104" spans="2:22" x14ac:dyDescent="0.25">
      <c r="B104" s="951"/>
      <c r="C104" s="957"/>
      <c r="D104" s="652"/>
      <c r="E104" s="652"/>
      <c r="F104" s="644"/>
      <c r="G104" s="651"/>
      <c r="H104" s="650" t="str">
        <f t="shared" si="15"/>
        <v/>
      </c>
      <c r="I104" s="642"/>
      <c r="J104" s="649"/>
      <c r="K104" s="653" t="str">
        <f t="shared" si="16"/>
        <v/>
      </c>
      <c r="L104" s="647"/>
      <c r="M104" s="647"/>
      <c r="N104" s="699">
        <f t="shared" si="17"/>
        <v>0</v>
      </c>
      <c r="O104" s="644"/>
      <c r="P104" s="698">
        <f t="shared" si="18"/>
        <v>0</v>
      </c>
      <c r="Q104" s="644"/>
      <c r="R104" s="644"/>
      <c r="S104" s="642"/>
      <c r="T104" s="697">
        <f t="shared" si="19"/>
        <v>0</v>
      </c>
      <c r="U104" s="644"/>
      <c r="V104" s="644"/>
    </row>
    <row r="105" spans="2:22" x14ac:dyDescent="0.25">
      <c r="B105" s="951"/>
      <c r="C105" s="957"/>
      <c r="D105" s="652"/>
      <c r="E105" s="652"/>
      <c r="F105" s="644"/>
      <c r="G105" s="651"/>
      <c r="H105" s="650" t="str">
        <f t="shared" si="15"/>
        <v/>
      </c>
      <c r="I105" s="642"/>
      <c r="J105" s="649"/>
      <c r="K105" s="653" t="str">
        <f t="shared" si="16"/>
        <v/>
      </c>
      <c r="L105" s="647"/>
      <c r="M105" s="647"/>
      <c r="N105" s="699">
        <f t="shared" si="17"/>
        <v>0</v>
      </c>
      <c r="O105" s="644"/>
      <c r="P105" s="698">
        <f t="shared" si="18"/>
        <v>0</v>
      </c>
      <c r="Q105" s="644"/>
      <c r="R105" s="644"/>
      <c r="S105" s="642"/>
      <c r="T105" s="697">
        <f t="shared" si="19"/>
        <v>0</v>
      </c>
      <c r="U105" s="644"/>
      <c r="V105" s="644"/>
    </row>
    <row r="106" spans="2:22" x14ac:dyDescent="0.25">
      <c r="B106" s="951"/>
      <c r="C106" s="957"/>
      <c r="D106" s="652"/>
      <c r="E106" s="652"/>
      <c r="F106" s="644"/>
      <c r="G106" s="651"/>
      <c r="H106" s="650" t="str">
        <f t="shared" si="15"/>
        <v/>
      </c>
      <c r="I106" s="642"/>
      <c r="J106" s="649"/>
      <c r="K106" s="653" t="str">
        <f t="shared" si="16"/>
        <v/>
      </c>
      <c r="L106" s="647"/>
      <c r="M106" s="647"/>
      <c r="N106" s="699">
        <f t="shared" si="17"/>
        <v>0</v>
      </c>
      <c r="O106" s="644"/>
      <c r="P106" s="698">
        <f t="shared" si="18"/>
        <v>0</v>
      </c>
      <c r="Q106" s="644"/>
      <c r="R106" s="644"/>
      <c r="S106" s="642"/>
      <c r="T106" s="697">
        <f t="shared" si="19"/>
        <v>0</v>
      </c>
      <c r="U106" s="644"/>
      <c r="V106" s="644"/>
    </row>
    <row r="107" spans="2:22" x14ac:dyDescent="0.25">
      <c r="B107" s="951"/>
      <c r="C107" s="957"/>
      <c r="D107" s="652"/>
      <c r="E107" s="652"/>
      <c r="F107" s="644"/>
      <c r="G107" s="651"/>
      <c r="H107" s="650" t="str">
        <f t="shared" si="15"/>
        <v/>
      </c>
      <c r="I107" s="642"/>
      <c r="J107" s="649"/>
      <c r="K107" s="653" t="str">
        <f t="shared" si="16"/>
        <v/>
      </c>
      <c r="L107" s="647"/>
      <c r="M107" s="647"/>
      <c r="N107" s="699">
        <f t="shared" si="17"/>
        <v>0</v>
      </c>
      <c r="O107" s="644"/>
      <c r="P107" s="698">
        <f t="shared" si="18"/>
        <v>0</v>
      </c>
      <c r="Q107" s="644"/>
      <c r="R107" s="644"/>
      <c r="S107" s="642"/>
      <c r="T107" s="697">
        <f t="shared" si="19"/>
        <v>0</v>
      </c>
      <c r="U107" s="644"/>
      <c r="V107" s="644"/>
    </row>
    <row r="108" spans="2:22" x14ac:dyDescent="0.25">
      <c r="B108" s="951"/>
      <c r="C108" s="957"/>
      <c r="D108" s="652"/>
      <c r="E108" s="652"/>
      <c r="F108" s="644"/>
      <c r="G108" s="651"/>
      <c r="H108" s="650" t="str">
        <f t="shared" si="15"/>
        <v/>
      </c>
      <c r="I108" s="642"/>
      <c r="J108" s="649"/>
      <c r="K108" s="653" t="str">
        <f t="shared" si="16"/>
        <v/>
      </c>
      <c r="L108" s="647"/>
      <c r="M108" s="647"/>
      <c r="N108" s="699">
        <f t="shared" si="17"/>
        <v>0</v>
      </c>
      <c r="O108" s="644"/>
      <c r="P108" s="698">
        <f t="shared" si="18"/>
        <v>0</v>
      </c>
      <c r="Q108" s="644"/>
      <c r="R108" s="644"/>
      <c r="S108" s="642"/>
      <c r="T108" s="697">
        <f t="shared" si="19"/>
        <v>0</v>
      </c>
      <c r="U108" s="644"/>
      <c r="V108" s="644"/>
    </row>
    <row r="109" spans="2:22" x14ac:dyDescent="0.25">
      <c r="B109" s="951"/>
      <c r="C109" s="957"/>
      <c r="D109" s="652"/>
      <c r="E109" s="652"/>
      <c r="F109" s="644"/>
      <c r="G109" s="651"/>
      <c r="H109" s="650" t="str">
        <f t="shared" si="15"/>
        <v/>
      </c>
      <c r="I109" s="642"/>
      <c r="J109" s="649"/>
      <c r="K109" s="653" t="str">
        <f t="shared" si="16"/>
        <v/>
      </c>
      <c r="L109" s="647"/>
      <c r="M109" s="647"/>
      <c r="N109" s="699">
        <f t="shared" si="17"/>
        <v>0</v>
      </c>
      <c r="O109" s="644"/>
      <c r="P109" s="698">
        <f t="shared" si="18"/>
        <v>0</v>
      </c>
      <c r="Q109" s="644"/>
      <c r="R109" s="644"/>
      <c r="S109" s="642"/>
      <c r="T109" s="697">
        <f t="shared" si="19"/>
        <v>0</v>
      </c>
      <c r="U109" s="644"/>
      <c r="V109" s="644"/>
    </row>
    <row r="110" spans="2:22" x14ac:dyDescent="0.25">
      <c r="B110" s="951"/>
      <c r="C110" s="957"/>
      <c r="D110" s="652"/>
      <c r="E110" s="652"/>
      <c r="F110" s="644"/>
      <c r="G110" s="651"/>
      <c r="H110" s="650" t="str">
        <f t="shared" si="15"/>
        <v/>
      </c>
      <c r="I110" s="642"/>
      <c r="J110" s="649"/>
      <c r="K110" s="653" t="str">
        <f t="shared" si="16"/>
        <v/>
      </c>
      <c r="L110" s="647"/>
      <c r="M110" s="647"/>
      <c r="N110" s="699">
        <f t="shared" si="17"/>
        <v>0</v>
      </c>
      <c r="O110" s="644"/>
      <c r="P110" s="698">
        <f t="shared" si="18"/>
        <v>0</v>
      </c>
      <c r="Q110" s="644"/>
      <c r="R110" s="644"/>
      <c r="S110" s="642"/>
      <c r="T110" s="697">
        <f t="shared" si="19"/>
        <v>0</v>
      </c>
      <c r="U110" s="644"/>
      <c r="V110" s="644"/>
    </row>
    <row r="111" spans="2:22" x14ac:dyDescent="0.25">
      <c r="B111" s="951"/>
      <c r="C111" s="957"/>
      <c r="D111" s="652"/>
      <c r="E111" s="652"/>
      <c r="F111" s="644"/>
      <c r="G111" s="651"/>
      <c r="H111" s="650" t="str">
        <f t="shared" si="15"/>
        <v/>
      </c>
      <c r="I111" s="642"/>
      <c r="J111" s="649"/>
      <c r="K111" s="653" t="str">
        <f t="shared" si="16"/>
        <v/>
      </c>
      <c r="L111" s="647"/>
      <c r="M111" s="647"/>
      <c r="N111" s="699">
        <f t="shared" si="17"/>
        <v>0</v>
      </c>
      <c r="O111" s="644"/>
      <c r="P111" s="698">
        <f t="shared" si="18"/>
        <v>0</v>
      </c>
      <c r="Q111" s="644"/>
      <c r="R111" s="644"/>
      <c r="S111" s="642"/>
      <c r="T111" s="697">
        <f t="shared" si="19"/>
        <v>0</v>
      </c>
      <c r="U111" s="644"/>
      <c r="V111" s="644"/>
    </row>
    <row r="112" spans="2:22" x14ac:dyDescent="0.25">
      <c r="B112" s="951"/>
      <c r="C112" s="957"/>
      <c r="D112" s="652"/>
      <c r="E112" s="652"/>
      <c r="F112" s="644"/>
      <c r="G112" s="651"/>
      <c r="H112" s="650" t="str">
        <f t="shared" si="15"/>
        <v/>
      </c>
      <c r="I112" s="642"/>
      <c r="J112" s="649"/>
      <c r="K112" s="653" t="str">
        <f t="shared" si="16"/>
        <v/>
      </c>
      <c r="L112" s="647"/>
      <c r="M112" s="647"/>
      <c r="N112" s="699">
        <f t="shared" si="17"/>
        <v>0</v>
      </c>
      <c r="O112" s="644"/>
      <c r="P112" s="698">
        <f t="shared" si="18"/>
        <v>0</v>
      </c>
      <c r="Q112" s="644"/>
      <c r="R112" s="644"/>
      <c r="S112" s="642"/>
      <c r="T112" s="697">
        <f t="shared" si="19"/>
        <v>0</v>
      </c>
      <c r="U112" s="644"/>
      <c r="V112" s="644"/>
    </row>
    <row r="113" spans="2:22" x14ac:dyDescent="0.25">
      <c r="B113" s="951"/>
      <c r="C113" s="957"/>
      <c r="D113" s="652"/>
      <c r="E113" s="652"/>
      <c r="F113" s="644"/>
      <c r="G113" s="651"/>
      <c r="H113" s="650" t="str">
        <f t="shared" si="15"/>
        <v/>
      </c>
      <c r="I113" s="642"/>
      <c r="J113" s="649"/>
      <c r="K113" s="653" t="str">
        <f t="shared" si="16"/>
        <v/>
      </c>
      <c r="L113" s="647"/>
      <c r="M113" s="647"/>
      <c r="N113" s="699">
        <f t="shared" si="17"/>
        <v>0</v>
      </c>
      <c r="O113" s="644"/>
      <c r="P113" s="698">
        <f t="shared" si="18"/>
        <v>0</v>
      </c>
      <c r="Q113" s="644"/>
      <c r="R113" s="644"/>
      <c r="S113" s="642"/>
      <c r="T113" s="697">
        <f t="shared" si="19"/>
        <v>0</v>
      </c>
      <c r="U113" s="644"/>
      <c r="V113" s="644"/>
    </row>
    <row r="114" spans="2:22" x14ac:dyDescent="0.25">
      <c r="B114" s="951"/>
      <c r="C114" s="957"/>
      <c r="D114" s="652"/>
      <c r="E114" s="652"/>
      <c r="F114" s="644"/>
      <c r="G114" s="651"/>
      <c r="H114" s="650" t="str">
        <f t="shared" si="15"/>
        <v/>
      </c>
      <c r="I114" s="642"/>
      <c r="J114" s="649"/>
      <c r="K114" s="653" t="str">
        <f t="shared" si="16"/>
        <v/>
      </c>
      <c r="L114" s="647"/>
      <c r="M114" s="647"/>
      <c r="N114" s="699">
        <f t="shared" si="17"/>
        <v>0</v>
      </c>
      <c r="O114" s="644"/>
      <c r="P114" s="698">
        <f t="shared" si="18"/>
        <v>0</v>
      </c>
      <c r="Q114" s="644"/>
      <c r="R114" s="644"/>
      <c r="S114" s="642"/>
      <c r="T114" s="697">
        <f t="shared" si="19"/>
        <v>0</v>
      </c>
      <c r="U114" s="644"/>
      <c r="V114" s="644"/>
    </row>
    <row r="115" spans="2:22" x14ac:dyDescent="0.25">
      <c r="B115" s="951"/>
      <c r="C115" s="957"/>
      <c r="D115" s="652"/>
      <c r="E115" s="652"/>
      <c r="F115" s="644"/>
      <c r="G115" s="651"/>
      <c r="H115" s="650" t="str">
        <f t="shared" si="15"/>
        <v/>
      </c>
      <c r="I115" s="642"/>
      <c r="J115" s="649"/>
      <c r="K115" s="653" t="str">
        <f t="shared" si="16"/>
        <v/>
      </c>
      <c r="L115" s="647"/>
      <c r="M115" s="647"/>
      <c r="N115" s="699">
        <f t="shared" si="17"/>
        <v>0</v>
      </c>
      <c r="O115" s="644"/>
      <c r="P115" s="698">
        <f t="shared" si="18"/>
        <v>0</v>
      </c>
      <c r="Q115" s="644"/>
      <c r="R115" s="644"/>
      <c r="S115" s="642"/>
      <c r="T115" s="697">
        <f t="shared" si="19"/>
        <v>0</v>
      </c>
      <c r="U115" s="644"/>
      <c r="V115" s="644"/>
    </row>
    <row r="116" spans="2:22" x14ac:dyDescent="0.25">
      <c r="B116" s="951"/>
      <c r="C116" s="957"/>
      <c r="D116" s="652"/>
      <c r="E116" s="652"/>
      <c r="F116" s="644"/>
      <c r="G116" s="651"/>
      <c r="H116" s="650" t="str">
        <f t="shared" si="15"/>
        <v/>
      </c>
      <c r="I116" s="642"/>
      <c r="J116" s="649"/>
      <c r="K116" s="653" t="str">
        <f t="shared" si="16"/>
        <v/>
      </c>
      <c r="L116" s="647"/>
      <c r="M116" s="647"/>
      <c r="N116" s="699">
        <f t="shared" si="17"/>
        <v>0</v>
      </c>
      <c r="O116" s="644"/>
      <c r="P116" s="698">
        <f t="shared" si="18"/>
        <v>0</v>
      </c>
      <c r="Q116" s="644"/>
      <c r="R116" s="644"/>
      <c r="S116" s="642"/>
      <c r="T116" s="697">
        <f t="shared" si="19"/>
        <v>0</v>
      </c>
      <c r="U116" s="644"/>
      <c r="V116" s="644"/>
    </row>
    <row r="117" spans="2:22" x14ac:dyDescent="0.25">
      <c r="B117" s="951"/>
      <c r="C117" s="957"/>
      <c r="D117" s="652"/>
      <c r="E117" s="652"/>
      <c r="F117" s="644"/>
      <c r="G117" s="651"/>
      <c r="H117" s="650" t="str">
        <f t="shared" si="15"/>
        <v/>
      </c>
      <c r="I117" s="642"/>
      <c r="J117" s="649"/>
      <c r="K117" s="653" t="str">
        <f t="shared" si="16"/>
        <v/>
      </c>
      <c r="L117" s="647"/>
      <c r="M117" s="647"/>
      <c r="N117" s="699">
        <f t="shared" si="17"/>
        <v>0</v>
      </c>
      <c r="O117" s="644"/>
      <c r="P117" s="698">
        <f t="shared" si="18"/>
        <v>0</v>
      </c>
      <c r="Q117" s="644"/>
      <c r="R117" s="644"/>
      <c r="S117" s="642"/>
      <c r="T117" s="697">
        <f t="shared" si="19"/>
        <v>0</v>
      </c>
      <c r="U117" s="644"/>
      <c r="V117" s="644"/>
    </row>
    <row r="118" spans="2:22" x14ac:dyDescent="0.25">
      <c r="B118" s="951"/>
      <c r="C118" s="957"/>
      <c r="D118" s="652"/>
      <c r="E118" s="652"/>
      <c r="F118" s="644"/>
      <c r="G118" s="651"/>
      <c r="H118" s="650" t="str">
        <f t="shared" si="15"/>
        <v/>
      </c>
      <c r="I118" s="642"/>
      <c r="J118" s="649"/>
      <c r="K118" s="653" t="str">
        <f t="shared" si="16"/>
        <v/>
      </c>
      <c r="L118" s="647"/>
      <c r="M118" s="647"/>
      <c r="N118" s="699">
        <f t="shared" si="17"/>
        <v>0</v>
      </c>
      <c r="O118" s="644"/>
      <c r="P118" s="698">
        <f t="shared" si="18"/>
        <v>0</v>
      </c>
      <c r="Q118" s="644"/>
      <c r="R118" s="644"/>
      <c r="S118" s="642"/>
      <c r="T118" s="697">
        <f t="shared" si="19"/>
        <v>0</v>
      </c>
      <c r="U118" s="644"/>
      <c r="V118" s="644"/>
    </row>
    <row r="119" spans="2:22" x14ac:dyDescent="0.25">
      <c r="B119" s="951"/>
      <c r="C119" s="957"/>
      <c r="D119" s="652"/>
      <c r="E119" s="652"/>
      <c r="F119" s="644"/>
      <c r="G119" s="651"/>
      <c r="H119" s="650" t="str">
        <f t="shared" si="15"/>
        <v/>
      </c>
      <c r="I119" s="642"/>
      <c r="J119" s="649"/>
      <c r="K119" s="653" t="str">
        <f t="shared" si="16"/>
        <v/>
      </c>
      <c r="L119" s="647"/>
      <c r="M119" s="647"/>
      <c r="N119" s="699">
        <f t="shared" si="17"/>
        <v>0</v>
      </c>
      <c r="O119" s="644"/>
      <c r="P119" s="698">
        <f t="shared" si="18"/>
        <v>0</v>
      </c>
      <c r="Q119" s="644"/>
      <c r="R119" s="644"/>
      <c r="S119" s="642"/>
      <c r="T119" s="697">
        <f t="shared" si="19"/>
        <v>0</v>
      </c>
      <c r="U119" s="644"/>
      <c r="V119" s="644"/>
    </row>
    <row r="120" spans="2:22" x14ac:dyDescent="0.25">
      <c r="B120" s="951"/>
      <c r="C120" s="957"/>
      <c r="D120" s="652"/>
      <c r="E120" s="652"/>
      <c r="F120" s="644"/>
      <c r="G120" s="651"/>
      <c r="H120" s="650" t="str">
        <f t="shared" si="15"/>
        <v/>
      </c>
      <c r="I120" s="642"/>
      <c r="J120" s="649"/>
      <c r="K120" s="653" t="str">
        <f t="shared" si="16"/>
        <v/>
      </c>
      <c r="L120" s="647"/>
      <c r="M120" s="647"/>
      <c r="N120" s="699">
        <f t="shared" si="17"/>
        <v>0</v>
      </c>
      <c r="O120" s="644"/>
      <c r="P120" s="698">
        <f t="shared" si="18"/>
        <v>0</v>
      </c>
      <c r="Q120" s="644"/>
      <c r="R120" s="644"/>
      <c r="S120" s="642"/>
      <c r="T120" s="697">
        <f t="shared" si="19"/>
        <v>0</v>
      </c>
      <c r="U120" s="644"/>
      <c r="V120" s="644"/>
    </row>
    <row r="121" spans="2:22" x14ac:dyDescent="0.25">
      <c r="B121" s="951"/>
      <c r="C121" s="957"/>
      <c r="D121" s="652"/>
      <c r="E121" s="652"/>
      <c r="F121" s="644"/>
      <c r="G121" s="651"/>
      <c r="H121" s="650" t="str">
        <f t="shared" si="15"/>
        <v/>
      </c>
      <c r="I121" s="642"/>
      <c r="J121" s="649"/>
      <c r="K121" s="653" t="str">
        <f t="shared" si="16"/>
        <v/>
      </c>
      <c r="L121" s="647"/>
      <c r="M121" s="647"/>
      <c r="N121" s="699">
        <f t="shared" si="17"/>
        <v>0</v>
      </c>
      <c r="O121" s="644"/>
      <c r="P121" s="698">
        <f t="shared" si="18"/>
        <v>0</v>
      </c>
      <c r="Q121" s="644"/>
      <c r="R121" s="644"/>
      <c r="S121" s="642"/>
      <c r="T121" s="697">
        <f t="shared" si="19"/>
        <v>0</v>
      </c>
      <c r="U121" s="644"/>
      <c r="V121" s="644"/>
    </row>
    <row r="122" spans="2:22" x14ac:dyDescent="0.25">
      <c r="B122" s="951"/>
      <c r="C122" s="957"/>
      <c r="D122" s="652"/>
      <c r="E122" s="652"/>
      <c r="F122" s="644"/>
      <c r="G122" s="651"/>
      <c r="H122" s="650" t="str">
        <f t="shared" si="15"/>
        <v/>
      </c>
      <c r="I122" s="642"/>
      <c r="J122" s="649"/>
      <c r="K122" s="653" t="str">
        <f t="shared" si="16"/>
        <v/>
      </c>
      <c r="L122" s="647"/>
      <c r="M122" s="647"/>
      <c r="N122" s="699">
        <f t="shared" si="17"/>
        <v>0</v>
      </c>
      <c r="O122" s="644"/>
      <c r="P122" s="698">
        <f t="shared" si="18"/>
        <v>0</v>
      </c>
      <c r="Q122" s="644"/>
      <c r="R122" s="644"/>
      <c r="S122" s="642"/>
      <c r="T122" s="697">
        <f t="shared" si="19"/>
        <v>0</v>
      </c>
      <c r="U122" s="644"/>
      <c r="V122" s="644"/>
    </row>
    <row r="123" spans="2:22" x14ac:dyDescent="0.25">
      <c r="B123" s="951"/>
      <c r="C123" s="957"/>
      <c r="D123" s="652"/>
      <c r="E123" s="652"/>
      <c r="F123" s="644"/>
      <c r="G123" s="651"/>
      <c r="H123" s="650" t="str">
        <f t="shared" si="15"/>
        <v/>
      </c>
      <c r="I123" s="642"/>
      <c r="J123" s="649"/>
      <c r="K123" s="653" t="str">
        <f t="shared" si="16"/>
        <v/>
      </c>
      <c r="L123" s="647"/>
      <c r="M123" s="647"/>
      <c r="N123" s="699">
        <f t="shared" si="17"/>
        <v>0</v>
      </c>
      <c r="O123" s="644"/>
      <c r="P123" s="698">
        <f t="shared" si="18"/>
        <v>0</v>
      </c>
      <c r="Q123" s="644"/>
      <c r="R123" s="644"/>
      <c r="S123" s="642"/>
      <c r="T123" s="697">
        <f t="shared" si="19"/>
        <v>0</v>
      </c>
      <c r="U123" s="644"/>
      <c r="V123" s="644"/>
    </row>
    <row r="124" spans="2:22" x14ac:dyDescent="0.25">
      <c r="B124" s="951"/>
      <c r="C124" s="957"/>
      <c r="D124" s="652"/>
      <c r="E124" s="652"/>
      <c r="F124" s="644"/>
      <c r="G124" s="651"/>
      <c r="H124" s="650" t="str">
        <f t="shared" si="15"/>
        <v/>
      </c>
      <c r="I124" s="642"/>
      <c r="J124" s="649"/>
      <c r="K124" s="653" t="str">
        <f t="shared" si="16"/>
        <v/>
      </c>
      <c r="L124" s="647"/>
      <c r="M124" s="647"/>
      <c r="N124" s="699">
        <f t="shared" si="17"/>
        <v>0</v>
      </c>
      <c r="O124" s="644"/>
      <c r="P124" s="698">
        <f t="shared" si="18"/>
        <v>0</v>
      </c>
      <c r="Q124" s="644"/>
      <c r="R124" s="644"/>
      <c r="S124" s="642"/>
      <c r="T124" s="697">
        <f t="shared" si="19"/>
        <v>0</v>
      </c>
      <c r="U124" s="644"/>
      <c r="V124" s="644"/>
    </row>
    <row r="125" spans="2:22" x14ac:dyDescent="0.25">
      <c r="B125" s="951"/>
      <c r="C125" s="957"/>
      <c r="D125" s="652"/>
      <c r="E125" s="652"/>
      <c r="F125" s="644"/>
      <c r="G125" s="651"/>
      <c r="H125" s="650" t="str">
        <f t="shared" si="15"/>
        <v/>
      </c>
      <c r="I125" s="642"/>
      <c r="J125" s="649"/>
      <c r="K125" s="653" t="str">
        <f t="shared" si="16"/>
        <v/>
      </c>
      <c r="L125" s="647"/>
      <c r="M125" s="647"/>
      <c r="N125" s="699">
        <f t="shared" si="17"/>
        <v>0</v>
      </c>
      <c r="O125" s="644"/>
      <c r="P125" s="698">
        <f t="shared" si="18"/>
        <v>0</v>
      </c>
      <c r="Q125" s="644"/>
      <c r="R125" s="644"/>
      <c r="S125" s="642"/>
      <c r="T125" s="697">
        <f t="shared" si="19"/>
        <v>0</v>
      </c>
      <c r="U125" s="644"/>
      <c r="V125" s="644"/>
    </row>
    <row r="126" spans="2:22" x14ac:dyDescent="0.25">
      <c r="B126" s="951"/>
      <c r="C126" s="957"/>
      <c r="D126" s="652"/>
      <c r="E126" s="652"/>
      <c r="F126" s="644"/>
      <c r="G126" s="651"/>
      <c r="H126" s="650" t="str">
        <f t="shared" si="15"/>
        <v/>
      </c>
      <c r="I126" s="642"/>
      <c r="J126" s="649"/>
      <c r="K126" s="653" t="str">
        <f t="shared" si="16"/>
        <v/>
      </c>
      <c r="L126" s="647"/>
      <c r="M126" s="647"/>
      <c r="N126" s="699">
        <f t="shared" si="17"/>
        <v>0</v>
      </c>
      <c r="O126" s="644"/>
      <c r="P126" s="698">
        <f t="shared" si="18"/>
        <v>0</v>
      </c>
      <c r="Q126" s="644"/>
      <c r="R126" s="644"/>
      <c r="S126" s="642"/>
      <c r="T126" s="697">
        <f t="shared" si="19"/>
        <v>0</v>
      </c>
      <c r="U126" s="644"/>
      <c r="V126" s="644"/>
    </row>
    <row r="127" spans="2:22" x14ac:dyDescent="0.25">
      <c r="B127" s="951"/>
      <c r="C127" s="957"/>
      <c r="D127" s="652"/>
      <c r="E127" s="652"/>
      <c r="F127" s="644"/>
      <c r="G127" s="651"/>
      <c r="H127" s="650" t="str">
        <f t="shared" si="15"/>
        <v/>
      </c>
      <c r="I127" s="642"/>
      <c r="J127" s="649"/>
      <c r="K127" s="653" t="str">
        <f t="shared" si="16"/>
        <v/>
      </c>
      <c r="L127" s="647"/>
      <c r="M127" s="647"/>
      <c r="N127" s="699">
        <f t="shared" si="17"/>
        <v>0</v>
      </c>
      <c r="O127" s="644"/>
      <c r="P127" s="698">
        <f t="shared" si="18"/>
        <v>0</v>
      </c>
      <c r="Q127" s="644"/>
      <c r="R127" s="644"/>
      <c r="S127" s="642"/>
      <c r="T127" s="697">
        <f t="shared" si="19"/>
        <v>0</v>
      </c>
      <c r="U127" s="644"/>
      <c r="V127" s="644"/>
    </row>
    <row r="128" spans="2:22" x14ac:dyDescent="0.25">
      <c r="B128" s="951"/>
      <c r="C128" s="957"/>
      <c r="D128" s="652"/>
      <c r="E128" s="652"/>
      <c r="F128" s="644"/>
      <c r="G128" s="651"/>
      <c r="H128" s="650" t="str">
        <f t="shared" si="15"/>
        <v/>
      </c>
      <c r="I128" s="642"/>
      <c r="J128" s="649"/>
      <c r="K128" s="653" t="str">
        <f t="shared" si="16"/>
        <v/>
      </c>
      <c r="L128" s="647"/>
      <c r="M128" s="647"/>
      <c r="N128" s="699">
        <f t="shared" si="17"/>
        <v>0</v>
      </c>
      <c r="O128" s="644"/>
      <c r="P128" s="698">
        <f t="shared" si="18"/>
        <v>0</v>
      </c>
      <c r="Q128" s="644"/>
      <c r="R128" s="644"/>
      <c r="S128" s="642"/>
      <c r="T128" s="697">
        <f t="shared" si="19"/>
        <v>0</v>
      </c>
      <c r="U128" s="644"/>
      <c r="V128" s="644"/>
    </row>
    <row r="129" spans="2:22" x14ac:dyDescent="0.25">
      <c r="B129" s="951"/>
      <c r="C129" s="957"/>
      <c r="D129" s="652"/>
      <c r="E129" s="652"/>
      <c r="F129" s="644"/>
      <c r="G129" s="651"/>
      <c r="H129" s="650" t="str">
        <f t="shared" si="15"/>
        <v/>
      </c>
      <c r="I129" s="642"/>
      <c r="J129" s="649"/>
      <c r="K129" s="653" t="str">
        <f t="shared" si="16"/>
        <v/>
      </c>
      <c r="L129" s="647"/>
      <c r="M129" s="647"/>
      <c r="N129" s="699">
        <f t="shared" si="17"/>
        <v>0</v>
      </c>
      <c r="O129" s="644"/>
      <c r="P129" s="698">
        <f t="shared" si="18"/>
        <v>0</v>
      </c>
      <c r="Q129" s="644"/>
      <c r="R129" s="644"/>
      <c r="S129" s="642"/>
      <c r="T129" s="697">
        <f t="shared" si="19"/>
        <v>0</v>
      </c>
      <c r="U129" s="644"/>
      <c r="V129" s="644"/>
    </row>
    <row r="130" spans="2:22" x14ac:dyDescent="0.25">
      <c r="B130" s="951"/>
      <c r="C130" s="957"/>
      <c r="D130" s="652"/>
      <c r="E130" s="652"/>
      <c r="F130" s="644"/>
      <c r="G130" s="651"/>
      <c r="H130" s="650" t="str">
        <f t="shared" si="15"/>
        <v/>
      </c>
      <c r="I130" s="642"/>
      <c r="J130" s="649"/>
      <c r="K130" s="653" t="str">
        <f t="shared" si="16"/>
        <v/>
      </c>
      <c r="L130" s="647"/>
      <c r="M130" s="647"/>
      <c r="N130" s="699">
        <f t="shared" si="17"/>
        <v>0</v>
      </c>
      <c r="O130" s="644"/>
      <c r="P130" s="698">
        <f t="shared" si="18"/>
        <v>0</v>
      </c>
      <c r="Q130" s="644"/>
      <c r="R130" s="644"/>
      <c r="S130" s="642"/>
      <c r="T130" s="697">
        <f t="shared" si="19"/>
        <v>0</v>
      </c>
      <c r="U130" s="644"/>
      <c r="V130" s="644"/>
    </row>
    <row r="131" spans="2:22" x14ac:dyDescent="0.25">
      <c r="B131" s="951"/>
      <c r="C131" s="957"/>
      <c r="D131" s="652"/>
      <c r="E131" s="652"/>
      <c r="F131" s="644"/>
      <c r="G131" s="651"/>
      <c r="H131" s="650" t="str">
        <f t="shared" si="15"/>
        <v/>
      </c>
      <c r="I131" s="642"/>
      <c r="J131" s="649"/>
      <c r="K131" s="653" t="str">
        <f t="shared" si="16"/>
        <v/>
      </c>
      <c r="L131" s="647"/>
      <c r="M131" s="647"/>
      <c r="N131" s="699">
        <f t="shared" si="17"/>
        <v>0</v>
      </c>
      <c r="O131" s="644"/>
      <c r="P131" s="698">
        <f t="shared" si="18"/>
        <v>0</v>
      </c>
      <c r="Q131" s="644"/>
      <c r="R131" s="644"/>
      <c r="S131" s="642"/>
      <c r="T131" s="697">
        <f t="shared" si="19"/>
        <v>0</v>
      </c>
      <c r="U131" s="644"/>
      <c r="V131" s="644"/>
    </row>
    <row r="132" spans="2:22" x14ac:dyDescent="0.25">
      <c r="B132" s="951"/>
      <c r="C132" s="957"/>
      <c r="D132" s="652"/>
      <c r="E132" s="652"/>
      <c r="F132" s="644"/>
      <c r="G132" s="651"/>
      <c r="H132" s="650" t="str">
        <f t="shared" si="15"/>
        <v/>
      </c>
      <c r="I132" s="642"/>
      <c r="J132" s="649"/>
      <c r="K132" s="653" t="str">
        <f t="shared" si="16"/>
        <v/>
      </c>
      <c r="L132" s="647"/>
      <c r="M132" s="647"/>
      <c r="N132" s="699">
        <f t="shared" si="17"/>
        <v>0</v>
      </c>
      <c r="O132" s="644"/>
      <c r="P132" s="698">
        <f t="shared" si="18"/>
        <v>0</v>
      </c>
      <c r="Q132" s="644"/>
      <c r="R132" s="644"/>
      <c r="S132" s="642"/>
      <c r="T132" s="697">
        <f t="shared" si="19"/>
        <v>0</v>
      </c>
      <c r="U132" s="644"/>
      <c r="V132" s="644"/>
    </row>
    <row r="133" spans="2:22" x14ac:dyDescent="0.25">
      <c r="B133" s="951"/>
      <c r="C133" s="957"/>
      <c r="D133" s="652"/>
      <c r="E133" s="652"/>
      <c r="F133" s="644"/>
      <c r="G133" s="651"/>
      <c r="H133" s="650" t="str">
        <f t="shared" ref="H133:H164" si="20">IF(G133&gt;$H$1,F133,"")</f>
        <v/>
      </c>
      <c r="I133" s="642"/>
      <c r="J133" s="649"/>
      <c r="K133" s="653" t="str">
        <f t="shared" ref="K133:K164" si="21">IF(J133&gt;$H$1,I133,"")</f>
        <v/>
      </c>
      <c r="L133" s="647"/>
      <c r="M133" s="647"/>
      <c r="N133" s="699">
        <f t="shared" ref="N133:N164" si="22">L133+M133</f>
        <v>0</v>
      </c>
      <c r="O133" s="644"/>
      <c r="P133" s="698">
        <f t="shared" ref="P133:P164" si="23">I133-(N133+O133)</f>
        <v>0</v>
      </c>
      <c r="Q133" s="644"/>
      <c r="R133" s="644"/>
      <c r="S133" s="642"/>
      <c r="T133" s="697">
        <f t="shared" ref="T133:T164" si="24">I133-N133-Q133-R133+S133</f>
        <v>0</v>
      </c>
      <c r="U133" s="644"/>
      <c r="V133" s="644"/>
    </row>
    <row r="134" spans="2:22" x14ac:dyDescent="0.25">
      <c r="B134" s="951"/>
      <c r="C134" s="957"/>
      <c r="D134" s="652"/>
      <c r="E134" s="652"/>
      <c r="F134" s="644"/>
      <c r="G134" s="651"/>
      <c r="H134" s="650" t="str">
        <f t="shared" si="20"/>
        <v/>
      </c>
      <c r="I134" s="642"/>
      <c r="J134" s="649"/>
      <c r="K134" s="653" t="str">
        <f t="shared" si="21"/>
        <v/>
      </c>
      <c r="L134" s="647"/>
      <c r="M134" s="647"/>
      <c r="N134" s="699">
        <f t="shared" si="22"/>
        <v>0</v>
      </c>
      <c r="O134" s="644"/>
      <c r="P134" s="698">
        <f t="shared" si="23"/>
        <v>0</v>
      </c>
      <c r="Q134" s="644"/>
      <c r="R134" s="644"/>
      <c r="S134" s="642"/>
      <c r="T134" s="697">
        <f t="shared" si="24"/>
        <v>0</v>
      </c>
      <c r="U134" s="644"/>
      <c r="V134" s="644"/>
    </row>
    <row r="135" spans="2:22" x14ac:dyDescent="0.25">
      <c r="B135" s="951"/>
      <c r="C135" s="957"/>
      <c r="D135" s="652"/>
      <c r="E135" s="652"/>
      <c r="F135" s="644"/>
      <c r="G135" s="651"/>
      <c r="H135" s="650" t="str">
        <f t="shared" si="20"/>
        <v/>
      </c>
      <c r="I135" s="642"/>
      <c r="J135" s="649"/>
      <c r="K135" s="653" t="str">
        <f t="shared" si="21"/>
        <v/>
      </c>
      <c r="L135" s="647"/>
      <c r="M135" s="647"/>
      <c r="N135" s="699">
        <f t="shared" si="22"/>
        <v>0</v>
      </c>
      <c r="O135" s="644"/>
      <c r="P135" s="698">
        <f t="shared" si="23"/>
        <v>0</v>
      </c>
      <c r="Q135" s="644"/>
      <c r="R135" s="644"/>
      <c r="S135" s="642"/>
      <c r="T135" s="697">
        <f t="shared" si="24"/>
        <v>0</v>
      </c>
      <c r="U135" s="644"/>
      <c r="V135" s="644"/>
    </row>
    <row r="136" spans="2:22" x14ac:dyDescent="0.25">
      <c r="B136" s="951"/>
      <c r="C136" s="957"/>
      <c r="D136" s="652"/>
      <c r="E136" s="652"/>
      <c r="F136" s="644"/>
      <c r="G136" s="651"/>
      <c r="H136" s="650" t="str">
        <f t="shared" si="20"/>
        <v/>
      </c>
      <c r="I136" s="642"/>
      <c r="J136" s="649"/>
      <c r="K136" s="653" t="str">
        <f t="shared" si="21"/>
        <v/>
      </c>
      <c r="L136" s="647"/>
      <c r="M136" s="647"/>
      <c r="N136" s="699">
        <f t="shared" si="22"/>
        <v>0</v>
      </c>
      <c r="O136" s="644"/>
      <c r="P136" s="698">
        <f t="shared" si="23"/>
        <v>0</v>
      </c>
      <c r="Q136" s="644"/>
      <c r="R136" s="644"/>
      <c r="S136" s="642"/>
      <c r="T136" s="697">
        <f t="shared" si="24"/>
        <v>0</v>
      </c>
      <c r="U136" s="644"/>
      <c r="V136" s="644"/>
    </row>
    <row r="137" spans="2:22" x14ac:dyDescent="0.25">
      <c r="B137" s="951"/>
      <c r="C137" s="957"/>
      <c r="D137" s="652"/>
      <c r="E137" s="652"/>
      <c r="F137" s="644"/>
      <c r="G137" s="651"/>
      <c r="H137" s="650" t="str">
        <f t="shared" si="20"/>
        <v/>
      </c>
      <c r="I137" s="642"/>
      <c r="J137" s="649"/>
      <c r="K137" s="653" t="str">
        <f t="shared" si="21"/>
        <v/>
      </c>
      <c r="L137" s="647"/>
      <c r="M137" s="647"/>
      <c r="N137" s="699">
        <f t="shared" si="22"/>
        <v>0</v>
      </c>
      <c r="O137" s="644"/>
      <c r="P137" s="698">
        <f t="shared" si="23"/>
        <v>0</v>
      </c>
      <c r="Q137" s="644"/>
      <c r="R137" s="644"/>
      <c r="S137" s="642"/>
      <c r="T137" s="697">
        <f t="shared" si="24"/>
        <v>0</v>
      </c>
      <c r="U137" s="644"/>
      <c r="V137" s="644"/>
    </row>
    <row r="138" spans="2:22" x14ac:dyDescent="0.25">
      <c r="B138" s="951"/>
      <c r="C138" s="957"/>
      <c r="D138" s="652"/>
      <c r="E138" s="652"/>
      <c r="F138" s="644"/>
      <c r="G138" s="651"/>
      <c r="H138" s="650" t="str">
        <f t="shared" si="20"/>
        <v/>
      </c>
      <c r="I138" s="642"/>
      <c r="J138" s="649"/>
      <c r="K138" s="653" t="str">
        <f t="shared" si="21"/>
        <v/>
      </c>
      <c r="L138" s="647"/>
      <c r="M138" s="647"/>
      <c r="N138" s="699">
        <f t="shared" si="22"/>
        <v>0</v>
      </c>
      <c r="O138" s="644"/>
      <c r="P138" s="698">
        <f t="shared" si="23"/>
        <v>0</v>
      </c>
      <c r="Q138" s="644"/>
      <c r="R138" s="644"/>
      <c r="S138" s="642"/>
      <c r="T138" s="697">
        <f t="shared" si="24"/>
        <v>0</v>
      </c>
      <c r="U138" s="644"/>
      <c r="V138" s="644"/>
    </row>
    <row r="139" spans="2:22" x14ac:dyDescent="0.25">
      <c r="B139" s="951"/>
      <c r="C139" s="957"/>
      <c r="D139" s="652"/>
      <c r="E139" s="652"/>
      <c r="F139" s="644"/>
      <c r="G139" s="651"/>
      <c r="H139" s="650" t="str">
        <f t="shared" si="20"/>
        <v/>
      </c>
      <c r="I139" s="642"/>
      <c r="J139" s="649"/>
      <c r="K139" s="653" t="str">
        <f t="shared" si="21"/>
        <v/>
      </c>
      <c r="L139" s="647"/>
      <c r="M139" s="647"/>
      <c r="N139" s="699">
        <f t="shared" si="22"/>
        <v>0</v>
      </c>
      <c r="O139" s="644"/>
      <c r="P139" s="698">
        <f t="shared" si="23"/>
        <v>0</v>
      </c>
      <c r="Q139" s="644"/>
      <c r="R139" s="644"/>
      <c r="S139" s="642"/>
      <c r="T139" s="697">
        <f t="shared" si="24"/>
        <v>0</v>
      </c>
      <c r="U139" s="644"/>
      <c r="V139" s="644"/>
    </row>
    <row r="140" spans="2:22" x14ac:dyDescent="0.25">
      <c r="B140" s="951"/>
      <c r="C140" s="957"/>
      <c r="D140" s="652"/>
      <c r="E140" s="652"/>
      <c r="F140" s="644"/>
      <c r="G140" s="651"/>
      <c r="H140" s="650" t="str">
        <f t="shared" si="20"/>
        <v/>
      </c>
      <c r="I140" s="642"/>
      <c r="J140" s="649"/>
      <c r="K140" s="653" t="str">
        <f t="shared" si="21"/>
        <v/>
      </c>
      <c r="L140" s="647"/>
      <c r="M140" s="647"/>
      <c r="N140" s="699">
        <f t="shared" si="22"/>
        <v>0</v>
      </c>
      <c r="O140" s="644"/>
      <c r="P140" s="698">
        <f t="shared" si="23"/>
        <v>0</v>
      </c>
      <c r="Q140" s="644"/>
      <c r="R140" s="644"/>
      <c r="S140" s="642"/>
      <c r="T140" s="697">
        <f t="shared" si="24"/>
        <v>0</v>
      </c>
      <c r="U140" s="644"/>
      <c r="V140" s="644"/>
    </row>
    <row r="141" spans="2:22" x14ac:dyDescent="0.25">
      <c r="B141" s="951"/>
      <c r="C141" s="957"/>
      <c r="D141" s="652"/>
      <c r="E141" s="652"/>
      <c r="F141" s="644"/>
      <c r="G141" s="651"/>
      <c r="H141" s="650" t="str">
        <f t="shared" si="20"/>
        <v/>
      </c>
      <c r="I141" s="642"/>
      <c r="J141" s="649"/>
      <c r="K141" s="653" t="str">
        <f t="shared" si="21"/>
        <v/>
      </c>
      <c r="L141" s="647"/>
      <c r="M141" s="647"/>
      <c r="N141" s="699">
        <f t="shared" si="22"/>
        <v>0</v>
      </c>
      <c r="O141" s="644"/>
      <c r="P141" s="698">
        <f t="shared" si="23"/>
        <v>0</v>
      </c>
      <c r="Q141" s="644"/>
      <c r="R141" s="644"/>
      <c r="S141" s="642"/>
      <c r="T141" s="697">
        <f t="shared" si="24"/>
        <v>0</v>
      </c>
      <c r="U141" s="644"/>
      <c r="V141" s="644"/>
    </row>
    <row r="142" spans="2:22" x14ac:dyDescent="0.25">
      <c r="B142" s="951"/>
      <c r="C142" s="957"/>
      <c r="D142" s="652"/>
      <c r="E142" s="652"/>
      <c r="F142" s="644"/>
      <c r="G142" s="651"/>
      <c r="H142" s="650" t="str">
        <f t="shared" si="20"/>
        <v/>
      </c>
      <c r="I142" s="642"/>
      <c r="J142" s="649"/>
      <c r="K142" s="653" t="str">
        <f t="shared" si="21"/>
        <v/>
      </c>
      <c r="L142" s="647"/>
      <c r="M142" s="647"/>
      <c r="N142" s="699">
        <f t="shared" si="22"/>
        <v>0</v>
      </c>
      <c r="O142" s="644"/>
      <c r="P142" s="698">
        <f t="shared" si="23"/>
        <v>0</v>
      </c>
      <c r="Q142" s="644"/>
      <c r="R142" s="644"/>
      <c r="S142" s="642"/>
      <c r="T142" s="697">
        <f t="shared" si="24"/>
        <v>0</v>
      </c>
      <c r="U142" s="644"/>
      <c r="V142" s="644"/>
    </row>
    <row r="143" spans="2:22" x14ac:dyDescent="0.25">
      <c r="B143" s="951"/>
      <c r="C143" s="957"/>
      <c r="D143" s="652"/>
      <c r="E143" s="652"/>
      <c r="F143" s="644"/>
      <c r="G143" s="651"/>
      <c r="H143" s="650" t="str">
        <f t="shared" si="20"/>
        <v/>
      </c>
      <c r="I143" s="642"/>
      <c r="J143" s="649"/>
      <c r="K143" s="653" t="str">
        <f t="shared" si="21"/>
        <v/>
      </c>
      <c r="L143" s="647"/>
      <c r="M143" s="647"/>
      <c r="N143" s="699">
        <f t="shared" si="22"/>
        <v>0</v>
      </c>
      <c r="O143" s="644"/>
      <c r="P143" s="698">
        <f t="shared" si="23"/>
        <v>0</v>
      </c>
      <c r="Q143" s="644"/>
      <c r="R143" s="644"/>
      <c r="S143" s="642"/>
      <c r="T143" s="697">
        <f t="shared" si="24"/>
        <v>0</v>
      </c>
      <c r="U143" s="644"/>
      <c r="V143" s="644"/>
    </row>
    <row r="144" spans="2:22" x14ac:dyDescent="0.25">
      <c r="B144" s="951"/>
      <c r="C144" s="957"/>
      <c r="D144" s="652"/>
      <c r="E144" s="652"/>
      <c r="F144" s="644"/>
      <c r="G144" s="651"/>
      <c r="H144" s="650" t="str">
        <f t="shared" si="20"/>
        <v/>
      </c>
      <c r="I144" s="642"/>
      <c r="J144" s="649"/>
      <c r="K144" s="653" t="str">
        <f t="shared" si="21"/>
        <v/>
      </c>
      <c r="L144" s="647"/>
      <c r="M144" s="647"/>
      <c r="N144" s="699">
        <f t="shared" si="22"/>
        <v>0</v>
      </c>
      <c r="O144" s="644"/>
      <c r="P144" s="698">
        <f t="shared" si="23"/>
        <v>0</v>
      </c>
      <c r="Q144" s="644"/>
      <c r="R144" s="644"/>
      <c r="S144" s="642"/>
      <c r="T144" s="697">
        <f t="shared" si="24"/>
        <v>0</v>
      </c>
      <c r="U144" s="644"/>
      <c r="V144" s="644"/>
    </row>
    <row r="145" spans="2:22" x14ac:dyDescent="0.25">
      <c r="B145" s="951"/>
      <c r="C145" s="957"/>
      <c r="D145" s="652"/>
      <c r="E145" s="652"/>
      <c r="F145" s="644"/>
      <c r="G145" s="651"/>
      <c r="H145" s="650" t="str">
        <f t="shared" si="20"/>
        <v/>
      </c>
      <c r="I145" s="642"/>
      <c r="J145" s="649"/>
      <c r="K145" s="653" t="str">
        <f t="shared" si="21"/>
        <v/>
      </c>
      <c r="L145" s="647"/>
      <c r="M145" s="647"/>
      <c r="N145" s="699">
        <f t="shared" si="22"/>
        <v>0</v>
      </c>
      <c r="O145" s="644"/>
      <c r="P145" s="698">
        <f t="shared" si="23"/>
        <v>0</v>
      </c>
      <c r="Q145" s="644"/>
      <c r="R145" s="644"/>
      <c r="S145" s="642"/>
      <c r="T145" s="697">
        <f t="shared" si="24"/>
        <v>0</v>
      </c>
      <c r="U145" s="644"/>
      <c r="V145" s="644"/>
    </row>
    <row r="146" spans="2:22" x14ac:dyDescent="0.25">
      <c r="B146" s="951"/>
      <c r="C146" s="957"/>
      <c r="D146" s="652"/>
      <c r="E146" s="652"/>
      <c r="F146" s="644"/>
      <c r="G146" s="651"/>
      <c r="H146" s="650" t="str">
        <f t="shared" si="20"/>
        <v/>
      </c>
      <c r="I146" s="642"/>
      <c r="J146" s="649"/>
      <c r="K146" s="653" t="str">
        <f t="shared" si="21"/>
        <v/>
      </c>
      <c r="L146" s="647"/>
      <c r="M146" s="647"/>
      <c r="N146" s="699">
        <f t="shared" si="22"/>
        <v>0</v>
      </c>
      <c r="O146" s="644"/>
      <c r="P146" s="698">
        <f t="shared" si="23"/>
        <v>0</v>
      </c>
      <c r="Q146" s="644"/>
      <c r="R146" s="644"/>
      <c r="S146" s="642"/>
      <c r="T146" s="697">
        <f t="shared" si="24"/>
        <v>0</v>
      </c>
      <c r="U146" s="644"/>
      <c r="V146" s="644"/>
    </row>
    <row r="147" spans="2:22" x14ac:dyDescent="0.25">
      <c r="B147" s="951"/>
      <c r="C147" s="957"/>
      <c r="D147" s="652"/>
      <c r="E147" s="652"/>
      <c r="F147" s="644"/>
      <c r="G147" s="651"/>
      <c r="H147" s="650" t="str">
        <f t="shared" si="20"/>
        <v/>
      </c>
      <c r="I147" s="642"/>
      <c r="J147" s="649"/>
      <c r="K147" s="653" t="str">
        <f t="shared" si="21"/>
        <v/>
      </c>
      <c r="L147" s="647"/>
      <c r="M147" s="647"/>
      <c r="N147" s="699">
        <f t="shared" si="22"/>
        <v>0</v>
      </c>
      <c r="O147" s="644"/>
      <c r="P147" s="698">
        <f t="shared" si="23"/>
        <v>0</v>
      </c>
      <c r="Q147" s="644"/>
      <c r="R147" s="644"/>
      <c r="S147" s="642"/>
      <c r="T147" s="697">
        <f t="shared" si="24"/>
        <v>0</v>
      </c>
      <c r="U147" s="644"/>
      <c r="V147" s="644"/>
    </row>
    <row r="148" spans="2:22" x14ac:dyDescent="0.25">
      <c r="B148" s="951"/>
      <c r="C148" s="957"/>
      <c r="D148" s="652"/>
      <c r="E148" s="652"/>
      <c r="F148" s="644"/>
      <c r="G148" s="651"/>
      <c r="H148" s="650" t="str">
        <f t="shared" si="20"/>
        <v/>
      </c>
      <c r="I148" s="642"/>
      <c r="J148" s="649"/>
      <c r="K148" s="653" t="str">
        <f t="shared" si="21"/>
        <v/>
      </c>
      <c r="L148" s="647"/>
      <c r="M148" s="647"/>
      <c r="N148" s="699">
        <f t="shared" si="22"/>
        <v>0</v>
      </c>
      <c r="O148" s="644"/>
      <c r="P148" s="698">
        <f t="shared" si="23"/>
        <v>0</v>
      </c>
      <c r="Q148" s="644"/>
      <c r="R148" s="644"/>
      <c r="S148" s="642"/>
      <c r="T148" s="697">
        <f t="shared" si="24"/>
        <v>0</v>
      </c>
      <c r="U148" s="644"/>
      <c r="V148" s="644"/>
    </row>
    <row r="149" spans="2:22" x14ac:dyDescent="0.25">
      <c r="B149" s="951"/>
      <c r="C149" s="957"/>
      <c r="D149" s="652"/>
      <c r="E149" s="652"/>
      <c r="F149" s="644"/>
      <c r="G149" s="651"/>
      <c r="H149" s="650" t="str">
        <f t="shared" si="20"/>
        <v/>
      </c>
      <c r="I149" s="642"/>
      <c r="J149" s="649"/>
      <c r="K149" s="653" t="str">
        <f t="shared" si="21"/>
        <v/>
      </c>
      <c r="L149" s="647"/>
      <c r="M149" s="647"/>
      <c r="N149" s="699">
        <f t="shared" si="22"/>
        <v>0</v>
      </c>
      <c r="O149" s="644"/>
      <c r="P149" s="698">
        <f t="shared" si="23"/>
        <v>0</v>
      </c>
      <c r="Q149" s="644"/>
      <c r="R149" s="644"/>
      <c r="S149" s="642"/>
      <c r="T149" s="697">
        <f t="shared" si="24"/>
        <v>0</v>
      </c>
      <c r="U149" s="644"/>
      <c r="V149" s="644"/>
    </row>
    <row r="150" spans="2:22" x14ac:dyDescent="0.25">
      <c r="B150" s="951"/>
      <c r="C150" s="957"/>
      <c r="D150" s="652"/>
      <c r="E150" s="652"/>
      <c r="F150" s="644"/>
      <c r="G150" s="651"/>
      <c r="H150" s="650" t="str">
        <f t="shared" si="20"/>
        <v/>
      </c>
      <c r="I150" s="642"/>
      <c r="J150" s="649"/>
      <c r="K150" s="653" t="str">
        <f t="shared" si="21"/>
        <v/>
      </c>
      <c r="L150" s="647"/>
      <c r="M150" s="647"/>
      <c r="N150" s="699">
        <f t="shared" si="22"/>
        <v>0</v>
      </c>
      <c r="O150" s="644"/>
      <c r="P150" s="698">
        <f t="shared" si="23"/>
        <v>0</v>
      </c>
      <c r="Q150" s="644"/>
      <c r="R150" s="644"/>
      <c r="S150" s="642"/>
      <c r="T150" s="697">
        <f t="shared" si="24"/>
        <v>0</v>
      </c>
      <c r="U150" s="644"/>
      <c r="V150" s="644"/>
    </row>
    <row r="151" spans="2:22" x14ac:dyDescent="0.25">
      <c r="B151" s="951"/>
      <c r="C151" s="957"/>
      <c r="D151" s="652"/>
      <c r="E151" s="652"/>
      <c r="F151" s="644"/>
      <c r="G151" s="651"/>
      <c r="H151" s="650" t="str">
        <f t="shared" si="20"/>
        <v/>
      </c>
      <c r="I151" s="642"/>
      <c r="J151" s="649"/>
      <c r="K151" s="653" t="str">
        <f t="shared" si="21"/>
        <v/>
      </c>
      <c r="L151" s="647"/>
      <c r="M151" s="647"/>
      <c r="N151" s="699">
        <f t="shared" si="22"/>
        <v>0</v>
      </c>
      <c r="O151" s="644"/>
      <c r="P151" s="698">
        <f t="shared" si="23"/>
        <v>0</v>
      </c>
      <c r="Q151" s="644"/>
      <c r="R151" s="644"/>
      <c r="S151" s="642"/>
      <c r="T151" s="697">
        <f t="shared" si="24"/>
        <v>0</v>
      </c>
      <c r="U151" s="644"/>
      <c r="V151" s="644"/>
    </row>
    <row r="152" spans="2:22" x14ac:dyDescent="0.25">
      <c r="B152" s="951"/>
      <c r="C152" s="957"/>
      <c r="D152" s="652"/>
      <c r="E152" s="652"/>
      <c r="F152" s="644"/>
      <c r="G152" s="651"/>
      <c r="H152" s="650" t="str">
        <f t="shared" si="20"/>
        <v/>
      </c>
      <c r="I152" s="642"/>
      <c r="J152" s="649"/>
      <c r="K152" s="653" t="str">
        <f t="shared" si="21"/>
        <v/>
      </c>
      <c r="L152" s="647"/>
      <c r="M152" s="647"/>
      <c r="N152" s="699">
        <f t="shared" si="22"/>
        <v>0</v>
      </c>
      <c r="O152" s="644"/>
      <c r="P152" s="698">
        <f t="shared" si="23"/>
        <v>0</v>
      </c>
      <c r="Q152" s="644"/>
      <c r="R152" s="644"/>
      <c r="S152" s="642"/>
      <c r="T152" s="697">
        <f t="shared" si="24"/>
        <v>0</v>
      </c>
      <c r="U152" s="644"/>
      <c r="V152" s="644"/>
    </row>
    <row r="153" spans="2:22" x14ac:dyDescent="0.25">
      <c r="B153" s="951"/>
      <c r="C153" s="957"/>
      <c r="D153" s="652"/>
      <c r="E153" s="652"/>
      <c r="F153" s="644"/>
      <c r="G153" s="651"/>
      <c r="H153" s="650" t="str">
        <f t="shared" si="20"/>
        <v/>
      </c>
      <c r="I153" s="642"/>
      <c r="J153" s="649"/>
      <c r="K153" s="653" t="str">
        <f t="shared" si="21"/>
        <v/>
      </c>
      <c r="L153" s="647"/>
      <c r="M153" s="647"/>
      <c r="N153" s="699">
        <f t="shared" si="22"/>
        <v>0</v>
      </c>
      <c r="O153" s="644"/>
      <c r="P153" s="698">
        <f t="shared" si="23"/>
        <v>0</v>
      </c>
      <c r="Q153" s="644"/>
      <c r="R153" s="644"/>
      <c r="S153" s="642"/>
      <c r="T153" s="697">
        <f t="shared" si="24"/>
        <v>0</v>
      </c>
      <c r="U153" s="644"/>
      <c r="V153" s="644"/>
    </row>
    <row r="154" spans="2:22" x14ac:dyDescent="0.25">
      <c r="B154" s="951"/>
      <c r="C154" s="957"/>
      <c r="D154" s="652"/>
      <c r="E154" s="652"/>
      <c r="F154" s="644"/>
      <c r="G154" s="651"/>
      <c r="H154" s="650" t="str">
        <f t="shared" si="20"/>
        <v/>
      </c>
      <c r="I154" s="642"/>
      <c r="J154" s="649"/>
      <c r="K154" s="653" t="str">
        <f t="shared" si="21"/>
        <v/>
      </c>
      <c r="L154" s="647"/>
      <c r="M154" s="647"/>
      <c r="N154" s="699">
        <f t="shared" si="22"/>
        <v>0</v>
      </c>
      <c r="O154" s="644"/>
      <c r="P154" s="698">
        <f t="shared" si="23"/>
        <v>0</v>
      </c>
      <c r="Q154" s="644"/>
      <c r="R154" s="644"/>
      <c r="S154" s="642"/>
      <c r="T154" s="697">
        <f t="shared" si="24"/>
        <v>0</v>
      </c>
      <c r="U154" s="644"/>
      <c r="V154" s="644"/>
    </row>
    <row r="155" spans="2:22" x14ac:dyDescent="0.25">
      <c r="B155" s="951"/>
      <c r="C155" s="957"/>
      <c r="D155" s="652"/>
      <c r="E155" s="652"/>
      <c r="F155" s="644"/>
      <c r="G155" s="651"/>
      <c r="H155" s="650" t="str">
        <f t="shared" si="20"/>
        <v/>
      </c>
      <c r="I155" s="642"/>
      <c r="J155" s="649"/>
      <c r="K155" s="653" t="str">
        <f t="shared" si="21"/>
        <v/>
      </c>
      <c r="L155" s="647"/>
      <c r="M155" s="647"/>
      <c r="N155" s="699">
        <f t="shared" si="22"/>
        <v>0</v>
      </c>
      <c r="O155" s="644"/>
      <c r="P155" s="698">
        <f t="shared" si="23"/>
        <v>0</v>
      </c>
      <c r="Q155" s="644"/>
      <c r="R155" s="644"/>
      <c r="S155" s="642"/>
      <c r="T155" s="697">
        <f t="shared" si="24"/>
        <v>0</v>
      </c>
      <c r="U155" s="644"/>
      <c r="V155" s="644"/>
    </row>
    <row r="156" spans="2:22" x14ac:dyDescent="0.25">
      <c r="B156" s="951"/>
      <c r="C156" s="957"/>
      <c r="D156" s="652"/>
      <c r="E156" s="652"/>
      <c r="F156" s="644"/>
      <c r="G156" s="651"/>
      <c r="H156" s="650" t="str">
        <f t="shared" si="20"/>
        <v/>
      </c>
      <c r="I156" s="642"/>
      <c r="J156" s="649"/>
      <c r="K156" s="653" t="str">
        <f t="shared" si="21"/>
        <v/>
      </c>
      <c r="L156" s="647"/>
      <c r="M156" s="647"/>
      <c r="N156" s="699">
        <f t="shared" si="22"/>
        <v>0</v>
      </c>
      <c r="O156" s="644"/>
      <c r="P156" s="698">
        <f t="shared" si="23"/>
        <v>0</v>
      </c>
      <c r="Q156" s="644"/>
      <c r="R156" s="644"/>
      <c r="S156" s="642"/>
      <c r="T156" s="697">
        <f t="shared" si="24"/>
        <v>0</v>
      </c>
      <c r="U156" s="644"/>
      <c r="V156" s="644"/>
    </row>
    <row r="157" spans="2:22" x14ac:dyDescent="0.25">
      <c r="B157" s="951"/>
      <c r="C157" s="957"/>
      <c r="D157" s="652"/>
      <c r="E157" s="652"/>
      <c r="F157" s="644"/>
      <c r="G157" s="651"/>
      <c r="H157" s="650" t="str">
        <f t="shared" si="20"/>
        <v/>
      </c>
      <c r="I157" s="642"/>
      <c r="J157" s="649"/>
      <c r="K157" s="653" t="str">
        <f t="shared" si="21"/>
        <v/>
      </c>
      <c r="L157" s="647"/>
      <c r="M157" s="647"/>
      <c r="N157" s="699">
        <f t="shared" si="22"/>
        <v>0</v>
      </c>
      <c r="O157" s="644"/>
      <c r="P157" s="698">
        <f t="shared" si="23"/>
        <v>0</v>
      </c>
      <c r="Q157" s="644"/>
      <c r="R157" s="644"/>
      <c r="S157" s="642"/>
      <c r="T157" s="697">
        <f t="shared" si="24"/>
        <v>0</v>
      </c>
      <c r="U157" s="644"/>
      <c r="V157" s="644"/>
    </row>
    <row r="158" spans="2:22" x14ac:dyDescent="0.25">
      <c r="B158" s="951"/>
      <c r="C158" s="957"/>
      <c r="D158" s="652"/>
      <c r="E158" s="652"/>
      <c r="F158" s="644"/>
      <c r="G158" s="651"/>
      <c r="H158" s="650" t="str">
        <f t="shared" si="20"/>
        <v/>
      </c>
      <c r="I158" s="642"/>
      <c r="J158" s="649"/>
      <c r="K158" s="653" t="str">
        <f t="shared" si="21"/>
        <v/>
      </c>
      <c r="L158" s="647"/>
      <c r="M158" s="647"/>
      <c r="N158" s="699">
        <f t="shared" si="22"/>
        <v>0</v>
      </c>
      <c r="O158" s="644"/>
      <c r="P158" s="698">
        <f t="shared" si="23"/>
        <v>0</v>
      </c>
      <c r="Q158" s="644"/>
      <c r="R158" s="644"/>
      <c r="S158" s="642"/>
      <c r="T158" s="697">
        <f t="shared" si="24"/>
        <v>0</v>
      </c>
      <c r="U158" s="644"/>
      <c r="V158" s="644"/>
    </row>
    <row r="159" spans="2:22" x14ac:dyDescent="0.25">
      <c r="B159" s="951"/>
      <c r="C159" s="957"/>
      <c r="D159" s="652"/>
      <c r="E159" s="652"/>
      <c r="F159" s="644"/>
      <c r="G159" s="651"/>
      <c r="H159" s="650" t="str">
        <f t="shared" si="20"/>
        <v/>
      </c>
      <c r="I159" s="642"/>
      <c r="J159" s="649"/>
      <c r="K159" s="653" t="str">
        <f t="shared" si="21"/>
        <v/>
      </c>
      <c r="L159" s="647"/>
      <c r="M159" s="647"/>
      <c r="N159" s="699">
        <f t="shared" si="22"/>
        <v>0</v>
      </c>
      <c r="O159" s="644"/>
      <c r="P159" s="698">
        <f t="shared" si="23"/>
        <v>0</v>
      </c>
      <c r="Q159" s="644"/>
      <c r="R159" s="644"/>
      <c r="S159" s="642"/>
      <c r="T159" s="697">
        <f t="shared" si="24"/>
        <v>0</v>
      </c>
      <c r="U159" s="644"/>
      <c r="V159" s="644"/>
    </row>
    <row r="160" spans="2:22" x14ac:dyDescent="0.25">
      <c r="B160" s="951"/>
      <c r="C160" s="957"/>
      <c r="D160" s="652"/>
      <c r="E160" s="652"/>
      <c r="F160" s="644"/>
      <c r="G160" s="651"/>
      <c r="H160" s="650" t="str">
        <f t="shared" si="20"/>
        <v/>
      </c>
      <c r="I160" s="642"/>
      <c r="J160" s="649"/>
      <c r="K160" s="653" t="str">
        <f t="shared" si="21"/>
        <v/>
      </c>
      <c r="L160" s="647"/>
      <c r="M160" s="647"/>
      <c r="N160" s="699">
        <f t="shared" si="22"/>
        <v>0</v>
      </c>
      <c r="O160" s="644"/>
      <c r="P160" s="698">
        <f t="shared" si="23"/>
        <v>0</v>
      </c>
      <c r="Q160" s="644"/>
      <c r="R160" s="644"/>
      <c r="S160" s="642"/>
      <c r="T160" s="697">
        <f t="shared" si="24"/>
        <v>0</v>
      </c>
      <c r="U160" s="644"/>
      <c r="V160" s="644"/>
    </row>
    <row r="161" spans="2:22" x14ac:dyDescent="0.25">
      <c r="B161" s="951"/>
      <c r="C161" s="957"/>
      <c r="D161" s="652"/>
      <c r="E161" s="652"/>
      <c r="F161" s="644"/>
      <c r="G161" s="651"/>
      <c r="H161" s="650" t="str">
        <f t="shared" si="20"/>
        <v/>
      </c>
      <c r="I161" s="642"/>
      <c r="J161" s="649"/>
      <c r="K161" s="653" t="str">
        <f t="shared" si="21"/>
        <v/>
      </c>
      <c r="L161" s="647"/>
      <c r="M161" s="647"/>
      <c r="N161" s="699">
        <f t="shared" si="22"/>
        <v>0</v>
      </c>
      <c r="O161" s="644"/>
      <c r="P161" s="698">
        <f t="shared" si="23"/>
        <v>0</v>
      </c>
      <c r="Q161" s="644"/>
      <c r="R161" s="644"/>
      <c r="S161" s="642"/>
      <c r="T161" s="697">
        <f t="shared" si="24"/>
        <v>0</v>
      </c>
      <c r="U161" s="644"/>
      <c r="V161" s="644"/>
    </row>
    <row r="162" spans="2:22" x14ac:dyDescent="0.25">
      <c r="B162" s="951"/>
      <c r="C162" s="957"/>
      <c r="D162" s="652"/>
      <c r="E162" s="652"/>
      <c r="F162" s="644"/>
      <c r="G162" s="651"/>
      <c r="H162" s="650" t="str">
        <f t="shared" si="20"/>
        <v/>
      </c>
      <c r="I162" s="642"/>
      <c r="J162" s="649"/>
      <c r="K162" s="653" t="str">
        <f t="shared" si="21"/>
        <v/>
      </c>
      <c r="L162" s="647"/>
      <c r="M162" s="647"/>
      <c r="N162" s="699">
        <f t="shared" si="22"/>
        <v>0</v>
      </c>
      <c r="O162" s="644"/>
      <c r="P162" s="698">
        <f t="shared" si="23"/>
        <v>0</v>
      </c>
      <c r="Q162" s="644"/>
      <c r="R162" s="644"/>
      <c r="S162" s="642"/>
      <c r="T162" s="697">
        <f t="shared" si="24"/>
        <v>0</v>
      </c>
      <c r="U162" s="644"/>
      <c r="V162" s="644"/>
    </row>
    <row r="163" spans="2:22" x14ac:dyDescent="0.25">
      <c r="B163" s="951"/>
      <c r="C163" s="957"/>
      <c r="D163" s="652"/>
      <c r="E163" s="652"/>
      <c r="F163" s="644"/>
      <c r="G163" s="651"/>
      <c r="H163" s="650" t="str">
        <f t="shared" si="20"/>
        <v/>
      </c>
      <c r="I163" s="642"/>
      <c r="J163" s="649"/>
      <c r="K163" s="653" t="str">
        <f t="shared" si="21"/>
        <v/>
      </c>
      <c r="L163" s="647"/>
      <c r="M163" s="647"/>
      <c r="N163" s="699">
        <f t="shared" si="22"/>
        <v>0</v>
      </c>
      <c r="O163" s="644"/>
      <c r="P163" s="698">
        <f t="shared" si="23"/>
        <v>0</v>
      </c>
      <c r="Q163" s="644"/>
      <c r="R163" s="644"/>
      <c r="S163" s="642"/>
      <c r="T163" s="697">
        <f t="shared" si="24"/>
        <v>0</v>
      </c>
      <c r="U163" s="644"/>
      <c r="V163" s="644"/>
    </row>
    <row r="164" spans="2:22" x14ac:dyDescent="0.25">
      <c r="B164" s="951"/>
      <c r="C164" s="957"/>
      <c r="D164" s="652"/>
      <c r="E164" s="652"/>
      <c r="F164" s="644"/>
      <c r="G164" s="651"/>
      <c r="H164" s="650" t="str">
        <f t="shared" si="20"/>
        <v/>
      </c>
      <c r="I164" s="642"/>
      <c r="J164" s="649"/>
      <c r="K164" s="653" t="str">
        <f t="shared" si="21"/>
        <v/>
      </c>
      <c r="L164" s="647"/>
      <c r="M164" s="647"/>
      <c r="N164" s="699">
        <f t="shared" si="22"/>
        <v>0</v>
      </c>
      <c r="O164" s="644"/>
      <c r="P164" s="698">
        <f t="shared" si="23"/>
        <v>0</v>
      </c>
      <c r="Q164" s="644"/>
      <c r="R164" s="644"/>
      <c r="S164" s="642"/>
      <c r="T164" s="697">
        <f t="shared" si="24"/>
        <v>0</v>
      </c>
      <c r="U164" s="644"/>
      <c r="V164" s="644"/>
    </row>
    <row r="165" spans="2:22" x14ac:dyDescent="0.25">
      <c r="B165" s="951"/>
      <c r="C165" s="957"/>
      <c r="D165" s="652"/>
      <c r="E165" s="652"/>
      <c r="F165" s="644"/>
      <c r="G165" s="651"/>
      <c r="H165" s="650" t="str">
        <f t="shared" ref="H165:H196" si="25">IF(G165&gt;$H$1,F165,"")</f>
        <v/>
      </c>
      <c r="I165" s="642"/>
      <c r="J165" s="649"/>
      <c r="K165" s="653" t="str">
        <f t="shared" ref="K165:K196" si="26">IF(J165&gt;$H$1,I165,"")</f>
        <v/>
      </c>
      <c r="L165" s="647"/>
      <c r="M165" s="647"/>
      <c r="N165" s="699">
        <f t="shared" ref="N165:N196" si="27">L165+M165</f>
        <v>0</v>
      </c>
      <c r="O165" s="644"/>
      <c r="P165" s="698">
        <f t="shared" ref="P165:P196" si="28">I165-(N165+O165)</f>
        <v>0</v>
      </c>
      <c r="Q165" s="644"/>
      <c r="R165" s="644"/>
      <c r="S165" s="642"/>
      <c r="T165" s="697">
        <f t="shared" ref="T165:T196" si="29">I165-N165-Q165-R165+S165</f>
        <v>0</v>
      </c>
      <c r="U165" s="644"/>
      <c r="V165" s="644"/>
    </row>
    <row r="166" spans="2:22" x14ac:dyDescent="0.25">
      <c r="B166" s="951"/>
      <c r="C166" s="957"/>
      <c r="D166" s="652"/>
      <c r="E166" s="652"/>
      <c r="F166" s="644"/>
      <c r="G166" s="651"/>
      <c r="H166" s="650" t="str">
        <f t="shared" si="25"/>
        <v/>
      </c>
      <c r="I166" s="642"/>
      <c r="J166" s="649"/>
      <c r="K166" s="653" t="str">
        <f t="shared" si="26"/>
        <v/>
      </c>
      <c r="L166" s="647"/>
      <c r="M166" s="647"/>
      <c r="N166" s="699">
        <f t="shared" si="27"/>
        <v>0</v>
      </c>
      <c r="O166" s="644"/>
      <c r="P166" s="698">
        <f t="shared" si="28"/>
        <v>0</v>
      </c>
      <c r="Q166" s="644"/>
      <c r="R166" s="644"/>
      <c r="S166" s="642"/>
      <c r="T166" s="697">
        <f t="shared" si="29"/>
        <v>0</v>
      </c>
      <c r="U166" s="644"/>
      <c r="V166" s="644"/>
    </row>
    <row r="167" spans="2:22" x14ac:dyDescent="0.25">
      <c r="B167" s="951"/>
      <c r="C167" s="957"/>
      <c r="D167" s="652"/>
      <c r="E167" s="652"/>
      <c r="F167" s="644"/>
      <c r="G167" s="651"/>
      <c r="H167" s="650" t="str">
        <f t="shared" si="25"/>
        <v/>
      </c>
      <c r="I167" s="642"/>
      <c r="J167" s="649"/>
      <c r="K167" s="653" t="str">
        <f t="shared" si="26"/>
        <v/>
      </c>
      <c r="L167" s="647"/>
      <c r="M167" s="647"/>
      <c r="N167" s="699">
        <f t="shared" si="27"/>
        <v>0</v>
      </c>
      <c r="O167" s="644"/>
      <c r="P167" s="698">
        <f t="shared" si="28"/>
        <v>0</v>
      </c>
      <c r="Q167" s="644"/>
      <c r="R167" s="644"/>
      <c r="S167" s="642"/>
      <c r="T167" s="697">
        <f t="shared" si="29"/>
        <v>0</v>
      </c>
      <c r="U167" s="644"/>
      <c r="V167" s="644"/>
    </row>
    <row r="168" spans="2:22" x14ac:dyDescent="0.25">
      <c r="B168" s="951"/>
      <c r="C168" s="957"/>
      <c r="D168" s="652"/>
      <c r="E168" s="652"/>
      <c r="F168" s="644"/>
      <c r="G168" s="651"/>
      <c r="H168" s="650" t="str">
        <f t="shared" si="25"/>
        <v/>
      </c>
      <c r="I168" s="642"/>
      <c r="J168" s="649"/>
      <c r="K168" s="653" t="str">
        <f t="shared" si="26"/>
        <v/>
      </c>
      <c r="L168" s="647"/>
      <c r="M168" s="647"/>
      <c r="N168" s="699">
        <f t="shared" si="27"/>
        <v>0</v>
      </c>
      <c r="O168" s="644"/>
      <c r="P168" s="698">
        <f t="shared" si="28"/>
        <v>0</v>
      </c>
      <c r="Q168" s="644"/>
      <c r="R168" s="644"/>
      <c r="S168" s="642"/>
      <c r="T168" s="697">
        <f t="shared" si="29"/>
        <v>0</v>
      </c>
      <c r="U168" s="644"/>
      <c r="V168" s="644"/>
    </row>
    <row r="169" spans="2:22" x14ac:dyDescent="0.25">
      <c r="B169" s="951"/>
      <c r="C169" s="957"/>
      <c r="D169" s="652"/>
      <c r="E169" s="652"/>
      <c r="F169" s="644"/>
      <c r="G169" s="651"/>
      <c r="H169" s="650" t="str">
        <f t="shared" si="25"/>
        <v/>
      </c>
      <c r="I169" s="642"/>
      <c r="J169" s="649"/>
      <c r="K169" s="653" t="str">
        <f t="shared" si="26"/>
        <v/>
      </c>
      <c r="L169" s="647"/>
      <c r="M169" s="647"/>
      <c r="N169" s="699">
        <f t="shared" si="27"/>
        <v>0</v>
      </c>
      <c r="O169" s="644"/>
      <c r="P169" s="698">
        <f t="shared" si="28"/>
        <v>0</v>
      </c>
      <c r="Q169" s="644"/>
      <c r="R169" s="644"/>
      <c r="S169" s="642"/>
      <c r="T169" s="697">
        <f t="shared" si="29"/>
        <v>0</v>
      </c>
      <c r="U169" s="644"/>
      <c r="V169" s="644"/>
    </row>
    <row r="170" spans="2:22" x14ac:dyDescent="0.25">
      <c r="B170" s="951"/>
      <c r="C170" s="957"/>
      <c r="D170" s="652"/>
      <c r="E170" s="652"/>
      <c r="F170" s="644"/>
      <c r="G170" s="651"/>
      <c r="H170" s="650" t="str">
        <f t="shared" si="25"/>
        <v/>
      </c>
      <c r="I170" s="642"/>
      <c r="J170" s="649"/>
      <c r="K170" s="653" t="str">
        <f t="shared" si="26"/>
        <v/>
      </c>
      <c r="L170" s="647"/>
      <c r="M170" s="647"/>
      <c r="N170" s="699">
        <f t="shared" si="27"/>
        <v>0</v>
      </c>
      <c r="O170" s="644"/>
      <c r="P170" s="698">
        <f t="shared" si="28"/>
        <v>0</v>
      </c>
      <c r="Q170" s="644"/>
      <c r="R170" s="644"/>
      <c r="S170" s="642"/>
      <c r="T170" s="697">
        <f t="shared" si="29"/>
        <v>0</v>
      </c>
      <c r="U170" s="644"/>
      <c r="V170" s="644"/>
    </row>
    <row r="171" spans="2:22" x14ac:dyDescent="0.25">
      <c r="B171" s="951"/>
      <c r="C171" s="957"/>
      <c r="D171" s="652"/>
      <c r="E171" s="652"/>
      <c r="F171" s="644"/>
      <c r="G171" s="651"/>
      <c r="H171" s="650" t="str">
        <f t="shared" si="25"/>
        <v/>
      </c>
      <c r="I171" s="642"/>
      <c r="J171" s="649"/>
      <c r="K171" s="653" t="str">
        <f t="shared" si="26"/>
        <v/>
      </c>
      <c r="L171" s="647"/>
      <c r="M171" s="647"/>
      <c r="N171" s="699">
        <f t="shared" si="27"/>
        <v>0</v>
      </c>
      <c r="O171" s="644"/>
      <c r="P171" s="698">
        <f t="shared" si="28"/>
        <v>0</v>
      </c>
      <c r="Q171" s="644"/>
      <c r="R171" s="644"/>
      <c r="S171" s="642"/>
      <c r="T171" s="697">
        <f t="shared" si="29"/>
        <v>0</v>
      </c>
      <c r="U171" s="644"/>
      <c r="V171" s="644"/>
    </row>
    <row r="172" spans="2:22" x14ac:dyDescent="0.25">
      <c r="B172" s="951"/>
      <c r="C172" s="957"/>
      <c r="D172" s="652"/>
      <c r="E172" s="652"/>
      <c r="F172" s="644"/>
      <c r="G172" s="651"/>
      <c r="H172" s="650" t="str">
        <f t="shared" si="25"/>
        <v/>
      </c>
      <c r="I172" s="642"/>
      <c r="J172" s="649"/>
      <c r="K172" s="653" t="str">
        <f t="shared" si="26"/>
        <v/>
      </c>
      <c r="L172" s="647"/>
      <c r="M172" s="647"/>
      <c r="N172" s="699">
        <f t="shared" si="27"/>
        <v>0</v>
      </c>
      <c r="O172" s="644"/>
      <c r="P172" s="698">
        <f t="shared" si="28"/>
        <v>0</v>
      </c>
      <c r="Q172" s="644"/>
      <c r="R172" s="644"/>
      <c r="S172" s="642"/>
      <c r="T172" s="697">
        <f t="shared" si="29"/>
        <v>0</v>
      </c>
      <c r="U172" s="644"/>
      <c r="V172" s="644"/>
    </row>
    <row r="173" spans="2:22" x14ac:dyDescent="0.25">
      <c r="B173" s="951"/>
      <c r="C173" s="957"/>
      <c r="D173" s="652"/>
      <c r="E173" s="652"/>
      <c r="F173" s="644"/>
      <c r="G173" s="651"/>
      <c r="H173" s="650" t="str">
        <f t="shared" si="25"/>
        <v/>
      </c>
      <c r="I173" s="642"/>
      <c r="J173" s="649"/>
      <c r="K173" s="653" t="str">
        <f t="shared" si="26"/>
        <v/>
      </c>
      <c r="L173" s="647"/>
      <c r="M173" s="647"/>
      <c r="N173" s="699">
        <f t="shared" si="27"/>
        <v>0</v>
      </c>
      <c r="O173" s="644"/>
      <c r="P173" s="698">
        <f t="shared" si="28"/>
        <v>0</v>
      </c>
      <c r="Q173" s="644"/>
      <c r="R173" s="644"/>
      <c r="S173" s="642"/>
      <c r="T173" s="697">
        <f t="shared" si="29"/>
        <v>0</v>
      </c>
      <c r="U173" s="644"/>
      <c r="V173" s="644"/>
    </row>
    <row r="174" spans="2:22" x14ac:dyDescent="0.25">
      <c r="B174" s="951"/>
      <c r="C174" s="957"/>
      <c r="D174" s="652"/>
      <c r="E174" s="652"/>
      <c r="F174" s="644"/>
      <c r="G174" s="651"/>
      <c r="H174" s="650" t="str">
        <f t="shared" si="25"/>
        <v/>
      </c>
      <c r="I174" s="642"/>
      <c r="J174" s="649"/>
      <c r="K174" s="653" t="str">
        <f t="shared" si="26"/>
        <v/>
      </c>
      <c r="L174" s="647"/>
      <c r="M174" s="647"/>
      <c r="N174" s="699">
        <f t="shared" si="27"/>
        <v>0</v>
      </c>
      <c r="O174" s="644"/>
      <c r="P174" s="698">
        <f t="shared" si="28"/>
        <v>0</v>
      </c>
      <c r="Q174" s="644"/>
      <c r="R174" s="644"/>
      <c r="S174" s="642"/>
      <c r="T174" s="697">
        <f t="shared" si="29"/>
        <v>0</v>
      </c>
      <c r="U174" s="644"/>
      <c r="V174" s="644"/>
    </row>
    <row r="175" spans="2:22" x14ac:dyDescent="0.25">
      <c r="B175" s="951"/>
      <c r="C175" s="957"/>
      <c r="D175" s="652"/>
      <c r="E175" s="652"/>
      <c r="F175" s="644"/>
      <c r="G175" s="651"/>
      <c r="H175" s="650" t="str">
        <f t="shared" si="25"/>
        <v/>
      </c>
      <c r="I175" s="642"/>
      <c r="J175" s="649"/>
      <c r="K175" s="653" t="str">
        <f t="shared" si="26"/>
        <v/>
      </c>
      <c r="L175" s="647"/>
      <c r="M175" s="647"/>
      <c r="N175" s="699">
        <f t="shared" si="27"/>
        <v>0</v>
      </c>
      <c r="O175" s="644"/>
      <c r="P175" s="698">
        <f t="shared" si="28"/>
        <v>0</v>
      </c>
      <c r="Q175" s="644"/>
      <c r="R175" s="644"/>
      <c r="S175" s="642"/>
      <c r="T175" s="697">
        <f t="shared" si="29"/>
        <v>0</v>
      </c>
      <c r="U175" s="644"/>
      <c r="V175" s="644"/>
    </row>
    <row r="176" spans="2:22" x14ac:dyDescent="0.25">
      <c r="B176" s="951"/>
      <c r="C176" s="957"/>
      <c r="D176" s="652"/>
      <c r="E176" s="652"/>
      <c r="F176" s="644"/>
      <c r="G176" s="651"/>
      <c r="H176" s="650" t="str">
        <f t="shared" si="25"/>
        <v/>
      </c>
      <c r="I176" s="642"/>
      <c r="J176" s="649"/>
      <c r="K176" s="653" t="str">
        <f t="shared" si="26"/>
        <v/>
      </c>
      <c r="L176" s="647"/>
      <c r="M176" s="647"/>
      <c r="N176" s="699">
        <f t="shared" si="27"/>
        <v>0</v>
      </c>
      <c r="O176" s="644"/>
      <c r="P176" s="698">
        <f t="shared" si="28"/>
        <v>0</v>
      </c>
      <c r="Q176" s="644"/>
      <c r="R176" s="644"/>
      <c r="S176" s="642"/>
      <c r="T176" s="697">
        <f t="shared" si="29"/>
        <v>0</v>
      </c>
      <c r="U176" s="644"/>
      <c r="V176" s="644"/>
    </row>
    <row r="177" spans="2:22" x14ac:dyDescent="0.25">
      <c r="B177" s="951"/>
      <c r="C177" s="957"/>
      <c r="D177" s="652"/>
      <c r="E177" s="652"/>
      <c r="F177" s="644"/>
      <c r="G177" s="651"/>
      <c r="H177" s="650" t="str">
        <f t="shared" si="25"/>
        <v/>
      </c>
      <c r="I177" s="642"/>
      <c r="J177" s="649"/>
      <c r="K177" s="653" t="str">
        <f t="shared" si="26"/>
        <v/>
      </c>
      <c r="L177" s="647"/>
      <c r="M177" s="647"/>
      <c r="N177" s="699">
        <f t="shared" si="27"/>
        <v>0</v>
      </c>
      <c r="O177" s="644"/>
      <c r="P177" s="698">
        <f t="shared" si="28"/>
        <v>0</v>
      </c>
      <c r="Q177" s="644"/>
      <c r="R177" s="644"/>
      <c r="S177" s="642"/>
      <c r="T177" s="697">
        <f t="shared" si="29"/>
        <v>0</v>
      </c>
      <c r="U177" s="644"/>
      <c r="V177" s="644"/>
    </row>
    <row r="178" spans="2:22" x14ac:dyDescent="0.25">
      <c r="B178" s="951"/>
      <c r="C178" s="957"/>
      <c r="D178" s="652"/>
      <c r="E178" s="652"/>
      <c r="F178" s="644"/>
      <c r="G178" s="651"/>
      <c r="H178" s="650" t="str">
        <f t="shared" si="25"/>
        <v/>
      </c>
      <c r="I178" s="642"/>
      <c r="J178" s="649"/>
      <c r="K178" s="653" t="str">
        <f t="shared" si="26"/>
        <v/>
      </c>
      <c r="L178" s="647"/>
      <c r="M178" s="647"/>
      <c r="N178" s="699">
        <f t="shared" si="27"/>
        <v>0</v>
      </c>
      <c r="O178" s="644"/>
      <c r="P178" s="698">
        <f t="shared" si="28"/>
        <v>0</v>
      </c>
      <c r="Q178" s="644"/>
      <c r="R178" s="644"/>
      <c r="S178" s="642"/>
      <c r="T178" s="697">
        <f t="shared" si="29"/>
        <v>0</v>
      </c>
      <c r="U178" s="644"/>
      <c r="V178" s="644"/>
    </row>
    <row r="179" spans="2:22" x14ac:dyDescent="0.25">
      <c r="B179" s="951"/>
      <c r="C179" s="957"/>
      <c r="D179" s="652"/>
      <c r="E179" s="652"/>
      <c r="F179" s="644"/>
      <c r="G179" s="651"/>
      <c r="H179" s="650" t="str">
        <f t="shared" si="25"/>
        <v/>
      </c>
      <c r="I179" s="642"/>
      <c r="J179" s="649"/>
      <c r="K179" s="653" t="str">
        <f t="shared" si="26"/>
        <v/>
      </c>
      <c r="L179" s="647"/>
      <c r="M179" s="647"/>
      <c r="N179" s="699">
        <f t="shared" si="27"/>
        <v>0</v>
      </c>
      <c r="O179" s="644"/>
      <c r="P179" s="698">
        <f t="shared" si="28"/>
        <v>0</v>
      </c>
      <c r="Q179" s="644"/>
      <c r="R179" s="644"/>
      <c r="S179" s="642"/>
      <c r="T179" s="697">
        <f t="shared" si="29"/>
        <v>0</v>
      </c>
      <c r="U179" s="644"/>
      <c r="V179" s="644"/>
    </row>
    <row r="180" spans="2:22" x14ac:dyDescent="0.25">
      <c r="B180" s="951"/>
      <c r="C180" s="957"/>
      <c r="D180" s="652"/>
      <c r="E180" s="652"/>
      <c r="F180" s="644"/>
      <c r="G180" s="651"/>
      <c r="H180" s="650" t="str">
        <f t="shared" si="25"/>
        <v/>
      </c>
      <c r="I180" s="642"/>
      <c r="J180" s="649"/>
      <c r="K180" s="653" t="str">
        <f t="shared" si="26"/>
        <v/>
      </c>
      <c r="L180" s="647"/>
      <c r="M180" s="647"/>
      <c r="N180" s="699">
        <f t="shared" si="27"/>
        <v>0</v>
      </c>
      <c r="O180" s="644"/>
      <c r="P180" s="698">
        <f t="shared" si="28"/>
        <v>0</v>
      </c>
      <c r="Q180" s="644"/>
      <c r="R180" s="644"/>
      <c r="S180" s="642"/>
      <c r="T180" s="697">
        <f t="shared" si="29"/>
        <v>0</v>
      </c>
      <c r="U180" s="644"/>
      <c r="V180" s="644"/>
    </row>
    <row r="181" spans="2:22" x14ac:dyDescent="0.25">
      <c r="B181" s="951"/>
      <c r="C181" s="957"/>
      <c r="D181" s="652"/>
      <c r="E181" s="652"/>
      <c r="F181" s="644"/>
      <c r="G181" s="651"/>
      <c r="H181" s="650" t="str">
        <f t="shared" si="25"/>
        <v/>
      </c>
      <c r="I181" s="642"/>
      <c r="J181" s="649"/>
      <c r="K181" s="653" t="str">
        <f t="shared" si="26"/>
        <v/>
      </c>
      <c r="L181" s="647"/>
      <c r="M181" s="647"/>
      <c r="N181" s="699">
        <f t="shared" si="27"/>
        <v>0</v>
      </c>
      <c r="O181" s="644"/>
      <c r="P181" s="698">
        <f t="shared" si="28"/>
        <v>0</v>
      </c>
      <c r="Q181" s="644"/>
      <c r="R181" s="644"/>
      <c r="S181" s="642"/>
      <c r="T181" s="697">
        <f t="shared" si="29"/>
        <v>0</v>
      </c>
      <c r="U181" s="644"/>
      <c r="V181" s="644"/>
    </row>
    <row r="182" spans="2:22" x14ac:dyDescent="0.25">
      <c r="B182" s="951"/>
      <c r="C182" s="957"/>
      <c r="D182" s="652"/>
      <c r="E182" s="652"/>
      <c r="F182" s="644"/>
      <c r="G182" s="651"/>
      <c r="H182" s="650" t="str">
        <f t="shared" si="25"/>
        <v/>
      </c>
      <c r="I182" s="642"/>
      <c r="J182" s="649"/>
      <c r="K182" s="653" t="str">
        <f t="shared" si="26"/>
        <v/>
      </c>
      <c r="L182" s="647"/>
      <c r="M182" s="647"/>
      <c r="N182" s="699">
        <f t="shared" si="27"/>
        <v>0</v>
      </c>
      <c r="O182" s="644"/>
      <c r="P182" s="698">
        <f t="shared" si="28"/>
        <v>0</v>
      </c>
      <c r="Q182" s="644"/>
      <c r="R182" s="644"/>
      <c r="S182" s="642"/>
      <c r="T182" s="697">
        <f t="shared" si="29"/>
        <v>0</v>
      </c>
      <c r="U182" s="644"/>
      <c r="V182" s="644"/>
    </row>
    <row r="183" spans="2:22" x14ac:dyDescent="0.25">
      <c r="B183" s="951"/>
      <c r="C183" s="957"/>
      <c r="D183" s="652"/>
      <c r="E183" s="652"/>
      <c r="F183" s="644"/>
      <c r="G183" s="651"/>
      <c r="H183" s="650" t="str">
        <f t="shared" si="25"/>
        <v/>
      </c>
      <c r="I183" s="642"/>
      <c r="J183" s="649"/>
      <c r="K183" s="653" t="str">
        <f t="shared" si="26"/>
        <v/>
      </c>
      <c r="L183" s="647"/>
      <c r="M183" s="647"/>
      <c r="N183" s="699">
        <f t="shared" si="27"/>
        <v>0</v>
      </c>
      <c r="O183" s="644"/>
      <c r="P183" s="698">
        <f t="shared" si="28"/>
        <v>0</v>
      </c>
      <c r="Q183" s="644"/>
      <c r="R183" s="644"/>
      <c r="S183" s="642"/>
      <c r="T183" s="697">
        <f t="shared" si="29"/>
        <v>0</v>
      </c>
      <c r="U183" s="644"/>
      <c r="V183" s="644"/>
    </row>
    <row r="184" spans="2:22" x14ac:dyDescent="0.25">
      <c r="B184" s="951"/>
      <c r="C184" s="957"/>
      <c r="D184" s="652"/>
      <c r="E184" s="652"/>
      <c r="F184" s="644"/>
      <c r="G184" s="651"/>
      <c r="H184" s="650" t="str">
        <f t="shared" si="25"/>
        <v/>
      </c>
      <c r="I184" s="642"/>
      <c r="J184" s="649"/>
      <c r="K184" s="653" t="str">
        <f t="shared" si="26"/>
        <v/>
      </c>
      <c r="L184" s="647"/>
      <c r="M184" s="647"/>
      <c r="N184" s="699">
        <f t="shared" si="27"/>
        <v>0</v>
      </c>
      <c r="O184" s="644"/>
      <c r="P184" s="698">
        <f t="shared" si="28"/>
        <v>0</v>
      </c>
      <c r="Q184" s="644"/>
      <c r="R184" s="644"/>
      <c r="S184" s="642"/>
      <c r="T184" s="697">
        <f t="shared" si="29"/>
        <v>0</v>
      </c>
      <c r="U184" s="644"/>
      <c r="V184" s="644"/>
    </row>
    <row r="185" spans="2:22" x14ac:dyDescent="0.25">
      <c r="B185" s="951"/>
      <c r="C185" s="957"/>
      <c r="D185" s="652"/>
      <c r="E185" s="652"/>
      <c r="F185" s="644"/>
      <c r="G185" s="651"/>
      <c r="H185" s="650" t="str">
        <f t="shared" si="25"/>
        <v/>
      </c>
      <c r="I185" s="642"/>
      <c r="J185" s="649"/>
      <c r="K185" s="653" t="str">
        <f t="shared" si="26"/>
        <v/>
      </c>
      <c r="L185" s="647"/>
      <c r="M185" s="647"/>
      <c r="N185" s="699">
        <f t="shared" si="27"/>
        <v>0</v>
      </c>
      <c r="O185" s="644"/>
      <c r="P185" s="698">
        <f t="shared" si="28"/>
        <v>0</v>
      </c>
      <c r="Q185" s="644"/>
      <c r="R185" s="644"/>
      <c r="S185" s="642"/>
      <c r="T185" s="697">
        <f t="shared" si="29"/>
        <v>0</v>
      </c>
      <c r="U185" s="644"/>
      <c r="V185" s="644"/>
    </row>
    <row r="186" spans="2:22" x14ac:dyDescent="0.25">
      <c r="B186" s="951"/>
      <c r="C186" s="957"/>
      <c r="D186" s="652"/>
      <c r="E186" s="652"/>
      <c r="F186" s="644"/>
      <c r="G186" s="651"/>
      <c r="H186" s="650" t="str">
        <f t="shared" si="25"/>
        <v/>
      </c>
      <c r="I186" s="642"/>
      <c r="J186" s="649"/>
      <c r="K186" s="653" t="str">
        <f t="shared" si="26"/>
        <v/>
      </c>
      <c r="L186" s="647"/>
      <c r="M186" s="647"/>
      <c r="N186" s="699">
        <f t="shared" si="27"/>
        <v>0</v>
      </c>
      <c r="O186" s="644"/>
      <c r="P186" s="698">
        <f t="shared" si="28"/>
        <v>0</v>
      </c>
      <c r="Q186" s="644"/>
      <c r="R186" s="644"/>
      <c r="S186" s="642"/>
      <c r="T186" s="697">
        <f t="shared" si="29"/>
        <v>0</v>
      </c>
      <c r="U186" s="644"/>
      <c r="V186" s="644"/>
    </row>
    <row r="187" spans="2:22" x14ac:dyDescent="0.25">
      <c r="B187" s="951"/>
      <c r="C187" s="957"/>
      <c r="D187" s="652"/>
      <c r="E187" s="652"/>
      <c r="F187" s="644"/>
      <c r="G187" s="651"/>
      <c r="H187" s="650" t="str">
        <f t="shared" si="25"/>
        <v/>
      </c>
      <c r="I187" s="642"/>
      <c r="J187" s="649"/>
      <c r="K187" s="653" t="str">
        <f t="shared" si="26"/>
        <v/>
      </c>
      <c r="L187" s="647"/>
      <c r="M187" s="647"/>
      <c r="N187" s="699">
        <f t="shared" si="27"/>
        <v>0</v>
      </c>
      <c r="O187" s="644"/>
      <c r="P187" s="698">
        <f t="shared" si="28"/>
        <v>0</v>
      </c>
      <c r="Q187" s="644"/>
      <c r="R187" s="644"/>
      <c r="S187" s="642"/>
      <c r="T187" s="697">
        <f t="shared" si="29"/>
        <v>0</v>
      </c>
      <c r="U187" s="644"/>
      <c r="V187" s="644"/>
    </row>
    <row r="188" spans="2:22" x14ac:dyDescent="0.25">
      <c r="B188" s="951"/>
      <c r="C188" s="957"/>
      <c r="D188" s="652"/>
      <c r="E188" s="652"/>
      <c r="F188" s="644"/>
      <c r="G188" s="651"/>
      <c r="H188" s="650" t="str">
        <f t="shared" si="25"/>
        <v/>
      </c>
      <c r="I188" s="642"/>
      <c r="J188" s="649"/>
      <c r="K188" s="653" t="str">
        <f t="shared" si="26"/>
        <v/>
      </c>
      <c r="L188" s="647"/>
      <c r="M188" s="647"/>
      <c r="N188" s="699">
        <f t="shared" si="27"/>
        <v>0</v>
      </c>
      <c r="O188" s="644"/>
      <c r="P188" s="698">
        <f t="shared" si="28"/>
        <v>0</v>
      </c>
      <c r="Q188" s="644"/>
      <c r="R188" s="644"/>
      <c r="S188" s="642"/>
      <c r="T188" s="697">
        <f t="shared" si="29"/>
        <v>0</v>
      </c>
      <c r="U188" s="644"/>
      <c r="V188" s="644"/>
    </row>
    <row r="189" spans="2:22" x14ac:dyDescent="0.25">
      <c r="B189" s="951"/>
      <c r="C189" s="957"/>
      <c r="D189" s="652"/>
      <c r="E189" s="652"/>
      <c r="F189" s="644"/>
      <c r="G189" s="651"/>
      <c r="H189" s="650" t="str">
        <f t="shared" si="25"/>
        <v/>
      </c>
      <c r="I189" s="642"/>
      <c r="J189" s="649"/>
      <c r="K189" s="653" t="str">
        <f t="shared" si="26"/>
        <v/>
      </c>
      <c r="L189" s="647"/>
      <c r="M189" s="647"/>
      <c r="N189" s="699">
        <f t="shared" si="27"/>
        <v>0</v>
      </c>
      <c r="O189" s="644"/>
      <c r="P189" s="698">
        <f t="shared" si="28"/>
        <v>0</v>
      </c>
      <c r="Q189" s="644"/>
      <c r="R189" s="644"/>
      <c r="S189" s="642"/>
      <c r="T189" s="697">
        <f t="shared" si="29"/>
        <v>0</v>
      </c>
      <c r="U189" s="644"/>
      <c r="V189" s="644"/>
    </row>
    <row r="190" spans="2:22" x14ac:dyDescent="0.25">
      <c r="B190" s="951"/>
      <c r="C190" s="957"/>
      <c r="D190" s="652"/>
      <c r="E190" s="652"/>
      <c r="F190" s="644"/>
      <c r="G190" s="651"/>
      <c r="H190" s="650" t="str">
        <f t="shared" si="25"/>
        <v/>
      </c>
      <c r="I190" s="642"/>
      <c r="J190" s="649"/>
      <c r="K190" s="653" t="str">
        <f t="shared" si="26"/>
        <v/>
      </c>
      <c r="L190" s="647"/>
      <c r="M190" s="647"/>
      <c r="N190" s="699">
        <f t="shared" si="27"/>
        <v>0</v>
      </c>
      <c r="O190" s="644"/>
      <c r="P190" s="698">
        <f t="shared" si="28"/>
        <v>0</v>
      </c>
      <c r="Q190" s="644"/>
      <c r="R190" s="644"/>
      <c r="S190" s="642"/>
      <c r="T190" s="697">
        <f t="shared" si="29"/>
        <v>0</v>
      </c>
      <c r="U190" s="644"/>
      <c r="V190" s="644"/>
    </row>
    <row r="191" spans="2:22" x14ac:dyDescent="0.25">
      <c r="B191" s="951"/>
      <c r="C191" s="957"/>
      <c r="D191" s="652"/>
      <c r="E191" s="652"/>
      <c r="F191" s="644"/>
      <c r="G191" s="651"/>
      <c r="H191" s="650" t="str">
        <f t="shared" si="25"/>
        <v/>
      </c>
      <c r="I191" s="642"/>
      <c r="J191" s="649"/>
      <c r="K191" s="653" t="str">
        <f t="shared" si="26"/>
        <v/>
      </c>
      <c r="L191" s="647"/>
      <c r="M191" s="647"/>
      <c r="N191" s="699">
        <f t="shared" si="27"/>
        <v>0</v>
      </c>
      <c r="O191" s="644"/>
      <c r="P191" s="698">
        <f t="shared" si="28"/>
        <v>0</v>
      </c>
      <c r="Q191" s="644"/>
      <c r="R191" s="644"/>
      <c r="S191" s="642"/>
      <c r="T191" s="697">
        <f t="shared" si="29"/>
        <v>0</v>
      </c>
      <c r="U191" s="644"/>
      <c r="V191" s="644"/>
    </row>
    <row r="192" spans="2:22" x14ac:dyDescent="0.25">
      <c r="B192" s="951"/>
      <c r="C192" s="957"/>
      <c r="D192" s="652"/>
      <c r="E192" s="652"/>
      <c r="F192" s="644"/>
      <c r="G192" s="651"/>
      <c r="H192" s="650" t="str">
        <f t="shared" si="25"/>
        <v/>
      </c>
      <c r="I192" s="642"/>
      <c r="J192" s="649"/>
      <c r="K192" s="653" t="str">
        <f t="shared" si="26"/>
        <v/>
      </c>
      <c r="L192" s="647"/>
      <c r="M192" s="647"/>
      <c r="N192" s="699">
        <f t="shared" si="27"/>
        <v>0</v>
      </c>
      <c r="O192" s="644"/>
      <c r="P192" s="698">
        <f t="shared" si="28"/>
        <v>0</v>
      </c>
      <c r="Q192" s="644"/>
      <c r="R192" s="644"/>
      <c r="S192" s="642"/>
      <c r="T192" s="697">
        <f t="shared" si="29"/>
        <v>0</v>
      </c>
      <c r="U192" s="644"/>
      <c r="V192" s="644"/>
    </row>
    <row r="193" spans="2:22" x14ac:dyDescent="0.25">
      <c r="B193" s="951"/>
      <c r="C193" s="957"/>
      <c r="D193" s="652"/>
      <c r="E193" s="652"/>
      <c r="F193" s="644"/>
      <c r="G193" s="651"/>
      <c r="H193" s="650" t="str">
        <f t="shared" si="25"/>
        <v/>
      </c>
      <c r="I193" s="642"/>
      <c r="J193" s="649"/>
      <c r="K193" s="653" t="str">
        <f t="shared" si="26"/>
        <v/>
      </c>
      <c r="L193" s="647"/>
      <c r="M193" s="647"/>
      <c r="N193" s="699">
        <f t="shared" si="27"/>
        <v>0</v>
      </c>
      <c r="O193" s="644"/>
      <c r="P193" s="698">
        <f t="shared" si="28"/>
        <v>0</v>
      </c>
      <c r="Q193" s="644"/>
      <c r="R193" s="644"/>
      <c r="S193" s="642"/>
      <c r="T193" s="697">
        <f t="shared" si="29"/>
        <v>0</v>
      </c>
      <c r="U193" s="644"/>
      <c r="V193" s="644"/>
    </row>
    <row r="194" spans="2:22" x14ac:dyDescent="0.25">
      <c r="B194" s="951"/>
      <c r="C194" s="957"/>
      <c r="D194" s="652"/>
      <c r="E194" s="652"/>
      <c r="F194" s="644"/>
      <c r="G194" s="651"/>
      <c r="H194" s="650" t="str">
        <f t="shared" si="25"/>
        <v/>
      </c>
      <c r="I194" s="642"/>
      <c r="J194" s="649"/>
      <c r="K194" s="653" t="str">
        <f t="shared" si="26"/>
        <v/>
      </c>
      <c r="L194" s="647"/>
      <c r="M194" s="647"/>
      <c r="N194" s="699">
        <f t="shared" si="27"/>
        <v>0</v>
      </c>
      <c r="O194" s="644"/>
      <c r="P194" s="698">
        <f t="shared" si="28"/>
        <v>0</v>
      </c>
      <c r="Q194" s="644"/>
      <c r="R194" s="644"/>
      <c r="S194" s="642"/>
      <c r="T194" s="697">
        <f t="shared" si="29"/>
        <v>0</v>
      </c>
      <c r="U194" s="644"/>
      <c r="V194" s="644"/>
    </row>
    <row r="195" spans="2:22" x14ac:dyDescent="0.25">
      <c r="B195" s="951"/>
      <c r="C195" s="957"/>
      <c r="D195" s="652"/>
      <c r="E195" s="652"/>
      <c r="F195" s="644"/>
      <c r="G195" s="651"/>
      <c r="H195" s="650" t="str">
        <f t="shared" si="25"/>
        <v/>
      </c>
      <c r="I195" s="642"/>
      <c r="J195" s="649"/>
      <c r="K195" s="653" t="str">
        <f t="shared" si="26"/>
        <v/>
      </c>
      <c r="L195" s="647"/>
      <c r="M195" s="647"/>
      <c r="N195" s="699">
        <f t="shared" si="27"/>
        <v>0</v>
      </c>
      <c r="O195" s="644"/>
      <c r="P195" s="698">
        <f t="shared" si="28"/>
        <v>0</v>
      </c>
      <c r="Q195" s="644"/>
      <c r="R195" s="644"/>
      <c r="S195" s="642"/>
      <c r="T195" s="697">
        <f t="shared" si="29"/>
        <v>0</v>
      </c>
      <c r="U195" s="644"/>
      <c r="V195" s="644"/>
    </row>
    <row r="196" spans="2:22" x14ac:dyDescent="0.25">
      <c r="B196" s="951"/>
      <c r="C196" s="957"/>
      <c r="D196" s="652"/>
      <c r="E196" s="652"/>
      <c r="F196" s="644"/>
      <c r="G196" s="651"/>
      <c r="H196" s="650" t="str">
        <f t="shared" si="25"/>
        <v/>
      </c>
      <c r="I196" s="642"/>
      <c r="J196" s="649"/>
      <c r="K196" s="653" t="str">
        <f t="shared" si="26"/>
        <v/>
      </c>
      <c r="L196" s="647"/>
      <c r="M196" s="647"/>
      <c r="N196" s="699">
        <f t="shared" si="27"/>
        <v>0</v>
      </c>
      <c r="O196" s="644"/>
      <c r="P196" s="698">
        <f t="shared" si="28"/>
        <v>0</v>
      </c>
      <c r="Q196" s="644"/>
      <c r="R196" s="644"/>
      <c r="S196" s="642"/>
      <c r="T196" s="697">
        <f t="shared" si="29"/>
        <v>0</v>
      </c>
      <c r="U196" s="644"/>
      <c r="V196" s="644"/>
    </row>
    <row r="197" spans="2:22" x14ac:dyDescent="0.25">
      <c r="B197" s="951"/>
      <c r="C197" s="957"/>
      <c r="D197" s="652"/>
      <c r="E197" s="652"/>
      <c r="F197" s="644"/>
      <c r="G197" s="651"/>
      <c r="H197" s="650" t="str">
        <f t="shared" ref="H197:H204" si="30">IF(G197&gt;$H$1,F197,"")</f>
        <v/>
      </c>
      <c r="I197" s="642"/>
      <c r="J197" s="649"/>
      <c r="K197" s="653" t="str">
        <f t="shared" ref="K197:K204" si="31">IF(J197&gt;$H$1,I197,"")</f>
        <v/>
      </c>
      <c r="L197" s="647"/>
      <c r="M197" s="647"/>
      <c r="N197" s="699">
        <f t="shared" ref="N197:N204" si="32">L197+M197</f>
        <v>0</v>
      </c>
      <c r="O197" s="644"/>
      <c r="P197" s="698">
        <f t="shared" ref="P197:P204" si="33">I197-(N197+O197)</f>
        <v>0</v>
      </c>
      <c r="Q197" s="644"/>
      <c r="R197" s="644"/>
      <c r="S197" s="642"/>
      <c r="T197" s="697">
        <f t="shared" ref="T197:T204" si="34">I197-N197-Q197-R197+S197</f>
        <v>0</v>
      </c>
      <c r="U197" s="644"/>
      <c r="V197" s="644"/>
    </row>
    <row r="198" spans="2:22" x14ac:dyDescent="0.25">
      <c r="B198" s="951"/>
      <c r="C198" s="957"/>
      <c r="D198" s="652"/>
      <c r="E198" s="652"/>
      <c r="F198" s="644"/>
      <c r="G198" s="651"/>
      <c r="H198" s="650" t="str">
        <f t="shared" si="30"/>
        <v/>
      </c>
      <c r="I198" s="642"/>
      <c r="J198" s="649"/>
      <c r="K198" s="653" t="str">
        <f t="shared" si="31"/>
        <v/>
      </c>
      <c r="L198" s="647"/>
      <c r="M198" s="647"/>
      <c r="N198" s="699">
        <f t="shared" si="32"/>
        <v>0</v>
      </c>
      <c r="O198" s="644"/>
      <c r="P198" s="698">
        <f t="shared" si="33"/>
        <v>0</v>
      </c>
      <c r="Q198" s="644"/>
      <c r="R198" s="644"/>
      <c r="S198" s="642"/>
      <c r="T198" s="697">
        <f t="shared" si="34"/>
        <v>0</v>
      </c>
      <c r="U198" s="644"/>
      <c r="V198" s="644"/>
    </row>
    <row r="199" spans="2:22" x14ac:dyDescent="0.25">
      <c r="B199" s="951"/>
      <c r="C199" s="957"/>
      <c r="D199" s="652"/>
      <c r="E199" s="652"/>
      <c r="F199" s="644"/>
      <c r="G199" s="651"/>
      <c r="H199" s="650" t="str">
        <f t="shared" si="30"/>
        <v/>
      </c>
      <c r="I199" s="642"/>
      <c r="J199" s="649"/>
      <c r="K199" s="653" t="str">
        <f t="shared" si="31"/>
        <v/>
      </c>
      <c r="L199" s="647"/>
      <c r="M199" s="647"/>
      <c r="N199" s="699">
        <f t="shared" si="32"/>
        <v>0</v>
      </c>
      <c r="O199" s="644"/>
      <c r="P199" s="698">
        <f t="shared" si="33"/>
        <v>0</v>
      </c>
      <c r="Q199" s="644"/>
      <c r="R199" s="644"/>
      <c r="S199" s="642"/>
      <c r="T199" s="697">
        <f t="shared" si="34"/>
        <v>0</v>
      </c>
      <c r="U199" s="644"/>
      <c r="V199" s="644"/>
    </row>
    <row r="200" spans="2:22" x14ac:dyDescent="0.25">
      <c r="B200" s="951"/>
      <c r="C200" s="957"/>
      <c r="D200" s="652"/>
      <c r="E200" s="652"/>
      <c r="F200" s="644"/>
      <c r="G200" s="651"/>
      <c r="H200" s="650" t="str">
        <f t="shared" si="30"/>
        <v/>
      </c>
      <c r="I200" s="642"/>
      <c r="J200" s="649"/>
      <c r="K200" s="653" t="str">
        <f t="shared" si="31"/>
        <v/>
      </c>
      <c r="L200" s="647"/>
      <c r="M200" s="647"/>
      <c r="N200" s="699">
        <f t="shared" si="32"/>
        <v>0</v>
      </c>
      <c r="O200" s="644"/>
      <c r="P200" s="698">
        <f t="shared" si="33"/>
        <v>0</v>
      </c>
      <c r="Q200" s="644"/>
      <c r="R200" s="644"/>
      <c r="S200" s="642"/>
      <c r="T200" s="697">
        <f t="shared" si="34"/>
        <v>0</v>
      </c>
      <c r="U200" s="644"/>
      <c r="V200" s="644"/>
    </row>
    <row r="201" spans="2:22" x14ac:dyDescent="0.25">
      <c r="B201" s="951"/>
      <c r="C201" s="957"/>
      <c r="D201" s="652"/>
      <c r="E201" s="652"/>
      <c r="F201" s="644"/>
      <c r="G201" s="651"/>
      <c r="H201" s="650" t="str">
        <f t="shared" si="30"/>
        <v/>
      </c>
      <c r="I201" s="642"/>
      <c r="J201" s="649"/>
      <c r="K201" s="653" t="str">
        <f t="shared" si="31"/>
        <v/>
      </c>
      <c r="L201" s="647"/>
      <c r="M201" s="647"/>
      <c r="N201" s="699">
        <f t="shared" si="32"/>
        <v>0</v>
      </c>
      <c r="O201" s="644"/>
      <c r="P201" s="698">
        <f t="shared" si="33"/>
        <v>0</v>
      </c>
      <c r="Q201" s="644"/>
      <c r="R201" s="644"/>
      <c r="S201" s="642"/>
      <c r="T201" s="697">
        <f t="shared" si="34"/>
        <v>0</v>
      </c>
      <c r="U201" s="644"/>
      <c r="V201" s="644"/>
    </row>
    <row r="202" spans="2:22" x14ac:dyDescent="0.25">
      <c r="B202" s="951"/>
      <c r="C202" s="957"/>
      <c r="D202" s="652"/>
      <c r="E202" s="652"/>
      <c r="F202" s="644"/>
      <c r="G202" s="651"/>
      <c r="H202" s="650" t="str">
        <f t="shared" si="30"/>
        <v/>
      </c>
      <c r="I202" s="642"/>
      <c r="J202" s="649"/>
      <c r="K202" s="653" t="str">
        <f t="shared" si="31"/>
        <v/>
      </c>
      <c r="L202" s="647"/>
      <c r="M202" s="647"/>
      <c r="N202" s="699">
        <f t="shared" si="32"/>
        <v>0</v>
      </c>
      <c r="O202" s="644"/>
      <c r="P202" s="698">
        <f t="shared" si="33"/>
        <v>0</v>
      </c>
      <c r="Q202" s="644"/>
      <c r="R202" s="644"/>
      <c r="S202" s="642"/>
      <c r="T202" s="697">
        <f t="shared" si="34"/>
        <v>0</v>
      </c>
      <c r="U202" s="644"/>
      <c r="V202" s="644"/>
    </row>
    <row r="203" spans="2:22" x14ac:dyDescent="0.25">
      <c r="B203" s="951"/>
      <c r="C203" s="957"/>
      <c r="D203" s="652"/>
      <c r="E203" s="652"/>
      <c r="F203" s="644"/>
      <c r="G203" s="651"/>
      <c r="H203" s="650" t="str">
        <f t="shared" si="30"/>
        <v/>
      </c>
      <c r="I203" s="642"/>
      <c r="J203" s="649"/>
      <c r="K203" s="653" t="str">
        <f t="shared" si="31"/>
        <v/>
      </c>
      <c r="L203" s="647"/>
      <c r="M203" s="647"/>
      <c r="N203" s="699">
        <f t="shared" si="32"/>
        <v>0</v>
      </c>
      <c r="O203" s="644"/>
      <c r="P203" s="698">
        <f t="shared" si="33"/>
        <v>0</v>
      </c>
      <c r="Q203" s="644"/>
      <c r="R203" s="644"/>
      <c r="S203" s="642"/>
      <c r="T203" s="697">
        <f t="shared" si="34"/>
        <v>0</v>
      </c>
      <c r="U203" s="644"/>
      <c r="V203" s="644"/>
    </row>
    <row r="204" spans="2:22" x14ac:dyDescent="0.25">
      <c r="B204" s="952"/>
      <c r="C204" s="958"/>
      <c r="D204" s="652"/>
      <c r="E204" s="652"/>
      <c r="F204" s="644"/>
      <c r="G204" s="651"/>
      <c r="H204" s="650" t="str">
        <f t="shared" si="30"/>
        <v/>
      </c>
      <c r="I204" s="642"/>
      <c r="J204" s="649"/>
      <c r="K204" s="648" t="str">
        <f t="shared" si="31"/>
        <v/>
      </c>
      <c r="L204" s="647"/>
      <c r="M204" s="647"/>
      <c r="N204" s="699">
        <f t="shared" si="32"/>
        <v>0</v>
      </c>
      <c r="O204" s="644"/>
      <c r="P204" s="698">
        <f t="shared" si="33"/>
        <v>0</v>
      </c>
      <c r="Q204" s="644"/>
      <c r="R204" s="644"/>
      <c r="S204" s="642"/>
      <c r="T204" s="697">
        <f t="shared" si="34"/>
        <v>0</v>
      </c>
      <c r="U204" s="644"/>
      <c r="V204" s="644"/>
    </row>
    <row r="205" spans="2:22" s="632" customFormat="1" ht="15.75" thickBot="1" x14ac:dyDescent="0.3">
      <c r="B205" s="641"/>
      <c r="C205" s="640" t="s">
        <v>6</v>
      </c>
      <c r="D205" s="639"/>
      <c r="E205" s="639"/>
      <c r="F205" s="694">
        <f>SUM(F5:F204)</f>
        <v>0</v>
      </c>
      <c r="G205" s="638"/>
      <c r="H205" s="690">
        <f>SUM(H5:H204)</f>
        <v>0</v>
      </c>
      <c r="I205" s="696">
        <f>SUM(I5:I204)</f>
        <v>0</v>
      </c>
      <c r="J205" s="637"/>
      <c r="K205" s="689">
        <f t="shared" ref="K205:T205" si="35">SUM(K5:K204)</f>
        <v>0</v>
      </c>
      <c r="L205" s="696">
        <f t="shared" si="35"/>
        <v>0</v>
      </c>
      <c r="M205" s="696">
        <f t="shared" si="35"/>
        <v>0</v>
      </c>
      <c r="N205" s="695">
        <f t="shared" si="35"/>
        <v>0</v>
      </c>
      <c r="O205" s="694">
        <f t="shared" si="35"/>
        <v>0</v>
      </c>
      <c r="P205" s="694">
        <f t="shared" si="35"/>
        <v>0</v>
      </c>
      <c r="Q205" s="694">
        <f t="shared" si="35"/>
        <v>0</v>
      </c>
      <c r="R205" s="694">
        <f t="shared" si="35"/>
        <v>0</v>
      </c>
      <c r="S205" s="694">
        <f t="shared" si="35"/>
        <v>0</v>
      </c>
      <c r="T205" s="693">
        <f t="shared" si="35"/>
        <v>0</v>
      </c>
    </row>
  </sheetData>
  <sheetProtection password="B3C7" sheet="1" objects="1" scenarios="1"/>
  <mergeCells count="3">
    <mergeCell ref="B3:B4"/>
    <mergeCell ref="B5:B204"/>
    <mergeCell ref="C5:C204"/>
  </mergeCells>
  <hyperlinks>
    <hyperlink ref="A3" location="'List of Clients'!A1" display="CLIENTS LIST"/>
    <hyperlink ref="A1" location="HOME!A1" display="HOME"/>
  </hyperlinks>
  <pageMargins left="0.7" right="0.7" top="0.75" bottom="0.75" header="0.3" footer="0.3"/>
  <pageSetup scale="7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8" activePane="bottomRight" state="frozen"/>
      <selection activeCell="XFD1" sqref="XFD1"/>
      <selection pane="topRight" activeCell="XFD1" sqref="XFD1"/>
      <selection pane="bottomLeft" activeCell="XFD1" sqref="XFD1"/>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8.140625" style="627" customWidth="1"/>
    <col min="22" max="22" width="26.285156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79">
        <f>HOME!O5</f>
        <v>42825</v>
      </c>
      <c r="H1" s="685">
        <f>G1-90</f>
        <v>42735</v>
      </c>
      <c r="J1" s="678"/>
      <c r="K1" s="678"/>
      <c r="L1" s="678"/>
      <c r="M1" s="678"/>
    </row>
    <row r="2" spans="1:25" s="632" customFormat="1" ht="16.5" thickBot="1" x14ac:dyDescent="0.3">
      <c r="A2" s="688"/>
      <c r="B2" s="683"/>
      <c r="C2" s="682" t="s">
        <v>1197</v>
      </c>
      <c r="D2" s="707">
        <f>'List of Clients'!C11</f>
        <v>0</v>
      </c>
      <c r="E2" s="680"/>
      <c r="G2" s="679"/>
      <c r="H2" s="679"/>
      <c r="J2" s="678"/>
      <c r="K2" s="678"/>
      <c r="L2" s="678"/>
      <c r="M2" s="678"/>
    </row>
    <row r="3" spans="1:25" s="670" customFormat="1" ht="49.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6">
        <f>'List of Clients'!C11</f>
        <v>0</v>
      </c>
      <c r="D5" s="660"/>
      <c r="E5" s="652"/>
      <c r="F5" s="644"/>
      <c r="G5" s="651"/>
      <c r="H5" s="650" t="str">
        <f t="shared" ref="H5:H36" si="0">IF(G5&gt;$H$1,F5,"")</f>
        <v/>
      </c>
      <c r="I5" s="642"/>
      <c r="J5" s="651"/>
      <c r="K5" s="653" t="str">
        <f t="shared" ref="K5:K36" si="1">IF(J5&gt;$H$1,I5,"")</f>
        <v/>
      </c>
      <c r="L5" s="647"/>
      <c r="M5" s="647"/>
      <c r="N5" s="699">
        <f t="shared" ref="N5:N36" si="2">L5+M5</f>
        <v>0</v>
      </c>
      <c r="O5" s="644"/>
      <c r="P5" s="698">
        <f t="shared" ref="P5:P36" si="3">I5-(N5+O5)</f>
        <v>0</v>
      </c>
      <c r="Q5" s="644"/>
      <c r="R5" s="644"/>
      <c r="S5" s="642"/>
      <c r="T5" s="697">
        <f t="shared" ref="T5:T36" si="4">I5-N5-Q5-R5+S5</f>
        <v>0</v>
      </c>
      <c r="U5" s="644"/>
      <c r="V5" s="644"/>
      <c r="X5" s="705" t="s">
        <v>1174</v>
      </c>
      <c r="Y5" s="704">
        <f>F205-H205</f>
        <v>0</v>
      </c>
    </row>
    <row r="6" spans="1:25" x14ac:dyDescent="0.25">
      <c r="B6" s="951"/>
      <c r="C6" s="957"/>
      <c r="D6" s="652"/>
      <c r="E6" s="652"/>
      <c r="F6" s="644"/>
      <c r="G6" s="651"/>
      <c r="H6" s="650" t="str">
        <f t="shared" si="0"/>
        <v/>
      </c>
      <c r="I6" s="642"/>
      <c r="J6" s="649"/>
      <c r="K6" s="653" t="str">
        <f t="shared" si="1"/>
        <v/>
      </c>
      <c r="L6" s="647"/>
      <c r="M6" s="647"/>
      <c r="N6" s="699">
        <f t="shared" si="2"/>
        <v>0</v>
      </c>
      <c r="O6" s="644"/>
      <c r="P6" s="698">
        <f t="shared" si="3"/>
        <v>0</v>
      </c>
      <c r="Q6" s="644"/>
      <c r="R6" s="644"/>
      <c r="S6" s="642"/>
      <c r="T6" s="697">
        <f t="shared" si="4"/>
        <v>0</v>
      </c>
      <c r="U6" s="644"/>
      <c r="V6" s="644"/>
      <c r="X6" s="703" t="s">
        <v>1173</v>
      </c>
      <c r="Y6" s="702">
        <f>H205</f>
        <v>0</v>
      </c>
    </row>
    <row r="7" spans="1:25" ht="15.75" thickBot="1" x14ac:dyDescent="0.3">
      <c r="B7" s="951"/>
      <c r="C7" s="957"/>
      <c r="D7" s="652"/>
      <c r="E7" s="652"/>
      <c r="F7" s="644"/>
      <c r="G7" s="651"/>
      <c r="H7" s="650" t="str">
        <f t="shared" si="0"/>
        <v/>
      </c>
      <c r="I7" s="642"/>
      <c r="J7" s="649"/>
      <c r="K7" s="653" t="str">
        <f t="shared" si="1"/>
        <v/>
      </c>
      <c r="L7" s="647"/>
      <c r="M7" s="647"/>
      <c r="N7" s="699">
        <f t="shared" si="2"/>
        <v>0</v>
      </c>
      <c r="O7" s="644"/>
      <c r="P7" s="698">
        <f t="shared" si="3"/>
        <v>0</v>
      </c>
      <c r="Q7" s="644"/>
      <c r="R7" s="644"/>
      <c r="S7" s="642"/>
      <c r="T7" s="697">
        <f t="shared" si="4"/>
        <v>0</v>
      </c>
      <c r="U7" s="644"/>
      <c r="V7" s="644"/>
      <c r="X7" s="701" t="s">
        <v>1172</v>
      </c>
      <c r="Y7" s="700">
        <f>F205</f>
        <v>0</v>
      </c>
    </row>
    <row r="8" spans="1:25" x14ac:dyDescent="0.25">
      <c r="B8" s="951"/>
      <c r="C8" s="957"/>
      <c r="D8" s="652"/>
      <c r="E8" s="652"/>
      <c r="F8" s="644"/>
      <c r="G8" s="651"/>
      <c r="H8" s="650" t="str">
        <f t="shared" si="0"/>
        <v/>
      </c>
      <c r="I8" s="642"/>
      <c r="J8" s="649"/>
      <c r="K8" s="653" t="str">
        <f t="shared" si="1"/>
        <v/>
      </c>
      <c r="L8" s="647"/>
      <c r="M8" s="647"/>
      <c r="N8" s="699">
        <f t="shared" si="2"/>
        <v>0</v>
      </c>
      <c r="O8" s="644"/>
      <c r="P8" s="698">
        <f t="shared" si="3"/>
        <v>0</v>
      </c>
      <c r="Q8" s="644"/>
      <c r="R8" s="644"/>
      <c r="S8" s="642"/>
      <c r="T8" s="697">
        <f t="shared" si="4"/>
        <v>0</v>
      </c>
      <c r="U8" s="644"/>
      <c r="V8" s="644"/>
    </row>
    <row r="9" spans="1:25" x14ac:dyDescent="0.25">
      <c r="B9" s="951"/>
      <c r="C9" s="957"/>
      <c r="D9" s="652"/>
      <c r="E9" s="652"/>
      <c r="F9" s="644"/>
      <c r="G9" s="651"/>
      <c r="H9" s="650" t="str">
        <f t="shared" si="0"/>
        <v/>
      </c>
      <c r="I9" s="642"/>
      <c r="J9" s="649"/>
      <c r="K9" s="653" t="str">
        <f t="shared" si="1"/>
        <v/>
      </c>
      <c r="L9" s="647"/>
      <c r="M9" s="647"/>
      <c r="N9" s="699">
        <f t="shared" si="2"/>
        <v>0</v>
      </c>
      <c r="O9" s="644"/>
      <c r="P9" s="698">
        <f t="shared" si="3"/>
        <v>0</v>
      </c>
      <c r="Q9" s="644"/>
      <c r="R9" s="644"/>
      <c r="S9" s="642"/>
      <c r="T9" s="697">
        <f t="shared" si="4"/>
        <v>0</v>
      </c>
      <c r="U9" s="644"/>
      <c r="V9" s="644"/>
    </row>
    <row r="10" spans="1:25" ht="15.75" thickBot="1" x14ac:dyDescent="0.3">
      <c r="B10" s="951"/>
      <c r="C10" s="957"/>
      <c r="D10" s="652"/>
      <c r="E10" s="652"/>
      <c r="F10" s="644"/>
      <c r="G10" s="651"/>
      <c r="H10" s="650" t="str">
        <f t="shared" si="0"/>
        <v/>
      </c>
      <c r="I10" s="642"/>
      <c r="J10" s="649"/>
      <c r="K10" s="653" t="str">
        <f t="shared" si="1"/>
        <v/>
      </c>
      <c r="L10" s="647"/>
      <c r="M10" s="647"/>
      <c r="N10" s="699">
        <f t="shared" si="2"/>
        <v>0</v>
      </c>
      <c r="O10" s="644"/>
      <c r="P10" s="698">
        <f t="shared" si="3"/>
        <v>0</v>
      </c>
      <c r="Q10" s="644"/>
      <c r="R10" s="644"/>
      <c r="S10" s="642"/>
      <c r="T10" s="697">
        <f t="shared" si="4"/>
        <v>0</v>
      </c>
      <c r="U10" s="644"/>
      <c r="V10" s="644"/>
    </row>
    <row r="11" spans="1:25" x14ac:dyDescent="0.25">
      <c r="B11" s="951"/>
      <c r="C11" s="957"/>
      <c r="D11" s="652"/>
      <c r="E11" s="652"/>
      <c r="F11" s="644"/>
      <c r="G11" s="651"/>
      <c r="H11" s="650" t="str">
        <f t="shared" si="0"/>
        <v/>
      </c>
      <c r="I11" s="642"/>
      <c r="J11" s="649"/>
      <c r="K11" s="653" t="str">
        <f t="shared" si="1"/>
        <v/>
      </c>
      <c r="L11" s="647"/>
      <c r="M11" s="647"/>
      <c r="N11" s="699">
        <f t="shared" si="2"/>
        <v>0</v>
      </c>
      <c r="O11" s="644"/>
      <c r="P11" s="698">
        <f t="shared" si="3"/>
        <v>0</v>
      </c>
      <c r="Q11" s="644"/>
      <c r="R11" s="644"/>
      <c r="S11" s="642"/>
      <c r="T11" s="697">
        <f t="shared" si="4"/>
        <v>0</v>
      </c>
      <c r="U11" s="644"/>
      <c r="V11" s="644"/>
      <c r="X11" s="705" t="s">
        <v>1171</v>
      </c>
      <c r="Y11" s="704">
        <f>I205-K205</f>
        <v>0</v>
      </c>
    </row>
    <row r="12" spans="1:25" x14ac:dyDescent="0.25">
      <c r="B12" s="951"/>
      <c r="C12" s="957"/>
      <c r="D12" s="652"/>
      <c r="E12" s="652"/>
      <c r="F12" s="644"/>
      <c r="G12" s="651"/>
      <c r="H12" s="650" t="str">
        <f t="shared" si="0"/>
        <v/>
      </c>
      <c r="I12" s="642"/>
      <c r="J12" s="649"/>
      <c r="K12" s="653" t="str">
        <f t="shared" si="1"/>
        <v/>
      </c>
      <c r="L12" s="647"/>
      <c r="M12" s="647"/>
      <c r="N12" s="699">
        <f t="shared" si="2"/>
        <v>0</v>
      </c>
      <c r="O12" s="644"/>
      <c r="P12" s="698">
        <f t="shared" si="3"/>
        <v>0</v>
      </c>
      <c r="Q12" s="644"/>
      <c r="R12" s="644"/>
      <c r="S12" s="642"/>
      <c r="T12" s="697">
        <f t="shared" si="4"/>
        <v>0</v>
      </c>
      <c r="U12" s="644"/>
      <c r="V12" s="644"/>
      <c r="X12" s="703" t="s">
        <v>1170</v>
      </c>
      <c r="Y12" s="702">
        <f>K205</f>
        <v>0</v>
      </c>
    </row>
    <row r="13" spans="1:25" ht="15.75" thickBot="1" x14ac:dyDescent="0.3">
      <c r="B13" s="951"/>
      <c r="C13" s="957"/>
      <c r="D13" s="652"/>
      <c r="E13" s="652"/>
      <c r="F13" s="644"/>
      <c r="G13" s="651"/>
      <c r="H13" s="650" t="str">
        <f t="shared" si="0"/>
        <v/>
      </c>
      <c r="I13" s="642"/>
      <c r="J13" s="649"/>
      <c r="K13" s="653" t="str">
        <f t="shared" si="1"/>
        <v/>
      </c>
      <c r="L13" s="647"/>
      <c r="M13" s="647"/>
      <c r="N13" s="699">
        <f t="shared" si="2"/>
        <v>0</v>
      </c>
      <c r="O13" s="644"/>
      <c r="P13" s="698">
        <f t="shared" si="3"/>
        <v>0</v>
      </c>
      <c r="Q13" s="644"/>
      <c r="R13" s="644"/>
      <c r="S13" s="642"/>
      <c r="T13" s="697">
        <f t="shared" si="4"/>
        <v>0</v>
      </c>
      <c r="U13" s="644"/>
      <c r="V13" s="644"/>
      <c r="X13" s="701" t="s">
        <v>1169</v>
      </c>
      <c r="Y13" s="700">
        <f>I205</f>
        <v>0</v>
      </c>
    </row>
    <row r="14" spans="1:25" x14ac:dyDescent="0.25">
      <c r="B14" s="951"/>
      <c r="C14" s="957"/>
      <c r="D14" s="652"/>
      <c r="E14" s="652"/>
      <c r="F14" s="644"/>
      <c r="G14" s="651"/>
      <c r="H14" s="650" t="str">
        <f t="shared" si="0"/>
        <v/>
      </c>
      <c r="I14" s="642"/>
      <c r="J14" s="649"/>
      <c r="K14" s="653" t="str">
        <f t="shared" si="1"/>
        <v/>
      </c>
      <c r="L14" s="647"/>
      <c r="M14" s="647"/>
      <c r="N14" s="699">
        <f t="shared" si="2"/>
        <v>0</v>
      </c>
      <c r="O14" s="644"/>
      <c r="P14" s="698">
        <f t="shared" si="3"/>
        <v>0</v>
      </c>
      <c r="Q14" s="644"/>
      <c r="R14" s="644"/>
      <c r="S14" s="642"/>
      <c r="T14" s="697">
        <f t="shared" si="4"/>
        <v>0</v>
      </c>
      <c r="U14" s="644"/>
      <c r="V14" s="644"/>
    </row>
    <row r="15" spans="1:25" x14ac:dyDescent="0.25">
      <c r="B15" s="951"/>
      <c r="C15" s="957"/>
      <c r="D15" s="652"/>
      <c r="E15" s="652"/>
      <c r="F15" s="644"/>
      <c r="G15" s="651"/>
      <c r="H15" s="650" t="str">
        <f t="shared" si="0"/>
        <v/>
      </c>
      <c r="I15" s="642"/>
      <c r="J15" s="649"/>
      <c r="K15" s="653" t="str">
        <f t="shared" si="1"/>
        <v/>
      </c>
      <c r="L15" s="647"/>
      <c r="M15" s="647"/>
      <c r="N15" s="699">
        <f t="shared" si="2"/>
        <v>0</v>
      </c>
      <c r="O15" s="644"/>
      <c r="P15" s="698">
        <f t="shared" si="3"/>
        <v>0</v>
      </c>
      <c r="Q15" s="644"/>
      <c r="R15" s="644"/>
      <c r="S15" s="642"/>
      <c r="T15" s="697">
        <f t="shared" si="4"/>
        <v>0</v>
      </c>
      <c r="U15" s="644"/>
      <c r="V15" s="644"/>
    </row>
    <row r="16" spans="1:25" x14ac:dyDescent="0.25">
      <c r="B16" s="951"/>
      <c r="C16" s="957"/>
      <c r="D16" s="652"/>
      <c r="E16" s="652"/>
      <c r="F16" s="644"/>
      <c r="G16" s="651"/>
      <c r="H16" s="650" t="str">
        <f t="shared" si="0"/>
        <v/>
      </c>
      <c r="I16" s="642"/>
      <c r="J16" s="649"/>
      <c r="K16" s="653" t="str">
        <f t="shared" si="1"/>
        <v/>
      </c>
      <c r="L16" s="647"/>
      <c r="M16" s="647"/>
      <c r="N16" s="699">
        <f t="shared" si="2"/>
        <v>0</v>
      </c>
      <c r="O16" s="644"/>
      <c r="P16" s="698">
        <f t="shared" si="3"/>
        <v>0</v>
      </c>
      <c r="Q16" s="644"/>
      <c r="R16" s="644"/>
      <c r="S16" s="642"/>
      <c r="T16" s="697">
        <f t="shared" si="4"/>
        <v>0</v>
      </c>
      <c r="U16" s="644"/>
      <c r="V16" s="644"/>
    </row>
    <row r="17" spans="2:22" x14ac:dyDescent="0.25">
      <c r="B17" s="951"/>
      <c r="C17" s="957"/>
      <c r="D17" s="652"/>
      <c r="E17" s="652"/>
      <c r="F17" s="644"/>
      <c r="G17" s="651"/>
      <c r="H17" s="650" t="str">
        <f t="shared" si="0"/>
        <v/>
      </c>
      <c r="I17" s="642"/>
      <c r="J17" s="649"/>
      <c r="K17" s="653" t="str">
        <f t="shared" si="1"/>
        <v/>
      </c>
      <c r="L17" s="647"/>
      <c r="M17" s="647"/>
      <c r="N17" s="699">
        <f t="shared" si="2"/>
        <v>0</v>
      </c>
      <c r="O17" s="644"/>
      <c r="P17" s="698">
        <f t="shared" si="3"/>
        <v>0</v>
      </c>
      <c r="Q17" s="644"/>
      <c r="R17" s="644"/>
      <c r="S17" s="642"/>
      <c r="T17" s="697">
        <f t="shared" si="4"/>
        <v>0</v>
      </c>
      <c r="U17" s="644"/>
      <c r="V17" s="644"/>
    </row>
    <row r="18" spans="2:22" x14ac:dyDescent="0.25">
      <c r="B18" s="951"/>
      <c r="C18" s="957"/>
      <c r="D18" s="652"/>
      <c r="E18" s="652"/>
      <c r="F18" s="644"/>
      <c r="G18" s="651"/>
      <c r="H18" s="650" t="str">
        <f t="shared" si="0"/>
        <v/>
      </c>
      <c r="I18" s="642"/>
      <c r="J18" s="649"/>
      <c r="K18" s="653" t="str">
        <f t="shared" si="1"/>
        <v/>
      </c>
      <c r="L18" s="647"/>
      <c r="M18" s="647"/>
      <c r="N18" s="699">
        <f t="shared" si="2"/>
        <v>0</v>
      </c>
      <c r="O18" s="644"/>
      <c r="P18" s="698">
        <f t="shared" si="3"/>
        <v>0</v>
      </c>
      <c r="Q18" s="644"/>
      <c r="R18" s="644"/>
      <c r="S18" s="642"/>
      <c r="T18" s="697">
        <f t="shared" si="4"/>
        <v>0</v>
      </c>
      <c r="U18" s="644"/>
      <c r="V18" s="644"/>
    </row>
    <row r="19" spans="2:22" x14ac:dyDescent="0.25">
      <c r="B19" s="951"/>
      <c r="C19" s="957"/>
      <c r="D19" s="652"/>
      <c r="E19" s="652"/>
      <c r="F19" s="644"/>
      <c r="G19" s="651"/>
      <c r="H19" s="650" t="str">
        <f t="shared" si="0"/>
        <v/>
      </c>
      <c r="I19" s="642"/>
      <c r="J19" s="649"/>
      <c r="K19" s="653" t="str">
        <f t="shared" si="1"/>
        <v/>
      </c>
      <c r="L19" s="647"/>
      <c r="M19" s="647"/>
      <c r="N19" s="699">
        <f t="shared" si="2"/>
        <v>0</v>
      </c>
      <c r="O19" s="644"/>
      <c r="P19" s="698">
        <f t="shared" si="3"/>
        <v>0</v>
      </c>
      <c r="Q19" s="644"/>
      <c r="R19" s="644"/>
      <c r="S19" s="642"/>
      <c r="T19" s="697">
        <f t="shared" si="4"/>
        <v>0</v>
      </c>
      <c r="U19" s="644"/>
      <c r="V19" s="644"/>
    </row>
    <row r="20" spans="2:22" x14ac:dyDescent="0.25">
      <c r="B20" s="951"/>
      <c r="C20" s="957"/>
      <c r="D20" s="652"/>
      <c r="E20" s="652"/>
      <c r="F20" s="644"/>
      <c r="G20" s="651"/>
      <c r="H20" s="650" t="str">
        <f t="shared" si="0"/>
        <v/>
      </c>
      <c r="I20" s="642"/>
      <c r="J20" s="649"/>
      <c r="K20" s="653" t="str">
        <f t="shared" si="1"/>
        <v/>
      </c>
      <c r="L20" s="647"/>
      <c r="M20" s="647"/>
      <c r="N20" s="699">
        <f t="shared" si="2"/>
        <v>0</v>
      </c>
      <c r="O20" s="644"/>
      <c r="P20" s="698">
        <f t="shared" si="3"/>
        <v>0</v>
      </c>
      <c r="Q20" s="644"/>
      <c r="R20" s="644"/>
      <c r="S20" s="642"/>
      <c r="T20" s="697">
        <f t="shared" si="4"/>
        <v>0</v>
      </c>
      <c r="U20" s="644"/>
      <c r="V20" s="644"/>
    </row>
    <row r="21" spans="2:22" x14ac:dyDescent="0.25">
      <c r="B21" s="951"/>
      <c r="C21" s="957"/>
      <c r="D21" s="652"/>
      <c r="E21" s="652"/>
      <c r="F21" s="644"/>
      <c r="G21" s="651"/>
      <c r="H21" s="650" t="str">
        <f t="shared" si="0"/>
        <v/>
      </c>
      <c r="I21" s="642"/>
      <c r="J21" s="649"/>
      <c r="K21" s="653" t="str">
        <f t="shared" si="1"/>
        <v/>
      </c>
      <c r="L21" s="647"/>
      <c r="M21" s="647"/>
      <c r="N21" s="699">
        <f t="shared" si="2"/>
        <v>0</v>
      </c>
      <c r="O21" s="644"/>
      <c r="P21" s="698">
        <f t="shared" si="3"/>
        <v>0</v>
      </c>
      <c r="Q21" s="644"/>
      <c r="R21" s="644"/>
      <c r="S21" s="642"/>
      <c r="T21" s="697">
        <f t="shared" si="4"/>
        <v>0</v>
      </c>
      <c r="U21" s="644"/>
      <c r="V21" s="644"/>
    </row>
    <row r="22" spans="2:22" x14ac:dyDescent="0.25">
      <c r="B22" s="951"/>
      <c r="C22" s="957"/>
      <c r="D22" s="652"/>
      <c r="E22" s="652"/>
      <c r="F22" s="644"/>
      <c r="G22" s="651"/>
      <c r="H22" s="650" t="str">
        <f t="shared" si="0"/>
        <v/>
      </c>
      <c r="I22" s="642"/>
      <c r="J22" s="649"/>
      <c r="K22" s="653" t="str">
        <f t="shared" si="1"/>
        <v/>
      </c>
      <c r="L22" s="647"/>
      <c r="M22" s="647"/>
      <c r="N22" s="699">
        <f t="shared" si="2"/>
        <v>0</v>
      </c>
      <c r="O22" s="644"/>
      <c r="P22" s="698">
        <f t="shared" si="3"/>
        <v>0</v>
      </c>
      <c r="Q22" s="644"/>
      <c r="R22" s="644"/>
      <c r="S22" s="642"/>
      <c r="T22" s="697">
        <f t="shared" si="4"/>
        <v>0</v>
      </c>
      <c r="U22" s="644"/>
      <c r="V22" s="644"/>
    </row>
    <row r="23" spans="2:22" x14ac:dyDescent="0.25">
      <c r="B23" s="951"/>
      <c r="C23" s="957"/>
      <c r="D23" s="652"/>
      <c r="E23" s="652"/>
      <c r="F23" s="644"/>
      <c r="G23" s="651"/>
      <c r="H23" s="650" t="str">
        <f t="shared" si="0"/>
        <v/>
      </c>
      <c r="I23" s="642"/>
      <c r="J23" s="649"/>
      <c r="K23" s="653" t="str">
        <f t="shared" si="1"/>
        <v/>
      </c>
      <c r="L23" s="647"/>
      <c r="M23" s="647"/>
      <c r="N23" s="699">
        <f t="shared" si="2"/>
        <v>0</v>
      </c>
      <c r="O23" s="644"/>
      <c r="P23" s="698">
        <f t="shared" si="3"/>
        <v>0</v>
      </c>
      <c r="Q23" s="644"/>
      <c r="R23" s="644"/>
      <c r="S23" s="642"/>
      <c r="T23" s="697">
        <f t="shared" si="4"/>
        <v>0</v>
      </c>
      <c r="U23" s="644"/>
      <c r="V23" s="644"/>
    </row>
    <row r="24" spans="2:22" x14ac:dyDescent="0.25">
      <c r="B24" s="951"/>
      <c r="C24" s="957"/>
      <c r="D24" s="652"/>
      <c r="E24" s="652"/>
      <c r="F24" s="644"/>
      <c r="G24" s="651"/>
      <c r="H24" s="650" t="str">
        <f t="shared" si="0"/>
        <v/>
      </c>
      <c r="I24" s="642"/>
      <c r="J24" s="649"/>
      <c r="K24" s="653" t="str">
        <f t="shared" si="1"/>
        <v/>
      </c>
      <c r="L24" s="647"/>
      <c r="M24" s="647"/>
      <c r="N24" s="699">
        <f t="shared" si="2"/>
        <v>0</v>
      </c>
      <c r="O24" s="644"/>
      <c r="P24" s="698">
        <f t="shared" si="3"/>
        <v>0</v>
      </c>
      <c r="Q24" s="644"/>
      <c r="R24" s="644"/>
      <c r="S24" s="642"/>
      <c r="T24" s="697">
        <f t="shared" si="4"/>
        <v>0</v>
      </c>
      <c r="U24" s="644"/>
      <c r="V24" s="644"/>
    </row>
    <row r="25" spans="2:22" x14ac:dyDescent="0.25">
      <c r="B25" s="951"/>
      <c r="C25" s="957"/>
      <c r="D25" s="652"/>
      <c r="E25" s="652"/>
      <c r="F25" s="644"/>
      <c r="G25" s="651"/>
      <c r="H25" s="650" t="str">
        <f t="shared" si="0"/>
        <v/>
      </c>
      <c r="I25" s="642"/>
      <c r="J25" s="649"/>
      <c r="K25" s="653" t="str">
        <f t="shared" si="1"/>
        <v/>
      </c>
      <c r="L25" s="647"/>
      <c r="M25" s="647"/>
      <c r="N25" s="699">
        <f t="shared" si="2"/>
        <v>0</v>
      </c>
      <c r="O25" s="644"/>
      <c r="P25" s="698">
        <f t="shared" si="3"/>
        <v>0</v>
      </c>
      <c r="Q25" s="644"/>
      <c r="R25" s="644"/>
      <c r="S25" s="642"/>
      <c r="T25" s="697">
        <f t="shared" si="4"/>
        <v>0</v>
      </c>
      <c r="U25" s="644"/>
      <c r="V25" s="644"/>
    </row>
    <row r="26" spans="2:22" x14ac:dyDescent="0.25">
      <c r="B26" s="951"/>
      <c r="C26" s="957"/>
      <c r="D26" s="652"/>
      <c r="E26" s="652"/>
      <c r="F26" s="644"/>
      <c r="G26" s="651"/>
      <c r="H26" s="650" t="str">
        <f t="shared" si="0"/>
        <v/>
      </c>
      <c r="I26" s="642"/>
      <c r="J26" s="649"/>
      <c r="K26" s="653" t="str">
        <f t="shared" si="1"/>
        <v/>
      </c>
      <c r="L26" s="647"/>
      <c r="M26" s="647"/>
      <c r="N26" s="699">
        <f t="shared" si="2"/>
        <v>0</v>
      </c>
      <c r="O26" s="644"/>
      <c r="P26" s="698">
        <f t="shared" si="3"/>
        <v>0</v>
      </c>
      <c r="Q26" s="644"/>
      <c r="R26" s="644"/>
      <c r="S26" s="642"/>
      <c r="T26" s="697">
        <f t="shared" si="4"/>
        <v>0</v>
      </c>
      <c r="U26" s="644"/>
      <c r="V26" s="644"/>
    </row>
    <row r="27" spans="2:22" x14ac:dyDescent="0.25">
      <c r="B27" s="951"/>
      <c r="C27" s="957"/>
      <c r="D27" s="652"/>
      <c r="E27" s="652"/>
      <c r="F27" s="644"/>
      <c r="G27" s="651"/>
      <c r="H27" s="650" t="str">
        <f t="shared" si="0"/>
        <v/>
      </c>
      <c r="I27" s="642"/>
      <c r="J27" s="649"/>
      <c r="K27" s="653" t="str">
        <f t="shared" si="1"/>
        <v/>
      </c>
      <c r="L27" s="647"/>
      <c r="M27" s="647"/>
      <c r="N27" s="699">
        <f t="shared" si="2"/>
        <v>0</v>
      </c>
      <c r="O27" s="644"/>
      <c r="P27" s="698">
        <f t="shared" si="3"/>
        <v>0</v>
      </c>
      <c r="Q27" s="644"/>
      <c r="R27" s="644"/>
      <c r="S27" s="642"/>
      <c r="T27" s="697">
        <f t="shared" si="4"/>
        <v>0</v>
      </c>
      <c r="U27" s="644"/>
      <c r="V27" s="644"/>
    </row>
    <row r="28" spans="2:22" x14ac:dyDescent="0.25">
      <c r="B28" s="951"/>
      <c r="C28" s="957"/>
      <c r="D28" s="652"/>
      <c r="E28" s="652"/>
      <c r="F28" s="644"/>
      <c r="G28" s="651"/>
      <c r="H28" s="650" t="str">
        <f t="shared" si="0"/>
        <v/>
      </c>
      <c r="I28" s="642"/>
      <c r="J28" s="649"/>
      <c r="K28" s="653" t="str">
        <f t="shared" si="1"/>
        <v/>
      </c>
      <c r="L28" s="647"/>
      <c r="M28" s="647"/>
      <c r="N28" s="699">
        <f t="shared" si="2"/>
        <v>0</v>
      </c>
      <c r="O28" s="644"/>
      <c r="P28" s="698">
        <f t="shared" si="3"/>
        <v>0</v>
      </c>
      <c r="Q28" s="644"/>
      <c r="R28" s="644"/>
      <c r="S28" s="642"/>
      <c r="T28" s="697">
        <f t="shared" si="4"/>
        <v>0</v>
      </c>
      <c r="U28" s="644"/>
      <c r="V28" s="644"/>
    </row>
    <row r="29" spans="2:22" x14ac:dyDescent="0.25">
      <c r="B29" s="951"/>
      <c r="C29" s="957"/>
      <c r="D29" s="652"/>
      <c r="E29" s="652"/>
      <c r="F29" s="644"/>
      <c r="G29" s="651"/>
      <c r="H29" s="650" t="str">
        <f t="shared" si="0"/>
        <v/>
      </c>
      <c r="I29" s="642"/>
      <c r="J29" s="649"/>
      <c r="K29" s="653" t="str">
        <f t="shared" si="1"/>
        <v/>
      </c>
      <c r="L29" s="647"/>
      <c r="M29" s="647"/>
      <c r="N29" s="699">
        <f t="shared" si="2"/>
        <v>0</v>
      </c>
      <c r="O29" s="644"/>
      <c r="P29" s="698">
        <f t="shared" si="3"/>
        <v>0</v>
      </c>
      <c r="Q29" s="644"/>
      <c r="R29" s="644"/>
      <c r="S29" s="642"/>
      <c r="T29" s="697">
        <f t="shared" si="4"/>
        <v>0</v>
      </c>
      <c r="U29" s="644"/>
      <c r="V29" s="644"/>
    </row>
    <row r="30" spans="2:22" x14ac:dyDescent="0.25">
      <c r="B30" s="951"/>
      <c r="C30" s="957"/>
      <c r="D30" s="652"/>
      <c r="E30" s="652"/>
      <c r="F30" s="644"/>
      <c r="G30" s="651"/>
      <c r="H30" s="650" t="str">
        <f t="shared" si="0"/>
        <v/>
      </c>
      <c r="I30" s="642"/>
      <c r="J30" s="649"/>
      <c r="K30" s="653" t="str">
        <f t="shared" si="1"/>
        <v/>
      </c>
      <c r="L30" s="647"/>
      <c r="M30" s="647"/>
      <c r="N30" s="699">
        <f t="shared" si="2"/>
        <v>0</v>
      </c>
      <c r="O30" s="644"/>
      <c r="P30" s="698">
        <f t="shared" si="3"/>
        <v>0</v>
      </c>
      <c r="Q30" s="644"/>
      <c r="R30" s="644"/>
      <c r="S30" s="642"/>
      <c r="T30" s="697">
        <f t="shared" si="4"/>
        <v>0</v>
      </c>
      <c r="U30" s="644"/>
      <c r="V30" s="644"/>
    </row>
    <row r="31" spans="2:22" x14ac:dyDescent="0.25">
      <c r="B31" s="951"/>
      <c r="C31" s="957"/>
      <c r="D31" s="652"/>
      <c r="E31" s="652"/>
      <c r="F31" s="644"/>
      <c r="G31" s="651"/>
      <c r="H31" s="650" t="str">
        <f t="shared" si="0"/>
        <v/>
      </c>
      <c r="I31" s="642"/>
      <c r="J31" s="649"/>
      <c r="K31" s="653" t="str">
        <f t="shared" si="1"/>
        <v/>
      </c>
      <c r="L31" s="647"/>
      <c r="M31" s="647"/>
      <c r="N31" s="699">
        <f t="shared" si="2"/>
        <v>0</v>
      </c>
      <c r="O31" s="644"/>
      <c r="P31" s="698">
        <f t="shared" si="3"/>
        <v>0</v>
      </c>
      <c r="Q31" s="644"/>
      <c r="R31" s="644"/>
      <c r="S31" s="642"/>
      <c r="T31" s="697">
        <f t="shared" si="4"/>
        <v>0</v>
      </c>
      <c r="U31" s="644"/>
      <c r="V31" s="644"/>
    </row>
    <row r="32" spans="2:22" x14ac:dyDescent="0.25">
      <c r="B32" s="951"/>
      <c r="C32" s="957"/>
      <c r="D32" s="652"/>
      <c r="E32" s="652"/>
      <c r="F32" s="644"/>
      <c r="G32" s="651"/>
      <c r="H32" s="650" t="str">
        <f t="shared" si="0"/>
        <v/>
      </c>
      <c r="I32" s="642"/>
      <c r="J32" s="649"/>
      <c r="K32" s="653" t="str">
        <f t="shared" si="1"/>
        <v/>
      </c>
      <c r="L32" s="647"/>
      <c r="M32" s="647"/>
      <c r="N32" s="699">
        <f t="shared" si="2"/>
        <v>0</v>
      </c>
      <c r="O32" s="644"/>
      <c r="P32" s="698">
        <f t="shared" si="3"/>
        <v>0</v>
      </c>
      <c r="Q32" s="644"/>
      <c r="R32" s="644"/>
      <c r="S32" s="642"/>
      <c r="T32" s="697">
        <f t="shared" si="4"/>
        <v>0</v>
      </c>
      <c r="U32" s="644"/>
      <c r="V32" s="644"/>
    </row>
    <row r="33" spans="2:22" x14ac:dyDescent="0.25">
      <c r="B33" s="951"/>
      <c r="C33" s="957"/>
      <c r="D33" s="652"/>
      <c r="E33" s="652"/>
      <c r="F33" s="644"/>
      <c r="G33" s="651"/>
      <c r="H33" s="650" t="str">
        <f t="shared" si="0"/>
        <v/>
      </c>
      <c r="I33" s="642"/>
      <c r="J33" s="649"/>
      <c r="K33" s="653" t="str">
        <f t="shared" si="1"/>
        <v/>
      </c>
      <c r="L33" s="647"/>
      <c r="M33" s="647"/>
      <c r="N33" s="699">
        <f t="shared" si="2"/>
        <v>0</v>
      </c>
      <c r="O33" s="644"/>
      <c r="P33" s="698">
        <f t="shared" si="3"/>
        <v>0</v>
      </c>
      <c r="Q33" s="644"/>
      <c r="R33" s="644"/>
      <c r="S33" s="642"/>
      <c r="T33" s="697">
        <f t="shared" si="4"/>
        <v>0</v>
      </c>
      <c r="U33" s="644"/>
      <c r="V33" s="644"/>
    </row>
    <row r="34" spans="2:22" x14ac:dyDescent="0.25">
      <c r="B34" s="951"/>
      <c r="C34" s="957"/>
      <c r="D34" s="652"/>
      <c r="E34" s="652"/>
      <c r="F34" s="644"/>
      <c r="G34" s="651"/>
      <c r="H34" s="650" t="str">
        <f t="shared" si="0"/>
        <v/>
      </c>
      <c r="I34" s="642"/>
      <c r="J34" s="649"/>
      <c r="K34" s="653" t="str">
        <f t="shared" si="1"/>
        <v/>
      </c>
      <c r="L34" s="647"/>
      <c r="M34" s="647"/>
      <c r="N34" s="699">
        <f t="shared" si="2"/>
        <v>0</v>
      </c>
      <c r="O34" s="644"/>
      <c r="P34" s="698">
        <f t="shared" si="3"/>
        <v>0</v>
      </c>
      <c r="Q34" s="644"/>
      <c r="R34" s="644"/>
      <c r="S34" s="642"/>
      <c r="T34" s="697">
        <f t="shared" si="4"/>
        <v>0</v>
      </c>
      <c r="U34" s="644"/>
      <c r="V34" s="644"/>
    </row>
    <row r="35" spans="2:22" x14ac:dyDescent="0.25">
      <c r="B35" s="951"/>
      <c r="C35" s="957"/>
      <c r="D35" s="652"/>
      <c r="E35" s="652"/>
      <c r="F35" s="644"/>
      <c r="G35" s="651"/>
      <c r="H35" s="650" t="str">
        <f t="shared" si="0"/>
        <v/>
      </c>
      <c r="I35" s="642"/>
      <c r="J35" s="649"/>
      <c r="K35" s="653" t="str">
        <f t="shared" si="1"/>
        <v/>
      </c>
      <c r="L35" s="647"/>
      <c r="M35" s="647"/>
      <c r="N35" s="699">
        <f t="shared" si="2"/>
        <v>0</v>
      </c>
      <c r="O35" s="644"/>
      <c r="P35" s="698">
        <f t="shared" si="3"/>
        <v>0</v>
      </c>
      <c r="Q35" s="644"/>
      <c r="R35" s="644"/>
      <c r="S35" s="642"/>
      <c r="T35" s="697">
        <f t="shared" si="4"/>
        <v>0</v>
      </c>
      <c r="U35" s="644"/>
      <c r="V35" s="644"/>
    </row>
    <row r="36" spans="2:22" x14ac:dyDescent="0.25">
      <c r="B36" s="951"/>
      <c r="C36" s="957"/>
      <c r="D36" s="652"/>
      <c r="E36" s="652"/>
      <c r="F36" s="644"/>
      <c r="G36" s="651"/>
      <c r="H36" s="650" t="str">
        <f t="shared" si="0"/>
        <v/>
      </c>
      <c r="I36" s="642"/>
      <c r="J36" s="649"/>
      <c r="K36" s="653" t="str">
        <f t="shared" si="1"/>
        <v/>
      </c>
      <c r="L36" s="647"/>
      <c r="M36" s="647"/>
      <c r="N36" s="699">
        <f t="shared" si="2"/>
        <v>0</v>
      </c>
      <c r="O36" s="644"/>
      <c r="P36" s="698">
        <f t="shared" si="3"/>
        <v>0</v>
      </c>
      <c r="Q36" s="644"/>
      <c r="R36" s="644"/>
      <c r="S36" s="642"/>
      <c r="T36" s="697">
        <f t="shared" si="4"/>
        <v>0</v>
      </c>
      <c r="U36" s="644"/>
      <c r="V36" s="644"/>
    </row>
    <row r="37" spans="2:22" x14ac:dyDescent="0.25">
      <c r="B37" s="951"/>
      <c r="C37" s="957"/>
      <c r="D37" s="652"/>
      <c r="E37" s="652"/>
      <c r="F37" s="644"/>
      <c r="G37" s="651"/>
      <c r="H37" s="650" t="str">
        <f t="shared" ref="H37:H68" si="5">IF(G37&gt;$H$1,F37,"")</f>
        <v/>
      </c>
      <c r="I37" s="642"/>
      <c r="J37" s="649"/>
      <c r="K37" s="653" t="str">
        <f t="shared" ref="K37:K68" si="6">IF(J37&gt;$H$1,I37,"")</f>
        <v/>
      </c>
      <c r="L37" s="647"/>
      <c r="M37" s="647"/>
      <c r="N37" s="699">
        <f t="shared" ref="N37:N68" si="7">L37+M37</f>
        <v>0</v>
      </c>
      <c r="O37" s="644"/>
      <c r="P37" s="698">
        <f t="shared" ref="P37:P68" si="8">I37-(N37+O37)</f>
        <v>0</v>
      </c>
      <c r="Q37" s="644"/>
      <c r="R37" s="644"/>
      <c r="S37" s="642"/>
      <c r="T37" s="697">
        <f t="shared" ref="T37:T68" si="9">I37-N37-Q37-R37+S37</f>
        <v>0</v>
      </c>
      <c r="U37" s="644"/>
      <c r="V37" s="644"/>
    </row>
    <row r="38" spans="2:22" x14ac:dyDescent="0.25">
      <c r="B38" s="951"/>
      <c r="C38" s="957"/>
      <c r="D38" s="652"/>
      <c r="E38" s="652"/>
      <c r="F38" s="644"/>
      <c r="G38" s="651"/>
      <c r="H38" s="650" t="str">
        <f t="shared" si="5"/>
        <v/>
      </c>
      <c r="I38" s="642"/>
      <c r="J38" s="649"/>
      <c r="K38" s="653" t="str">
        <f t="shared" si="6"/>
        <v/>
      </c>
      <c r="L38" s="647"/>
      <c r="M38" s="647"/>
      <c r="N38" s="699">
        <f t="shared" si="7"/>
        <v>0</v>
      </c>
      <c r="O38" s="644"/>
      <c r="P38" s="698">
        <f t="shared" si="8"/>
        <v>0</v>
      </c>
      <c r="Q38" s="644"/>
      <c r="R38" s="644"/>
      <c r="S38" s="642"/>
      <c r="T38" s="697">
        <f t="shared" si="9"/>
        <v>0</v>
      </c>
      <c r="U38" s="644"/>
      <c r="V38" s="644"/>
    </row>
    <row r="39" spans="2:22" x14ac:dyDescent="0.25">
      <c r="B39" s="951"/>
      <c r="C39" s="957"/>
      <c r="D39" s="652"/>
      <c r="E39" s="652"/>
      <c r="F39" s="644"/>
      <c r="G39" s="651"/>
      <c r="H39" s="650" t="str">
        <f t="shared" si="5"/>
        <v/>
      </c>
      <c r="I39" s="642"/>
      <c r="J39" s="649"/>
      <c r="K39" s="653" t="str">
        <f t="shared" si="6"/>
        <v/>
      </c>
      <c r="L39" s="647"/>
      <c r="M39" s="647"/>
      <c r="N39" s="699">
        <f t="shared" si="7"/>
        <v>0</v>
      </c>
      <c r="O39" s="644"/>
      <c r="P39" s="698">
        <f t="shared" si="8"/>
        <v>0</v>
      </c>
      <c r="Q39" s="644"/>
      <c r="R39" s="644"/>
      <c r="S39" s="642"/>
      <c r="T39" s="697">
        <f t="shared" si="9"/>
        <v>0</v>
      </c>
      <c r="U39" s="644"/>
      <c r="V39" s="644"/>
    </row>
    <row r="40" spans="2:22" x14ac:dyDescent="0.25">
      <c r="B40" s="951"/>
      <c r="C40" s="957"/>
      <c r="D40" s="652"/>
      <c r="E40" s="652"/>
      <c r="F40" s="644"/>
      <c r="G40" s="651"/>
      <c r="H40" s="650" t="str">
        <f t="shared" si="5"/>
        <v/>
      </c>
      <c r="I40" s="642"/>
      <c r="J40" s="649"/>
      <c r="K40" s="653" t="str">
        <f t="shared" si="6"/>
        <v/>
      </c>
      <c r="L40" s="647"/>
      <c r="M40" s="647"/>
      <c r="N40" s="699">
        <f t="shared" si="7"/>
        <v>0</v>
      </c>
      <c r="O40" s="644"/>
      <c r="P40" s="698">
        <f t="shared" si="8"/>
        <v>0</v>
      </c>
      <c r="Q40" s="644"/>
      <c r="R40" s="644"/>
      <c r="S40" s="642"/>
      <c r="T40" s="697">
        <f t="shared" si="9"/>
        <v>0</v>
      </c>
      <c r="U40" s="644"/>
      <c r="V40" s="644"/>
    </row>
    <row r="41" spans="2:22" x14ac:dyDescent="0.25">
      <c r="B41" s="951"/>
      <c r="C41" s="957"/>
      <c r="D41" s="652"/>
      <c r="E41" s="652"/>
      <c r="F41" s="644"/>
      <c r="G41" s="651"/>
      <c r="H41" s="650" t="str">
        <f t="shared" si="5"/>
        <v/>
      </c>
      <c r="I41" s="642"/>
      <c r="J41" s="649"/>
      <c r="K41" s="653" t="str">
        <f t="shared" si="6"/>
        <v/>
      </c>
      <c r="L41" s="647"/>
      <c r="M41" s="647"/>
      <c r="N41" s="699">
        <f t="shared" si="7"/>
        <v>0</v>
      </c>
      <c r="O41" s="644"/>
      <c r="P41" s="698">
        <f t="shared" si="8"/>
        <v>0</v>
      </c>
      <c r="Q41" s="644"/>
      <c r="R41" s="644"/>
      <c r="S41" s="642"/>
      <c r="T41" s="697">
        <f t="shared" si="9"/>
        <v>0</v>
      </c>
      <c r="U41" s="644"/>
      <c r="V41" s="644"/>
    </row>
    <row r="42" spans="2:22" x14ac:dyDescent="0.25">
      <c r="B42" s="951"/>
      <c r="C42" s="957"/>
      <c r="D42" s="652"/>
      <c r="E42" s="652"/>
      <c r="F42" s="644"/>
      <c r="G42" s="651"/>
      <c r="H42" s="650" t="str">
        <f t="shared" si="5"/>
        <v/>
      </c>
      <c r="I42" s="642"/>
      <c r="J42" s="649"/>
      <c r="K42" s="653" t="str">
        <f t="shared" si="6"/>
        <v/>
      </c>
      <c r="L42" s="647"/>
      <c r="M42" s="647"/>
      <c r="N42" s="699">
        <f t="shared" si="7"/>
        <v>0</v>
      </c>
      <c r="O42" s="644"/>
      <c r="P42" s="698">
        <f t="shared" si="8"/>
        <v>0</v>
      </c>
      <c r="Q42" s="644"/>
      <c r="R42" s="644"/>
      <c r="S42" s="642"/>
      <c r="T42" s="697">
        <f t="shared" si="9"/>
        <v>0</v>
      </c>
      <c r="U42" s="644"/>
      <c r="V42" s="644"/>
    </row>
    <row r="43" spans="2:22" x14ac:dyDescent="0.25">
      <c r="B43" s="951"/>
      <c r="C43" s="957"/>
      <c r="D43" s="652"/>
      <c r="E43" s="652"/>
      <c r="F43" s="644"/>
      <c r="G43" s="651"/>
      <c r="H43" s="650" t="str">
        <f t="shared" si="5"/>
        <v/>
      </c>
      <c r="I43" s="642"/>
      <c r="J43" s="649"/>
      <c r="K43" s="653" t="str">
        <f t="shared" si="6"/>
        <v/>
      </c>
      <c r="L43" s="647"/>
      <c r="M43" s="647"/>
      <c r="N43" s="699">
        <f t="shared" si="7"/>
        <v>0</v>
      </c>
      <c r="O43" s="644"/>
      <c r="P43" s="698">
        <f t="shared" si="8"/>
        <v>0</v>
      </c>
      <c r="Q43" s="644"/>
      <c r="R43" s="644"/>
      <c r="S43" s="642"/>
      <c r="T43" s="697">
        <f t="shared" si="9"/>
        <v>0</v>
      </c>
      <c r="U43" s="644"/>
      <c r="V43" s="644"/>
    </row>
    <row r="44" spans="2:22" x14ac:dyDescent="0.25">
      <c r="B44" s="951"/>
      <c r="C44" s="957"/>
      <c r="D44" s="652"/>
      <c r="E44" s="652"/>
      <c r="F44" s="644"/>
      <c r="G44" s="651"/>
      <c r="H44" s="650" t="str">
        <f t="shared" si="5"/>
        <v/>
      </c>
      <c r="I44" s="642"/>
      <c r="J44" s="649"/>
      <c r="K44" s="653" t="str">
        <f t="shared" si="6"/>
        <v/>
      </c>
      <c r="L44" s="647"/>
      <c r="M44" s="647"/>
      <c r="N44" s="699">
        <f t="shared" si="7"/>
        <v>0</v>
      </c>
      <c r="O44" s="644"/>
      <c r="P44" s="698">
        <f t="shared" si="8"/>
        <v>0</v>
      </c>
      <c r="Q44" s="644"/>
      <c r="R44" s="644"/>
      <c r="S44" s="642"/>
      <c r="T44" s="697">
        <f t="shared" si="9"/>
        <v>0</v>
      </c>
      <c r="U44" s="644"/>
      <c r="V44" s="644"/>
    </row>
    <row r="45" spans="2:22" x14ac:dyDescent="0.25">
      <c r="B45" s="951"/>
      <c r="C45" s="957"/>
      <c r="D45" s="652"/>
      <c r="E45" s="652"/>
      <c r="F45" s="644"/>
      <c r="G45" s="651"/>
      <c r="H45" s="650" t="str">
        <f t="shared" si="5"/>
        <v/>
      </c>
      <c r="I45" s="642"/>
      <c r="J45" s="649"/>
      <c r="K45" s="653" t="str">
        <f t="shared" si="6"/>
        <v/>
      </c>
      <c r="L45" s="647"/>
      <c r="M45" s="647"/>
      <c r="N45" s="699">
        <f t="shared" si="7"/>
        <v>0</v>
      </c>
      <c r="O45" s="644"/>
      <c r="P45" s="698">
        <f t="shared" si="8"/>
        <v>0</v>
      </c>
      <c r="Q45" s="644"/>
      <c r="R45" s="644"/>
      <c r="S45" s="642"/>
      <c r="T45" s="697">
        <f t="shared" si="9"/>
        <v>0</v>
      </c>
      <c r="U45" s="644"/>
      <c r="V45" s="644"/>
    </row>
    <row r="46" spans="2:22" x14ac:dyDescent="0.25">
      <c r="B46" s="951"/>
      <c r="C46" s="957"/>
      <c r="D46" s="652"/>
      <c r="E46" s="652"/>
      <c r="F46" s="644"/>
      <c r="G46" s="651"/>
      <c r="H46" s="650" t="str">
        <f t="shared" si="5"/>
        <v/>
      </c>
      <c r="I46" s="642"/>
      <c r="J46" s="649"/>
      <c r="K46" s="653" t="str">
        <f t="shared" si="6"/>
        <v/>
      </c>
      <c r="L46" s="647"/>
      <c r="M46" s="647"/>
      <c r="N46" s="699">
        <f t="shared" si="7"/>
        <v>0</v>
      </c>
      <c r="O46" s="644"/>
      <c r="P46" s="698">
        <f t="shared" si="8"/>
        <v>0</v>
      </c>
      <c r="Q46" s="644"/>
      <c r="R46" s="644"/>
      <c r="S46" s="642"/>
      <c r="T46" s="697">
        <f t="shared" si="9"/>
        <v>0</v>
      </c>
      <c r="U46" s="644"/>
      <c r="V46" s="644"/>
    </row>
    <row r="47" spans="2:22" x14ac:dyDescent="0.25">
      <c r="B47" s="951"/>
      <c r="C47" s="957"/>
      <c r="D47" s="652"/>
      <c r="E47" s="652"/>
      <c r="F47" s="644"/>
      <c r="G47" s="651"/>
      <c r="H47" s="650" t="str">
        <f t="shared" si="5"/>
        <v/>
      </c>
      <c r="I47" s="642"/>
      <c r="J47" s="649"/>
      <c r="K47" s="653" t="str">
        <f t="shared" si="6"/>
        <v/>
      </c>
      <c r="L47" s="647"/>
      <c r="M47" s="647"/>
      <c r="N47" s="699">
        <f t="shared" si="7"/>
        <v>0</v>
      </c>
      <c r="O47" s="644"/>
      <c r="P47" s="698">
        <f t="shared" si="8"/>
        <v>0</v>
      </c>
      <c r="Q47" s="644"/>
      <c r="R47" s="644"/>
      <c r="S47" s="642"/>
      <c r="T47" s="697">
        <f t="shared" si="9"/>
        <v>0</v>
      </c>
      <c r="U47" s="644"/>
      <c r="V47" s="644"/>
    </row>
    <row r="48" spans="2:22" x14ac:dyDescent="0.25">
      <c r="B48" s="951"/>
      <c r="C48" s="957"/>
      <c r="D48" s="652"/>
      <c r="E48" s="652"/>
      <c r="F48" s="644"/>
      <c r="G48" s="651"/>
      <c r="H48" s="650" t="str">
        <f t="shared" si="5"/>
        <v/>
      </c>
      <c r="I48" s="642"/>
      <c r="J48" s="649"/>
      <c r="K48" s="653" t="str">
        <f t="shared" si="6"/>
        <v/>
      </c>
      <c r="L48" s="647"/>
      <c r="M48" s="647"/>
      <c r="N48" s="699">
        <f t="shared" si="7"/>
        <v>0</v>
      </c>
      <c r="O48" s="644"/>
      <c r="P48" s="698">
        <f t="shared" si="8"/>
        <v>0</v>
      </c>
      <c r="Q48" s="644"/>
      <c r="R48" s="644"/>
      <c r="S48" s="642"/>
      <c r="T48" s="697">
        <f t="shared" si="9"/>
        <v>0</v>
      </c>
      <c r="U48" s="644"/>
      <c r="V48" s="644"/>
    </row>
    <row r="49" spans="2:22" x14ac:dyDescent="0.25">
      <c r="B49" s="951"/>
      <c r="C49" s="957"/>
      <c r="D49" s="652"/>
      <c r="E49" s="652"/>
      <c r="F49" s="644"/>
      <c r="G49" s="651"/>
      <c r="H49" s="650" t="str">
        <f t="shared" si="5"/>
        <v/>
      </c>
      <c r="I49" s="642"/>
      <c r="J49" s="649"/>
      <c r="K49" s="653" t="str">
        <f t="shared" si="6"/>
        <v/>
      </c>
      <c r="L49" s="647"/>
      <c r="M49" s="647"/>
      <c r="N49" s="699">
        <f t="shared" si="7"/>
        <v>0</v>
      </c>
      <c r="O49" s="644"/>
      <c r="P49" s="698">
        <f t="shared" si="8"/>
        <v>0</v>
      </c>
      <c r="Q49" s="644"/>
      <c r="R49" s="644"/>
      <c r="S49" s="642"/>
      <c r="T49" s="697">
        <f t="shared" si="9"/>
        <v>0</v>
      </c>
      <c r="U49" s="644"/>
      <c r="V49" s="644"/>
    </row>
    <row r="50" spans="2:22" x14ac:dyDescent="0.25">
      <c r="B50" s="951"/>
      <c r="C50" s="957"/>
      <c r="D50" s="652"/>
      <c r="E50" s="652"/>
      <c r="F50" s="644"/>
      <c r="G50" s="651"/>
      <c r="H50" s="650" t="str">
        <f t="shared" si="5"/>
        <v/>
      </c>
      <c r="I50" s="642"/>
      <c r="J50" s="649"/>
      <c r="K50" s="653" t="str">
        <f t="shared" si="6"/>
        <v/>
      </c>
      <c r="L50" s="647"/>
      <c r="M50" s="647"/>
      <c r="N50" s="699">
        <f t="shared" si="7"/>
        <v>0</v>
      </c>
      <c r="O50" s="644"/>
      <c r="P50" s="698">
        <f t="shared" si="8"/>
        <v>0</v>
      </c>
      <c r="Q50" s="644"/>
      <c r="R50" s="644"/>
      <c r="S50" s="642"/>
      <c r="T50" s="697">
        <f t="shared" si="9"/>
        <v>0</v>
      </c>
      <c r="U50" s="644"/>
      <c r="V50" s="644"/>
    </row>
    <row r="51" spans="2:22" x14ac:dyDescent="0.25">
      <c r="B51" s="951"/>
      <c r="C51" s="957"/>
      <c r="D51" s="652"/>
      <c r="E51" s="652"/>
      <c r="F51" s="644"/>
      <c r="G51" s="651"/>
      <c r="H51" s="650" t="str">
        <f t="shared" si="5"/>
        <v/>
      </c>
      <c r="I51" s="642"/>
      <c r="J51" s="649"/>
      <c r="K51" s="653" t="str">
        <f t="shared" si="6"/>
        <v/>
      </c>
      <c r="L51" s="647"/>
      <c r="M51" s="647"/>
      <c r="N51" s="699">
        <f t="shared" si="7"/>
        <v>0</v>
      </c>
      <c r="O51" s="644"/>
      <c r="P51" s="698">
        <f t="shared" si="8"/>
        <v>0</v>
      </c>
      <c r="Q51" s="644"/>
      <c r="R51" s="644"/>
      <c r="S51" s="642"/>
      <c r="T51" s="697">
        <f t="shared" si="9"/>
        <v>0</v>
      </c>
      <c r="U51" s="644"/>
      <c r="V51" s="644"/>
    </row>
    <row r="52" spans="2:22" x14ac:dyDescent="0.25">
      <c r="B52" s="951"/>
      <c r="C52" s="957"/>
      <c r="D52" s="652"/>
      <c r="E52" s="652"/>
      <c r="F52" s="644"/>
      <c r="G52" s="651"/>
      <c r="H52" s="650" t="str">
        <f t="shared" si="5"/>
        <v/>
      </c>
      <c r="I52" s="642"/>
      <c r="J52" s="649"/>
      <c r="K52" s="653" t="str">
        <f t="shared" si="6"/>
        <v/>
      </c>
      <c r="L52" s="647"/>
      <c r="M52" s="647"/>
      <c r="N52" s="699">
        <f t="shared" si="7"/>
        <v>0</v>
      </c>
      <c r="O52" s="644"/>
      <c r="P52" s="698">
        <f t="shared" si="8"/>
        <v>0</v>
      </c>
      <c r="Q52" s="644"/>
      <c r="R52" s="644"/>
      <c r="S52" s="642"/>
      <c r="T52" s="697">
        <f t="shared" si="9"/>
        <v>0</v>
      </c>
      <c r="U52" s="644"/>
      <c r="V52" s="644"/>
    </row>
    <row r="53" spans="2:22" x14ac:dyDescent="0.25">
      <c r="B53" s="951"/>
      <c r="C53" s="957"/>
      <c r="D53" s="652"/>
      <c r="E53" s="652"/>
      <c r="F53" s="644"/>
      <c r="G53" s="651"/>
      <c r="H53" s="650" t="str">
        <f t="shared" si="5"/>
        <v/>
      </c>
      <c r="I53" s="642"/>
      <c r="J53" s="649"/>
      <c r="K53" s="653" t="str">
        <f t="shared" si="6"/>
        <v/>
      </c>
      <c r="L53" s="647"/>
      <c r="M53" s="647"/>
      <c r="N53" s="699">
        <f t="shared" si="7"/>
        <v>0</v>
      </c>
      <c r="O53" s="644"/>
      <c r="P53" s="698">
        <f t="shared" si="8"/>
        <v>0</v>
      </c>
      <c r="Q53" s="644"/>
      <c r="R53" s="644"/>
      <c r="S53" s="642"/>
      <c r="T53" s="697">
        <f t="shared" si="9"/>
        <v>0</v>
      </c>
      <c r="U53" s="644"/>
      <c r="V53" s="644"/>
    </row>
    <row r="54" spans="2:22" x14ac:dyDescent="0.25">
      <c r="B54" s="951"/>
      <c r="C54" s="957"/>
      <c r="D54" s="652"/>
      <c r="E54" s="652"/>
      <c r="F54" s="644"/>
      <c r="G54" s="651"/>
      <c r="H54" s="650" t="str">
        <f t="shared" si="5"/>
        <v/>
      </c>
      <c r="I54" s="642"/>
      <c r="J54" s="649"/>
      <c r="K54" s="653" t="str">
        <f t="shared" si="6"/>
        <v/>
      </c>
      <c r="L54" s="647"/>
      <c r="M54" s="647"/>
      <c r="N54" s="699">
        <f t="shared" si="7"/>
        <v>0</v>
      </c>
      <c r="O54" s="644"/>
      <c r="P54" s="698">
        <f t="shared" si="8"/>
        <v>0</v>
      </c>
      <c r="Q54" s="644"/>
      <c r="R54" s="644"/>
      <c r="S54" s="642"/>
      <c r="T54" s="697">
        <f t="shared" si="9"/>
        <v>0</v>
      </c>
      <c r="U54" s="644"/>
      <c r="V54" s="644"/>
    </row>
    <row r="55" spans="2:22" x14ac:dyDescent="0.25">
      <c r="B55" s="951"/>
      <c r="C55" s="957"/>
      <c r="D55" s="652"/>
      <c r="E55" s="652"/>
      <c r="F55" s="644"/>
      <c r="G55" s="651"/>
      <c r="H55" s="650" t="str">
        <f t="shared" si="5"/>
        <v/>
      </c>
      <c r="I55" s="642"/>
      <c r="J55" s="649"/>
      <c r="K55" s="653" t="str">
        <f t="shared" si="6"/>
        <v/>
      </c>
      <c r="L55" s="647"/>
      <c r="M55" s="647"/>
      <c r="N55" s="699">
        <f t="shared" si="7"/>
        <v>0</v>
      </c>
      <c r="O55" s="644"/>
      <c r="P55" s="698">
        <f t="shared" si="8"/>
        <v>0</v>
      </c>
      <c r="Q55" s="644"/>
      <c r="R55" s="644"/>
      <c r="S55" s="642"/>
      <c r="T55" s="697">
        <f t="shared" si="9"/>
        <v>0</v>
      </c>
      <c r="U55" s="644"/>
      <c r="V55" s="644"/>
    </row>
    <row r="56" spans="2:22" x14ac:dyDescent="0.25">
      <c r="B56" s="951"/>
      <c r="C56" s="957"/>
      <c r="D56" s="652"/>
      <c r="E56" s="652"/>
      <c r="F56" s="644"/>
      <c r="G56" s="651"/>
      <c r="H56" s="650" t="str">
        <f t="shared" si="5"/>
        <v/>
      </c>
      <c r="I56" s="642"/>
      <c r="J56" s="649"/>
      <c r="K56" s="653" t="str">
        <f t="shared" si="6"/>
        <v/>
      </c>
      <c r="L56" s="647"/>
      <c r="M56" s="647"/>
      <c r="N56" s="699">
        <f t="shared" si="7"/>
        <v>0</v>
      </c>
      <c r="O56" s="644"/>
      <c r="P56" s="698">
        <f t="shared" si="8"/>
        <v>0</v>
      </c>
      <c r="Q56" s="644"/>
      <c r="R56" s="644"/>
      <c r="S56" s="642"/>
      <c r="T56" s="697">
        <f t="shared" si="9"/>
        <v>0</v>
      </c>
      <c r="U56" s="644"/>
      <c r="V56" s="644"/>
    </row>
    <row r="57" spans="2:22" x14ac:dyDescent="0.25">
      <c r="B57" s="951"/>
      <c r="C57" s="957"/>
      <c r="D57" s="652"/>
      <c r="E57" s="652"/>
      <c r="F57" s="644"/>
      <c r="G57" s="651"/>
      <c r="H57" s="650" t="str">
        <f t="shared" si="5"/>
        <v/>
      </c>
      <c r="I57" s="642"/>
      <c r="J57" s="649"/>
      <c r="K57" s="653" t="str">
        <f t="shared" si="6"/>
        <v/>
      </c>
      <c r="L57" s="647"/>
      <c r="M57" s="647"/>
      <c r="N57" s="699">
        <f t="shared" si="7"/>
        <v>0</v>
      </c>
      <c r="O57" s="644"/>
      <c r="P57" s="698">
        <f t="shared" si="8"/>
        <v>0</v>
      </c>
      <c r="Q57" s="644"/>
      <c r="R57" s="644"/>
      <c r="S57" s="642"/>
      <c r="T57" s="697">
        <f t="shared" si="9"/>
        <v>0</v>
      </c>
      <c r="U57" s="644"/>
      <c r="V57" s="644"/>
    </row>
    <row r="58" spans="2:22" x14ac:dyDescent="0.25">
      <c r="B58" s="951"/>
      <c r="C58" s="957"/>
      <c r="D58" s="652"/>
      <c r="E58" s="652"/>
      <c r="F58" s="644"/>
      <c r="G58" s="651"/>
      <c r="H58" s="650" t="str">
        <f t="shared" si="5"/>
        <v/>
      </c>
      <c r="I58" s="642"/>
      <c r="J58" s="649"/>
      <c r="K58" s="653" t="str">
        <f t="shared" si="6"/>
        <v/>
      </c>
      <c r="L58" s="647"/>
      <c r="M58" s="647"/>
      <c r="N58" s="699">
        <f t="shared" si="7"/>
        <v>0</v>
      </c>
      <c r="O58" s="644"/>
      <c r="P58" s="698">
        <f t="shared" si="8"/>
        <v>0</v>
      </c>
      <c r="Q58" s="644"/>
      <c r="R58" s="644"/>
      <c r="S58" s="642"/>
      <c r="T58" s="697">
        <f t="shared" si="9"/>
        <v>0</v>
      </c>
      <c r="U58" s="644"/>
      <c r="V58" s="644"/>
    </row>
    <row r="59" spans="2:22" x14ac:dyDescent="0.25">
      <c r="B59" s="951"/>
      <c r="C59" s="957"/>
      <c r="D59" s="652"/>
      <c r="E59" s="652"/>
      <c r="F59" s="644"/>
      <c r="G59" s="651"/>
      <c r="H59" s="650" t="str">
        <f t="shared" si="5"/>
        <v/>
      </c>
      <c r="I59" s="642"/>
      <c r="J59" s="649"/>
      <c r="K59" s="653" t="str">
        <f t="shared" si="6"/>
        <v/>
      </c>
      <c r="L59" s="647"/>
      <c r="M59" s="647"/>
      <c r="N59" s="699">
        <f t="shared" si="7"/>
        <v>0</v>
      </c>
      <c r="O59" s="644"/>
      <c r="P59" s="698">
        <f t="shared" si="8"/>
        <v>0</v>
      </c>
      <c r="Q59" s="644"/>
      <c r="R59" s="644"/>
      <c r="S59" s="642"/>
      <c r="T59" s="697">
        <f t="shared" si="9"/>
        <v>0</v>
      </c>
      <c r="U59" s="644"/>
      <c r="V59" s="644"/>
    </row>
    <row r="60" spans="2:22" x14ac:dyDescent="0.25">
      <c r="B60" s="951"/>
      <c r="C60" s="957"/>
      <c r="D60" s="652"/>
      <c r="E60" s="652"/>
      <c r="F60" s="644"/>
      <c r="G60" s="651"/>
      <c r="H60" s="650" t="str">
        <f t="shared" si="5"/>
        <v/>
      </c>
      <c r="I60" s="642"/>
      <c r="J60" s="649"/>
      <c r="K60" s="653" t="str">
        <f t="shared" si="6"/>
        <v/>
      </c>
      <c r="L60" s="647"/>
      <c r="M60" s="647"/>
      <c r="N60" s="699">
        <f t="shared" si="7"/>
        <v>0</v>
      </c>
      <c r="O60" s="644"/>
      <c r="P60" s="698">
        <f t="shared" si="8"/>
        <v>0</v>
      </c>
      <c r="Q60" s="644"/>
      <c r="R60" s="644"/>
      <c r="S60" s="642"/>
      <c r="T60" s="697">
        <f t="shared" si="9"/>
        <v>0</v>
      </c>
      <c r="U60" s="644"/>
      <c r="V60" s="644"/>
    </row>
    <row r="61" spans="2:22" x14ac:dyDescent="0.25">
      <c r="B61" s="951"/>
      <c r="C61" s="957"/>
      <c r="D61" s="652"/>
      <c r="E61" s="652"/>
      <c r="F61" s="644"/>
      <c r="G61" s="651"/>
      <c r="H61" s="650" t="str">
        <f t="shared" si="5"/>
        <v/>
      </c>
      <c r="I61" s="642"/>
      <c r="J61" s="649"/>
      <c r="K61" s="653" t="str">
        <f t="shared" si="6"/>
        <v/>
      </c>
      <c r="L61" s="647"/>
      <c r="M61" s="647"/>
      <c r="N61" s="699">
        <f t="shared" si="7"/>
        <v>0</v>
      </c>
      <c r="O61" s="644"/>
      <c r="P61" s="698">
        <f t="shared" si="8"/>
        <v>0</v>
      </c>
      <c r="Q61" s="644"/>
      <c r="R61" s="644"/>
      <c r="S61" s="642"/>
      <c r="T61" s="697">
        <f t="shared" si="9"/>
        <v>0</v>
      </c>
      <c r="U61" s="644"/>
      <c r="V61" s="644"/>
    </row>
    <row r="62" spans="2:22" x14ac:dyDescent="0.25">
      <c r="B62" s="951"/>
      <c r="C62" s="957"/>
      <c r="D62" s="652"/>
      <c r="E62" s="652"/>
      <c r="F62" s="644"/>
      <c r="G62" s="651"/>
      <c r="H62" s="650" t="str">
        <f t="shared" si="5"/>
        <v/>
      </c>
      <c r="I62" s="642"/>
      <c r="J62" s="649"/>
      <c r="K62" s="653" t="str">
        <f t="shared" si="6"/>
        <v/>
      </c>
      <c r="L62" s="647"/>
      <c r="M62" s="647"/>
      <c r="N62" s="699">
        <f t="shared" si="7"/>
        <v>0</v>
      </c>
      <c r="O62" s="644"/>
      <c r="P62" s="698">
        <f t="shared" si="8"/>
        <v>0</v>
      </c>
      <c r="Q62" s="644"/>
      <c r="R62" s="644"/>
      <c r="S62" s="642"/>
      <c r="T62" s="697">
        <f t="shared" si="9"/>
        <v>0</v>
      </c>
      <c r="U62" s="644"/>
      <c r="V62" s="644"/>
    </row>
    <row r="63" spans="2:22" x14ac:dyDescent="0.25">
      <c r="B63" s="951"/>
      <c r="C63" s="957"/>
      <c r="D63" s="652"/>
      <c r="E63" s="652"/>
      <c r="F63" s="644"/>
      <c r="G63" s="651"/>
      <c r="H63" s="650" t="str">
        <f t="shared" si="5"/>
        <v/>
      </c>
      <c r="I63" s="642"/>
      <c r="J63" s="649"/>
      <c r="K63" s="653" t="str">
        <f t="shared" si="6"/>
        <v/>
      </c>
      <c r="L63" s="647"/>
      <c r="M63" s="647"/>
      <c r="N63" s="699">
        <f t="shared" si="7"/>
        <v>0</v>
      </c>
      <c r="O63" s="644"/>
      <c r="P63" s="698">
        <f t="shared" si="8"/>
        <v>0</v>
      </c>
      <c r="Q63" s="644"/>
      <c r="R63" s="644"/>
      <c r="S63" s="642"/>
      <c r="T63" s="697">
        <f t="shared" si="9"/>
        <v>0</v>
      </c>
      <c r="U63" s="644"/>
      <c r="V63" s="644"/>
    </row>
    <row r="64" spans="2:22" x14ac:dyDescent="0.25">
      <c r="B64" s="951"/>
      <c r="C64" s="957"/>
      <c r="D64" s="652"/>
      <c r="E64" s="652"/>
      <c r="F64" s="644"/>
      <c r="G64" s="651"/>
      <c r="H64" s="650" t="str">
        <f t="shared" si="5"/>
        <v/>
      </c>
      <c r="I64" s="642"/>
      <c r="J64" s="649"/>
      <c r="K64" s="653" t="str">
        <f t="shared" si="6"/>
        <v/>
      </c>
      <c r="L64" s="647"/>
      <c r="M64" s="647"/>
      <c r="N64" s="699">
        <f t="shared" si="7"/>
        <v>0</v>
      </c>
      <c r="O64" s="644"/>
      <c r="P64" s="698">
        <f t="shared" si="8"/>
        <v>0</v>
      </c>
      <c r="Q64" s="644"/>
      <c r="R64" s="644"/>
      <c r="S64" s="642"/>
      <c r="T64" s="697">
        <f t="shared" si="9"/>
        <v>0</v>
      </c>
      <c r="U64" s="644"/>
      <c r="V64" s="644"/>
    </row>
    <row r="65" spans="2:22" x14ac:dyDescent="0.25">
      <c r="B65" s="951"/>
      <c r="C65" s="957"/>
      <c r="D65" s="652"/>
      <c r="E65" s="652"/>
      <c r="F65" s="644"/>
      <c r="G65" s="651"/>
      <c r="H65" s="650" t="str">
        <f t="shared" si="5"/>
        <v/>
      </c>
      <c r="I65" s="642"/>
      <c r="J65" s="649"/>
      <c r="K65" s="653" t="str">
        <f t="shared" si="6"/>
        <v/>
      </c>
      <c r="L65" s="647"/>
      <c r="M65" s="647"/>
      <c r="N65" s="699">
        <f t="shared" si="7"/>
        <v>0</v>
      </c>
      <c r="O65" s="644"/>
      <c r="P65" s="698">
        <f t="shared" si="8"/>
        <v>0</v>
      </c>
      <c r="Q65" s="644"/>
      <c r="R65" s="644"/>
      <c r="S65" s="642"/>
      <c r="T65" s="697">
        <f t="shared" si="9"/>
        <v>0</v>
      </c>
      <c r="U65" s="644"/>
      <c r="V65" s="644"/>
    </row>
    <row r="66" spans="2:22" x14ac:dyDescent="0.25">
      <c r="B66" s="951"/>
      <c r="C66" s="957"/>
      <c r="D66" s="652"/>
      <c r="E66" s="652"/>
      <c r="F66" s="644"/>
      <c r="G66" s="651"/>
      <c r="H66" s="650" t="str">
        <f t="shared" si="5"/>
        <v/>
      </c>
      <c r="I66" s="642"/>
      <c r="J66" s="649"/>
      <c r="K66" s="653" t="str">
        <f t="shared" si="6"/>
        <v/>
      </c>
      <c r="L66" s="647"/>
      <c r="M66" s="647"/>
      <c r="N66" s="699">
        <f t="shared" si="7"/>
        <v>0</v>
      </c>
      <c r="O66" s="644"/>
      <c r="P66" s="698">
        <f t="shared" si="8"/>
        <v>0</v>
      </c>
      <c r="Q66" s="644"/>
      <c r="R66" s="644"/>
      <c r="S66" s="642"/>
      <c r="T66" s="697">
        <f t="shared" si="9"/>
        <v>0</v>
      </c>
      <c r="U66" s="644"/>
      <c r="V66" s="644"/>
    </row>
    <row r="67" spans="2:22" x14ac:dyDescent="0.25">
      <c r="B67" s="951"/>
      <c r="C67" s="957"/>
      <c r="D67" s="652"/>
      <c r="E67" s="652"/>
      <c r="F67" s="644"/>
      <c r="G67" s="651"/>
      <c r="H67" s="650" t="str">
        <f t="shared" si="5"/>
        <v/>
      </c>
      <c r="I67" s="642"/>
      <c r="J67" s="649"/>
      <c r="K67" s="653" t="str">
        <f t="shared" si="6"/>
        <v/>
      </c>
      <c r="L67" s="647"/>
      <c r="M67" s="647"/>
      <c r="N67" s="699">
        <f t="shared" si="7"/>
        <v>0</v>
      </c>
      <c r="O67" s="644"/>
      <c r="P67" s="698">
        <f t="shared" si="8"/>
        <v>0</v>
      </c>
      <c r="Q67" s="644"/>
      <c r="R67" s="644"/>
      <c r="S67" s="642"/>
      <c r="T67" s="697">
        <f t="shared" si="9"/>
        <v>0</v>
      </c>
      <c r="U67" s="644"/>
      <c r="V67" s="644"/>
    </row>
    <row r="68" spans="2:22" x14ac:dyDescent="0.25">
      <c r="B68" s="951"/>
      <c r="C68" s="957"/>
      <c r="D68" s="652"/>
      <c r="E68" s="652"/>
      <c r="F68" s="644"/>
      <c r="G68" s="651"/>
      <c r="H68" s="650" t="str">
        <f t="shared" si="5"/>
        <v/>
      </c>
      <c r="I68" s="642"/>
      <c r="J68" s="649"/>
      <c r="K68" s="653" t="str">
        <f t="shared" si="6"/>
        <v/>
      </c>
      <c r="L68" s="647"/>
      <c r="M68" s="647"/>
      <c r="N68" s="699">
        <f t="shared" si="7"/>
        <v>0</v>
      </c>
      <c r="O68" s="644"/>
      <c r="P68" s="698">
        <f t="shared" si="8"/>
        <v>0</v>
      </c>
      <c r="Q68" s="644"/>
      <c r="R68" s="644"/>
      <c r="S68" s="642"/>
      <c r="T68" s="697">
        <f t="shared" si="9"/>
        <v>0</v>
      </c>
      <c r="U68" s="644"/>
      <c r="V68" s="644"/>
    </row>
    <row r="69" spans="2:22" x14ac:dyDescent="0.25">
      <c r="B69" s="951"/>
      <c r="C69" s="957"/>
      <c r="D69" s="652"/>
      <c r="E69" s="652"/>
      <c r="F69" s="644"/>
      <c r="G69" s="651"/>
      <c r="H69" s="650" t="str">
        <f t="shared" ref="H69:H100" si="10">IF(G69&gt;$H$1,F69,"")</f>
        <v/>
      </c>
      <c r="I69" s="642"/>
      <c r="J69" s="649"/>
      <c r="K69" s="653" t="str">
        <f t="shared" ref="K69:K100" si="11">IF(J69&gt;$H$1,I69,"")</f>
        <v/>
      </c>
      <c r="L69" s="647"/>
      <c r="M69" s="647"/>
      <c r="N69" s="699">
        <f t="shared" ref="N69:N100" si="12">L69+M69</f>
        <v>0</v>
      </c>
      <c r="O69" s="644"/>
      <c r="P69" s="698">
        <f t="shared" ref="P69:P100" si="13">I69-(N69+O69)</f>
        <v>0</v>
      </c>
      <c r="Q69" s="644"/>
      <c r="R69" s="644"/>
      <c r="S69" s="642"/>
      <c r="T69" s="697">
        <f t="shared" ref="T69:T100" si="14">I69-N69-Q69-R69+S69</f>
        <v>0</v>
      </c>
      <c r="U69" s="644"/>
      <c r="V69" s="644"/>
    </row>
    <row r="70" spans="2:22" x14ac:dyDescent="0.25">
      <c r="B70" s="951"/>
      <c r="C70" s="957"/>
      <c r="D70" s="652"/>
      <c r="E70" s="652"/>
      <c r="F70" s="644"/>
      <c r="G70" s="651"/>
      <c r="H70" s="650" t="str">
        <f t="shared" si="10"/>
        <v/>
      </c>
      <c r="I70" s="642"/>
      <c r="J70" s="649"/>
      <c r="K70" s="653" t="str">
        <f t="shared" si="11"/>
        <v/>
      </c>
      <c r="L70" s="647"/>
      <c r="M70" s="647"/>
      <c r="N70" s="699">
        <f t="shared" si="12"/>
        <v>0</v>
      </c>
      <c r="O70" s="644"/>
      <c r="P70" s="698">
        <f t="shared" si="13"/>
        <v>0</v>
      </c>
      <c r="Q70" s="644"/>
      <c r="R70" s="644"/>
      <c r="S70" s="642"/>
      <c r="T70" s="697">
        <f t="shared" si="14"/>
        <v>0</v>
      </c>
      <c r="U70" s="644"/>
      <c r="V70" s="644"/>
    </row>
    <row r="71" spans="2:22" x14ac:dyDescent="0.25">
      <c r="B71" s="951"/>
      <c r="C71" s="957"/>
      <c r="D71" s="652"/>
      <c r="E71" s="652"/>
      <c r="F71" s="644"/>
      <c r="G71" s="651"/>
      <c r="H71" s="650" t="str">
        <f t="shared" si="10"/>
        <v/>
      </c>
      <c r="I71" s="642"/>
      <c r="J71" s="649"/>
      <c r="K71" s="653" t="str">
        <f t="shared" si="11"/>
        <v/>
      </c>
      <c r="L71" s="647"/>
      <c r="M71" s="647"/>
      <c r="N71" s="699">
        <f t="shared" si="12"/>
        <v>0</v>
      </c>
      <c r="O71" s="644"/>
      <c r="P71" s="698">
        <f t="shared" si="13"/>
        <v>0</v>
      </c>
      <c r="Q71" s="644"/>
      <c r="R71" s="644"/>
      <c r="S71" s="642"/>
      <c r="T71" s="697">
        <f t="shared" si="14"/>
        <v>0</v>
      </c>
      <c r="U71" s="644"/>
      <c r="V71" s="644"/>
    </row>
    <row r="72" spans="2:22" x14ac:dyDescent="0.25">
      <c r="B72" s="951"/>
      <c r="C72" s="957"/>
      <c r="D72" s="652"/>
      <c r="E72" s="652"/>
      <c r="F72" s="644"/>
      <c r="G72" s="651"/>
      <c r="H72" s="650" t="str">
        <f t="shared" si="10"/>
        <v/>
      </c>
      <c r="I72" s="642"/>
      <c r="J72" s="649"/>
      <c r="K72" s="653" t="str">
        <f t="shared" si="11"/>
        <v/>
      </c>
      <c r="L72" s="647"/>
      <c r="M72" s="647"/>
      <c r="N72" s="699">
        <f t="shared" si="12"/>
        <v>0</v>
      </c>
      <c r="O72" s="644"/>
      <c r="P72" s="698">
        <f t="shared" si="13"/>
        <v>0</v>
      </c>
      <c r="Q72" s="644"/>
      <c r="R72" s="644"/>
      <c r="S72" s="642"/>
      <c r="T72" s="697">
        <f t="shared" si="14"/>
        <v>0</v>
      </c>
      <c r="U72" s="644"/>
      <c r="V72" s="644"/>
    </row>
    <row r="73" spans="2:22" x14ac:dyDescent="0.25">
      <c r="B73" s="951"/>
      <c r="C73" s="957"/>
      <c r="D73" s="652"/>
      <c r="E73" s="652"/>
      <c r="F73" s="644"/>
      <c r="G73" s="651"/>
      <c r="H73" s="650" t="str">
        <f t="shared" si="10"/>
        <v/>
      </c>
      <c r="I73" s="642"/>
      <c r="J73" s="649"/>
      <c r="K73" s="653" t="str">
        <f t="shared" si="11"/>
        <v/>
      </c>
      <c r="L73" s="647"/>
      <c r="M73" s="647"/>
      <c r="N73" s="699">
        <f t="shared" si="12"/>
        <v>0</v>
      </c>
      <c r="O73" s="644"/>
      <c r="P73" s="698">
        <f t="shared" si="13"/>
        <v>0</v>
      </c>
      <c r="Q73" s="644"/>
      <c r="R73" s="644"/>
      <c r="S73" s="642"/>
      <c r="T73" s="697">
        <f t="shared" si="14"/>
        <v>0</v>
      </c>
      <c r="U73" s="644"/>
      <c r="V73" s="644"/>
    </row>
    <row r="74" spans="2:22" x14ac:dyDescent="0.25">
      <c r="B74" s="951"/>
      <c r="C74" s="957"/>
      <c r="D74" s="652"/>
      <c r="E74" s="652"/>
      <c r="F74" s="644"/>
      <c r="G74" s="651"/>
      <c r="H74" s="650" t="str">
        <f t="shared" si="10"/>
        <v/>
      </c>
      <c r="I74" s="642"/>
      <c r="J74" s="649"/>
      <c r="K74" s="653" t="str">
        <f t="shared" si="11"/>
        <v/>
      </c>
      <c r="L74" s="647"/>
      <c r="M74" s="647"/>
      <c r="N74" s="699">
        <f t="shared" si="12"/>
        <v>0</v>
      </c>
      <c r="O74" s="644"/>
      <c r="P74" s="698">
        <f t="shared" si="13"/>
        <v>0</v>
      </c>
      <c r="Q74" s="644"/>
      <c r="R74" s="644"/>
      <c r="S74" s="642"/>
      <c r="T74" s="697">
        <f t="shared" si="14"/>
        <v>0</v>
      </c>
      <c r="U74" s="644"/>
      <c r="V74" s="644"/>
    </row>
    <row r="75" spans="2:22" x14ac:dyDescent="0.25">
      <c r="B75" s="951"/>
      <c r="C75" s="957"/>
      <c r="D75" s="652"/>
      <c r="E75" s="652"/>
      <c r="F75" s="644"/>
      <c r="G75" s="651"/>
      <c r="H75" s="650" t="str">
        <f t="shared" si="10"/>
        <v/>
      </c>
      <c r="I75" s="642"/>
      <c r="J75" s="649"/>
      <c r="K75" s="653" t="str">
        <f t="shared" si="11"/>
        <v/>
      </c>
      <c r="L75" s="647"/>
      <c r="M75" s="647"/>
      <c r="N75" s="699">
        <f t="shared" si="12"/>
        <v>0</v>
      </c>
      <c r="O75" s="644"/>
      <c r="P75" s="698">
        <f t="shared" si="13"/>
        <v>0</v>
      </c>
      <c r="Q75" s="644"/>
      <c r="R75" s="644"/>
      <c r="S75" s="642"/>
      <c r="T75" s="697">
        <f t="shared" si="14"/>
        <v>0</v>
      </c>
      <c r="U75" s="644"/>
      <c r="V75" s="644"/>
    </row>
    <row r="76" spans="2:22" x14ac:dyDescent="0.25">
      <c r="B76" s="951"/>
      <c r="C76" s="957"/>
      <c r="D76" s="652"/>
      <c r="E76" s="652"/>
      <c r="F76" s="644"/>
      <c r="G76" s="651"/>
      <c r="H76" s="650" t="str">
        <f t="shared" si="10"/>
        <v/>
      </c>
      <c r="I76" s="642"/>
      <c r="J76" s="649"/>
      <c r="K76" s="653" t="str">
        <f t="shared" si="11"/>
        <v/>
      </c>
      <c r="L76" s="647"/>
      <c r="M76" s="647"/>
      <c r="N76" s="699">
        <f t="shared" si="12"/>
        <v>0</v>
      </c>
      <c r="O76" s="644"/>
      <c r="P76" s="698">
        <f t="shared" si="13"/>
        <v>0</v>
      </c>
      <c r="Q76" s="644"/>
      <c r="R76" s="644"/>
      <c r="S76" s="642"/>
      <c r="T76" s="697">
        <f t="shared" si="14"/>
        <v>0</v>
      </c>
      <c r="U76" s="644"/>
      <c r="V76" s="644"/>
    </row>
    <row r="77" spans="2:22" x14ac:dyDescent="0.25">
      <c r="B77" s="951"/>
      <c r="C77" s="957"/>
      <c r="D77" s="652"/>
      <c r="E77" s="652"/>
      <c r="F77" s="644"/>
      <c r="G77" s="651"/>
      <c r="H77" s="650" t="str">
        <f t="shared" si="10"/>
        <v/>
      </c>
      <c r="I77" s="642"/>
      <c r="J77" s="649"/>
      <c r="K77" s="653" t="str">
        <f t="shared" si="11"/>
        <v/>
      </c>
      <c r="L77" s="647"/>
      <c r="M77" s="647"/>
      <c r="N77" s="699">
        <f t="shared" si="12"/>
        <v>0</v>
      </c>
      <c r="O77" s="644"/>
      <c r="P77" s="698">
        <f t="shared" si="13"/>
        <v>0</v>
      </c>
      <c r="Q77" s="644"/>
      <c r="R77" s="644"/>
      <c r="S77" s="642"/>
      <c r="T77" s="697">
        <f t="shared" si="14"/>
        <v>0</v>
      </c>
      <c r="U77" s="644"/>
      <c r="V77" s="644"/>
    </row>
    <row r="78" spans="2:22" x14ac:dyDescent="0.25">
      <c r="B78" s="951"/>
      <c r="C78" s="957"/>
      <c r="D78" s="652"/>
      <c r="E78" s="652"/>
      <c r="F78" s="644"/>
      <c r="G78" s="651"/>
      <c r="H78" s="650" t="str">
        <f t="shared" si="10"/>
        <v/>
      </c>
      <c r="I78" s="642"/>
      <c r="J78" s="649"/>
      <c r="K78" s="653" t="str">
        <f t="shared" si="11"/>
        <v/>
      </c>
      <c r="L78" s="647"/>
      <c r="M78" s="647"/>
      <c r="N78" s="699">
        <f t="shared" si="12"/>
        <v>0</v>
      </c>
      <c r="O78" s="644"/>
      <c r="P78" s="698">
        <f t="shared" si="13"/>
        <v>0</v>
      </c>
      <c r="Q78" s="644"/>
      <c r="R78" s="644"/>
      <c r="S78" s="642"/>
      <c r="T78" s="697">
        <f t="shared" si="14"/>
        <v>0</v>
      </c>
      <c r="U78" s="644"/>
      <c r="V78" s="644"/>
    </row>
    <row r="79" spans="2:22" x14ac:dyDescent="0.25">
      <c r="B79" s="951"/>
      <c r="C79" s="957"/>
      <c r="D79" s="652"/>
      <c r="E79" s="652"/>
      <c r="F79" s="644"/>
      <c r="G79" s="651"/>
      <c r="H79" s="650" t="str">
        <f t="shared" si="10"/>
        <v/>
      </c>
      <c r="I79" s="642"/>
      <c r="J79" s="649"/>
      <c r="K79" s="653" t="str">
        <f t="shared" si="11"/>
        <v/>
      </c>
      <c r="L79" s="647"/>
      <c r="M79" s="647"/>
      <c r="N79" s="699">
        <f t="shared" si="12"/>
        <v>0</v>
      </c>
      <c r="O79" s="644"/>
      <c r="P79" s="698">
        <f t="shared" si="13"/>
        <v>0</v>
      </c>
      <c r="Q79" s="644"/>
      <c r="R79" s="644"/>
      <c r="S79" s="642"/>
      <c r="T79" s="697">
        <f t="shared" si="14"/>
        <v>0</v>
      </c>
      <c r="U79" s="644"/>
      <c r="V79" s="644"/>
    </row>
    <row r="80" spans="2:22" x14ac:dyDescent="0.25">
      <c r="B80" s="951"/>
      <c r="C80" s="957"/>
      <c r="D80" s="652"/>
      <c r="E80" s="652"/>
      <c r="F80" s="644"/>
      <c r="G80" s="651"/>
      <c r="H80" s="650" t="str">
        <f t="shared" si="10"/>
        <v/>
      </c>
      <c r="I80" s="642"/>
      <c r="J80" s="649"/>
      <c r="K80" s="653" t="str">
        <f t="shared" si="11"/>
        <v/>
      </c>
      <c r="L80" s="647"/>
      <c r="M80" s="647"/>
      <c r="N80" s="699">
        <f t="shared" si="12"/>
        <v>0</v>
      </c>
      <c r="O80" s="644"/>
      <c r="P80" s="698">
        <f t="shared" si="13"/>
        <v>0</v>
      </c>
      <c r="Q80" s="644"/>
      <c r="R80" s="644"/>
      <c r="S80" s="642"/>
      <c r="T80" s="697">
        <f t="shared" si="14"/>
        <v>0</v>
      </c>
      <c r="U80" s="644"/>
      <c r="V80" s="644"/>
    </row>
    <row r="81" spans="2:22" x14ac:dyDescent="0.25">
      <c r="B81" s="951"/>
      <c r="C81" s="957"/>
      <c r="D81" s="652"/>
      <c r="E81" s="652"/>
      <c r="F81" s="644"/>
      <c r="G81" s="651"/>
      <c r="H81" s="650" t="str">
        <f t="shared" si="10"/>
        <v/>
      </c>
      <c r="I81" s="642"/>
      <c r="J81" s="649"/>
      <c r="K81" s="653" t="str">
        <f t="shared" si="11"/>
        <v/>
      </c>
      <c r="L81" s="647"/>
      <c r="M81" s="647"/>
      <c r="N81" s="699">
        <f t="shared" si="12"/>
        <v>0</v>
      </c>
      <c r="O81" s="644"/>
      <c r="P81" s="698">
        <f t="shared" si="13"/>
        <v>0</v>
      </c>
      <c r="Q81" s="644"/>
      <c r="R81" s="644"/>
      <c r="S81" s="642"/>
      <c r="T81" s="697">
        <f t="shared" si="14"/>
        <v>0</v>
      </c>
      <c r="U81" s="644"/>
      <c r="V81" s="644"/>
    </row>
    <row r="82" spans="2:22" x14ac:dyDescent="0.25">
      <c r="B82" s="951"/>
      <c r="C82" s="957"/>
      <c r="D82" s="652"/>
      <c r="E82" s="652"/>
      <c r="F82" s="644"/>
      <c r="G82" s="651"/>
      <c r="H82" s="650" t="str">
        <f t="shared" si="10"/>
        <v/>
      </c>
      <c r="I82" s="642"/>
      <c r="J82" s="649"/>
      <c r="K82" s="653" t="str">
        <f t="shared" si="11"/>
        <v/>
      </c>
      <c r="L82" s="647"/>
      <c r="M82" s="647"/>
      <c r="N82" s="699">
        <f t="shared" si="12"/>
        <v>0</v>
      </c>
      <c r="O82" s="644"/>
      <c r="P82" s="698">
        <f t="shared" si="13"/>
        <v>0</v>
      </c>
      <c r="Q82" s="644"/>
      <c r="R82" s="644"/>
      <c r="S82" s="642"/>
      <c r="T82" s="697">
        <f t="shared" si="14"/>
        <v>0</v>
      </c>
      <c r="U82" s="644"/>
      <c r="V82" s="644"/>
    </row>
    <row r="83" spans="2:22" x14ac:dyDescent="0.25">
      <c r="B83" s="951"/>
      <c r="C83" s="957"/>
      <c r="D83" s="652"/>
      <c r="E83" s="652"/>
      <c r="F83" s="644"/>
      <c r="G83" s="651"/>
      <c r="H83" s="650" t="str">
        <f t="shared" si="10"/>
        <v/>
      </c>
      <c r="I83" s="642"/>
      <c r="J83" s="649"/>
      <c r="K83" s="653" t="str">
        <f t="shared" si="11"/>
        <v/>
      </c>
      <c r="L83" s="647"/>
      <c r="M83" s="647"/>
      <c r="N83" s="699">
        <f t="shared" si="12"/>
        <v>0</v>
      </c>
      <c r="O83" s="644"/>
      <c r="P83" s="698">
        <f t="shared" si="13"/>
        <v>0</v>
      </c>
      <c r="Q83" s="644"/>
      <c r="R83" s="644"/>
      <c r="S83" s="642"/>
      <c r="T83" s="697">
        <f t="shared" si="14"/>
        <v>0</v>
      </c>
      <c r="U83" s="644"/>
      <c r="V83" s="644"/>
    </row>
    <row r="84" spans="2:22" x14ac:dyDescent="0.25">
      <c r="B84" s="951"/>
      <c r="C84" s="957"/>
      <c r="D84" s="652"/>
      <c r="E84" s="652"/>
      <c r="F84" s="644"/>
      <c r="G84" s="651"/>
      <c r="H84" s="650" t="str">
        <f t="shared" si="10"/>
        <v/>
      </c>
      <c r="I84" s="642"/>
      <c r="J84" s="649"/>
      <c r="K84" s="653" t="str">
        <f t="shared" si="11"/>
        <v/>
      </c>
      <c r="L84" s="647"/>
      <c r="M84" s="647"/>
      <c r="N84" s="699">
        <f t="shared" si="12"/>
        <v>0</v>
      </c>
      <c r="O84" s="644"/>
      <c r="P84" s="698">
        <f t="shared" si="13"/>
        <v>0</v>
      </c>
      <c r="Q84" s="644"/>
      <c r="R84" s="644"/>
      <c r="S84" s="642"/>
      <c r="T84" s="697">
        <f t="shared" si="14"/>
        <v>0</v>
      </c>
      <c r="U84" s="644"/>
      <c r="V84" s="644"/>
    </row>
    <row r="85" spans="2:22" x14ac:dyDescent="0.25">
      <c r="B85" s="951"/>
      <c r="C85" s="957"/>
      <c r="D85" s="652"/>
      <c r="E85" s="652"/>
      <c r="F85" s="644"/>
      <c r="G85" s="651"/>
      <c r="H85" s="650" t="str">
        <f t="shared" si="10"/>
        <v/>
      </c>
      <c r="I85" s="642"/>
      <c r="J85" s="649"/>
      <c r="K85" s="653" t="str">
        <f t="shared" si="11"/>
        <v/>
      </c>
      <c r="L85" s="647"/>
      <c r="M85" s="647"/>
      <c r="N85" s="699">
        <f t="shared" si="12"/>
        <v>0</v>
      </c>
      <c r="O85" s="644"/>
      <c r="P85" s="698">
        <f t="shared" si="13"/>
        <v>0</v>
      </c>
      <c r="Q85" s="644"/>
      <c r="R85" s="644"/>
      <c r="S85" s="642"/>
      <c r="T85" s="697">
        <f t="shared" si="14"/>
        <v>0</v>
      </c>
      <c r="U85" s="644"/>
      <c r="V85" s="644"/>
    </row>
    <row r="86" spans="2:22" x14ac:dyDescent="0.25">
      <c r="B86" s="951"/>
      <c r="C86" s="957"/>
      <c r="D86" s="652"/>
      <c r="E86" s="652"/>
      <c r="F86" s="644"/>
      <c r="G86" s="651"/>
      <c r="H86" s="650" t="str">
        <f t="shared" si="10"/>
        <v/>
      </c>
      <c r="I86" s="642"/>
      <c r="J86" s="649"/>
      <c r="K86" s="653" t="str">
        <f t="shared" si="11"/>
        <v/>
      </c>
      <c r="L86" s="647"/>
      <c r="M86" s="647"/>
      <c r="N86" s="699">
        <f t="shared" si="12"/>
        <v>0</v>
      </c>
      <c r="O86" s="644"/>
      <c r="P86" s="698">
        <f t="shared" si="13"/>
        <v>0</v>
      </c>
      <c r="Q86" s="644"/>
      <c r="R86" s="644"/>
      <c r="S86" s="642"/>
      <c r="T86" s="697">
        <f t="shared" si="14"/>
        <v>0</v>
      </c>
      <c r="U86" s="644"/>
      <c r="V86" s="644"/>
    </row>
    <row r="87" spans="2:22" x14ac:dyDescent="0.25">
      <c r="B87" s="951"/>
      <c r="C87" s="957"/>
      <c r="D87" s="652"/>
      <c r="E87" s="652"/>
      <c r="F87" s="644"/>
      <c r="G87" s="651"/>
      <c r="H87" s="650" t="str">
        <f t="shared" si="10"/>
        <v/>
      </c>
      <c r="I87" s="642"/>
      <c r="J87" s="649"/>
      <c r="K87" s="653" t="str">
        <f t="shared" si="11"/>
        <v/>
      </c>
      <c r="L87" s="647"/>
      <c r="M87" s="647"/>
      <c r="N87" s="699">
        <f t="shared" si="12"/>
        <v>0</v>
      </c>
      <c r="O87" s="644"/>
      <c r="P87" s="698">
        <f t="shared" si="13"/>
        <v>0</v>
      </c>
      <c r="Q87" s="644"/>
      <c r="R87" s="644"/>
      <c r="S87" s="642"/>
      <c r="T87" s="697">
        <f t="shared" si="14"/>
        <v>0</v>
      </c>
      <c r="U87" s="644"/>
      <c r="V87" s="644"/>
    </row>
    <row r="88" spans="2:22" x14ac:dyDescent="0.25">
      <c r="B88" s="951"/>
      <c r="C88" s="957"/>
      <c r="D88" s="652"/>
      <c r="E88" s="652"/>
      <c r="F88" s="644"/>
      <c r="G88" s="651"/>
      <c r="H88" s="650" t="str">
        <f t="shared" si="10"/>
        <v/>
      </c>
      <c r="I88" s="642"/>
      <c r="J88" s="649"/>
      <c r="K88" s="653" t="str">
        <f t="shared" si="11"/>
        <v/>
      </c>
      <c r="L88" s="647"/>
      <c r="M88" s="647"/>
      <c r="N88" s="699">
        <f t="shared" si="12"/>
        <v>0</v>
      </c>
      <c r="O88" s="644"/>
      <c r="P88" s="698">
        <f t="shared" si="13"/>
        <v>0</v>
      </c>
      <c r="Q88" s="644"/>
      <c r="R88" s="644"/>
      <c r="S88" s="642"/>
      <c r="T88" s="697">
        <f t="shared" si="14"/>
        <v>0</v>
      </c>
      <c r="U88" s="644"/>
      <c r="V88" s="644"/>
    </row>
    <row r="89" spans="2:22" x14ac:dyDescent="0.25">
      <c r="B89" s="951"/>
      <c r="C89" s="957"/>
      <c r="D89" s="652"/>
      <c r="E89" s="652"/>
      <c r="F89" s="644"/>
      <c r="G89" s="651"/>
      <c r="H89" s="650" t="str">
        <f t="shared" si="10"/>
        <v/>
      </c>
      <c r="I89" s="642"/>
      <c r="J89" s="649"/>
      <c r="K89" s="653" t="str">
        <f t="shared" si="11"/>
        <v/>
      </c>
      <c r="L89" s="647"/>
      <c r="M89" s="647"/>
      <c r="N89" s="699">
        <f t="shared" si="12"/>
        <v>0</v>
      </c>
      <c r="O89" s="644"/>
      <c r="P89" s="698">
        <f t="shared" si="13"/>
        <v>0</v>
      </c>
      <c r="Q89" s="644"/>
      <c r="R89" s="644"/>
      <c r="S89" s="642"/>
      <c r="T89" s="697">
        <f t="shared" si="14"/>
        <v>0</v>
      </c>
      <c r="U89" s="644"/>
      <c r="V89" s="644"/>
    </row>
    <row r="90" spans="2:22" x14ac:dyDescent="0.25">
      <c r="B90" s="951"/>
      <c r="C90" s="957"/>
      <c r="D90" s="652"/>
      <c r="E90" s="652"/>
      <c r="F90" s="644"/>
      <c r="G90" s="651"/>
      <c r="H90" s="650" t="str">
        <f t="shared" si="10"/>
        <v/>
      </c>
      <c r="I90" s="642"/>
      <c r="J90" s="649"/>
      <c r="K90" s="653" t="str">
        <f t="shared" si="11"/>
        <v/>
      </c>
      <c r="L90" s="647"/>
      <c r="M90" s="647"/>
      <c r="N90" s="699">
        <f t="shared" si="12"/>
        <v>0</v>
      </c>
      <c r="O90" s="644"/>
      <c r="P90" s="698">
        <f t="shared" si="13"/>
        <v>0</v>
      </c>
      <c r="Q90" s="644"/>
      <c r="R90" s="644"/>
      <c r="S90" s="642"/>
      <c r="T90" s="697">
        <f t="shared" si="14"/>
        <v>0</v>
      </c>
      <c r="U90" s="644"/>
      <c r="V90" s="644"/>
    </row>
    <row r="91" spans="2:22" x14ac:dyDescent="0.25">
      <c r="B91" s="951"/>
      <c r="C91" s="957"/>
      <c r="D91" s="652"/>
      <c r="E91" s="652"/>
      <c r="F91" s="644"/>
      <c r="G91" s="651"/>
      <c r="H91" s="650" t="str">
        <f t="shared" si="10"/>
        <v/>
      </c>
      <c r="I91" s="642"/>
      <c r="J91" s="649"/>
      <c r="K91" s="653" t="str">
        <f t="shared" si="11"/>
        <v/>
      </c>
      <c r="L91" s="647"/>
      <c r="M91" s="647"/>
      <c r="N91" s="699">
        <f t="shared" si="12"/>
        <v>0</v>
      </c>
      <c r="O91" s="644"/>
      <c r="P91" s="698">
        <f t="shared" si="13"/>
        <v>0</v>
      </c>
      <c r="Q91" s="644"/>
      <c r="R91" s="644"/>
      <c r="S91" s="642"/>
      <c r="T91" s="697">
        <f t="shared" si="14"/>
        <v>0</v>
      </c>
      <c r="U91" s="644"/>
      <c r="V91" s="644"/>
    </row>
    <row r="92" spans="2:22" x14ac:dyDescent="0.25">
      <c r="B92" s="951"/>
      <c r="C92" s="957"/>
      <c r="D92" s="652"/>
      <c r="E92" s="652"/>
      <c r="F92" s="644"/>
      <c r="G92" s="651"/>
      <c r="H92" s="650" t="str">
        <f t="shared" si="10"/>
        <v/>
      </c>
      <c r="I92" s="642"/>
      <c r="J92" s="649"/>
      <c r="K92" s="653" t="str">
        <f t="shared" si="11"/>
        <v/>
      </c>
      <c r="L92" s="647"/>
      <c r="M92" s="647"/>
      <c r="N92" s="699">
        <f t="shared" si="12"/>
        <v>0</v>
      </c>
      <c r="O92" s="644"/>
      <c r="P92" s="698">
        <f t="shared" si="13"/>
        <v>0</v>
      </c>
      <c r="Q92" s="644"/>
      <c r="R92" s="644"/>
      <c r="S92" s="642"/>
      <c r="T92" s="697">
        <f t="shared" si="14"/>
        <v>0</v>
      </c>
      <c r="U92" s="644"/>
      <c r="V92" s="644"/>
    </row>
    <row r="93" spans="2:22" x14ac:dyDescent="0.25">
      <c r="B93" s="951"/>
      <c r="C93" s="957"/>
      <c r="D93" s="652"/>
      <c r="E93" s="652"/>
      <c r="F93" s="644"/>
      <c r="G93" s="651"/>
      <c r="H93" s="650" t="str">
        <f t="shared" si="10"/>
        <v/>
      </c>
      <c r="I93" s="642"/>
      <c r="J93" s="649"/>
      <c r="K93" s="653" t="str">
        <f t="shared" si="11"/>
        <v/>
      </c>
      <c r="L93" s="647"/>
      <c r="M93" s="647"/>
      <c r="N93" s="699">
        <f t="shared" si="12"/>
        <v>0</v>
      </c>
      <c r="O93" s="644"/>
      <c r="P93" s="698">
        <f t="shared" si="13"/>
        <v>0</v>
      </c>
      <c r="Q93" s="644"/>
      <c r="R93" s="644"/>
      <c r="S93" s="642"/>
      <c r="T93" s="697">
        <f t="shared" si="14"/>
        <v>0</v>
      </c>
      <c r="U93" s="644"/>
      <c r="V93" s="644"/>
    </row>
    <row r="94" spans="2:22" x14ac:dyDescent="0.25">
      <c r="B94" s="951"/>
      <c r="C94" s="957"/>
      <c r="D94" s="652"/>
      <c r="E94" s="652"/>
      <c r="F94" s="644"/>
      <c r="G94" s="651"/>
      <c r="H94" s="650" t="str">
        <f t="shared" si="10"/>
        <v/>
      </c>
      <c r="I94" s="642"/>
      <c r="J94" s="649"/>
      <c r="K94" s="653" t="str">
        <f t="shared" si="11"/>
        <v/>
      </c>
      <c r="L94" s="647"/>
      <c r="M94" s="647"/>
      <c r="N94" s="699">
        <f t="shared" si="12"/>
        <v>0</v>
      </c>
      <c r="O94" s="644"/>
      <c r="P94" s="698">
        <f t="shared" si="13"/>
        <v>0</v>
      </c>
      <c r="Q94" s="644"/>
      <c r="R94" s="644"/>
      <c r="S94" s="642"/>
      <c r="T94" s="697">
        <f t="shared" si="14"/>
        <v>0</v>
      </c>
      <c r="U94" s="644"/>
      <c r="V94" s="644"/>
    </row>
    <row r="95" spans="2:22" x14ac:dyDescent="0.25">
      <c r="B95" s="951"/>
      <c r="C95" s="957"/>
      <c r="D95" s="652"/>
      <c r="E95" s="652"/>
      <c r="F95" s="644"/>
      <c r="G95" s="651"/>
      <c r="H95" s="650" t="str">
        <f t="shared" si="10"/>
        <v/>
      </c>
      <c r="I95" s="642"/>
      <c r="J95" s="649"/>
      <c r="K95" s="653" t="str">
        <f t="shared" si="11"/>
        <v/>
      </c>
      <c r="L95" s="647"/>
      <c r="M95" s="647"/>
      <c r="N95" s="699">
        <f t="shared" si="12"/>
        <v>0</v>
      </c>
      <c r="O95" s="644"/>
      <c r="P95" s="698">
        <f t="shared" si="13"/>
        <v>0</v>
      </c>
      <c r="Q95" s="644"/>
      <c r="R95" s="644"/>
      <c r="S95" s="642"/>
      <c r="T95" s="697">
        <f t="shared" si="14"/>
        <v>0</v>
      </c>
      <c r="U95" s="644"/>
      <c r="V95" s="644"/>
    </row>
    <row r="96" spans="2:22" x14ac:dyDescent="0.25">
      <c r="B96" s="951"/>
      <c r="C96" s="957"/>
      <c r="D96" s="652"/>
      <c r="E96" s="652"/>
      <c r="F96" s="644"/>
      <c r="G96" s="651"/>
      <c r="H96" s="650" t="str">
        <f t="shared" si="10"/>
        <v/>
      </c>
      <c r="I96" s="642"/>
      <c r="J96" s="649"/>
      <c r="K96" s="653" t="str">
        <f t="shared" si="11"/>
        <v/>
      </c>
      <c r="L96" s="647"/>
      <c r="M96" s="647"/>
      <c r="N96" s="699">
        <f t="shared" si="12"/>
        <v>0</v>
      </c>
      <c r="O96" s="644"/>
      <c r="P96" s="698">
        <f t="shared" si="13"/>
        <v>0</v>
      </c>
      <c r="Q96" s="644"/>
      <c r="R96" s="644"/>
      <c r="S96" s="642"/>
      <c r="T96" s="697">
        <f t="shared" si="14"/>
        <v>0</v>
      </c>
      <c r="U96" s="644"/>
      <c r="V96" s="644"/>
    </row>
    <row r="97" spans="2:22" x14ac:dyDescent="0.25">
      <c r="B97" s="951"/>
      <c r="C97" s="957"/>
      <c r="D97" s="652"/>
      <c r="E97" s="652"/>
      <c r="F97" s="644"/>
      <c r="G97" s="651"/>
      <c r="H97" s="650" t="str">
        <f t="shared" si="10"/>
        <v/>
      </c>
      <c r="I97" s="642"/>
      <c r="J97" s="649"/>
      <c r="K97" s="653" t="str">
        <f t="shared" si="11"/>
        <v/>
      </c>
      <c r="L97" s="647"/>
      <c r="M97" s="647"/>
      <c r="N97" s="699">
        <f t="shared" si="12"/>
        <v>0</v>
      </c>
      <c r="O97" s="644"/>
      <c r="P97" s="698">
        <f t="shared" si="13"/>
        <v>0</v>
      </c>
      <c r="Q97" s="644"/>
      <c r="R97" s="644"/>
      <c r="S97" s="642"/>
      <c r="T97" s="697">
        <f t="shared" si="14"/>
        <v>0</v>
      </c>
      <c r="U97" s="644"/>
      <c r="V97" s="644"/>
    </row>
    <row r="98" spans="2:22" x14ac:dyDescent="0.25">
      <c r="B98" s="951"/>
      <c r="C98" s="957"/>
      <c r="D98" s="652"/>
      <c r="E98" s="652"/>
      <c r="F98" s="644"/>
      <c r="G98" s="651"/>
      <c r="H98" s="650" t="str">
        <f t="shared" si="10"/>
        <v/>
      </c>
      <c r="I98" s="642"/>
      <c r="J98" s="649"/>
      <c r="K98" s="653" t="str">
        <f t="shared" si="11"/>
        <v/>
      </c>
      <c r="L98" s="647"/>
      <c r="M98" s="647"/>
      <c r="N98" s="699">
        <f t="shared" si="12"/>
        <v>0</v>
      </c>
      <c r="O98" s="644"/>
      <c r="P98" s="698">
        <f t="shared" si="13"/>
        <v>0</v>
      </c>
      <c r="Q98" s="644"/>
      <c r="R98" s="644"/>
      <c r="S98" s="642"/>
      <c r="T98" s="697">
        <f t="shared" si="14"/>
        <v>0</v>
      </c>
      <c r="U98" s="644"/>
      <c r="V98" s="644"/>
    </row>
    <row r="99" spans="2:22" x14ac:dyDescent="0.25">
      <c r="B99" s="951"/>
      <c r="C99" s="957"/>
      <c r="D99" s="652"/>
      <c r="E99" s="652"/>
      <c r="F99" s="644"/>
      <c r="G99" s="651"/>
      <c r="H99" s="650" t="str">
        <f t="shared" si="10"/>
        <v/>
      </c>
      <c r="I99" s="642"/>
      <c r="J99" s="649"/>
      <c r="K99" s="653" t="str">
        <f t="shared" si="11"/>
        <v/>
      </c>
      <c r="L99" s="647"/>
      <c r="M99" s="647"/>
      <c r="N99" s="699">
        <f t="shared" si="12"/>
        <v>0</v>
      </c>
      <c r="O99" s="644"/>
      <c r="P99" s="698">
        <f t="shared" si="13"/>
        <v>0</v>
      </c>
      <c r="Q99" s="644"/>
      <c r="R99" s="644"/>
      <c r="S99" s="642"/>
      <c r="T99" s="697">
        <f t="shared" si="14"/>
        <v>0</v>
      </c>
      <c r="U99" s="644"/>
      <c r="V99" s="644"/>
    </row>
    <row r="100" spans="2:22" x14ac:dyDescent="0.25">
      <c r="B100" s="951"/>
      <c r="C100" s="957"/>
      <c r="D100" s="652"/>
      <c r="E100" s="652"/>
      <c r="F100" s="644"/>
      <c r="G100" s="651"/>
      <c r="H100" s="650" t="str">
        <f t="shared" si="10"/>
        <v/>
      </c>
      <c r="I100" s="642"/>
      <c r="J100" s="649"/>
      <c r="K100" s="653" t="str">
        <f t="shared" si="11"/>
        <v/>
      </c>
      <c r="L100" s="647"/>
      <c r="M100" s="647"/>
      <c r="N100" s="699">
        <f t="shared" si="12"/>
        <v>0</v>
      </c>
      <c r="O100" s="644"/>
      <c r="P100" s="698">
        <f t="shared" si="13"/>
        <v>0</v>
      </c>
      <c r="Q100" s="644"/>
      <c r="R100" s="644"/>
      <c r="S100" s="642"/>
      <c r="T100" s="697">
        <f t="shared" si="14"/>
        <v>0</v>
      </c>
      <c r="U100" s="644"/>
      <c r="V100" s="644"/>
    </row>
    <row r="101" spans="2:22" x14ac:dyDescent="0.25">
      <c r="B101" s="951"/>
      <c r="C101" s="957"/>
      <c r="D101" s="652"/>
      <c r="E101" s="652"/>
      <c r="F101" s="644"/>
      <c r="G101" s="651"/>
      <c r="H101" s="650" t="str">
        <f t="shared" ref="H101:H132" si="15">IF(G101&gt;$H$1,F101,"")</f>
        <v/>
      </c>
      <c r="I101" s="642"/>
      <c r="J101" s="649"/>
      <c r="K101" s="653" t="str">
        <f t="shared" ref="K101:K132" si="16">IF(J101&gt;$H$1,I101,"")</f>
        <v/>
      </c>
      <c r="L101" s="647"/>
      <c r="M101" s="647"/>
      <c r="N101" s="699">
        <f t="shared" ref="N101:N132" si="17">L101+M101</f>
        <v>0</v>
      </c>
      <c r="O101" s="644"/>
      <c r="P101" s="698">
        <f t="shared" ref="P101:P132" si="18">I101-(N101+O101)</f>
        <v>0</v>
      </c>
      <c r="Q101" s="644"/>
      <c r="R101" s="644"/>
      <c r="S101" s="642"/>
      <c r="T101" s="697">
        <f t="shared" ref="T101:T132" si="19">I101-N101-Q101-R101+S101</f>
        <v>0</v>
      </c>
      <c r="U101" s="644"/>
      <c r="V101" s="644"/>
    </row>
    <row r="102" spans="2:22" x14ac:dyDescent="0.25">
      <c r="B102" s="951"/>
      <c r="C102" s="957"/>
      <c r="D102" s="652"/>
      <c r="E102" s="652"/>
      <c r="F102" s="644"/>
      <c r="G102" s="651"/>
      <c r="H102" s="650" t="str">
        <f t="shared" si="15"/>
        <v/>
      </c>
      <c r="I102" s="642"/>
      <c r="J102" s="649"/>
      <c r="K102" s="653" t="str">
        <f t="shared" si="16"/>
        <v/>
      </c>
      <c r="L102" s="647"/>
      <c r="M102" s="647"/>
      <c r="N102" s="699">
        <f t="shared" si="17"/>
        <v>0</v>
      </c>
      <c r="O102" s="644"/>
      <c r="P102" s="698">
        <f t="shared" si="18"/>
        <v>0</v>
      </c>
      <c r="Q102" s="644"/>
      <c r="R102" s="644"/>
      <c r="S102" s="642"/>
      <c r="T102" s="697">
        <f t="shared" si="19"/>
        <v>0</v>
      </c>
      <c r="U102" s="644"/>
      <c r="V102" s="644"/>
    </row>
    <row r="103" spans="2:22" x14ac:dyDescent="0.25">
      <c r="B103" s="951"/>
      <c r="C103" s="957"/>
      <c r="D103" s="652"/>
      <c r="E103" s="652"/>
      <c r="F103" s="644"/>
      <c r="G103" s="651"/>
      <c r="H103" s="650" t="str">
        <f t="shared" si="15"/>
        <v/>
      </c>
      <c r="I103" s="642"/>
      <c r="J103" s="649"/>
      <c r="K103" s="653" t="str">
        <f t="shared" si="16"/>
        <v/>
      </c>
      <c r="L103" s="647"/>
      <c r="M103" s="647"/>
      <c r="N103" s="699">
        <f t="shared" si="17"/>
        <v>0</v>
      </c>
      <c r="O103" s="644"/>
      <c r="P103" s="698">
        <f t="shared" si="18"/>
        <v>0</v>
      </c>
      <c r="Q103" s="644"/>
      <c r="R103" s="644"/>
      <c r="S103" s="642"/>
      <c r="T103" s="697">
        <f t="shared" si="19"/>
        <v>0</v>
      </c>
      <c r="U103" s="644"/>
      <c r="V103" s="644"/>
    </row>
    <row r="104" spans="2:22" x14ac:dyDescent="0.25">
      <c r="B104" s="951"/>
      <c r="C104" s="957"/>
      <c r="D104" s="652"/>
      <c r="E104" s="652"/>
      <c r="F104" s="644"/>
      <c r="G104" s="651"/>
      <c r="H104" s="650" t="str">
        <f t="shared" si="15"/>
        <v/>
      </c>
      <c r="I104" s="642"/>
      <c r="J104" s="649"/>
      <c r="K104" s="653" t="str">
        <f t="shared" si="16"/>
        <v/>
      </c>
      <c r="L104" s="647"/>
      <c r="M104" s="647"/>
      <c r="N104" s="699">
        <f t="shared" si="17"/>
        <v>0</v>
      </c>
      <c r="O104" s="644"/>
      <c r="P104" s="698">
        <f t="shared" si="18"/>
        <v>0</v>
      </c>
      <c r="Q104" s="644"/>
      <c r="R104" s="644"/>
      <c r="S104" s="642"/>
      <c r="T104" s="697">
        <f t="shared" si="19"/>
        <v>0</v>
      </c>
      <c r="U104" s="644"/>
      <c r="V104" s="644"/>
    </row>
    <row r="105" spans="2:22" x14ac:dyDescent="0.25">
      <c r="B105" s="951"/>
      <c r="C105" s="957"/>
      <c r="D105" s="652"/>
      <c r="E105" s="652"/>
      <c r="F105" s="644"/>
      <c r="G105" s="651"/>
      <c r="H105" s="650" t="str">
        <f t="shared" si="15"/>
        <v/>
      </c>
      <c r="I105" s="642"/>
      <c r="J105" s="649"/>
      <c r="K105" s="653" t="str">
        <f t="shared" si="16"/>
        <v/>
      </c>
      <c r="L105" s="647"/>
      <c r="M105" s="647"/>
      <c r="N105" s="699">
        <f t="shared" si="17"/>
        <v>0</v>
      </c>
      <c r="O105" s="644"/>
      <c r="P105" s="698">
        <f t="shared" si="18"/>
        <v>0</v>
      </c>
      <c r="Q105" s="644"/>
      <c r="R105" s="644"/>
      <c r="S105" s="642"/>
      <c r="T105" s="697">
        <f t="shared" si="19"/>
        <v>0</v>
      </c>
      <c r="U105" s="644"/>
      <c r="V105" s="644"/>
    </row>
    <row r="106" spans="2:22" x14ac:dyDescent="0.25">
      <c r="B106" s="951"/>
      <c r="C106" s="957"/>
      <c r="D106" s="652"/>
      <c r="E106" s="652"/>
      <c r="F106" s="644"/>
      <c r="G106" s="651"/>
      <c r="H106" s="650" t="str">
        <f t="shared" si="15"/>
        <v/>
      </c>
      <c r="I106" s="642"/>
      <c r="J106" s="649"/>
      <c r="K106" s="653" t="str">
        <f t="shared" si="16"/>
        <v/>
      </c>
      <c r="L106" s="647"/>
      <c r="M106" s="647"/>
      <c r="N106" s="699">
        <f t="shared" si="17"/>
        <v>0</v>
      </c>
      <c r="O106" s="644"/>
      <c r="P106" s="698">
        <f t="shared" si="18"/>
        <v>0</v>
      </c>
      <c r="Q106" s="644"/>
      <c r="R106" s="644"/>
      <c r="S106" s="642"/>
      <c r="T106" s="697">
        <f t="shared" si="19"/>
        <v>0</v>
      </c>
      <c r="U106" s="644"/>
      <c r="V106" s="644"/>
    </row>
    <row r="107" spans="2:22" x14ac:dyDescent="0.25">
      <c r="B107" s="951"/>
      <c r="C107" s="957"/>
      <c r="D107" s="652"/>
      <c r="E107" s="652"/>
      <c r="F107" s="644"/>
      <c r="G107" s="651"/>
      <c r="H107" s="650" t="str">
        <f t="shared" si="15"/>
        <v/>
      </c>
      <c r="I107" s="642"/>
      <c r="J107" s="649"/>
      <c r="K107" s="653" t="str">
        <f t="shared" si="16"/>
        <v/>
      </c>
      <c r="L107" s="647"/>
      <c r="M107" s="647"/>
      <c r="N107" s="699">
        <f t="shared" si="17"/>
        <v>0</v>
      </c>
      <c r="O107" s="644"/>
      <c r="P107" s="698">
        <f t="shared" si="18"/>
        <v>0</v>
      </c>
      <c r="Q107" s="644"/>
      <c r="R107" s="644"/>
      <c r="S107" s="642"/>
      <c r="T107" s="697">
        <f t="shared" si="19"/>
        <v>0</v>
      </c>
      <c r="U107" s="644"/>
      <c r="V107" s="644"/>
    </row>
    <row r="108" spans="2:22" x14ac:dyDescent="0.25">
      <c r="B108" s="951"/>
      <c r="C108" s="957"/>
      <c r="D108" s="652"/>
      <c r="E108" s="652"/>
      <c r="F108" s="644"/>
      <c r="G108" s="651"/>
      <c r="H108" s="650" t="str">
        <f t="shared" si="15"/>
        <v/>
      </c>
      <c r="I108" s="642"/>
      <c r="J108" s="649"/>
      <c r="K108" s="653" t="str">
        <f t="shared" si="16"/>
        <v/>
      </c>
      <c r="L108" s="647"/>
      <c r="M108" s="647"/>
      <c r="N108" s="699">
        <f t="shared" si="17"/>
        <v>0</v>
      </c>
      <c r="O108" s="644"/>
      <c r="P108" s="698">
        <f t="shared" si="18"/>
        <v>0</v>
      </c>
      <c r="Q108" s="644"/>
      <c r="R108" s="644"/>
      <c r="S108" s="642"/>
      <c r="T108" s="697">
        <f t="shared" si="19"/>
        <v>0</v>
      </c>
      <c r="U108" s="644"/>
      <c r="V108" s="644"/>
    </row>
    <row r="109" spans="2:22" x14ac:dyDescent="0.25">
      <c r="B109" s="951"/>
      <c r="C109" s="957"/>
      <c r="D109" s="652"/>
      <c r="E109" s="652"/>
      <c r="F109" s="644"/>
      <c r="G109" s="651"/>
      <c r="H109" s="650" t="str">
        <f t="shared" si="15"/>
        <v/>
      </c>
      <c r="I109" s="642"/>
      <c r="J109" s="649"/>
      <c r="K109" s="653" t="str">
        <f t="shared" si="16"/>
        <v/>
      </c>
      <c r="L109" s="647"/>
      <c r="M109" s="647"/>
      <c r="N109" s="699">
        <f t="shared" si="17"/>
        <v>0</v>
      </c>
      <c r="O109" s="644"/>
      <c r="P109" s="698">
        <f t="shared" si="18"/>
        <v>0</v>
      </c>
      <c r="Q109" s="644"/>
      <c r="R109" s="644"/>
      <c r="S109" s="642"/>
      <c r="T109" s="697">
        <f t="shared" si="19"/>
        <v>0</v>
      </c>
      <c r="U109" s="644"/>
      <c r="V109" s="644"/>
    </row>
    <row r="110" spans="2:22" x14ac:dyDescent="0.25">
      <c r="B110" s="951"/>
      <c r="C110" s="957"/>
      <c r="D110" s="652"/>
      <c r="E110" s="652"/>
      <c r="F110" s="644"/>
      <c r="G110" s="651"/>
      <c r="H110" s="650" t="str">
        <f t="shared" si="15"/>
        <v/>
      </c>
      <c r="I110" s="642"/>
      <c r="J110" s="649"/>
      <c r="K110" s="653" t="str">
        <f t="shared" si="16"/>
        <v/>
      </c>
      <c r="L110" s="647"/>
      <c r="M110" s="647"/>
      <c r="N110" s="699">
        <f t="shared" si="17"/>
        <v>0</v>
      </c>
      <c r="O110" s="644"/>
      <c r="P110" s="698">
        <f t="shared" si="18"/>
        <v>0</v>
      </c>
      <c r="Q110" s="644"/>
      <c r="R110" s="644"/>
      <c r="S110" s="642"/>
      <c r="T110" s="697">
        <f t="shared" si="19"/>
        <v>0</v>
      </c>
      <c r="U110" s="644"/>
      <c r="V110" s="644"/>
    </row>
    <row r="111" spans="2:22" x14ac:dyDescent="0.25">
      <c r="B111" s="951"/>
      <c r="C111" s="957"/>
      <c r="D111" s="652"/>
      <c r="E111" s="652"/>
      <c r="F111" s="644"/>
      <c r="G111" s="651"/>
      <c r="H111" s="650" t="str">
        <f t="shared" si="15"/>
        <v/>
      </c>
      <c r="I111" s="642"/>
      <c r="J111" s="649"/>
      <c r="K111" s="653" t="str">
        <f t="shared" si="16"/>
        <v/>
      </c>
      <c r="L111" s="647"/>
      <c r="M111" s="647"/>
      <c r="N111" s="699">
        <f t="shared" si="17"/>
        <v>0</v>
      </c>
      <c r="O111" s="644"/>
      <c r="P111" s="698">
        <f t="shared" si="18"/>
        <v>0</v>
      </c>
      <c r="Q111" s="644"/>
      <c r="R111" s="644"/>
      <c r="S111" s="642"/>
      <c r="T111" s="697">
        <f t="shared" si="19"/>
        <v>0</v>
      </c>
      <c r="U111" s="644"/>
      <c r="V111" s="644"/>
    </row>
    <row r="112" spans="2:22" x14ac:dyDescent="0.25">
      <c r="B112" s="951"/>
      <c r="C112" s="957"/>
      <c r="D112" s="652"/>
      <c r="E112" s="652"/>
      <c r="F112" s="644"/>
      <c r="G112" s="651"/>
      <c r="H112" s="650" t="str">
        <f t="shared" si="15"/>
        <v/>
      </c>
      <c r="I112" s="642"/>
      <c r="J112" s="649"/>
      <c r="K112" s="653" t="str">
        <f t="shared" si="16"/>
        <v/>
      </c>
      <c r="L112" s="647"/>
      <c r="M112" s="647"/>
      <c r="N112" s="699">
        <f t="shared" si="17"/>
        <v>0</v>
      </c>
      <c r="O112" s="644"/>
      <c r="P112" s="698">
        <f t="shared" si="18"/>
        <v>0</v>
      </c>
      <c r="Q112" s="644"/>
      <c r="R112" s="644"/>
      <c r="S112" s="642"/>
      <c r="T112" s="697">
        <f t="shared" si="19"/>
        <v>0</v>
      </c>
      <c r="U112" s="644"/>
      <c r="V112" s="644"/>
    </row>
    <row r="113" spans="2:22" x14ac:dyDescent="0.25">
      <c r="B113" s="951"/>
      <c r="C113" s="957"/>
      <c r="D113" s="652"/>
      <c r="E113" s="652"/>
      <c r="F113" s="644"/>
      <c r="G113" s="651"/>
      <c r="H113" s="650" t="str">
        <f t="shared" si="15"/>
        <v/>
      </c>
      <c r="I113" s="642"/>
      <c r="J113" s="649"/>
      <c r="K113" s="653" t="str">
        <f t="shared" si="16"/>
        <v/>
      </c>
      <c r="L113" s="647"/>
      <c r="M113" s="647"/>
      <c r="N113" s="699">
        <f t="shared" si="17"/>
        <v>0</v>
      </c>
      <c r="O113" s="644"/>
      <c r="P113" s="698">
        <f t="shared" si="18"/>
        <v>0</v>
      </c>
      <c r="Q113" s="644"/>
      <c r="R113" s="644"/>
      <c r="S113" s="642"/>
      <c r="T113" s="697">
        <f t="shared" si="19"/>
        <v>0</v>
      </c>
      <c r="U113" s="644"/>
      <c r="V113" s="644"/>
    </row>
    <row r="114" spans="2:22" x14ac:dyDescent="0.25">
      <c r="B114" s="951"/>
      <c r="C114" s="957"/>
      <c r="D114" s="652"/>
      <c r="E114" s="652"/>
      <c r="F114" s="644"/>
      <c r="G114" s="651"/>
      <c r="H114" s="650" t="str">
        <f t="shared" si="15"/>
        <v/>
      </c>
      <c r="I114" s="642"/>
      <c r="J114" s="649"/>
      <c r="K114" s="653" t="str">
        <f t="shared" si="16"/>
        <v/>
      </c>
      <c r="L114" s="647"/>
      <c r="M114" s="647"/>
      <c r="N114" s="699">
        <f t="shared" si="17"/>
        <v>0</v>
      </c>
      <c r="O114" s="644"/>
      <c r="P114" s="698">
        <f t="shared" si="18"/>
        <v>0</v>
      </c>
      <c r="Q114" s="644"/>
      <c r="R114" s="644"/>
      <c r="S114" s="642"/>
      <c r="T114" s="697">
        <f t="shared" si="19"/>
        <v>0</v>
      </c>
      <c r="U114" s="644"/>
      <c r="V114" s="644"/>
    </row>
    <row r="115" spans="2:22" x14ac:dyDescent="0.25">
      <c r="B115" s="951"/>
      <c r="C115" s="957"/>
      <c r="D115" s="652"/>
      <c r="E115" s="652"/>
      <c r="F115" s="644"/>
      <c r="G115" s="651"/>
      <c r="H115" s="650" t="str">
        <f t="shared" si="15"/>
        <v/>
      </c>
      <c r="I115" s="642"/>
      <c r="J115" s="649"/>
      <c r="K115" s="653" t="str">
        <f t="shared" si="16"/>
        <v/>
      </c>
      <c r="L115" s="647"/>
      <c r="M115" s="647"/>
      <c r="N115" s="699">
        <f t="shared" si="17"/>
        <v>0</v>
      </c>
      <c r="O115" s="644"/>
      <c r="P115" s="698">
        <f t="shared" si="18"/>
        <v>0</v>
      </c>
      <c r="Q115" s="644"/>
      <c r="R115" s="644"/>
      <c r="S115" s="642"/>
      <c r="T115" s="697">
        <f t="shared" si="19"/>
        <v>0</v>
      </c>
      <c r="U115" s="644"/>
      <c r="V115" s="644"/>
    </row>
    <row r="116" spans="2:22" x14ac:dyDescent="0.25">
      <c r="B116" s="951"/>
      <c r="C116" s="957"/>
      <c r="D116" s="652"/>
      <c r="E116" s="652"/>
      <c r="F116" s="644"/>
      <c r="G116" s="651"/>
      <c r="H116" s="650" t="str">
        <f t="shared" si="15"/>
        <v/>
      </c>
      <c r="I116" s="642"/>
      <c r="J116" s="649"/>
      <c r="K116" s="653" t="str">
        <f t="shared" si="16"/>
        <v/>
      </c>
      <c r="L116" s="647"/>
      <c r="M116" s="647"/>
      <c r="N116" s="699">
        <f t="shared" si="17"/>
        <v>0</v>
      </c>
      <c r="O116" s="644"/>
      <c r="P116" s="698">
        <f t="shared" si="18"/>
        <v>0</v>
      </c>
      <c r="Q116" s="644"/>
      <c r="R116" s="644"/>
      <c r="S116" s="642"/>
      <c r="T116" s="697">
        <f t="shared" si="19"/>
        <v>0</v>
      </c>
      <c r="U116" s="644"/>
      <c r="V116" s="644"/>
    </row>
    <row r="117" spans="2:22" x14ac:dyDescent="0.25">
      <c r="B117" s="951"/>
      <c r="C117" s="957"/>
      <c r="D117" s="652"/>
      <c r="E117" s="652"/>
      <c r="F117" s="644"/>
      <c r="G117" s="651"/>
      <c r="H117" s="650" t="str">
        <f t="shared" si="15"/>
        <v/>
      </c>
      <c r="I117" s="642"/>
      <c r="J117" s="649"/>
      <c r="K117" s="653" t="str">
        <f t="shared" si="16"/>
        <v/>
      </c>
      <c r="L117" s="647"/>
      <c r="M117" s="647"/>
      <c r="N117" s="699">
        <f t="shared" si="17"/>
        <v>0</v>
      </c>
      <c r="O117" s="644"/>
      <c r="P117" s="698">
        <f t="shared" si="18"/>
        <v>0</v>
      </c>
      <c r="Q117" s="644"/>
      <c r="R117" s="644"/>
      <c r="S117" s="642"/>
      <c r="T117" s="697">
        <f t="shared" si="19"/>
        <v>0</v>
      </c>
      <c r="U117" s="644"/>
      <c r="V117" s="644"/>
    </row>
    <row r="118" spans="2:22" x14ac:dyDescent="0.25">
      <c r="B118" s="951"/>
      <c r="C118" s="957"/>
      <c r="D118" s="652"/>
      <c r="E118" s="652"/>
      <c r="F118" s="644"/>
      <c r="G118" s="651"/>
      <c r="H118" s="650" t="str">
        <f t="shared" si="15"/>
        <v/>
      </c>
      <c r="I118" s="642"/>
      <c r="J118" s="649"/>
      <c r="K118" s="653" t="str">
        <f t="shared" si="16"/>
        <v/>
      </c>
      <c r="L118" s="647"/>
      <c r="M118" s="647"/>
      <c r="N118" s="699">
        <f t="shared" si="17"/>
        <v>0</v>
      </c>
      <c r="O118" s="644"/>
      <c r="P118" s="698">
        <f t="shared" si="18"/>
        <v>0</v>
      </c>
      <c r="Q118" s="644"/>
      <c r="R118" s="644"/>
      <c r="S118" s="642"/>
      <c r="T118" s="697">
        <f t="shared" si="19"/>
        <v>0</v>
      </c>
      <c r="U118" s="644"/>
      <c r="V118" s="644"/>
    </row>
    <row r="119" spans="2:22" x14ac:dyDescent="0.25">
      <c r="B119" s="951"/>
      <c r="C119" s="957"/>
      <c r="D119" s="652"/>
      <c r="E119" s="652"/>
      <c r="F119" s="644"/>
      <c r="G119" s="651"/>
      <c r="H119" s="650" t="str">
        <f t="shared" si="15"/>
        <v/>
      </c>
      <c r="I119" s="642"/>
      <c r="J119" s="649"/>
      <c r="K119" s="653" t="str">
        <f t="shared" si="16"/>
        <v/>
      </c>
      <c r="L119" s="647"/>
      <c r="M119" s="647"/>
      <c r="N119" s="699">
        <f t="shared" si="17"/>
        <v>0</v>
      </c>
      <c r="O119" s="644"/>
      <c r="P119" s="698">
        <f t="shared" si="18"/>
        <v>0</v>
      </c>
      <c r="Q119" s="644"/>
      <c r="R119" s="644"/>
      <c r="S119" s="642"/>
      <c r="T119" s="697">
        <f t="shared" si="19"/>
        <v>0</v>
      </c>
      <c r="U119" s="644"/>
      <c r="V119" s="644"/>
    </row>
    <row r="120" spans="2:22" x14ac:dyDescent="0.25">
      <c r="B120" s="951"/>
      <c r="C120" s="957"/>
      <c r="D120" s="652"/>
      <c r="E120" s="652"/>
      <c r="F120" s="644"/>
      <c r="G120" s="651"/>
      <c r="H120" s="650" t="str">
        <f t="shared" si="15"/>
        <v/>
      </c>
      <c r="I120" s="642"/>
      <c r="J120" s="649"/>
      <c r="K120" s="653" t="str">
        <f t="shared" si="16"/>
        <v/>
      </c>
      <c r="L120" s="647"/>
      <c r="M120" s="647"/>
      <c r="N120" s="699">
        <f t="shared" si="17"/>
        <v>0</v>
      </c>
      <c r="O120" s="644"/>
      <c r="P120" s="698">
        <f t="shared" si="18"/>
        <v>0</v>
      </c>
      <c r="Q120" s="644"/>
      <c r="R120" s="644"/>
      <c r="S120" s="642"/>
      <c r="T120" s="697">
        <f t="shared" si="19"/>
        <v>0</v>
      </c>
      <c r="U120" s="644"/>
      <c r="V120" s="644"/>
    </row>
    <row r="121" spans="2:22" x14ac:dyDescent="0.25">
      <c r="B121" s="951"/>
      <c r="C121" s="957"/>
      <c r="D121" s="652"/>
      <c r="E121" s="652"/>
      <c r="F121" s="644"/>
      <c r="G121" s="651"/>
      <c r="H121" s="650" t="str">
        <f t="shared" si="15"/>
        <v/>
      </c>
      <c r="I121" s="642"/>
      <c r="J121" s="649"/>
      <c r="K121" s="653" t="str">
        <f t="shared" si="16"/>
        <v/>
      </c>
      <c r="L121" s="647"/>
      <c r="M121" s="647"/>
      <c r="N121" s="699">
        <f t="shared" si="17"/>
        <v>0</v>
      </c>
      <c r="O121" s="644"/>
      <c r="P121" s="698">
        <f t="shared" si="18"/>
        <v>0</v>
      </c>
      <c r="Q121" s="644"/>
      <c r="R121" s="644"/>
      <c r="S121" s="642"/>
      <c r="T121" s="697">
        <f t="shared" si="19"/>
        <v>0</v>
      </c>
      <c r="U121" s="644"/>
      <c r="V121" s="644"/>
    </row>
    <row r="122" spans="2:22" x14ac:dyDescent="0.25">
      <c r="B122" s="951"/>
      <c r="C122" s="957"/>
      <c r="D122" s="652"/>
      <c r="E122" s="652"/>
      <c r="F122" s="644"/>
      <c r="G122" s="651"/>
      <c r="H122" s="650" t="str">
        <f t="shared" si="15"/>
        <v/>
      </c>
      <c r="I122" s="642"/>
      <c r="J122" s="649"/>
      <c r="K122" s="653" t="str">
        <f t="shared" si="16"/>
        <v/>
      </c>
      <c r="L122" s="647"/>
      <c r="M122" s="647"/>
      <c r="N122" s="699">
        <f t="shared" si="17"/>
        <v>0</v>
      </c>
      <c r="O122" s="644"/>
      <c r="P122" s="698">
        <f t="shared" si="18"/>
        <v>0</v>
      </c>
      <c r="Q122" s="644"/>
      <c r="R122" s="644"/>
      <c r="S122" s="642"/>
      <c r="T122" s="697">
        <f t="shared" si="19"/>
        <v>0</v>
      </c>
      <c r="U122" s="644"/>
      <c r="V122" s="644"/>
    </row>
    <row r="123" spans="2:22" x14ac:dyDescent="0.25">
      <c r="B123" s="951"/>
      <c r="C123" s="957"/>
      <c r="D123" s="652"/>
      <c r="E123" s="652"/>
      <c r="F123" s="644"/>
      <c r="G123" s="651"/>
      <c r="H123" s="650" t="str">
        <f t="shared" si="15"/>
        <v/>
      </c>
      <c r="I123" s="642"/>
      <c r="J123" s="649"/>
      <c r="K123" s="653" t="str">
        <f t="shared" si="16"/>
        <v/>
      </c>
      <c r="L123" s="647"/>
      <c r="M123" s="647"/>
      <c r="N123" s="699">
        <f t="shared" si="17"/>
        <v>0</v>
      </c>
      <c r="O123" s="644"/>
      <c r="P123" s="698">
        <f t="shared" si="18"/>
        <v>0</v>
      </c>
      <c r="Q123" s="644"/>
      <c r="R123" s="644"/>
      <c r="S123" s="642"/>
      <c r="T123" s="697">
        <f t="shared" si="19"/>
        <v>0</v>
      </c>
      <c r="U123" s="644"/>
      <c r="V123" s="644"/>
    </row>
    <row r="124" spans="2:22" x14ac:dyDescent="0.25">
      <c r="B124" s="951"/>
      <c r="C124" s="957"/>
      <c r="D124" s="652"/>
      <c r="E124" s="652"/>
      <c r="F124" s="644"/>
      <c r="G124" s="651"/>
      <c r="H124" s="650" t="str">
        <f t="shared" si="15"/>
        <v/>
      </c>
      <c r="I124" s="642"/>
      <c r="J124" s="649"/>
      <c r="K124" s="653" t="str">
        <f t="shared" si="16"/>
        <v/>
      </c>
      <c r="L124" s="647"/>
      <c r="M124" s="647"/>
      <c r="N124" s="699">
        <f t="shared" si="17"/>
        <v>0</v>
      </c>
      <c r="O124" s="644"/>
      <c r="P124" s="698">
        <f t="shared" si="18"/>
        <v>0</v>
      </c>
      <c r="Q124" s="644"/>
      <c r="R124" s="644"/>
      <c r="S124" s="642"/>
      <c r="T124" s="697">
        <f t="shared" si="19"/>
        <v>0</v>
      </c>
      <c r="U124" s="644"/>
      <c r="V124" s="644"/>
    </row>
    <row r="125" spans="2:22" x14ac:dyDescent="0.25">
      <c r="B125" s="951"/>
      <c r="C125" s="957"/>
      <c r="D125" s="652"/>
      <c r="E125" s="652"/>
      <c r="F125" s="644"/>
      <c r="G125" s="651"/>
      <c r="H125" s="650" t="str">
        <f t="shared" si="15"/>
        <v/>
      </c>
      <c r="I125" s="642"/>
      <c r="J125" s="649"/>
      <c r="K125" s="653" t="str">
        <f t="shared" si="16"/>
        <v/>
      </c>
      <c r="L125" s="647"/>
      <c r="M125" s="647"/>
      <c r="N125" s="699">
        <f t="shared" si="17"/>
        <v>0</v>
      </c>
      <c r="O125" s="644"/>
      <c r="P125" s="698">
        <f t="shared" si="18"/>
        <v>0</v>
      </c>
      <c r="Q125" s="644"/>
      <c r="R125" s="644"/>
      <c r="S125" s="642"/>
      <c r="T125" s="697">
        <f t="shared" si="19"/>
        <v>0</v>
      </c>
      <c r="U125" s="644"/>
      <c r="V125" s="644"/>
    </row>
    <row r="126" spans="2:22" x14ac:dyDescent="0.25">
      <c r="B126" s="951"/>
      <c r="C126" s="957"/>
      <c r="D126" s="652"/>
      <c r="E126" s="652"/>
      <c r="F126" s="644"/>
      <c r="G126" s="651"/>
      <c r="H126" s="650" t="str">
        <f t="shared" si="15"/>
        <v/>
      </c>
      <c r="I126" s="642"/>
      <c r="J126" s="649"/>
      <c r="K126" s="653" t="str">
        <f t="shared" si="16"/>
        <v/>
      </c>
      <c r="L126" s="647"/>
      <c r="M126" s="647"/>
      <c r="N126" s="699">
        <f t="shared" si="17"/>
        <v>0</v>
      </c>
      <c r="O126" s="644"/>
      <c r="P126" s="698">
        <f t="shared" si="18"/>
        <v>0</v>
      </c>
      <c r="Q126" s="644"/>
      <c r="R126" s="644"/>
      <c r="S126" s="642"/>
      <c r="T126" s="697">
        <f t="shared" si="19"/>
        <v>0</v>
      </c>
      <c r="U126" s="644"/>
      <c r="V126" s="644"/>
    </row>
    <row r="127" spans="2:22" x14ac:dyDescent="0.25">
      <c r="B127" s="951"/>
      <c r="C127" s="957"/>
      <c r="D127" s="652"/>
      <c r="E127" s="652"/>
      <c r="F127" s="644"/>
      <c r="G127" s="651"/>
      <c r="H127" s="650" t="str">
        <f t="shared" si="15"/>
        <v/>
      </c>
      <c r="I127" s="642"/>
      <c r="J127" s="649"/>
      <c r="K127" s="653" t="str">
        <f t="shared" si="16"/>
        <v/>
      </c>
      <c r="L127" s="647"/>
      <c r="M127" s="647"/>
      <c r="N127" s="699">
        <f t="shared" si="17"/>
        <v>0</v>
      </c>
      <c r="O127" s="644"/>
      <c r="P127" s="698">
        <f t="shared" si="18"/>
        <v>0</v>
      </c>
      <c r="Q127" s="644"/>
      <c r="R127" s="644"/>
      <c r="S127" s="642"/>
      <c r="T127" s="697">
        <f t="shared" si="19"/>
        <v>0</v>
      </c>
      <c r="U127" s="644"/>
      <c r="V127" s="644"/>
    </row>
    <row r="128" spans="2:22" x14ac:dyDescent="0.25">
      <c r="B128" s="951"/>
      <c r="C128" s="957"/>
      <c r="D128" s="652"/>
      <c r="E128" s="652"/>
      <c r="F128" s="644"/>
      <c r="G128" s="651"/>
      <c r="H128" s="650" t="str">
        <f t="shared" si="15"/>
        <v/>
      </c>
      <c r="I128" s="642"/>
      <c r="J128" s="649"/>
      <c r="K128" s="653" t="str">
        <f t="shared" si="16"/>
        <v/>
      </c>
      <c r="L128" s="647"/>
      <c r="M128" s="647"/>
      <c r="N128" s="699">
        <f t="shared" si="17"/>
        <v>0</v>
      </c>
      <c r="O128" s="644"/>
      <c r="P128" s="698">
        <f t="shared" si="18"/>
        <v>0</v>
      </c>
      <c r="Q128" s="644"/>
      <c r="R128" s="644"/>
      <c r="S128" s="642"/>
      <c r="T128" s="697">
        <f t="shared" si="19"/>
        <v>0</v>
      </c>
      <c r="U128" s="644"/>
      <c r="V128" s="644"/>
    </row>
    <row r="129" spans="2:22" x14ac:dyDescent="0.25">
      <c r="B129" s="951"/>
      <c r="C129" s="957"/>
      <c r="D129" s="652"/>
      <c r="E129" s="652"/>
      <c r="F129" s="644"/>
      <c r="G129" s="651"/>
      <c r="H129" s="650" t="str">
        <f t="shared" si="15"/>
        <v/>
      </c>
      <c r="I129" s="642"/>
      <c r="J129" s="649"/>
      <c r="K129" s="653" t="str">
        <f t="shared" si="16"/>
        <v/>
      </c>
      <c r="L129" s="647"/>
      <c r="M129" s="647"/>
      <c r="N129" s="699">
        <f t="shared" si="17"/>
        <v>0</v>
      </c>
      <c r="O129" s="644"/>
      <c r="P129" s="698">
        <f t="shared" si="18"/>
        <v>0</v>
      </c>
      <c r="Q129" s="644"/>
      <c r="R129" s="644"/>
      <c r="S129" s="642"/>
      <c r="T129" s="697">
        <f t="shared" si="19"/>
        <v>0</v>
      </c>
      <c r="U129" s="644"/>
      <c r="V129" s="644"/>
    </row>
    <row r="130" spans="2:22" x14ac:dyDescent="0.25">
      <c r="B130" s="951"/>
      <c r="C130" s="957"/>
      <c r="D130" s="652"/>
      <c r="E130" s="652"/>
      <c r="F130" s="644"/>
      <c r="G130" s="651"/>
      <c r="H130" s="650" t="str">
        <f t="shared" si="15"/>
        <v/>
      </c>
      <c r="I130" s="642"/>
      <c r="J130" s="649"/>
      <c r="K130" s="653" t="str">
        <f t="shared" si="16"/>
        <v/>
      </c>
      <c r="L130" s="647"/>
      <c r="M130" s="647"/>
      <c r="N130" s="699">
        <f t="shared" si="17"/>
        <v>0</v>
      </c>
      <c r="O130" s="644"/>
      <c r="P130" s="698">
        <f t="shared" si="18"/>
        <v>0</v>
      </c>
      <c r="Q130" s="644"/>
      <c r="R130" s="644"/>
      <c r="S130" s="642"/>
      <c r="T130" s="697">
        <f t="shared" si="19"/>
        <v>0</v>
      </c>
      <c r="U130" s="644"/>
      <c r="V130" s="644"/>
    </row>
    <row r="131" spans="2:22" x14ac:dyDescent="0.25">
      <c r="B131" s="951"/>
      <c r="C131" s="957"/>
      <c r="D131" s="652"/>
      <c r="E131" s="652"/>
      <c r="F131" s="644"/>
      <c r="G131" s="651"/>
      <c r="H131" s="650" t="str">
        <f t="shared" si="15"/>
        <v/>
      </c>
      <c r="I131" s="642"/>
      <c r="J131" s="649"/>
      <c r="K131" s="653" t="str">
        <f t="shared" si="16"/>
        <v/>
      </c>
      <c r="L131" s="647"/>
      <c r="M131" s="647"/>
      <c r="N131" s="699">
        <f t="shared" si="17"/>
        <v>0</v>
      </c>
      <c r="O131" s="644"/>
      <c r="P131" s="698">
        <f t="shared" si="18"/>
        <v>0</v>
      </c>
      <c r="Q131" s="644"/>
      <c r="R131" s="644"/>
      <c r="S131" s="642"/>
      <c r="T131" s="697">
        <f t="shared" si="19"/>
        <v>0</v>
      </c>
      <c r="U131" s="644"/>
      <c r="V131" s="644"/>
    </row>
    <row r="132" spans="2:22" x14ac:dyDescent="0.25">
      <c r="B132" s="951"/>
      <c r="C132" s="957"/>
      <c r="D132" s="652"/>
      <c r="E132" s="652"/>
      <c r="F132" s="644"/>
      <c r="G132" s="651"/>
      <c r="H132" s="650" t="str">
        <f t="shared" si="15"/>
        <v/>
      </c>
      <c r="I132" s="642"/>
      <c r="J132" s="649"/>
      <c r="K132" s="653" t="str">
        <f t="shared" si="16"/>
        <v/>
      </c>
      <c r="L132" s="647"/>
      <c r="M132" s="647"/>
      <c r="N132" s="699">
        <f t="shared" si="17"/>
        <v>0</v>
      </c>
      <c r="O132" s="644"/>
      <c r="P132" s="698">
        <f t="shared" si="18"/>
        <v>0</v>
      </c>
      <c r="Q132" s="644"/>
      <c r="R132" s="644"/>
      <c r="S132" s="642"/>
      <c r="T132" s="697">
        <f t="shared" si="19"/>
        <v>0</v>
      </c>
      <c r="U132" s="644"/>
      <c r="V132" s="644"/>
    </row>
    <row r="133" spans="2:22" x14ac:dyDescent="0.25">
      <c r="B133" s="951"/>
      <c r="C133" s="957"/>
      <c r="D133" s="652"/>
      <c r="E133" s="652"/>
      <c r="F133" s="644"/>
      <c r="G133" s="651"/>
      <c r="H133" s="650" t="str">
        <f t="shared" ref="H133:H164" si="20">IF(G133&gt;$H$1,F133,"")</f>
        <v/>
      </c>
      <c r="I133" s="642"/>
      <c r="J133" s="649"/>
      <c r="K133" s="653" t="str">
        <f t="shared" ref="K133:K164" si="21">IF(J133&gt;$H$1,I133,"")</f>
        <v/>
      </c>
      <c r="L133" s="647"/>
      <c r="M133" s="647"/>
      <c r="N133" s="699">
        <f t="shared" ref="N133:N164" si="22">L133+M133</f>
        <v>0</v>
      </c>
      <c r="O133" s="644"/>
      <c r="P133" s="698">
        <f t="shared" ref="P133:P164" si="23">I133-(N133+O133)</f>
        <v>0</v>
      </c>
      <c r="Q133" s="644"/>
      <c r="R133" s="644"/>
      <c r="S133" s="642"/>
      <c r="T133" s="697">
        <f t="shared" ref="T133:T164" si="24">I133-N133-Q133-R133+S133</f>
        <v>0</v>
      </c>
      <c r="U133" s="644"/>
      <c r="V133" s="644"/>
    </row>
    <row r="134" spans="2:22" x14ac:dyDescent="0.25">
      <c r="B134" s="951"/>
      <c r="C134" s="957"/>
      <c r="D134" s="652"/>
      <c r="E134" s="652"/>
      <c r="F134" s="644"/>
      <c r="G134" s="651"/>
      <c r="H134" s="650" t="str">
        <f t="shared" si="20"/>
        <v/>
      </c>
      <c r="I134" s="642"/>
      <c r="J134" s="649"/>
      <c r="K134" s="653" t="str">
        <f t="shared" si="21"/>
        <v/>
      </c>
      <c r="L134" s="647"/>
      <c r="M134" s="647"/>
      <c r="N134" s="699">
        <f t="shared" si="22"/>
        <v>0</v>
      </c>
      <c r="O134" s="644"/>
      <c r="P134" s="698">
        <f t="shared" si="23"/>
        <v>0</v>
      </c>
      <c r="Q134" s="644"/>
      <c r="R134" s="644"/>
      <c r="S134" s="642"/>
      <c r="T134" s="697">
        <f t="shared" si="24"/>
        <v>0</v>
      </c>
      <c r="U134" s="644"/>
      <c r="V134" s="644"/>
    </row>
    <row r="135" spans="2:22" x14ac:dyDescent="0.25">
      <c r="B135" s="951"/>
      <c r="C135" s="957"/>
      <c r="D135" s="652"/>
      <c r="E135" s="652"/>
      <c r="F135" s="644"/>
      <c r="G135" s="651"/>
      <c r="H135" s="650" t="str">
        <f t="shared" si="20"/>
        <v/>
      </c>
      <c r="I135" s="642"/>
      <c r="J135" s="649"/>
      <c r="K135" s="653" t="str">
        <f t="shared" si="21"/>
        <v/>
      </c>
      <c r="L135" s="647"/>
      <c r="M135" s="647"/>
      <c r="N135" s="699">
        <f t="shared" si="22"/>
        <v>0</v>
      </c>
      <c r="O135" s="644"/>
      <c r="P135" s="698">
        <f t="shared" si="23"/>
        <v>0</v>
      </c>
      <c r="Q135" s="644"/>
      <c r="R135" s="644"/>
      <c r="S135" s="642"/>
      <c r="T135" s="697">
        <f t="shared" si="24"/>
        <v>0</v>
      </c>
      <c r="U135" s="644"/>
      <c r="V135" s="644"/>
    </row>
    <row r="136" spans="2:22" x14ac:dyDescent="0.25">
      <c r="B136" s="951"/>
      <c r="C136" s="957"/>
      <c r="D136" s="652"/>
      <c r="E136" s="652"/>
      <c r="F136" s="644"/>
      <c r="G136" s="651"/>
      <c r="H136" s="650" t="str">
        <f t="shared" si="20"/>
        <v/>
      </c>
      <c r="I136" s="642"/>
      <c r="J136" s="649"/>
      <c r="K136" s="653" t="str">
        <f t="shared" si="21"/>
        <v/>
      </c>
      <c r="L136" s="647"/>
      <c r="M136" s="647"/>
      <c r="N136" s="699">
        <f t="shared" si="22"/>
        <v>0</v>
      </c>
      <c r="O136" s="644"/>
      <c r="P136" s="698">
        <f t="shared" si="23"/>
        <v>0</v>
      </c>
      <c r="Q136" s="644"/>
      <c r="R136" s="644"/>
      <c r="S136" s="642"/>
      <c r="T136" s="697">
        <f t="shared" si="24"/>
        <v>0</v>
      </c>
      <c r="U136" s="644"/>
      <c r="V136" s="644"/>
    </row>
    <row r="137" spans="2:22" x14ac:dyDescent="0.25">
      <c r="B137" s="951"/>
      <c r="C137" s="957"/>
      <c r="D137" s="652"/>
      <c r="E137" s="652"/>
      <c r="F137" s="644"/>
      <c r="G137" s="651"/>
      <c r="H137" s="650" t="str">
        <f t="shared" si="20"/>
        <v/>
      </c>
      <c r="I137" s="642"/>
      <c r="J137" s="649"/>
      <c r="K137" s="653" t="str">
        <f t="shared" si="21"/>
        <v/>
      </c>
      <c r="L137" s="647"/>
      <c r="M137" s="647"/>
      <c r="N137" s="699">
        <f t="shared" si="22"/>
        <v>0</v>
      </c>
      <c r="O137" s="644"/>
      <c r="P137" s="698">
        <f t="shared" si="23"/>
        <v>0</v>
      </c>
      <c r="Q137" s="644"/>
      <c r="R137" s="644"/>
      <c r="S137" s="642"/>
      <c r="T137" s="697">
        <f t="shared" si="24"/>
        <v>0</v>
      </c>
      <c r="U137" s="644"/>
      <c r="V137" s="644"/>
    </row>
    <row r="138" spans="2:22" x14ac:dyDescent="0.25">
      <c r="B138" s="951"/>
      <c r="C138" s="957"/>
      <c r="D138" s="652"/>
      <c r="E138" s="652"/>
      <c r="F138" s="644"/>
      <c r="G138" s="651"/>
      <c r="H138" s="650" t="str">
        <f t="shared" si="20"/>
        <v/>
      </c>
      <c r="I138" s="642"/>
      <c r="J138" s="649"/>
      <c r="K138" s="653" t="str">
        <f t="shared" si="21"/>
        <v/>
      </c>
      <c r="L138" s="647"/>
      <c r="M138" s="647"/>
      <c r="N138" s="699">
        <f t="shared" si="22"/>
        <v>0</v>
      </c>
      <c r="O138" s="644"/>
      <c r="P138" s="698">
        <f t="shared" si="23"/>
        <v>0</v>
      </c>
      <c r="Q138" s="644"/>
      <c r="R138" s="644"/>
      <c r="S138" s="642"/>
      <c r="T138" s="697">
        <f t="shared" si="24"/>
        <v>0</v>
      </c>
      <c r="U138" s="644"/>
      <c r="V138" s="644"/>
    </row>
    <row r="139" spans="2:22" x14ac:dyDescent="0.25">
      <c r="B139" s="951"/>
      <c r="C139" s="957"/>
      <c r="D139" s="652"/>
      <c r="E139" s="652"/>
      <c r="F139" s="644"/>
      <c r="G139" s="651"/>
      <c r="H139" s="650" t="str">
        <f t="shared" si="20"/>
        <v/>
      </c>
      <c r="I139" s="642"/>
      <c r="J139" s="649"/>
      <c r="K139" s="653" t="str">
        <f t="shared" si="21"/>
        <v/>
      </c>
      <c r="L139" s="647"/>
      <c r="M139" s="647"/>
      <c r="N139" s="699">
        <f t="shared" si="22"/>
        <v>0</v>
      </c>
      <c r="O139" s="644"/>
      <c r="P139" s="698">
        <f t="shared" si="23"/>
        <v>0</v>
      </c>
      <c r="Q139" s="644"/>
      <c r="R139" s="644"/>
      <c r="S139" s="642"/>
      <c r="T139" s="697">
        <f t="shared" si="24"/>
        <v>0</v>
      </c>
      <c r="U139" s="644"/>
      <c r="V139" s="644"/>
    </row>
    <row r="140" spans="2:22" x14ac:dyDescent="0.25">
      <c r="B140" s="951"/>
      <c r="C140" s="957"/>
      <c r="D140" s="652"/>
      <c r="E140" s="652"/>
      <c r="F140" s="644"/>
      <c r="G140" s="651"/>
      <c r="H140" s="650" t="str">
        <f t="shared" si="20"/>
        <v/>
      </c>
      <c r="I140" s="642"/>
      <c r="J140" s="649"/>
      <c r="K140" s="653" t="str">
        <f t="shared" si="21"/>
        <v/>
      </c>
      <c r="L140" s="647"/>
      <c r="M140" s="647"/>
      <c r="N140" s="699">
        <f t="shared" si="22"/>
        <v>0</v>
      </c>
      <c r="O140" s="644"/>
      <c r="P140" s="698">
        <f t="shared" si="23"/>
        <v>0</v>
      </c>
      <c r="Q140" s="644"/>
      <c r="R140" s="644"/>
      <c r="S140" s="642"/>
      <c r="T140" s="697">
        <f t="shared" si="24"/>
        <v>0</v>
      </c>
      <c r="U140" s="644"/>
      <c r="V140" s="644"/>
    </row>
    <row r="141" spans="2:22" x14ac:dyDescent="0.25">
      <c r="B141" s="951"/>
      <c r="C141" s="957"/>
      <c r="D141" s="652"/>
      <c r="E141" s="652"/>
      <c r="F141" s="644"/>
      <c r="G141" s="651"/>
      <c r="H141" s="650" t="str">
        <f t="shared" si="20"/>
        <v/>
      </c>
      <c r="I141" s="642"/>
      <c r="J141" s="649"/>
      <c r="K141" s="653" t="str">
        <f t="shared" si="21"/>
        <v/>
      </c>
      <c r="L141" s="647"/>
      <c r="M141" s="647"/>
      <c r="N141" s="699">
        <f t="shared" si="22"/>
        <v>0</v>
      </c>
      <c r="O141" s="644"/>
      <c r="P141" s="698">
        <f t="shared" si="23"/>
        <v>0</v>
      </c>
      <c r="Q141" s="644"/>
      <c r="R141" s="644"/>
      <c r="S141" s="642"/>
      <c r="T141" s="697">
        <f t="shared" si="24"/>
        <v>0</v>
      </c>
      <c r="U141" s="644"/>
      <c r="V141" s="644"/>
    </row>
    <row r="142" spans="2:22" x14ac:dyDescent="0.25">
      <c r="B142" s="951"/>
      <c r="C142" s="957"/>
      <c r="D142" s="652"/>
      <c r="E142" s="652"/>
      <c r="F142" s="644"/>
      <c r="G142" s="651"/>
      <c r="H142" s="650" t="str">
        <f t="shared" si="20"/>
        <v/>
      </c>
      <c r="I142" s="642"/>
      <c r="J142" s="649"/>
      <c r="K142" s="653" t="str">
        <f t="shared" si="21"/>
        <v/>
      </c>
      <c r="L142" s="647"/>
      <c r="M142" s="647"/>
      <c r="N142" s="699">
        <f t="shared" si="22"/>
        <v>0</v>
      </c>
      <c r="O142" s="644"/>
      <c r="P142" s="698">
        <f t="shared" si="23"/>
        <v>0</v>
      </c>
      <c r="Q142" s="644"/>
      <c r="R142" s="644"/>
      <c r="S142" s="642"/>
      <c r="T142" s="697">
        <f t="shared" si="24"/>
        <v>0</v>
      </c>
      <c r="U142" s="644"/>
      <c r="V142" s="644"/>
    </row>
    <row r="143" spans="2:22" x14ac:dyDescent="0.25">
      <c r="B143" s="951"/>
      <c r="C143" s="957"/>
      <c r="D143" s="652"/>
      <c r="E143" s="652"/>
      <c r="F143" s="644"/>
      <c r="G143" s="651"/>
      <c r="H143" s="650" t="str">
        <f t="shared" si="20"/>
        <v/>
      </c>
      <c r="I143" s="642"/>
      <c r="J143" s="649"/>
      <c r="K143" s="653" t="str">
        <f t="shared" si="21"/>
        <v/>
      </c>
      <c r="L143" s="647"/>
      <c r="M143" s="647"/>
      <c r="N143" s="699">
        <f t="shared" si="22"/>
        <v>0</v>
      </c>
      <c r="O143" s="644"/>
      <c r="P143" s="698">
        <f t="shared" si="23"/>
        <v>0</v>
      </c>
      <c r="Q143" s="644"/>
      <c r="R143" s="644"/>
      <c r="S143" s="642"/>
      <c r="T143" s="697">
        <f t="shared" si="24"/>
        <v>0</v>
      </c>
      <c r="U143" s="644"/>
      <c r="V143" s="644"/>
    </row>
    <row r="144" spans="2:22" x14ac:dyDescent="0.25">
      <c r="B144" s="951"/>
      <c r="C144" s="957"/>
      <c r="D144" s="652"/>
      <c r="E144" s="652"/>
      <c r="F144" s="644"/>
      <c r="G144" s="651"/>
      <c r="H144" s="650" t="str">
        <f t="shared" si="20"/>
        <v/>
      </c>
      <c r="I144" s="642"/>
      <c r="J144" s="649"/>
      <c r="K144" s="653" t="str">
        <f t="shared" si="21"/>
        <v/>
      </c>
      <c r="L144" s="647"/>
      <c r="M144" s="647"/>
      <c r="N144" s="699">
        <f t="shared" si="22"/>
        <v>0</v>
      </c>
      <c r="O144" s="644"/>
      <c r="P144" s="698">
        <f t="shared" si="23"/>
        <v>0</v>
      </c>
      <c r="Q144" s="644"/>
      <c r="R144" s="644"/>
      <c r="S144" s="642"/>
      <c r="T144" s="697">
        <f t="shared" si="24"/>
        <v>0</v>
      </c>
      <c r="U144" s="644"/>
      <c r="V144" s="644"/>
    </row>
    <row r="145" spans="2:22" x14ac:dyDescent="0.25">
      <c r="B145" s="951"/>
      <c r="C145" s="957"/>
      <c r="D145" s="652"/>
      <c r="E145" s="652"/>
      <c r="F145" s="644"/>
      <c r="G145" s="651"/>
      <c r="H145" s="650" t="str">
        <f t="shared" si="20"/>
        <v/>
      </c>
      <c r="I145" s="642"/>
      <c r="J145" s="649"/>
      <c r="K145" s="653" t="str">
        <f t="shared" si="21"/>
        <v/>
      </c>
      <c r="L145" s="647"/>
      <c r="M145" s="647"/>
      <c r="N145" s="699">
        <f t="shared" si="22"/>
        <v>0</v>
      </c>
      <c r="O145" s="644"/>
      <c r="P145" s="698">
        <f t="shared" si="23"/>
        <v>0</v>
      </c>
      <c r="Q145" s="644"/>
      <c r="R145" s="644"/>
      <c r="S145" s="642"/>
      <c r="T145" s="697">
        <f t="shared" si="24"/>
        <v>0</v>
      </c>
      <c r="U145" s="644"/>
      <c r="V145" s="644"/>
    </row>
    <row r="146" spans="2:22" x14ac:dyDescent="0.25">
      <c r="B146" s="951"/>
      <c r="C146" s="957"/>
      <c r="D146" s="652"/>
      <c r="E146" s="652"/>
      <c r="F146" s="644"/>
      <c r="G146" s="651"/>
      <c r="H146" s="650" t="str">
        <f t="shared" si="20"/>
        <v/>
      </c>
      <c r="I146" s="642"/>
      <c r="J146" s="649"/>
      <c r="K146" s="653" t="str">
        <f t="shared" si="21"/>
        <v/>
      </c>
      <c r="L146" s="647"/>
      <c r="M146" s="647"/>
      <c r="N146" s="699">
        <f t="shared" si="22"/>
        <v>0</v>
      </c>
      <c r="O146" s="644"/>
      <c r="P146" s="698">
        <f t="shared" si="23"/>
        <v>0</v>
      </c>
      <c r="Q146" s="644"/>
      <c r="R146" s="644"/>
      <c r="S146" s="642"/>
      <c r="T146" s="697">
        <f t="shared" si="24"/>
        <v>0</v>
      </c>
      <c r="U146" s="644"/>
      <c r="V146" s="644"/>
    </row>
    <row r="147" spans="2:22" x14ac:dyDescent="0.25">
      <c r="B147" s="951"/>
      <c r="C147" s="957"/>
      <c r="D147" s="652"/>
      <c r="E147" s="652"/>
      <c r="F147" s="644"/>
      <c r="G147" s="651"/>
      <c r="H147" s="650" t="str">
        <f t="shared" si="20"/>
        <v/>
      </c>
      <c r="I147" s="642"/>
      <c r="J147" s="649"/>
      <c r="K147" s="653" t="str">
        <f t="shared" si="21"/>
        <v/>
      </c>
      <c r="L147" s="647"/>
      <c r="M147" s="647"/>
      <c r="N147" s="699">
        <f t="shared" si="22"/>
        <v>0</v>
      </c>
      <c r="O147" s="644"/>
      <c r="P147" s="698">
        <f t="shared" si="23"/>
        <v>0</v>
      </c>
      <c r="Q147" s="644"/>
      <c r="R147" s="644"/>
      <c r="S147" s="642"/>
      <c r="T147" s="697">
        <f t="shared" si="24"/>
        <v>0</v>
      </c>
      <c r="U147" s="644"/>
      <c r="V147" s="644"/>
    </row>
    <row r="148" spans="2:22" x14ac:dyDescent="0.25">
      <c r="B148" s="951"/>
      <c r="C148" s="957"/>
      <c r="D148" s="652"/>
      <c r="E148" s="652"/>
      <c r="F148" s="644"/>
      <c r="G148" s="651"/>
      <c r="H148" s="650" t="str">
        <f t="shared" si="20"/>
        <v/>
      </c>
      <c r="I148" s="642"/>
      <c r="J148" s="649"/>
      <c r="K148" s="653" t="str">
        <f t="shared" si="21"/>
        <v/>
      </c>
      <c r="L148" s="647"/>
      <c r="M148" s="647"/>
      <c r="N148" s="699">
        <f t="shared" si="22"/>
        <v>0</v>
      </c>
      <c r="O148" s="644"/>
      <c r="P148" s="698">
        <f t="shared" si="23"/>
        <v>0</v>
      </c>
      <c r="Q148" s="644"/>
      <c r="R148" s="644"/>
      <c r="S148" s="642"/>
      <c r="T148" s="697">
        <f t="shared" si="24"/>
        <v>0</v>
      </c>
      <c r="U148" s="644"/>
      <c r="V148" s="644"/>
    </row>
    <row r="149" spans="2:22" x14ac:dyDescent="0.25">
      <c r="B149" s="951"/>
      <c r="C149" s="957"/>
      <c r="D149" s="652"/>
      <c r="E149" s="652"/>
      <c r="F149" s="644"/>
      <c r="G149" s="651"/>
      <c r="H149" s="650" t="str">
        <f t="shared" si="20"/>
        <v/>
      </c>
      <c r="I149" s="642"/>
      <c r="J149" s="649"/>
      <c r="K149" s="653" t="str">
        <f t="shared" si="21"/>
        <v/>
      </c>
      <c r="L149" s="647"/>
      <c r="M149" s="647"/>
      <c r="N149" s="699">
        <f t="shared" si="22"/>
        <v>0</v>
      </c>
      <c r="O149" s="644"/>
      <c r="P149" s="698">
        <f t="shared" si="23"/>
        <v>0</v>
      </c>
      <c r="Q149" s="644"/>
      <c r="R149" s="644"/>
      <c r="S149" s="642"/>
      <c r="T149" s="697">
        <f t="shared" si="24"/>
        <v>0</v>
      </c>
      <c r="U149" s="644"/>
      <c r="V149" s="644"/>
    </row>
    <row r="150" spans="2:22" x14ac:dyDescent="0.25">
      <c r="B150" s="951"/>
      <c r="C150" s="957"/>
      <c r="D150" s="652"/>
      <c r="E150" s="652"/>
      <c r="F150" s="644"/>
      <c r="G150" s="651"/>
      <c r="H150" s="650" t="str">
        <f t="shared" si="20"/>
        <v/>
      </c>
      <c r="I150" s="642"/>
      <c r="J150" s="649"/>
      <c r="K150" s="653" t="str">
        <f t="shared" si="21"/>
        <v/>
      </c>
      <c r="L150" s="647"/>
      <c r="M150" s="647"/>
      <c r="N150" s="699">
        <f t="shared" si="22"/>
        <v>0</v>
      </c>
      <c r="O150" s="644"/>
      <c r="P150" s="698">
        <f t="shared" si="23"/>
        <v>0</v>
      </c>
      <c r="Q150" s="644"/>
      <c r="R150" s="644"/>
      <c r="S150" s="642"/>
      <c r="T150" s="697">
        <f t="shared" si="24"/>
        <v>0</v>
      </c>
      <c r="U150" s="644"/>
      <c r="V150" s="644"/>
    </row>
    <row r="151" spans="2:22" x14ac:dyDescent="0.25">
      <c r="B151" s="951"/>
      <c r="C151" s="957"/>
      <c r="D151" s="652"/>
      <c r="E151" s="652"/>
      <c r="F151" s="644"/>
      <c r="G151" s="651"/>
      <c r="H151" s="650" t="str">
        <f t="shared" si="20"/>
        <v/>
      </c>
      <c r="I151" s="642"/>
      <c r="J151" s="649"/>
      <c r="K151" s="653" t="str">
        <f t="shared" si="21"/>
        <v/>
      </c>
      <c r="L151" s="647"/>
      <c r="M151" s="647"/>
      <c r="N151" s="699">
        <f t="shared" si="22"/>
        <v>0</v>
      </c>
      <c r="O151" s="644"/>
      <c r="P151" s="698">
        <f t="shared" si="23"/>
        <v>0</v>
      </c>
      <c r="Q151" s="644"/>
      <c r="R151" s="644"/>
      <c r="S151" s="642"/>
      <c r="T151" s="697">
        <f t="shared" si="24"/>
        <v>0</v>
      </c>
      <c r="U151" s="644"/>
      <c r="V151" s="644"/>
    </row>
    <row r="152" spans="2:22" x14ac:dyDescent="0.25">
      <c r="B152" s="951"/>
      <c r="C152" s="957"/>
      <c r="D152" s="652"/>
      <c r="E152" s="652"/>
      <c r="F152" s="644"/>
      <c r="G152" s="651"/>
      <c r="H152" s="650" t="str">
        <f t="shared" si="20"/>
        <v/>
      </c>
      <c r="I152" s="642"/>
      <c r="J152" s="649"/>
      <c r="K152" s="653" t="str">
        <f t="shared" si="21"/>
        <v/>
      </c>
      <c r="L152" s="647"/>
      <c r="M152" s="647"/>
      <c r="N152" s="699">
        <f t="shared" si="22"/>
        <v>0</v>
      </c>
      <c r="O152" s="644"/>
      <c r="P152" s="698">
        <f t="shared" si="23"/>
        <v>0</v>
      </c>
      <c r="Q152" s="644"/>
      <c r="R152" s="644"/>
      <c r="S152" s="642"/>
      <c r="T152" s="697">
        <f t="shared" si="24"/>
        <v>0</v>
      </c>
      <c r="U152" s="644"/>
      <c r="V152" s="644"/>
    </row>
    <row r="153" spans="2:22" x14ac:dyDescent="0.25">
      <c r="B153" s="951"/>
      <c r="C153" s="957"/>
      <c r="D153" s="652"/>
      <c r="E153" s="652"/>
      <c r="F153" s="644"/>
      <c r="G153" s="651"/>
      <c r="H153" s="650" t="str">
        <f t="shared" si="20"/>
        <v/>
      </c>
      <c r="I153" s="642"/>
      <c r="J153" s="649"/>
      <c r="K153" s="653" t="str">
        <f t="shared" si="21"/>
        <v/>
      </c>
      <c r="L153" s="647"/>
      <c r="M153" s="647"/>
      <c r="N153" s="699">
        <f t="shared" si="22"/>
        <v>0</v>
      </c>
      <c r="O153" s="644"/>
      <c r="P153" s="698">
        <f t="shared" si="23"/>
        <v>0</v>
      </c>
      <c r="Q153" s="644"/>
      <c r="R153" s="644"/>
      <c r="S153" s="642"/>
      <c r="T153" s="697">
        <f t="shared" si="24"/>
        <v>0</v>
      </c>
      <c r="U153" s="644"/>
      <c r="V153" s="644"/>
    </row>
    <row r="154" spans="2:22" x14ac:dyDescent="0.25">
      <c r="B154" s="951"/>
      <c r="C154" s="957"/>
      <c r="D154" s="652"/>
      <c r="E154" s="652"/>
      <c r="F154" s="644"/>
      <c r="G154" s="651"/>
      <c r="H154" s="650" t="str">
        <f t="shared" si="20"/>
        <v/>
      </c>
      <c r="I154" s="642"/>
      <c r="J154" s="649"/>
      <c r="K154" s="653" t="str">
        <f t="shared" si="21"/>
        <v/>
      </c>
      <c r="L154" s="647"/>
      <c r="M154" s="647"/>
      <c r="N154" s="699">
        <f t="shared" si="22"/>
        <v>0</v>
      </c>
      <c r="O154" s="644"/>
      <c r="P154" s="698">
        <f t="shared" si="23"/>
        <v>0</v>
      </c>
      <c r="Q154" s="644"/>
      <c r="R154" s="644"/>
      <c r="S154" s="642"/>
      <c r="T154" s="697">
        <f t="shared" si="24"/>
        <v>0</v>
      </c>
      <c r="U154" s="644"/>
      <c r="V154" s="644"/>
    </row>
    <row r="155" spans="2:22" x14ac:dyDescent="0.25">
      <c r="B155" s="951"/>
      <c r="C155" s="957"/>
      <c r="D155" s="652"/>
      <c r="E155" s="652"/>
      <c r="F155" s="644"/>
      <c r="G155" s="651"/>
      <c r="H155" s="650" t="str">
        <f t="shared" si="20"/>
        <v/>
      </c>
      <c r="I155" s="642"/>
      <c r="J155" s="649"/>
      <c r="K155" s="653" t="str">
        <f t="shared" si="21"/>
        <v/>
      </c>
      <c r="L155" s="647"/>
      <c r="M155" s="647"/>
      <c r="N155" s="699">
        <f t="shared" si="22"/>
        <v>0</v>
      </c>
      <c r="O155" s="644"/>
      <c r="P155" s="698">
        <f t="shared" si="23"/>
        <v>0</v>
      </c>
      <c r="Q155" s="644"/>
      <c r="R155" s="644"/>
      <c r="S155" s="642"/>
      <c r="T155" s="697">
        <f t="shared" si="24"/>
        <v>0</v>
      </c>
      <c r="U155" s="644"/>
      <c r="V155" s="644"/>
    </row>
    <row r="156" spans="2:22" x14ac:dyDescent="0.25">
      <c r="B156" s="951"/>
      <c r="C156" s="957"/>
      <c r="D156" s="652"/>
      <c r="E156" s="652"/>
      <c r="F156" s="644"/>
      <c r="G156" s="651"/>
      <c r="H156" s="650" t="str">
        <f t="shared" si="20"/>
        <v/>
      </c>
      <c r="I156" s="642"/>
      <c r="J156" s="649"/>
      <c r="K156" s="653" t="str">
        <f t="shared" si="21"/>
        <v/>
      </c>
      <c r="L156" s="647"/>
      <c r="M156" s="647"/>
      <c r="N156" s="699">
        <f t="shared" si="22"/>
        <v>0</v>
      </c>
      <c r="O156" s="644"/>
      <c r="P156" s="698">
        <f t="shared" si="23"/>
        <v>0</v>
      </c>
      <c r="Q156" s="644"/>
      <c r="R156" s="644"/>
      <c r="S156" s="642"/>
      <c r="T156" s="697">
        <f t="shared" si="24"/>
        <v>0</v>
      </c>
      <c r="U156" s="644"/>
      <c r="V156" s="644"/>
    </row>
    <row r="157" spans="2:22" x14ac:dyDescent="0.25">
      <c r="B157" s="951"/>
      <c r="C157" s="957"/>
      <c r="D157" s="652"/>
      <c r="E157" s="652"/>
      <c r="F157" s="644"/>
      <c r="G157" s="651"/>
      <c r="H157" s="650" t="str">
        <f t="shared" si="20"/>
        <v/>
      </c>
      <c r="I157" s="642"/>
      <c r="J157" s="649"/>
      <c r="K157" s="653" t="str">
        <f t="shared" si="21"/>
        <v/>
      </c>
      <c r="L157" s="647"/>
      <c r="M157" s="647"/>
      <c r="N157" s="699">
        <f t="shared" si="22"/>
        <v>0</v>
      </c>
      <c r="O157" s="644"/>
      <c r="P157" s="698">
        <f t="shared" si="23"/>
        <v>0</v>
      </c>
      <c r="Q157" s="644"/>
      <c r="R157" s="644"/>
      <c r="S157" s="642"/>
      <c r="T157" s="697">
        <f t="shared" si="24"/>
        <v>0</v>
      </c>
      <c r="U157" s="644"/>
      <c r="V157" s="644"/>
    </row>
    <row r="158" spans="2:22" x14ac:dyDescent="0.25">
      <c r="B158" s="951"/>
      <c r="C158" s="957"/>
      <c r="D158" s="652"/>
      <c r="E158" s="652"/>
      <c r="F158" s="644"/>
      <c r="G158" s="651"/>
      <c r="H158" s="650" t="str">
        <f t="shared" si="20"/>
        <v/>
      </c>
      <c r="I158" s="642"/>
      <c r="J158" s="649"/>
      <c r="K158" s="653" t="str">
        <f t="shared" si="21"/>
        <v/>
      </c>
      <c r="L158" s="647"/>
      <c r="M158" s="647"/>
      <c r="N158" s="699">
        <f t="shared" si="22"/>
        <v>0</v>
      </c>
      <c r="O158" s="644"/>
      <c r="P158" s="698">
        <f t="shared" si="23"/>
        <v>0</v>
      </c>
      <c r="Q158" s="644"/>
      <c r="R158" s="644"/>
      <c r="S158" s="642"/>
      <c r="T158" s="697">
        <f t="shared" si="24"/>
        <v>0</v>
      </c>
      <c r="U158" s="644"/>
      <c r="V158" s="644"/>
    </row>
    <row r="159" spans="2:22" x14ac:dyDescent="0.25">
      <c r="B159" s="951"/>
      <c r="C159" s="957"/>
      <c r="D159" s="652"/>
      <c r="E159" s="652"/>
      <c r="F159" s="644"/>
      <c r="G159" s="651"/>
      <c r="H159" s="650" t="str">
        <f t="shared" si="20"/>
        <v/>
      </c>
      <c r="I159" s="642"/>
      <c r="J159" s="649"/>
      <c r="K159" s="653" t="str">
        <f t="shared" si="21"/>
        <v/>
      </c>
      <c r="L159" s="647"/>
      <c r="M159" s="647"/>
      <c r="N159" s="699">
        <f t="shared" si="22"/>
        <v>0</v>
      </c>
      <c r="O159" s="644"/>
      <c r="P159" s="698">
        <f t="shared" si="23"/>
        <v>0</v>
      </c>
      <c r="Q159" s="644"/>
      <c r="R159" s="644"/>
      <c r="S159" s="642"/>
      <c r="T159" s="697">
        <f t="shared" si="24"/>
        <v>0</v>
      </c>
      <c r="U159" s="644"/>
      <c r="V159" s="644"/>
    </row>
    <row r="160" spans="2:22" x14ac:dyDescent="0.25">
      <c r="B160" s="951"/>
      <c r="C160" s="957"/>
      <c r="D160" s="652"/>
      <c r="E160" s="652"/>
      <c r="F160" s="644"/>
      <c r="G160" s="651"/>
      <c r="H160" s="650" t="str">
        <f t="shared" si="20"/>
        <v/>
      </c>
      <c r="I160" s="642"/>
      <c r="J160" s="649"/>
      <c r="K160" s="653" t="str">
        <f t="shared" si="21"/>
        <v/>
      </c>
      <c r="L160" s="647"/>
      <c r="M160" s="647"/>
      <c r="N160" s="699">
        <f t="shared" si="22"/>
        <v>0</v>
      </c>
      <c r="O160" s="644"/>
      <c r="P160" s="698">
        <f t="shared" si="23"/>
        <v>0</v>
      </c>
      <c r="Q160" s="644"/>
      <c r="R160" s="644"/>
      <c r="S160" s="642"/>
      <c r="T160" s="697">
        <f t="shared" si="24"/>
        <v>0</v>
      </c>
      <c r="U160" s="644"/>
      <c r="V160" s="644"/>
    </row>
    <row r="161" spans="2:22" x14ac:dyDescent="0.25">
      <c r="B161" s="951"/>
      <c r="C161" s="957"/>
      <c r="D161" s="652"/>
      <c r="E161" s="652"/>
      <c r="F161" s="644"/>
      <c r="G161" s="651"/>
      <c r="H161" s="650" t="str">
        <f t="shared" si="20"/>
        <v/>
      </c>
      <c r="I161" s="642"/>
      <c r="J161" s="649"/>
      <c r="K161" s="653" t="str">
        <f t="shared" si="21"/>
        <v/>
      </c>
      <c r="L161" s="647"/>
      <c r="M161" s="647"/>
      <c r="N161" s="699">
        <f t="shared" si="22"/>
        <v>0</v>
      </c>
      <c r="O161" s="644"/>
      <c r="P161" s="698">
        <f t="shared" si="23"/>
        <v>0</v>
      </c>
      <c r="Q161" s="644"/>
      <c r="R161" s="644"/>
      <c r="S161" s="642"/>
      <c r="T161" s="697">
        <f t="shared" si="24"/>
        <v>0</v>
      </c>
      <c r="U161" s="644"/>
      <c r="V161" s="644"/>
    </row>
    <row r="162" spans="2:22" x14ac:dyDescent="0.25">
      <c r="B162" s="951"/>
      <c r="C162" s="957"/>
      <c r="D162" s="652"/>
      <c r="E162" s="652"/>
      <c r="F162" s="644"/>
      <c r="G162" s="651"/>
      <c r="H162" s="650" t="str">
        <f t="shared" si="20"/>
        <v/>
      </c>
      <c r="I162" s="642"/>
      <c r="J162" s="649"/>
      <c r="K162" s="653" t="str">
        <f t="shared" si="21"/>
        <v/>
      </c>
      <c r="L162" s="647"/>
      <c r="M162" s="647"/>
      <c r="N162" s="699">
        <f t="shared" si="22"/>
        <v>0</v>
      </c>
      <c r="O162" s="644"/>
      <c r="P162" s="698">
        <f t="shared" si="23"/>
        <v>0</v>
      </c>
      <c r="Q162" s="644"/>
      <c r="R162" s="644"/>
      <c r="S162" s="642"/>
      <c r="T162" s="697">
        <f t="shared" si="24"/>
        <v>0</v>
      </c>
      <c r="U162" s="644"/>
      <c r="V162" s="644"/>
    </row>
    <row r="163" spans="2:22" x14ac:dyDescent="0.25">
      <c r="B163" s="951"/>
      <c r="C163" s="957"/>
      <c r="D163" s="652"/>
      <c r="E163" s="652"/>
      <c r="F163" s="644"/>
      <c r="G163" s="651"/>
      <c r="H163" s="650" t="str">
        <f t="shared" si="20"/>
        <v/>
      </c>
      <c r="I163" s="642"/>
      <c r="J163" s="649"/>
      <c r="K163" s="653" t="str">
        <f t="shared" si="21"/>
        <v/>
      </c>
      <c r="L163" s="647"/>
      <c r="M163" s="647"/>
      <c r="N163" s="699">
        <f t="shared" si="22"/>
        <v>0</v>
      </c>
      <c r="O163" s="644"/>
      <c r="P163" s="698">
        <f t="shared" si="23"/>
        <v>0</v>
      </c>
      <c r="Q163" s="644"/>
      <c r="R163" s="644"/>
      <c r="S163" s="642"/>
      <c r="T163" s="697">
        <f t="shared" si="24"/>
        <v>0</v>
      </c>
      <c r="U163" s="644"/>
      <c r="V163" s="644"/>
    </row>
    <row r="164" spans="2:22" x14ac:dyDescent="0.25">
      <c r="B164" s="951"/>
      <c r="C164" s="957"/>
      <c r="D164" s="652"/>
      <c r="E164" s="652"/>
      <c r="F164" s="644"/>
      <c r="G164" s="651"/>
      <c r="H164" s="650" t="str">
        <f t="shared" si="20"/>
        <v/>
      </c>
      <c r="I164" s="642"/>
      <c r="J164" s="649"/>
      <c r="K164" s="653" t="str">
        <f t="shared" si="21"/>
        <v/>
      </c>
      <c r="L164" s="647"/>
      <c r="M164" s="647"/>
      <c r="N164" s="699">
        <f t="shared" si="22"/>
        <v>0</v>
      </c>
      <c r="O164" s="644"/>
      <c r="P164" s="698">
        <f t="shared" si="23"/>
        <v>0</v>
      </c>
      <c r="Q164" s="644"/>
      <c r="R164" s="644"/>
      <c r="S164" s="642"/>
      <c r="T164" s="697">
        <f t="shared" si="24"/>
        <v>0</v>
      </c>
      <c r="U164" s="644"/>
      <c r="V164" s="644"/>
    </row>
    <row r="165" spans="2:22" x14ac:dyDescent="0.25">
      <c r="B165" s="951"/>
      <c r="C165" s="957"/>
      <c r="D165" s="652"/>
      <c r="E165" s="652"/>
      <c r="F165" s="644"/>
      <c r="G165" s="651"/>
      <c r="H165" s="650" t="str">
        <f t="shared" ref="H165:H196" si="25">IF(G165&gt;$H$1,F165,"")</f>
        <v/>
      </c>
      <c r="I165" s="642"/>
      <c r="J165" s="649"/>
      <c r="K165" s="653" t="str">
        <f t="shared" ref="K165:K196" si="26">IF(J165&gt;$H$1,I165,"")</f>
        <v/>
      </c>
      <c r="L165" s="647"/>
      <c r="M165" s="647"/>
      <c r="N165" s="699">
        <f t="shared" ref="N165:N196" si="27">L165+M165</f>
        <v>0</v>
      </c>
      <c r="O165" s="644"/>
      <c r="P165" s="698">
        <f t="shared" ref="P165:P196" si="28">I165-(N165+O165)</f>
        <v>0</v>
      </c>
      <c r="Q165" s="644"/>
      <c r="R165" s="644"/>
      <c r="S165" s="642"/>
      <c r="T165" s="697">
        <f t="shared" ref="T165:T196" si="29">I165-N165-Q165-R165+S165</f>
        <v>0</v>
      </c>
      <c r="U165" s="644"/>
      <c r="V165" s="644"/>
    </row>
    <row r="166" spans="2:22" x14ac:dyDescent="0.25">
      <c r="B166" s="951"/>
      <c r="C166" s="957"/>
      <c r="D166" s="652"/>
      <c r="E166" s="652"/>
      <c r="F166" s="644"/>
      <c r="G166" s="651"/>
      <c r="H166" s="650" t="str">
        <f t="shared" si="25"/>
        <v/>
      </c>
      <c r="I166" s="642"/>
      <c r="J166" s="649"/>
      <c r="K166" s="653" t="str">
        <f t="shared" si="26"/>
        <v/>
      </c>
      <c r="L166" s="647"/>
      <c r="M166" s="647"/>
      <c r="N166" s="699">
        <f t="shared" si="27"/>
        <v>0</v>
      </c>
      <c r="O166" s="644"/>
      <c r="P166" s="698">
        <f t="shared" si="28"/>
        <v>0</v>
      </c>
      <c r="Q166" s="644"/>
      <c r="R166" s="644"/>
      <c r="S166" s="642"/>
      <c r="T166" s="697">
        <f t="shared" si="29"/>
        <v>0</v>
      </c>
      <c r="U166" s="644"/>
      <c r="V166" s="644"/>
    </row>
    <row r="167" spans="2:22" x14ac:dyDescent="0.25">
      <c r="B167" s="951"/>
      <c r="C167" s="957"/>
      <c r="D167" s="652"/>
      <c r="E167" s="652"/>
      <c r="F167" s="644"/>
      <c r="G167" s="651"/>
      <c r="H167" s="650" t="str">
        <f t="shared" si="25"/>
        <v/>
      </c>
      <c r="I167" s="642"/>
      <c r="J167" s="649"/>
      <c r="K167" s="653" t="str">
        <f t="shared" si="26"/>
        <v/>
      </c>
      <c r="L167" s="647"/>
      <c r="M167" s="647"/>
      <c r="N167" s="699">
        <f t="shared" si="27"/>
        <v>0</v>
      </c>
      <c r="O167" s="644"/>
      <c r="P167" s="698">
        <f t="shared" si="28"/>
        <v>0</v>
      </c>
      <c r="Q167" s="644"/>
      <c r="R167" s="644"/>
      <c r="S167" s="642"/>
      <c r="T167" s="697">
        <f t="shared" si="29"/>
        <v>0</v>
      </c>
      <c r="U167" s="644"/>
      <c r="V167" s="644"/>
    </row>
    <row r="168" spans="2:22" x14ac:dyDescent="0.25">
      <c r="B168" s="951"/>
      <c r="C168" s="957"/>
      <c r="D168" s="652"/>
      <c r="E168" s="652"/>
      <c r="F168" s="644"/>
      <c r="G168" s="651"/>
      <c r="H168" s="650" t="str">
        <f t="shared" si="25"/>
        <v/>
      </c>
      <c r="I168" s="642"/>
      <c r="J168" s="649"/>
      <c r="K168" s="653" t="str">
        <f t="shared" si="26"/>
        <v/>
      </c>
      <c r="L168" s="647"/>
      <c r="M168" s="647"/>
      <c r="N168" s="699">
        <f t="shared" si="27"/>
        <v>0</v>
      </c>
      <c r="O168" s="644"/>
      <c r="P168" s="698">
        <f t="shared" si="28"/>
        <v>0</v>
      </c>
      <c r="Q168" s="644"/>
      <c r="R168" s="644"/>
      <c r="S168" s="642"/>
      <c r="T168" s="697">
        <f t="shared" si="29"/>
        <v>0</v>
      </c>
      <c r="U168" s="644"/>
      <c r="V168" s="644"/>
    </row>
    <row r="169" spans="2:22" x14ac:dyDescent="0.25">
      <c r="B169" s="951"/>
      <c r="C169" s="957"/>
      <c r="D169" s="652"/>
      <c r="E169" s="652"/>
      <c r="F169" s="644"/>
      <c r="G169" s="651"/>
      <c r="H169" s="650" t="str">
        <f t="shared" si="25"/>
        <v/>
      </c>
      <c r="I169" s="642"/>
      <c r="J169" s="649"/>
      <c r="K169" s="653" t="str">
        <f t="shared" si="26"/>
        <v/>
      </c>
      <c r="L169" s="647"/>
      <c r="M169" s="647"/>
      <c r="N169" s="699">
        <f t="shared" si="27"/>
        <v>0</v>
      </c>
      <c r="O169" s="644"/>
      <c r="P169" s="698">
        <f t="shared" si="28"/>
        <v>0</v>
      </c>
      <c r="Q169" s="644"/>
      <c r="R169" s="644"/>
      <c r="S169" s="642"/>
      <c r="T169" s="697">
        <f t="shared" si="29"/>
        <v>0</v>
      </c>
      <c r="U169" s="644"/>
      <c r="V169" s="644"/>
    </row>
    <row r="170" spans="2:22" x14ac:dyDescent="0.25">
      <c r="B170" s="951"/>
      <c r="C170" s="957"/>
      <c r="D170" s="652"/>
      <c r="E170" s="652"/>
      <c r="F170" s="644"/>
      <c r="G170" s="651"/>
      <c r="H170" s="650" t="str">
        <f t="shared" si="25"/>
        <v/>
      </c>
      <c r="I170" s="642"/>
      <c r="J170" s="649"/>
      <c r="K170" s="653" t="str">
        <f t="shared" si="26"/>
        <v/>
      </c>
      <c r="L170" s="647"/>
      <c r="M170" s="647"/>
      <c r="N170" s="699">
        <f t="shared" si="27"/>
        <v>0</v>
      </c>
      <c r="O170" s="644"/>
      <c r="P170" s="698">
        <f t="shared" si="28"/>
        <v>0</v>
      </c>
      <c r="Q170" s="644"/>
      <c r="R170" s="644"/>
      <c r="S170" s="642"/>
      <c r="T170" s="697">
        <f t="shared" si="29"/>
        <v>0</v>
      </c>
      <c r="U170" s="644"/>
      <c r="V170" s="644"/>
    </row>
    <row r="171" spans="2:22" x14ac:dyDescent="0.25">
      <c r="B171" s="951"/>
      <c r="C171" s="957"/>
      <c r="D171" s="652"/>
      <c r="E171" s="652"/>
      <c r="F171" s="644"/>
      <c r="G171" s="651"/>
      <c r="H171" s="650" t="str">
        <f t="shared" si="25"/>
        <v/>
      </c>
      <c r="I171" s="642"/>
      <c r="J171" s="649"/>
      <c r="K171" s="653" t="str">
        <f t="shared" si="26"/>
        <v/>
      </c>
      <c r="L171" s="647"/>
      <c r="M171" s="647"/>
      <c r="N171" s="699">
        <f t="shared" si="27"/>
        <v>0</v>
      </c>
      <c r="O171" s="644"/>
      <c r="P171" s="698">
        <f t="shared" si="28"/>
        <v>0</v>
      </c>
      <c r="Q171" s="644"/>
      <c r="R171" s="644"/>
      <c r="S171" s="642"/>
      <c r="T171" s="697">
        <f t="shared" si="29"/>
        <v>0</v>
      </c>
      <c r="U171" s="644"/>
      <c r="V171" s="644"/>
    </row>
    <row r="172" spans="2:22" x14ac:dyDescent="0.25">
      <c r="B172" s="951"/>
      <c r="C172" s="957"/>
      <c r="D172" s="652"/>
      <c r="E172" s="652"/>
      <c r="F172" s="644"/>
      <c r="G172" s="651"/>
      <c r="H172" s="650" t="str">
        <f t="shared" si="25"/>
        <v/>
      </c>
      <c r="I172" s="642"/>
      <c r="J172" s="649"/>
      <c r="K172" s="653" t="str">
        <f t="shared" si="26"/>
        <v/>
      </c>
      <c r="L172" s="647"/>
      <c r="M172" s="647"/>
      <c r="N172" s="699">
        <f t="shared" si="27"/>
        <v>0</v>
      </c>
      <c r="O172" s="644"/>
      <c r="P172" s="698">
        <f t="shared" si="28"/>
        <v>0</v>
      </c>
      <c r="Q172" s="644"/>
      <c r="R172" s="644"/>
      <c r="S172" s="642"/>
      <c r="T172" s="697">
        <f t="shared" si="29"/>
        <v>0</v>
      </c>
      <c r="U172" s="644"/>
      <c r="V172" s="644"/>
    </row>
    <row r="173" spans="2:22" x14ac:dyDescent="0.25">
      <c r="B173" s="951"/>
      <c r="C173" s="957"/>
      <c r="D173" s="652"/>
      <c r="E173" s="652"/>
      <c r="F173" s="644"/>
      <c r="G173" s="651"/>
      <c r="H173" s="650" t="str">
        <f t="shared" si="25"/>
        <v/>
      </c>
      <c r="I173" s="642"/>
      <c r="J173" s="649"/>
      <c r="K173" s="653" t="str">
        <f t="shared" si="26"/>
        <v/>
      </c>
      <c r="L173" s="647"/>
      <c r="M173" s="647"/>
      <c r="N173" s="699">
        <f t="shared" si="27"/>
        <v>0</v>
      </c>
      <c r="O173" s="644"/>
      <c r="P173" s="698">
        <f t="shared" si="28"/>
        <v>0</v>
      </c>
      <c r="Q173" s="644"/>
      <c r="R173" s="644"/>
      <c r="S173" s="642"/>
      <c r="T173" s="697">
        <f t="shared" si="29"/>
        <v>0</v>
      </c>
      <c r="U173" s="644"/>
      <c r="V173" s="644"/>
    </row>
    <row r="174" spans="2:22" x14ac:dyDescent="0.25">
      <c r="B174" s="951"/>
      <c r="C174" s="957"/>
      <c r="D174" s="652"/>
      <c r="E174" s="652"/>
      <c r="F174" s="644"/>
      <c r="G174" s="651"/>
      <c r="H174" s="650" t="str">
        <f t="shared" si="25"/>
        <v/>
      </c>
      <c r="I174" s="642"/>
      <c r="J174" s="649"/>
      <c r="K174" s="653" t="str">
        <f t="shared" si="26"/>
        <v/>
      </c>
      <c r="L174" s="647"/>
      <c r="M174" s="647"/>
      <c r="N174" s="699">
        <f t="shared" si="27"/>
        <v>0</v>
      </c>
      <c r="O174" s="644"/>
      <c r="P174" s="698">
        <f t="shared" si="28"/>
        <v>0</v>
      </c>
      <c r="Q174" s="644"/>
      <c r="R174" s="644"/>
      <c r="S174" s="642"/>
      <c r="T174" s="697">
        <f t="shared" si="29"/>
        <v>0</v>
      </c>
      <c r="U174" s="644"/>
      <c r="V174" s="644"/>
    </row>
    <row r="175" spans="2:22" x14ac:dyDescent="0.25">
      <c r="B175" s="951"/>
      <c r="C175" s="957"/>
      <c r="D175" s="652"/>
      <c r="E175" s="652"/>
      <c r="F175" s="644"/>
      <c r="G175" s="651"/>
      <c r="H175" s="650" t="str">
        <f t="shared" si="25"/>
        <v/>
      </c>
      <c r="I175" s="642"/>
      <c r="J175" s="649"/>
      <c r="K175" s="653" t="str">
        <f t="shared" si="26"/>
        <v/>
      </c>
      <c r="L175" s="647"/>
      <c r="M175" s="647"/>
      <c r="N175" s="699">
        <f t="shared" si="27"/>
        <v>0</v>
      </c>
      <c r="O175" s="644"/>
      <c r="P175" s="698">
        <f t="shared" si="28"/>
        <v>0</v>
      </c>
      <c r="Q175" s="644"/>
      <c r="R175" s="644"/>
      <c r="S175" s="642"/>
      <c r="T175" s="697">
        <f t="shared" si="29"/>
        <v>0</v>
      </c>
      <c r="U175" s="644"/>
      <c r="V175" s="644"/>
    </row>
    <row r="176" spans="2:22" x14ac:dyDescent="0.25">
      <c r="B176" s="951"/>
      <c r="C176" s="957"/>
      <c r="D176" s="652"/>
      <c r="E176" s="652"/>
      <c r="F176" s="644"/>
      <c r="G176" s="651"/>
      <c r="H176" s="650" t="str">
        <f t="shared" si="25"/>
        <v/>
      </c>
      <c r="I176" s="642"/>
      <c r="J176" s="649"/>
      <c r="K176" s="653" t="str">
        <f t="shared" si="26"/>
        <v/>
      </c>
      <c r="L176" s="647"/>
      <c r="M176" s="647"/>
      <c r="N176" s="699">
        <f t="shared" si="27"/>
        <v>0</v>
      </c>
      <c r="O176" s="644"/>
      <c r="P176" s="698">
        <f t="shared" si="28"/>
        <v>0</v>
      </c>
      <c r="Q176" s="644"/>
      <c r="R176" s="644"/>
      <c r="S176" s="642"/>
      <c r="T176" s="697">
        <f t="shared" si="29"/>
        <v>0</v>
      </c>
      <c r="U176" s="644"/>
      <c r="V176" s="644"/>
    </row>
    <row r="177" spans="2:22" x14ac:dyDescent="0.25">
      <c r="B177" s="951"/>
      <c r="C177" s="957"/>
      <c r="D177" s="652"/>
      <c r="E177" s="652"/>
      <c r="F177" s="644"/>
      <c r="G177" s="651"/>
      <c r="H177" s="650" t="str">
        <f t="shared" si="25"/>
        <v/>
      </c>
      <c r="I177" s="642"/>
      <c r="J177" s="649"/>
      <c r="K177" s="653" t="str">
        <f t="shared" si="26"/>
        <v/>
      </c>
      <c r="L177" s="647"/>
      <c r="M177" s="647"/>
      <c r="N177" s="699">
        <f t="shared" si="27"/>
        <v>0</v>
      </c>
      <c r="O177" s="644"/>
      <c r="P177" s="698">
        <f t="shared" si="28"/>
        <v>0</v>
      </c>
      <c r="Q177" s="644"/>
      <c r="R177" s="644"/>
      <c r="S177" s="642"/>
      <c r="T177" s="697">
        <f t="shared" si="29"/>
        <v>0</v>
      </c>
      <c r="U177" s="644"/>
      <c r="V177" s="644"/>
    </row>
    <row r="178" spans="2:22" x14ac:dyDescent="0.25">
      <c r="B178" s="951"/>
      <c r="C178" s="957"/>
      <c r="D178" s="652"/>
      <c r="E178" s="652"/>
      <c r="F178" s="644"/>
      <c r="G178" s="651"/>
      <c r="H178" s="650" t="str">
        <f t="shared" si="25"/>
        <v/>
      </c>
      <c r="I178" s="642"/>
      <c r="J178" s="649"/>
      <c r="K178" s="653" t="str">
        <f t="shared" si="26"/>
        <v/>
      </c>
      <c r="L178" s="647"/>
      <c r="M178" s="647"/>
      <c r="N178" s="699">
        <f t="shared" si="27"/>
        <v>0</v>
      </c>
      <c r="O178" s="644"/>
      <c r="P178" s="698">
        <f t="shared" si="28"/>
        <v>0</v>
      </c>
      <c r="Q178" s="644"/>
      <c r="R178" s="644"/>
      <c r="S178" s="642"/>
      <c r="T178" s="697">
        <f t="shared" si="29"/>
        <v>0</v>
      </c>
      <c r="U178" s="644"/>
      <c r="V178" s="644"/>
    </row>
    <row r="179" spans="2:22" x14ac:dyDescent="0.25">
      <c r="B179" s="951"/>
      <c r="C179" s="957"/>
      <c r="D179" s="652"/>
      <c r="E179" s="652"/>
      <c r="F179" s="644"/>
      <c r="G179" s="651"/>
      <c r="H179" s="650" t="str">
        <f t="shared" si="25"/>
        <v/>
      </c>
      <c r="I179" s="642"/>
      <c r="J179" s="649"/>
      <c r="K179" s="653" t="str">
        <f t="shared" si="26"/>
        <v/>
      </c>
      <c r="L179" s="647"/>
      <c r="M179" s="647"/>
      <c r="N179" s="699">
        <f t="shared" si="27"/>
        <v>0</v>
      </c>
      <c r="O179" s="644"/>
      <c r="P179" s="698">
        <f t="shared" si="28"/>
        <v>0</v>
      </c>
      <c r="Q179" s="644"/>
      <c r="R179" s="644"/>
      <c r="S179" s="642"/>
      <c r="T179" s="697">
        <f t="shared" si="29"/>
        <v>0</v>
      </c>
      <c r="U179" s="644"/>
      <c r="V179" s="644"/>
    </row>
    <row r="180" spans="2:22" x14ac:dyDescent="0.25">
      <c r="B180" s="951"/>
      <c r="C180" s="957"/>
      <c r="D180" s="652"/>
      <c r="E180" s="652"/>
      <c r="F180" s="644"/>
      <c r="G180" s="651"/>
      <c r="H180" s="650" t="str">
        <f t="shared" si="25"/>
        <v/>
      </c>
      <c r="I180" s="642"/>
      <c r="J180" s="649"/>
      <c r="K180" s="653" t="str">
        <f t="shared" si="26"/>
        <v/>
      </c>
      <c r="L180" s="647"/>
      <c r="M180" s="647"/>
      <c r="N180" s="699">
        <f t="shared" si="27"/>
        <v>0</v>
      </c>
      <c r="O180" s="644"/>
      <c r="P180" s="698">
        <f t="shared" si="28"/>
        <v>0</v>
      </c>
      <c r="Q180" s="644"/>
      <c r="R180" s="644"/>
      <c r="S180" s="642"/>
      <c r="T180" s="697">
        <f t="shared" si="29"/>
        <v>0</v>
      </c>
      <c r="U180" s="644"/>
      <c r="V180" s="644"/>
    </row>
    <row r="181" spans="2:22" x14ac:dyDescent="0.25">
      <c r="B181" s="951"/>
      <c r="C181" s="957"/>
      <c r="D181" s="652"/>
      <c r="E181" s="652"/>
      <c r="F181" s="644"/>
      <c r="G181" s="651"/>
      <c r="H181" s="650" t="str">
        <f t="shared" si="25"/>
        <v/>
      </c>
      <c r="I181" s="642"/>
      <c r="J181" s="649"/>
      <c r="K181" s="653" t="str">
        <f t="shared" si="26"/>
        <v/>
      </c>
      <c r="L181" s="647"/>
      <c r="M181" s="647"/>
      <c r="N181" s="699">
        <f t="shared" si="27"/>
        <v>0</v>
      </c>
      <c r="O181" s="644"/>
      <c r="P181" s="698">
        <f t="shared" si="28"/>
        <v>0</v>
      </c>
      <c r="Q181" s="644"/>
      <c r="R181" s="644"/>
      <c r="S181" s="642"/>
      <c r="T181" s="697">
        <f t="shared" si="29"/>
        <v>0</v>
      </c>
      <c r="U181" s="644"/>
      <c r="V181" s="644"/>
    </row>
    <row r="182" spans="2:22" x14ac:dyDescent="0.25">
      <c r="B182" s="951"/>
      <c r="C182" s="957"/>
      <c r="D182" s="652"/>
      <c r="E182" s="652"/>
      <c r="F182" s="644"/>
      <c r="G182" s="651"/>
      <c r="H182" s="650" t="str">
        <f t="shared" si="25"/>
        <v/>
      </c>
      <c r="I182" s="642"/>
      <c r="J182" s="649"/>
      <c r="K182" s="653" t="str">
        <f t="shared" si="26"/>
        <v/>
      </c>
      <c r="L182" s="647"/>
      <c r="M182" s="647"/>
      <c r="N182" s="699">
        <f t="shared" si="27"/>
        <v>0</v>
      </c>
      <c r="O182" s="644"/>
      <c r="P182" s="698">
        <f t="shared" si="28"/>
        <v>0</v>
      </c>
      <c r="Q182" s="644"/>
      <c r="R182" s="644"/>
      <c r="S182" s="642"/>
      <c r="T182" s="697">
        <f t="shared" si="29"/>
        <v>0</v>
      </c>
      <c r="U182" s="644"/>
      <c r="V182" s="644"/>
    </row>
    <row r="183" spans="2:22" x14ac:dyDescent="0.25">
      <c r="B183" s="951"/>
      <c r="C183" s="957"/>
      <c r="D183" s="652"/>
      <c r="E183" s="652"/>
      <c r="F183" s="644"/>
      <c r="G183" s="651"/>
      <c r="H183" s="650" t="str">
        <f t="shared" si="25"/>
        <v/>
      </c>
      <c r="I183" s="642"/>
      <c r="J183" s="649"/>
      <c r="K183" s="653" t="str">
        <f t="shared" si="26"/>
        <v/>
      </c>
      <c r="L183" s="647"/>
      <c r="M183" s="647"/>
      <c r="N183" s="699">
        <f t="shared" si="27"/>
        <v>0</v>
      </c>
      <c r="O183" s="644"/>
      <c r="P183" s="698">
        <f t="shared" si="28"/>
        <v>0</v>
      </c>
      <c r="Q183" s="644"/>
      <c r="R183" s="644"/>
      <c r="S183" s="642"/>
      <c r="T183" s="697">
        <f t="shared" si="29"/>
        <v>0</v>
      </c>
      <c r="U183" s="644"/>
      <c r="V183" s="644"/>
    </row>
    <row r="184" spans="2:22" x14ac:dyDescent="0.25">
      <c r="B184" s="951"/>
      <c r="C184" s="957"/>
      <c r="D184" s="652"/>
      <c r="E184" s="652"/>
      <c r="F184" s="644"/>
      <c r="G184" s="651"/>
      <c r="H184" s="650" t="str">
        <f t="shared" si="25"/>
        <v/>
      </c>
      <c r="I184" s="642"/>
      <c r="J184" s="649"/>
      <c r="K184" s="653" t="str">
        <f t="shared" si="26"/>
        <v/>
      </c>
      <c r="L184" s="647"/>
      <c r="M184" s="647"/>
      <c r="N184" s="699">
        <f t="shared" si="27"/>
        <v>0</v>
      </c>
      <c r="O184" s="644"/>
      <c r="P184" s="698">
        <f t="shared" si="28"/>
        <v>0</v>
      </c>
      <c r="Q184" s="644"/>
      <c r="R184" s="644"/>
      <c r="S184" s="642"/>
      <c r="T184" s="697">
        <f t="shared" si="29"/>
        <v>0</v>
      </c>
      <c r="U184" s="644"/>
      <c r="V184" s="644"/>
    </row>
    <row r="185" spans="2:22" x14ac:dyDescent="0.25">
      <c r="B185" s="951"/>
      <c r="C185" s="957"/>
      <c r="D185" s="652"/>
      <c r="E185" s="652"/>
      <c r="F185" s="644"/>
      <c r="G185" s="651"/>
      <c r="H185" s="650" t="str">
        <f t="shared" si="25"/>
        <v/>
      </c>
      <c r="I185" s="642"/>
      <c r="J185" s="649"/>
      <c r="K185" s="653" t="str">
        <f t="shared" si="26"/>
        <v/>
      </c>
      <c r="L185" s="647"/>
      <c r="M185" s="647"/>
      <c r="N185" s="699">
        <f t="shared" si="27"/>
        <v>0</v>
      </c>
      <c r="O185" s="644"/>
      <c r="P185" s="698">
        <f t="shared" si="28"/>
        <v>0</v>
      </c>
      <c r="Q185" s="644"/>
      <c r="R185" s="644"/>
      <c r="S185" s="642"/>
      <c r="T185" s="697">
        <f t="shared" si="29"/>
        <v>0</v>
      </c>
      <c r="U185" s="644"/>
      <c r="V185" s="644"/>
    </row>
    <row r="186" spans="2:22" x14ac:dyDescent="0.25">
      <c r="B186" s="951"/>
      <c r="C186" s="957"/>
      <c r="D186" s="652"/>
      <c r="E186" s="652"/>
      <c r="F186" s="644"/>
      <c r="G186" s="651"/>
      <c r="H186" s="650" t="str">
        <f t="shared" si="25"/>
        <v/>
      </c>
      <c r="I186" s="642"/>
      <c r="J186" s="649"/>
      <c r="K186" s="653" t="str">
        <f t="shared" si="26"/>
        <v/>
      </c>
      <c r="L186" s="647"/>
      <c r="M186" s="647"/>
      <c r="N186" s="699">
        <f t="shared" si="27"/>
        <v>0</v>
      </c>
      <c r="O186" s="644"/>
      <c r="P186" s="698">
        <f t="shared" si="28"/>
        <v>0</v>
      </c>
      <c r="Q186" s="644"/>
      <c r="R186" s="644"/>
      <c r="S186" s="642"/>
      <c r="T186" s="697">
        <f t="shared" si="29"/>
        <v>0</v>
      </c>
      <c r="U186" s="644"/>
      <c r="V186" s="644"/>
    </row>
    <row r="187" spans="2:22" x14ac:dyDescent="0.25">
      <c r="B187" s="951"/>
      <c r="C187" s="957"/>
      <c r="D187" s="652"/>
      <c r="E187" s="652"/>
      <c r="F187" s="644"/>
      <c r="G187" s="651"/>
      <c r="H187" s="650" t="str">
        <f t="shared" si="25"/>
        <v/>
      </c>
      <c r="I187" s="642"/>
      <c r="J187" s="649"/>
      <c r="K187" s="653" t="str">
        <f t="shared" si="26"/>
        <v/>
      </c>
      <c r="L187" s="647"/>
      <c r="M187" s="647"/>
      <c r="N187" s="699">
        <f t="shared" si="27"/>
        <v>0</v>
      </c>
      <c r="O187" s="644"/>
      <c r="P187" s="698">
        <f t="shared" si="28"/>
        <v>0</v>
      </c>
      <c r="Q187" s="644"/>
      <c r="R187" s="644"/>
      <c r="S187" s="642"/>
      <c r="T187" s="697">
        <f t="shared" si="29"/>
        <v>0</v>
      </c>
      <c r="U187" s="644"/>
      <c r="V187" s="644"/>
    </row>
    <row r="188" spans="2:22" x14ac:dyDescent="0.25">
      <c r="B188" s="951"/>
      <c r="C188" s="957"/>
      <c r="D188" s="652"/>
      <c r="E188" s="652"/>
      <c r="F188" s="644"/>
      <c r="G188" s="651"/>
      <c r="H188" s="650" t="str">
        <f t="shared" si="25"/>
        <v/>
      </c>
      <c r="I188" s="642"/>
      <c r="J188" s="649"/>
      <c r="K188" s="653" t="str">
        <f t="shared" si="26"/>
        <v/>
      </c>
      <c r="L188" s="647"/>
      <c r="M188" s="647"/>
      <c r="N188" s="699">
        <f t="shared" si="27"/>
        <v>0</v>
      </c>
      <c r="O188" s="644"/>
      <c r="P188" s="698">
        <f t="shared" si="28"/>
        <v>0</v>
      </c>
      <c r="Q188" s="644"/>
      <c r="R188" s="644"/>
      <c r="S188" s="642"/>
      <c r="T188" s="697">
        <f t="shared" si="29"/>
        <v>0</v>
      </c>
      <c r="U188" s="644"/>
      <c r="V188" s="644"/>
    </row>
    <row r="189" spans="2:22" x14ac:dyDescent="0.25">
      <c r="B189" s="951"/>
      <c r="C189" s="957"/>
      <c r="D189" s="652"/>
      <c r="E189" s="652"/>
      <c r="F189" s="644"/>
      <c r="G189" s="651"/>
      <c r="H189" s="650" t="str">
        <f t="shared" si="25"/>
        <v/>
      </c>
      <c r="I189" s="642"/>
      <c r="J189" s="649"/>
      <c r="K189" s="653" t="str">
        <f t="shared" si="26"/>
        <v/>
      </c>
      <c r="L189" s="647"/>
      <c r="M189" s="647"/>
      <c r="N189" s="699">
        <f t="shared" si="27"/>
        <v>0</v>
      </c>
      <c r="O189" s="644"/>
      <c r="P189" s="698">
        <f t="shared" si="28"/>
        <v>0</v>
      </c>
      <c r="Q189" s="644"/>
      <c r="R189" s="644"/>
      <c r="S189" s="642"/>
      <c r="T189" s="697">
        <f t="shared" si="29"/>
        <v>0</v>
      </c>
      <c r="U189" s="644"/>
      <c r="V189" s="644"/>
    </row>
    <row r="190" spans="2:22" x14ac:dyDescent="0.25">
      <c r="B190" s="951"/>
      <c r="C190" s="957"/>
      <c r="D190" s="652"/>
      <c r="E190" s="652"/>
      <c r="F190" s="644"/>
      <c r="G190" s="651"/>
      <c r="H190" s="650" t="str">
        <f t="shared" si="25"/>
        <v/>
      </c>
      <c r="I190" s="642"/>
      <c r="J190" s="649"/>
      <c r="K190" s="653" t="str">
        <f t="shared" si="26"/>
        <v/>
      </c>
      <c r="L190" s="647"/>
      <c r="M190" s="647"/>
      <c r="N190" s="699">
        <f t="shared" si="27"/>
        <v>0</v>
      </c>
      <c r="O190" s="644"/>
      <c r="P190" s="698">
        <f t="shared" si="28"/>
        <v>0</v>
      </c>
      <c r="Q190" s="644"/>
      <c r="R190" s="644"/>
      <c r="S190" s="642"/>
      <c r="T190" s="697">
        <f t="shared" si="29"/>
        <v>0</v>
      </c>
      <c r="U190" s="644"/>
      <c r="V190" s="644"/>
    </row>
    <row r="191" spans="2:22" x14ac:dyDescent="0.25">
      <c r="B191" s="951"/>
      <c r="C191" s="957"/>
      <c r="D191" s="652"/>
      <c r="E191" s="652"/>
      <c r="F191" s="644"/>
      <c r="G191" s="651"/>
      <c r="H191" s="650" t="str">
        <f t="shared" si="25"/>
        <v/>
      </c>
      <c r="I191" s="642"/>
      <c r="J191" s="649"/>
      <c r="K191" s="653" t="str">
        <f t="shared" si="26"/>
        <v/>
      </c>
      <c r="L191" s="647"/>
      <c r="M191" s="647"/>
      <c r="N191" s="699">
        <f t="shared" si="27"/>
        <v>0</v>
      </c>
      <c r="O191" s="644"/>
      <c r="P191" s="698">
        <f t="shared" si="28"/>
        <v>0</v>
      </c>
      <c r="Q191" s="644"/>
      <c r="R191" s="644"/>
      <c r="S191" s="642"/>
      <c r="T191" s="697">
        <f t="shared" si="29"/>
        <v>0</v>
      </c>
      <c r="U191" s="644"/>
      <c r="V191" s="644"/>
    </row>
    <row r="192" spans="2:22" x14ac:dyDescent="0.25">
      <c r="B192" s="951"/>
      <c r="C192" s="957"/>
      <c r="D192" s="652"/>
      <c r="E192" s="652"/>
      <c r="F192" s="644"/>
      <c r="G192" s="651"/>
      <c r="H192" s="650" t="str">
        <f t="shared" si="25"/>
        <v/>
      </c>
      <c r="I192" s="642"/>
      <c r="J192" s="649"/>
      <c r="K192" s="653" t="str">
        <f t="shared" si="26"/>
        <v/>
      </c>
      <c r="L192" s="647"/>
      <c r="M192" s="647"/>
      <c r="N192" s="699">
        <f t="shared" si="27"/>
        <v>0</v>
      </c>
      <c r="O192" s="644"/>
      <c r="P192" s="698">
        <f t="shared" si="28"/>
        <v>0</v>
      </c>
      <c r="Q192" s="644"/>
      <c r="R192" s="644"/>
      <c r="S192" s="642"/>
      <c r="T192" s="697">
        <f t="shared" si="29"/>
        <v>0</v>
      </c>
      <c r="U192" s="644"/>
      <c r="V192" s="644"/>
    </row>
    <row r="193" spans="2:22" x14ac:dyDescent="0.25">
      <c r="B193" s="951"/>
      <c r="C193" s="957"/>
      <c r="D193" s="652"/>
      <c r="E193" s="652"/>
      <c r="F193" s="644"/>
      <c r="G193" s="651"/>
      <c r="H193" s="650" t="str">
        <f t="shared" si="25"/>
        <v/>
      </c>
      <c r="I193" s="642"/>
      <c r="J193" s="649"/>
      <c r="K193" s="653" t="str">
        <f t="shared" si="26"/>
        <v/>
      </c>
      <c r="L193" s="647"/>
      <c r="M193" s="647"/>
      <c r="N193" s="699">
        <f t="shared" si="27"/>
        <v>0</v>
      </c>
      <c r="O193" s="644"/>
      <c r="P193" s="698">
        <f t="shared" si="28"/>
        <v>0</v>
      </c>
      <c r="Q193" s="644"/>
      <c r="R193" s="644"/>
      <c r="S193" s="642"/>
      <c r="T193" s="697">
        <f t="shared" si="29"/>
        <v>0</v>
      </c>
      <c r="U193" s="644"/>
      <c r="V193" s="644"/>
    </row>
    <row r="194" spans="2:22" x14ac:dyDescent="0.25">
      <c r="B194" s="951"/>
      <c r="C194" s="957"/>
      <c r="D194" s="652"/>
      <c r="E194" s="652"/>
      <c r="F194" s="644"/>
      <c r="G194" s="651"/>
      <c r="H194" s="650" t="str">
        <f t="shared" si="25"/>
        <v/>
      </c>
      <c r="I194" s="642"/>
      <c r="J194" s="649"/>
      <c r="K194" s="653" t="str">
        <f t="shared" si="26"/>
        <v/>
      </c>
      <c r="L194" s="647"/>
      <c r="M194" s="647"/>
      <c r="N194" s="699">
        <f t="shared" si="27"/>
        <v>0</v>
      </c>
      <c r="O194" s="644"/>
      <c r="P194" s="698">
        <f t="shared" si="28"/>
        <v>0</v>
      </c>
      <c r="Q194" s="644"/>
      <c r="R194" s="644"/>
      <c r="S194" s="642"/>
      <c r="T194" s="697">
        <f t="shared" si="29"/>
        <v>0</v>
      </c>
      <c r="U194" s="644"/>
      <c r="V194" s="644"/>
    </row>
    <row r="195" spans="2:22" x14ac:dyDescent="0.25">
      <c r="B195" s="951"/>
      <c r="C195" s="957"/>
      <c r="D195" s="652"/>
      <c r="E195" s="652"/>
      <c r="F195" s="644"/>
      <c r="G195" s="651"/>
      <c r="H195" s="650" t="str">
        <f t="shared" si="25"/>
        <v/>
      </c>
      <c r="I195" s="642"/>
      <c r="J195" s="649"/>
      <c r="K195" s="653" t="str">
        <f t="shared" si="26"/>
        <v/>
      </c>
      <c r="L195" s="647"/>
      <c r="M195" s="647"/>
      <c r="N195" s="699">
        <f t="shared" si="27"/>
        <v>0</v>
      </c>
      <c r="O195" s="644"/>
      <c r="P195" s="698">
        <f t="shared" si="28"/>
        <v>0</v>
      </c>
      <c r="Q195" s="644"/>
      <c r="R195" s="644"/>
      <c r="S195" s="642"/>
      <c r="T195" s="697">
        <f t="shared" si="29"/>
        <v>0</v>
      </c>
      <c r="U195" s="644"/>
      <c r="V195" s="644"/>
    </row>
    <row r="196" spans="2:22" x14ac:dyDescent="0.25">
      <c r="B196" s="951"/>
      <c r="C196" s="957"/>
      <c r="D196" s="652"/>
      <c r="E196" s="652"/>
      <c r="F196" s="644"/>
      <c r="G196" s="651"/>
      <c r="H196" s="650" t="str">
        <f t="shared" si="25"/>
        <v/>
      </c>
      <c r="I196" s="642"/>
      <c r="J196" s="649"/>
      <c r="K196" s="653" t="str">
        <f t="shared" si="26"/>
        <v/>
      </c>
      <c r="L196" s="647"/>
      <c r="M196" s="647"/>
      <c r="N196" s="699">
        <f t="shared" si="27"/>
        <v>0</v>
      </c>
      <c r="O196" s="644"/>
      <c r="P196" s="698">
        <f t="shared" si="28"/>
        <v>0</v>
      </c>
      <c r="Q196" s="644"/>
      <c r="R196" s="644"/>
      <c r="S196" s="642"/>
      <c r="T196" s="697">
        <f t="shared" si="29"/>
        <v>0</v>
      </c>
      <c r="U196" s="644"/>
      <c r="V196" s="644"/>
    </row>
    <row r="197" spans="2:22" x14ac:dyDescent="0.25">
      <c r="B197" s="951"/>
      <c r="C197" s="957"/>
      <c r="D197" s="652"/>
      <c r="E197" s="652"/>
      <c r="F197" s="644"/>
      <c r="G197" s="651"/>
      <c r="H197" s="650" t="str">
        <f t="shared" ref="H197:H204" si="30">IF(G197&gt;$H$1,F197,"")</f>
        <v/>
      </c>
      <c r="I197" s="642"/>
      <c r="J197" s="649"/>
      <c r="K197" s="653" t="str">
        <f t="shared" ref="K197:K204" si="31">IF(J197&gt;$H$1,I197,"")</f>
        <v/>
      </c>
      <c r="L197" s="647"/>
      <c r="M197" s="647"/>
      <c r="N197" s="699">
        <f t="shared" ref="N197:N204" si="32">L197+M197</f>
        <v>0</v>
      </c>
      <c r="O197" s="644"/>
      <c r="P197" s="698">
        <f t="shared" ref="P197:P204" si="33">I197-(N197+O197)</f>
        <v>0</v>
      </c>
      <c r="Q197" s="644"/>
      <c r="R197" s="644"/>
      <c r="S197" s="642"/>
      <c r="T197" s="697">
        <f t="shared" ref="T197:T204" si="34">I197-N197-Q197-R197+S197</f>
        <v>0</v>
      </c>
      <c r="U197" s="644"/>
      <c r="V197" s="644"/>
    </row>
    <row r="198" spans="2:22" x14ac:dyDescent="0.25">
      <c r="B198" s="951"/>
      <c r="C198" s="957"/>
      <c r="D198" s="652"/>
      <c r="E198" s="652"/>
      <c r="F198" s="644"/>
      <c r="G198" s="651"/>
      <c r="H198" s="650" t="str">
        <f t="shared" si="30"/>
        <v/>
      </c>
      <c r="I198" s="642"/>
      <c r="J198" s="649"/>
      <c r="K198" s="653" t="str">
        <f t="shared" si="31"/>
        <v/>
      </c>
      <c r="L198" s="647"/>
      <c r="M198" s="647"/>
      <c r="N198" s="699">
        <f t="shared" si="32"/>
        <v>0</v>
      </c>
      <c r="O198" s="644"/>
      <c r="P198" s="698">
        <f t="shared" si="33"/>
        <v>0</v>
      </c>
      <c r="Q198" s="644"/>
      <c r="R198" s="644"/>
      <c r="S198" s="642"/>
      <c r="T198" s="697">
        <f t="shared" si="34"/>
        <v>0</v>
      </c>
      <c r="U198" s="644"/>
      <c r="V198" s="644"/>
    </row>
    <row r="199" spans="2:22" x14ac:dyDescent="0.25">
      <c r="B199" s="951"/>
      <c r="C199" s="957"/>
      <c r="D199" s="652"/>
      <c r="E199" s="652"/>
      <c r="F199" s="644"/>
      <c r="G199" s="651"/>
      <c r="H199" s="650" t="str">
        <f t="shared" si="30"/>
        <v/>
      </c>
      <c r="I199" s="642"/>
      <c r="J199" s="649"/>
      <c r="K199" s="653" t="str">
        <f t="shared" si="31"/>
        <v/>
      </c>
      <c r="L199" s="647"/>
      <c r="M199" s="647"/>
      <c r="N199" s="699">
        <f t="shared" si="32"/>
        <v>0</v>
      </c>
      <c r="O199" s="644"/>
      <c r="P199" s="698">
        <f t="shared" si="33"/>
        <v>0</v>
      </c>
      <c r="Q199" s="644"/>
      <c r="R199" s="644"/>
      <c r="S199" s="642"/>
      <c r="T199" s="697">
        <f t="shared" si="34"/>
        <v>0</v>
      </c>
      <c r="U199" s="644"/>
      <c r="V199" s="644"/>
    </row>
    <row r="200" spans="2:22" x14ac:dyDescent="0.25">
      <c r="B200" s="951"/>
      <c r="C200" s="957"/>
      <c r="D200" s="652"/>
      <c r="E200" s="652"/>
      <c r="F200" s="644"/>
      <c r="G200" s="651"/>
      <c r="H200" s="650" t="str">
        <f t="shared" si="30"/>
        <v/>
      </c>
      <c r="I200" s="642"/>
      <c r="J200" s="649"/>
      <c r="K200" s="653" t="str">
        <f t="shared" si="31"/>
        <v/>
      </c>
      <c r="L200" s="647"/>
      <c r="M200" s="647"/>
      <c r="N200" s="699">
        <f t="shared" si="32"/>
        <v>0</v>
      </c>
      <c r="O200" s="644"/>
      <c r="P200" s="698">
        <f t="shared" si="33"/>
        <v>0</v>
      </c>
      <c r="Q200" s="644"/>
      <c r="R200" s="644"/>
      <c r="S200" s="642"/>
      <c r="T200" s="697">
        <f t="shared" si="34"/>
        <v>0</v>
      </c>
      <c r="U200" s="644"/>
      <c r="V200" s="644"/>
    </row>
    <row r="201" spans="2:22" x14ac:dyDescent="0.25">
      <c r="B201" s="951"/>
      <c r="C201" s="957"/>
      <c r="D201" s="652"/>
      <c r="E201" s="652"/>
      <c r="F201" s="644"/>
      <c r="G201" s="651"/>
      <c r="H201" s="650" t="str">
        <f t="shared" si="30"/>
        <v/>
      </c>
      <c r="I201" s="642"/>
      <c r="J201" s="649"/>
      <c r="K201" s="653" t="str">
        <f t="shared" si="31"/>
        <v/>
      </c>
      <c r="L201" s="647"/>
      <c r="M201" s="647"/>
      <c r="N201" s="699">
        <f t="shared" si="32"/>
        <v>0</v>
      </c>
      <c r="O201" s="644"/>
      <c r="P201" s="698">
        <f t="shared" si="33"/>
        <v>0</v>
      </c>
      <c r="Q201" s="644"/>
      <c r="R201" s="644"/>
      <c r="S201" s="642"/>
      <c r="T201" s="697">
        <f t="shared" si="34"/>
        <v>0</v>
      </c>
      <c r="U201" s="644"/>
      <c r="V201" s="644"/>
    </row>
    <row r="202" spans="2:22" x14ac:dyDescent="0.25">
      <c r="B202" s="951"/>
      <c r="C202" s="957"/>
      <c r="D202" s="652"/>
      <c r="E202" s="652"/>
      <c r="F202" s="644"/>
      <c r="G202" s="651"/>
      <c r="H202" s="650" t="str">
        <f t="shared" si="30"/>
        <v/>
      </c>
      <c r="I202" s="642"/>
      <c r="J202" s="649"/>
      <c r="K202" s="653" t="str">
        <f t="shared" si="31"/>
        <v/>
      </c>
      <c r="L202" s="647"/>
      <c r="M202" s="647"/>
      <c r="N202" s="699">
        <f t="shared" si="32"/>
        <v>0</v>
      </c>
      <c r="O202" s="644"/>
      <c r="P202" s="698">
        <f t="shared" si="33"/>
        <v>0</v>
      </c>
      <c r="Q202" s="644"/>
      <c r="R202" s="644"/>
      <c r="S202" s="642"/>
      <c r="T202" s="697">
        <f t="shared" si="34"/>
        <v>0</v>
      </c>
      <c r="U202" s="644"/>
      <c r="V202" s="644"/>
    </row>
    <row r="203" spans="2:22" x14ac:dyDescent="0.25">
      <c r="B203" s="951"/>
      <c r="C203" s="957"/>
      <c r="D203" s="652"/>
      <c r="E203" s="652"/>
      <c r="F203" s="644"/>
      <c r="G203" s="651"/>
      <c r="H203" s="650" t="str">
        <f t="shared" si="30"/>
        <v/>
      </c>
      <c r="I203" s="642"/>
      <c r="J203" s="649"/>
      <c r="K203" s="653" t="str">
        <f t="shared" si="31"/>
        <v/>
      </c>
      <c r="L203" s="647"/>
      <c r="M203" s="647"/>
      <c r="N203" s="699">
        <f t="shared" si="32"/>
        <v>0</v>
      </c>
      <c r="O203" s="644"/>
      <c r="P203" s="698">
        <f t="shared" si="33"/>
        <v>0</v>
      </c>
      <c r="Q203" s="644"/>
      <c r="R203" s="644"/>
      <c r="S203" s="642"/>
      <c r="T203" s="697">
        <f t="shared" si="34"/>
        <v>0</v>
      </c>
      <c r="U203" s="644"/>
      <c r="V203" s="644"/>
    </row>
    <row r="204" spans="2:22" x14ac:dyDescent="0.25">
      <c r="B204" s="952"/>
      <c r="C204" s="958"/>
      <c r="D204" s="652"/>
      <c r="E204" s="652"/>
      <c r="F204" s="644"/>
      <c r="G204" s="651"/>
      <c r="H204" s="650" t="str">
        <f t="shared" si="30"/>
        <v/>
      </c>
      <c r="I204" s="642"/>
      <c r="J204" s="649"/>
      <c r="K204" s="648" t="str">
        <f t="shared" si="31"/>
        <v/>
      </c>
      <c r="L204" s="647"/>
      <c r="M204" s="647"/>
      <c r="N204" s="699">
        <f t="shared" si="32"/>
        <v>0</v>
      </c>
      <c r="O204" s="644"/>
      <c r="P204" s="698">
        <f t="shared" si="33"/>
        <v>0</v>
      </c>
      <c r="Q204" s="644"/>
      <c r="R204" s="644"/>
      <c r="S204" s="642"/>
      <c r="T204" s="697">
        <f t="shared" si="34"/>
        <v>0</v>
      </c>
      <c r="U204" s="644"/>
      <c r="V204" s="644"/>
    </row>
    <row r="205" spans="2:22" s="632" customFormat="1" ht="15.75" thickBot="1" x14ac:dyDescent="0.3">
      <c r="B205" s="641"/>
      <c r="C205" s="640" t="s">
        <v>6</v>
      </c>
      <c r="D205" s="639"/>
      <c r="E205" s="639"/>
      <c r="F205" s="690">
        <f>SUM(F5:F204)</f>
        <v>0</v>
      </c>
      <c r="G205" s="638"/>
      <c r="H205" s="690">
        <f>SUM(H5:H204)</f>
        <v>0</v>
      </c>
      <c r="I205" s="689">
        <f>SUM(I5:I204)</f>
        <v>0</v>
      </c>
      <c r="J205" s="637"/>
      <c r="K205" s="689">
        <f t="shared" ref="K205:T205" si="35">SUM(K5:K204)</f>
        <v>0</v>
      </c>
      <c r="L205" s="689">
        <f t="shared" si="35"/>
        <v>0</v>
      </c>
      <c r="M205" s="689">
        <f t="shared" si="35"/>
        <v>0</v>
      </c>
      <c r="N205" s="695">
        <f t="shared" si="35"/>
        <v>0</v>
      </c>
      <c r="O205" s="694">
        <f t="shared" si="35"/>
        <v>0</v>
      </c>
      <c r="P205" s="694">
        <f t="shared" si="35"/>
        <v>0</v>
      </c>
      <c r="Q205" s="694">
        <f t="shared" si="35"/>
        <v>0</v>
      </c>
      <c r="R205" s="694">
        <f t="shared" si="35"/>
        <v>0</v>
      </c>
      <c r="S205" s="694">
        <f t="shared" si="35"/>
        <v>0</v>
      </c>
      <c r="T205" s="693">
        <f t="shared" si="35"/>
        <v>0</v>
      </c>
    </row>
  </sheetData>
  <sheetProtection password="B3C7" sheet="1" objects="1" scenarios="1"/>
  <mergeCells count="3">
    <mergeCell ref="B3:B4"/>
    <mergeCell ref="B5:B204"/>
    <mergeCell ref="C5:C204"/>
  </mergeCells>
  <hyperlinks>
    <hyperlink ref="A3" location="'List of Clients'!A1" display="CLIENTS LIST"/>
    <hyperlink ref="A1" location="HOME!A1" display="HOME"/>
  </hyperlinks>
  <pageMargins left="0.23" right="0.17" top="0.75" bottom="0.75" header="0.3" footer="0.3"/>
  <pageSetup scale="5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XFD1" sqref="XFD1"/>
      <selection pane="topRight" activeCell="XFD1" sqref="XFD1"/>
      <selection pane="bottomLeft" activeCell="XFD1" sqref="XFD1"/>
      <selection pane="bottomRight"/>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14.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8.7109375" style="627" customWidth="1"/>
    <col min="22" max="22" width="29.425781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Clients'!C12</f>
        <v>0</v>
      </c>
      <c r="E2" s="680"/>
      <c r="G2" s="679"/>
      <c r="H2" s="679"/>
      <c r="J2" s="678"/>
      <c r="K2" s="678"/>
      <c r="L2" s="678"/>
      <c r="M2" s="678"/>
    </row>
    <row r="3" spans="1:25" s="670" customFormat="1" ht="45.7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Clients'!C12</f>
        <v>0</v>
      </c>
      <c r="D5" s="660">
        <v>1</v>
      </c>
      <c r="E5" s="813"/>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34">
        <f>SUM(H5:H204)</f>
        <v>0</v>
      </c>
      <c r="I205" s="636">
        <f>SUM(I5:I204)</f>
        <v>0</v>
      </c>
      <c r="J205" s="637"/>
      <c r="K205" s="636">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9195"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11" activePane="bottomRight" state="frozen"/>
      <selection activeCell="XFD1" sqref="XFD1"/>
      <selection pane="topRight" activeCell="XFD1" sqref="XFD1"/>
      <selection pane="bottomLeft" activeCell="XFD1" sqref="XFD1"/>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13.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4.85546875" style="627" customWidth="1"/>
    <col min="22" max="22" width="26"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Clients'!C13</f>
        <v>0</v>
      </c>
      <c r="E2" s="680"/>
      <c r="G2" s="679"/>
      <c r="H2" s="679"/>
      <c r="J2" s="678"/>
      <c r="K2" s="678"/>
      <c r="L2" s="678"/>
      <c r="M2" s="678"/>
    </row>
    <row r="3" spans="1:25" s="670" customFormat="1" ht="49.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Clients'!C13</f>
        <v>0</v>
      </c>
      <c r="D5" s="660"/>
      <c r="E5" s="651"/>
      <c r="F5" s="644"/>
      <c r="G5" s="651"/>
      <c r="H5" s="642"/>
      <c r="I5" s="642"/>
      <c r="J5" s="651"/>
      <c r="K5" s="709"/>
      <c r="L5" s="647"/>
      <c r="M5" s="647"/>
      <c r="N5" s="646">
        <f t="shared" ref="N5:N36" si="0">L5+M5</f>
        <v>0</v>
      </c>
      <c r="O5" s="644"/>
      <c r="P5" s="645">
        <f t="shared" ref="P5:P36" si="1">I5-(N5+O5)</f>
        <v>0</v>
      </c>
      <c r="Q5" s="644"/>
      <c r="R5" s="644"/>
      <c r="S5" s="642"/>
      <c r="T5" s="643">
        <f t="shared" ref="T5:T36" si="2">I5-N5-Q5-R5+S5</f>
        <v>0</v>
      </c>
      <c r="U5" s="644"/>
      <c r="V5" s="644"/>
      <c r="X5" s="659" t="s">
        <v>1174</v>
      </c>
      <c r="Y5" s="658">
        <f>F205-H205</f>
        <v>0</v>
      </c>
    </row>
    <row r="6" spans="1:25" x14ac:dyDescent="0.25">
      <c r="B6" s="951"/>
      <c r="C6" s="954"/>
      <c r="D6" s="652"/>
      <c r="E6" s="652"/>
      <c r="F6" s="644"/>
      <c r="G6" s="651"/>
      <c r="H6" s="642"/>
      <c r="I6" s="642"/>
      <c r="J6" s="649"/>
      <c r="K6" s="708"/>
      <c r="L6" s="647"/>
      <c r="M6" s="647"/>
      <c r="N6" s="646">
        <f t="shared" si="0"/>
        <v>0</v>
      </c>
      <c r="O6" s="644"/>
      <c r="P6" s="645">
        <f t="shared" si="1"/>
        <v>0</v>
      </c>
      <c r="Q6" s="644"/>
      <c r="R6" s="644"/>
      <c r="S6" s="642"/>
      <c r="T6" s="643">
        <f t="shared" si="2"/>
        <v>0</v>
      </c>
      <c r="U6" s="644"/>
      <c r="V6" s="644"/>
      <c r="X6" s="657" t="s">
        <v>1173</v>
      </c>
      <c r="Y6" s="656">
        <f>H205</f>
        <v>0</v>
      </c>
    </row>
    <row r="7" spans="1:25" ht="15.75" thickBot="1" x14ac:dyDescent="0.3">
      <c r="B7" s="951"/>
      <c r="C7" s="954"/>
      <c r="D7" s="652"/>
      <c r="E7" s="652"/>
      <c r="F7" s="644"/>
      <c r="G7" s="651"/>
      <c r="H7" s="642"/>
      <c r="I7" s="642"/>
      <c r="J7" s="649"/>
      <c r="K7" s="708"/>
      <c r="L7" s="647"/>
      <c r="M7" s="647"/>
      <c r="N7" s="646">
        <f t="shared" si="0"/>
        <v>0</v>
      </c>
      <c r="O7" s="644"/>
      <c r="P7" s="645">
        <f t="shared" si="1"/>
        <v>0</v>
      </c>
      <c r="Q7" s="644"/>
      <c r="R7" s="644"/>
      <c r="S7" s="642"/>
      <c r="T7" s="643">
        <f t="shared" si="2"/>
        <v>0</v>
      </c>
      <c r="U7" s="644"/>
      <c r="V7" s="644"/>
      <c r="X7" s="655" t="s">
        <v>1172</v>
      </c>
      <c r="Y7" s="654">
        <f>F205</f>
        <v>0</v>
      </c>
    </row>
    <row r="8" spans="1:25" x14ac:dyDescent="0.25">
      <c r="B8" s="951"/>
      <c r="C8" s="954"/>
      <c r="D8" s="652"/>
      <c r="E8" s="652"/>
      <c r="F8" s="644"/>
      <c r="G8" s="651"/>
      <c r="H8" s="642"/>
      <c r="I8" s="642"/>
      <c r="J8" s="649"/>
      <c r="K8" s="708"/>
      <c r="L8" s="647"/>
      <c r="M8" s="647"/>
      <c r="N8" s="646">
        <f t="shared" si="0"/>
        <v>0</v>
      </c>
      <c r="O8" s="644"/>
      <c r="P8" s="645">
        <f t="shared" si="1"/>
        <v>0</v>
      </c>
      <c r="Q8" s="644"/>
      <c r="R8" s="644"/>
      <c r="S8" s="642"/>
      <c r="T8" s="643">
        <f t="shared" si="2"/>
        <v>0</v>
      </c>
      <c r="U8" s="644"/>
      <c r="V8" s="644"/>
    </row>
    <row r="9" spans="1:25" x14ac:dyDescent="0.25">
      <c r="B9" s="951"/>
      <c r="C9" s="954"/>
      <c r="D9" s="652"/>
      <c r="E9" s="652"/>
      <c r="F9" s="644"/>
      <c r="G9" s="651"/>
      <c r="H9" s="642"/>
      <c r="I9" s="642"/>
      <c r="J9" s="649"/>
      <c r="K9" s="708"/>
      <c r="L9" s="647"/>
      <c r="M9" s="647"/>
      <c r="N9" s="646">
        <f t="shared" si="0"/>
        <v>0</v>
      </c>
      <c r="O9" s="644"/>
      <c r="P9" s="645">
        <f t="shared" si="1"/>
        <v>0</v>
      </c>
      <c r="Q9" s="644"/>
      <c r="R9" s="644"/>
      <c r="S9" s="642"/>
      <c r="T9" s="643">
        <f t="shared" si="2"/>
        <v>0</v>
      </c>
      <c r="U9" s="644"/>
      <c r="V9" s="644"/>
    </row>
    <row r="10" spans="1:25" ht="15.75" thickBot="1" x14ac:dyDescent="0.3">
      <c r="B10" s="951"/>
      <c r="C10" s="954"/>
      <c r="D10" s="652"/>
      <c r="E10" s="652"/>
      <c r="F10" s="644"/>
      <c r="G10" s="651"/>
      <c r="H10" s="642"/>
      <c r="I10" s="642"/>
      <c r="J10" s="649"/>
      <c r="K10" s="708"/>
      <c r="L10" s="647"/>
      <c r="M10" s="647"/>
      <c r="N10" s="646">
        <f t="shared" si="0"/>
        <v>0</v>
      </c>
      <c r="O10" s="644"/>
      <c r="P10" s="645">
        <f t="shared" si="1"/>
        <v>0</v>
      </c>
      <c r="Q10" s="644"/>
      <c r="R10" s="644"/>
      <c r="S10" s="642"/>
      <c r="T10" s="643">
        <f t="shared" si="2"/>
        <v>0</v>
      </c>
      <c r="U10" s="644"/>
      <c r="V10" s="644"/>
    </row>
    <row r="11" spans="1:25" x14ac:dyDescent="0.25">
      <c r="B11" s="951"/>
      <c r="C11" s="954"/>
      <c r="D11" s="652"/>
      <c r="E11" s="652"/>
      <c r="F11" s="644"/>
      <c r="G11" s="651"/>
      <c r="H11" s="642"/>
      <c r="I11" s="642"/>
      <c r="J11" s="649"/>
      <c r="K11" s="708"/>
      <c r="L11" s="647"/>
      <c r="M11" s="647"/>
      <c r="N11" s="646">
        <f t="shared" si="0"/>
        <v>0</v>
      </c>
      <c r="O11" s="644"/>
      <c r="P11" s="645">
        <f t="shared" si="1"/>
        <v>0</v>
      </c>
      <c r="Q11" s="644"/>
      <c r="R11" s="644"/>
      <c r="S11" s="642"/>
      <c r="T11" s="643">
        <f t="shared" si="2"/>
        <v>0</v>
      </c>
      <c r="U11" s="644"/>
      <c r="V11" s="644"/>
      <c r="X11" s="659" t="s">
        <v>1171</v>
      </c>
      <c r="Y11" s="658">
        <f>I205-K205</f>
        <v>0</v>
      </c>
    </row>
    <row r="12" spans="1:25" x14ac:dyDescent="0.25">
      <c r="B12" s="951"/>
      <c r="C12" s="954"/>
      <c r="D12" s="652"/>
      <c r="E12" s="652"/>
      <c r="F12" s="644"/>
      <c r="G12" s="651"/>
      <c r="H12" s="642"/>
      <c r="I12" s="642"/>
      <c r="J12" s="649"/>
      <c r="K12" s="708"/>
      <c r="L12" s="647"/>
      <c r="M12" s="647"/>
      <c r="N12" s="646">
        <f t="shared" si="0"/>
        <v>0</v>
      </c>
      <c r="O12" s="644"/>
      <c r="P12" s="645">
        <f t="shared" si="1"/>
        <v>0</v>
      </c>
      <c r="Q12" s="644"/>
      <c r="R12" s="644"/>
      <c r="S12" s="642"/>
      <c r="T12" s="643">
        <f t="shared" si="2"/>
        <v>0</v>
      </c>
      <c r="U12" s="644"/>
      <c r="V12" s="644"/>
      <c r="X12" s="657" t="s">
        <v>1170</v>
      </c>
      <c r="Y12" s="656">
        <f>K205</f>
        <v>0</v>
      </c>
    </row>
    <row r="13" spans="1:25" ht="15.75" thickBot="1" x14ac:dyDescent="0.3">
      <c r="B13" s="951"/>
      <c r="C13" s="954"/>
      <c r="D13" s="652"/>
      <c r="E13" s="652"/>
      <c r="F13" s="644"/>
      <c r="G13" s="651"/>
      <c r="H13" s="642"/>
      <c r="I13" s="642"/>
      <c r="J13" s="649"/>
      <c r="K13" s="708"/>
      <c r="L13" s="647"/>
      <c r="M13" s="647"/>
      <c r="N13" s="646">
        <f t="shared" si="0"/>
        <v>0</v>
      </c>
      <c r="O13" s="644"/>
      <c r="P13" s="645">
        <f t="shared" si="1"/>
        <v>0</v>
      </c>
      <c r="Q13" s="644"/>
      <c r="R13" s="644"/>
      <c r="S13" s="642"/>
      <c r="T13" s="643">
        <f t="shared" si="2"/>
        <v>0</v>
      </c>
      <c r="U13" s="644"/>
      <c r="V13" s="644"/>
      <c r="X13" s="655" t="s">
        <v>1169</v>
      </c>
      <c r="Y13" s="654">
        <f>I205</f>
        <v>0</v>
      </c>
    </row>
    <row r="14" spans="1:25" x14ac:dyDescent="0.25">
      <c r="B14" s="951"/>
      <c r="C14" s="954"/>
      <c r="D14" s="652"/>
      <c r="E14" s="652"/>
      <c r="F14" s="644"/>
      <c r="G14" s="651"/>
      <c r="H14" s="642"/>
      <c r="I14" s="642"/>
      <c r="J14" s="649"/>
      <c r="K14" s="708"/>
      <c r="L14" s="647"/>
      <c r="M14" s="647"/>
      <c r="N14" s="646">
        <f t="shared" si="0"/>
        <v>0</v>
      </c>
      <c r="O14" s="644"/>
      <c r="P14" s="645">
        <f t="shared" si="1"/>
        <v>0</v>
      </c>
      <c r="Q14" s="644"/>
      <c r="R14" s="644"/>
      <c r="S14" s="642"/>
      <c r="T14" s="643">
        <f t="shared" si="2"/>
        <v>0</v>
      </c>
      <c r="U14" s="644"/>
      <c r="V14" s="644"/>
    </row>
    <row r="15" spans="1:25" x14ac:dyDescent="0.25">
      <c r="B15" s="951"/>
      <c r="C15" s="954"/>
      <c r="D15" s="652"/>
      <c r="E15" s="652"/>
      <c r="F15" s="644"/>
      <c r="G15" s="651"/>
      <c r="H15" s="642"/>
      <c r="I15" s="642"/>
      <c r="J15" s="649"/>
      <c r="K15" s="708"/>
      <c r="L15" s="647"/>
      <c r="M15" s="647"/>
      <c r="N15" s="646">
        <f t="shared" si="0"/>
        <v>0</v>
      </c>
      <c r="O15" s="644"/>
      <c r="P15" s="645">
        <f t="shared" si="1"/>
        <v>0</v>
      </c>
      <c r="Q15" s="644"/>
      <c r="R15" s="644"/>
      <c r="S15" s="642"/>
      <c r="T15" s="643">
        <f t="shared" si="2"/>
        <v>0</v>
      </c>
      <c r="U15" s="644"/>
      <c r="V15" s="644"/>
    </row>
    <row r="16" spans="1:25" x14ac:dyDescent="0.25">
      <c r="B16" s="951"/>
      <c r="C16" s="954"/>
      <c r="D16" s="652"/>
      <c r="E16" s="652"/>
      <c r="F16" s="644"/>
      <c r="G16" s="651"/>
      <c r="H16" s="642"/>
      <c r="I16" s="642"/>
      <c r="J16" s="649"/>
      <c r="K16" s="708"/>
      <c r="L16" s="647"/>
      <c r="M16" s="647"/>
      <c r="N16" s="646">
        <f t="shared" si="0"/>
        <v>0</v>
      </c>
      <c r="O16" s="644"/>
      <c r="P16" s="645">
        <f t="shared" si="1"/>
        <v>0</v>
      </c>
      <c r="Q16" s="644"/>
      <c r="R16" s="644"/>
      <c r="S16" s="642"/>
      <c r="T16" s="643">
        <f t="shared" si="2"/>
        <v>0</v>
      </c>
      <c r="U16" s="644"/>
      <c r="V16" s="644"/>
    </row>
    <row r="17" spans="2:22" x14ac:dyDescent="0.25">
      <c r="B17" s="951"/>
      <c r="C17" s="954"/>
      <c r="D17" s="652"/>
      <c r="E17" s="652"/>
      <c r="F17" s="644"/>
      <c r="G17" s="651"/>
      <c r="H17" s="650" t="str">
        <f t="shared" ref="H17:H48" si="3">IF(G17&gt;$H$1,F17,"")</f>
        <v/>
      </c>
      <c r="I17" s="642"/>
      <c r="J17" s="649"/>
      <c r="K17" s="653" t="str">
        <f t="shared" ref="K17:K48" si="4">IF(J17&gt;$H$1,I17,"")</f>
        <v/>
      </c>
      <c r="L17" s="647"/>
      <c r="M17" s="647"/>
      <c r="N17" s="646">
        <f t="shared" si="0"/>
        <v>0</v>
      </c>
      <c r="O17" s="644"/>
      <c r="P17" s="645">
        <f t="shared" si="1"/>
        <v>0</v>
      </c>
      <c r="Q17" s="644"/>
      <c r="R17" s="644"/>
      <c r="S17" s="642"/>
      <c r="T17" s="643">
        <f t="shared" si="2"/>
        <v>0</v>
      </c>
      <c r="U17" s="644"/>
      <c r="V17" s="644"/>
    </row>
    <row r="18" spans="2:22" x14ac:dyDescent="0.25">
      <c r="B18" s="951"/>
      <c r="C18" s="954"/>
      <c r="D18" s="652"/>
      <c r="E18" s="652"/>
      <c r="F18" s="644"/>
      <c r="G18" s="651"/>
      <c r="H18" s="650" t="str">
        <f t="shared" si="3"/>
        <v/>
      </c>
      <c r="I18" s="642"/>
      <c r="J18" s="649"/>
      <c r="K18" s="653" t="str">
        <f t="shared" si="4"/>
        <v/>
      </c>
      <c r="L18" s="647"/>
      <c r="M18" s="647"/>
      <c r="N18" s="646">
        <f t="shared" si="0"/>
        <v>0</v>
      </c>
      <c r="O18" s="644"/>
      <c r="P18" s="645">
        <f t="shared" si="1"/>
        <v>0</v>
      </c>
      <c r="Q18" s="644"/>
      <c r="R18" s="644"/>
      <c r="S18" s="642"/>
      <c r="T18" s="643">
        <f t="shared" si="2"/>
        <v>0</v>
      </c>
      <c r="U18" s="644"/>
      <c r="V18" s="644"/>
    </row>
    <row r="19" spans="2:22" x14ac:dyDescent="0.25">
      <c r="B19" s="951"/>
      <c r="C19" s="954"/>
      <c r="D19" s="652"/>
      <c r="E19" s="652"/>
      <c r="F19" s="644"/>
      <c r="G19" s="651"/>
      <c r="H19" s="650" t="str">
        <f t="shared" si="3"/>
        <v/>
      </c>
      <c r="I19" s="642"/>
      <c r="J19" s="649"/>
      <c r="K19" s="653" t="str">
        <f t="shared" si="4"/>
        <v/>
      </c>
      <c r="L19" s="647"/>
      <c r="M19" s="647"/>
      <c r="N19" s="646">
        <f t="shared" si="0"/>
        <v>0</v>
      </c>
      <c r="O19" s="644"/>
      <c r="P19" s="645">
        <f t="shared" si="1"/>
        <v>0</v>
      </c>
      <c r="Q19" s="644"/>
      <c r="R19" s="644"/>
      <c r="S19" s="642"/>
      <c r="T19" s="643">
        <f t="shared" si="2"/>
        <v>0</v>
      </c>
      <c r="U19" s="644"/>
      <c r="V19" s="644"/>
    </row>
    <row r="20" spans="2:22" x14ac:dyDescent="0.25">
      <c r="B20" s="951"/>
      <c r="C20" s="954"/>
      <c r="D20" s="652"/>
      <c r="E20" s="652"/>
      <c r="F20" s="644"/>
      <c r="G20" s="651"/>
      <c r="H20" s="650" t="str">
        <f t="shared" si="3"/>
        <v/>
      </c>
      <c r="I20" s="642"/>
      <c r="J20" s="649"/>
      <c r="K20" s="653" t="str">
        <f t="shared" si="4"/>
        <v/>
      </c>
      <c r="L20" s="647"/>
      <c r="M20" s="647"/>
      <c r="N20" s="646">
        <f t="shared" si="0"/>
        <v>0</v>
      </c>
      <c r="O20" s="644"/>
      <c r="P20" s="645">
        <f t="shared" si="1"/>
        <v>0</v>
      </c>
      <c r="Q20" s="644"/>
      <c r="R20" s="644"/>
      <c r="S20" s="642"/>
      <c r="T20" s="643">
        <f t="shared" si="2"/>
        <v>0</v>
      </c>
      <c r="U20" s="644"/>
      <c r="V20" s="644"/>
    </row>
    <row r="21" spans="2:22" x14ac:dyDescent="0.25">
      <c r="B21" s="951"/>
      <c r="C21" s="954"/>
      <c r="D21" s="652"/>
      <c r="E21" s="652"/>
      <c r="F21" s="644"/>
      <c r="G21" s="651"/>
      <c r="H21" s="650" t="str">
        <f t="shared" si="3"/>
        <v/>
      </c>
      <c r="I21" s="642"/>
      <c r="J21" s="649"/>
      <c r="K21" s="653" t="str">
        <f t="shared" si="4"/>
        <v/>
      </c>
      <c r="L21" s="647"/>
      <c r="M21" s="647"/>
      <c r="N21" s="646">
        <f t="shared" si="0"/>
        <v>0</v>
      </c>
      <c r="O21" s="644"/>
      <c r="P21" s="645">
        <f t="shared" si="1"/>
        <v>0</v>
      </c>
      <c r="Q21" s="644"/>
      <c r="R21" s="644"/>
      <c r="S21" s="642"/>
      <c r="T21" s="643">
        <f t="shared" si="2"/>
        <v>0</v>
      </c>
      <c r="U21" s="644"/>
      <c r="V21" s="644"/>
    </row>
    <row r="22" spans="2:22" x14ac:dyDescent="0.25">
      <c r="B22" s="951"/>
      <c r="C22" s="954"/>
      <c r="D22" s="652"/>
      <c r="E22" s="652"/>
      <c r="F22" s="644"/>
      <c r="G22" s="651"/>
      <c r="H22" s="650" t="str">
        <f t="shared" si="3"/>
        <v/>
      </c>
      <c r="I22" s="642"/>
      <c r="J22" s="649"/>
      <c r="K22" s="653" t="str">
        <f t="shared" si="4"/>
        <v/>
      </c>
      <c r="L22" s="647"/>
      <c r="M22" s="647"/>
      <c r="N22" s="646">
        <f t="shared" si="0"/>
        <v>0</v>
      </c>
      <c r="O22" s="644"/>
      <c r="P22" s="645">
        <f t="shared" si="1"/>
        <v>0</v>
      </c>
      <c r="Q22" s="644"/>
      <c r="R22" s="644"/>
      <c r="S22" s="642"/>
      <c r="T22" s="643">
        <f t="shared" si="2"/>
        <v>0</v>
      </c>
      <c r="U22" s="644"/>
      <c r="V22" s="644"/>
    </row>
    <row r="23" spans="2:22" x14ac:dyDescent="0.25">
      <c r="B23" s="951"/>
      <c r="C23" s="954"/>
      <c r="D23" s="652"/>
      <c r="E23" s="652"/>
      <c r="F23" s="644"/>
      <c r="G23" s="651"/>
      <c r="H23" s="650" t="str">
        <f t="shared" si="3"/>
        <v/>
      </c>
      <c r="I23" s="642"/>
      <c r="J23" s="649"/>
      <c r="K23" s="653" t="str">
        <f t="shared" si="4"/>
        <v/>
      </c>
      <c r="L23" s="647"/>
      <c r="M23" s="647"/>
      <c r="N23" s="646">
        <f t="shared" si="0"/>
        <v>0</v>
      </c>
      <c r="O23" s="644"/>
      <c r="P23" s="645">
        <f t="shared" si="1"/>
        <v>0</v>
      </c>
      <c r="Q23" s="644"/>
      <c r="R23" s="644"/>
      <c r="S23" s="642"/>
      <c r="T23" s="643">
        <f t="shared" si="2"/>
        <v>0</v>
      </c>
      <c r="U23" s="644"/>
      <c r="V23" s="644"/>
    </row>
    <row r="24" spans="2:22" x14ac:dyDescent="0.25">
      <c r="B24" s="951"/>
      <c r="C24" s="954"/>
      <c r="D24" s="652"/>
      <c r="E24" s="652"/>
      <c r="F24" s="644"/>
      <c r="G24" s="651"/>
      <c r="H24" s="650" t="str">
        <f t="shared" si="3"/>
        <v/>
      </c>
      <c r="I24" s="642"/>
      <c r="J24" s="649"/>
      <c r="K24" s="653" t="str">
        <f t="shared" si="4"/>
        <v/>
      </c>
      <c r="L24" s="647"/>
      <c r="M24" s="647"/>
      <c r="N24" s="646">
        <f t="shared" si="0"/>
        <v>0</v>
      </c>
      <c r="O24" s="644"/>
      <c r="P24" s="645">
        <f t="shared" si="1"/>
        <v>0</v>
      </c>
      <c r="Q24" s="644"/>
      <c r="R24" s="644"/>
      <c r="S24" s="642"/>
      <c r="T24" s="643">
        <f t="shared" si="2"/>
        <v>0</v>
      </c>
      <c r="U24" s="644"/>
      <c r="V24" s="644"/>
    </row>
    <row r="25" spans="2:22" x14ac:dyDescent="0.25">
      <c r="B25" s="951"/>
      <c r="C25" s="954"/>
      <c r="D25" s="652"/>
      <c r="E25" s="652"/>
      <c r="F25" s="644"/>
      <c r="G25" s="651"/>
      <c r="H25" s="650" t="str">
        <f t="shared" si="3"/>
        <v/>
      </c>
      <c r="I25" s="642"/>
      <c r="J25" s="649"/>
      <c r="K25" s="653" t="str">
        <f t="shared" si="4"/>
        <v/>
      </c>
      <c r="L25" s="647"/>
      <c r="M25" s="647"/>
      <c r="N25" s="646">
        <f t="shared" si="0"/>
        <v>0</v>
      </c>
      <c r="O25" s="644"/>
      <c r="P25" s="645">
        <f t="shared" si="1"/>
        <v>0</v>
      </c>
      <c r="Q25" s="644"/>
      <c r="R25" s="644"/>
      <c r="S25" s="642"/>
      <c r="T25" s="643">
        <f t="shared" si="2"/>
        <v>0</v>
      </c>
      <c r="U25" s="644"/>
      <c r="V25" s="644"/>
    </row>
    <row r="26" spans="2:22" x14ac:dyDescent="0.25">
      <c r="B26" s="951"/>
      <c r="C26" s="954"/>
      <c r="D26" s="652"/>
      <c r="E26" s="652"/>
      <c r="F26" s="644"/>
      <c r="G26" s="651"/>
      <c r="H26" s="650" t="str">
        <f t="shared" si="3"/>
        <v/>
      </c>
      <c r="I26" s="642"/>
      <c r="J26" s="649"/>
      <c r="K26" s="653" t="str">
        <f t="shared" si="4"/>
        <v/>
      </c>
      <c r="L26" s="647"/>
      <c r="M26" s="647"/>
      <c r="N26" s="646">
        <f t="shared" si="0"/>
        <v>0</v>
      </c>
      <c r="O26" s="644"/>
      <c r="P26" s="645">
        <f t="shared" si="1"/>
        <v>0</v>
      </c>
      <c r="Q26" s="644"/>
      <c r="R26" s="644"/>
      <c r="S26" s="642"/>
      <c r="T26" s="643">
        <f t="shared" si="2"/>
        <v>0</v>
      </c>
      <c r="U26" s="644"/>
      <c r="V26" s="644"/>
    </row>
    <row r="27" spans="2:22" x14ac:dyDescent="0.25">
      <c r="B27" s="951"/>
      <c r="C27" s="954"/>
      <c r="D27" s="652"/>
      <c r="E27" s="652"/>
      <c r="F27" s="644"/>
      <c r="G27" s="651"/>
      <c r="H27" s="650" t="str">
        <f t="shared" si="3"/>
        <v/>
      </c>
      <c r="I27" s="642"/>
      <c r="J27" s="649"/>
      <c r="K27" s="653" t="str">
        <f t="shared" si="4"/>
        <v/>
      </c>
      <c r="L27" s="647"/>
      <c r="M27" s="647"/>
      <c r="N27" s="646">
        <f t="shared" si="0"/>
        <v>0</v>
      </c>
      <c r="O27" s="644"/>
      <c r="P27" s="645">
        <f t="shared" si="1"/>
        <v>0</v>
      </c>
      <c r="Q27" s="644"/>
      <c r="R27" s="644"/>
      <c r="S27" s="642"/>
      <c r="T27" s="643">
        <f t="shared" si="2"/>
        <v>0</v>
      </c>
      <c r="U27" s="644"/>
      <c r="V27" s="644"/>
    </row>
    <row r="28" spans="2:22" x14ac:dyDescent="0.25">
      <c r="B28" s="951"/>
      <c r="C28" s="954"/>
      <c r="D28" s="652"/>
      <c r="E28" s="652"/>
      <c r="F28" s="644"/>
      <c r="G28" s="651"/>
      <c r="H28" s="650" t="str">
        <f t="shared" si="3"/>
        <v/>
      </c>
      <c r="I28" s="642"/>
      <c r="J28" s="649"/>
      <c r="K28" s="653" t="str">
        <f t="shared" si="4"/>
        <v/>
      </c>
      <c r="L28" s="647"/>
      <c r="M28" s="647"/>
      <c r="N28" s="646">
        <f t="shared" si="0"/>
        <v>0</v>
      </c>
      <c r="O28" s="644"/>
      <c r="P28" s="645">
        <f t="shared" si="1"/>
        <v>0</v>
      </c>
      <c r="Q28" s="644"/>
      <c r="R28" s="644"/>
      <c r="S28" s="642"/>
      <c r="T28" s="643">
        <f t="shared" si="2"/>
        <v>0</v>
      </c>
      <c r="U28" s="644"/>
      <c r="V28" s="644"/>
    </row>
    <row r="29" spans="2:22" x14ac:dyDescent="0.25">
      <c r="B29" s="951"/>
      <c r="C29" s="954"/>
      <c r="D29" s="652"/>
      <c r="E29" s="652"/>
      <c r="F29" s="644"/>
      <c r="G29" s="651"/>
      <c r="H29" s="650" t="str">
        <f t="shared" si="3"/>
        <v/>
      </c>
      <c r="I29" s="642"/>
      <c r="J29" s="649"/>
      <c r="K29" s="653" t="str">
        <f t="shared" si="4"/>
        <v/>
      </c>
      <c r="L29" s="647"/>
      <c r="M29" s="647"/>
      <c r="N29" s="646">
        <f t="shared" si="0"/>
        <v>0</v>
      </c>
      <c r="O29" s="644"/>
      <c r="P29" s="645">
        <f t="shared" si="1"/>
        <v>0</v>
      </c>
      <c r="Q29" s="644"/>
      <c r="R29" s="644"/>
      <c r="S29" s="642"/>
      <c r="T29" s="643">
        <f t="shared" si="2"/>
        <v>0</v>
      </c>
      <c r="U29" s="644"/>
      <c r="V29" s="644"/>
    </row>
    <row r="30" spans="2:22" x14ac:dyDescent="0.25">
      <c r="B30" s="951"/>
      <c r="C30" s="954"/>
      <c r="D30" s="652"/>
      <c r="E30" s="652"/>
      <c r="F30" s="644"/>
      <c r="G30" s="651"/>
      <c r="H30" s="650" t="str">
        <f t="shared" si="3"/>
        <v/>
      </c>
      <c r="I30" s="642"/>
      <c r="J30" s="649"/>
      <c r="K30" s="653" t="str">
        <f t="shared" si="4"/>
        <v/>
      </c>
      <c r="L30" s="647"/>
      <c r="M30" s="647"/>
      <c r="N30" s="646">
        <f t="shared" si="0"/>
        <v>0</v>
      </c>
      <c r="O30" s="644"/>
      <c r="P30" s="645">
        <f t="shared" si="1"/>
        <v>0</v>
      </c>
      <c r="Q30" s="644"/>
      <c r="R30" s="644"/>
      <c r="S30" s="642"/>
      <c r="T30" s="643">
        <f t="shared" si="2"/>
        <v>0</v>
      </c>
      <c r="U30" s="644"/>
      <c r="V30" s="644"/>
    </row>
    <row r="31" spans="2:22" x14ac:dyDescent="0.25">
      <c r="B31" s="951"/>
      <c r="C31" s="954"/>
      <c r="D31" s="652"/>
      <c r="E31" s="652"/>
      <c r="F31" s="644"/>
      <c r="G31" s="651"/>
      <c r="H31" s="650" t="str">
        <f t="shared" si="3"/>
        <v/>
      </c>
      <c r="I31" s="642"/>
      <c r="J31" s="649"/>
      <c r="K31" s="653" t="str">
        <f t="shared" si="4"/>
        <v/>
      </c>
      <c r="L31" s="647"/>
      <c r="M31" s="647"/>
      <c r="N31" s="646">
        <f t="shared" si="0"/>
        <v>0</v>
      </c>
      <c r="O31" s="644"/>
      <c r="P31" s="645">
        <f t="shared" si="1"/>
        <v>0</v>
      </c>
      <c r="Q31" s="644"/>
      <c r="R31" s="644"/>
      <c r="S31" s="642"/>
      <c r="T31" s="643">
        <f t="shared" si="2"/>
        <v>0</v>
      </c>
      <c r="U31" s="644"/>
      <c r="V31" s="644"/>
    </row>
    <row r="32" spans="2:22" x14ac:dyDescent="0.25">
      <c r="B32" s="951"/>
      <c r="C32" s="954"/>
      <c r="D32" s="652"/>
      <c r="E32" s="652"/>
      <c r="F32" s="644"/>
      <c r="G32" s="651"/>
      <c r="H32" s="650" t="str">
        <f t="shared" si="3"/>
        <v/>
      </c>
      <c r="I32" s="642"/>
      <c r="J32" s="649"/>
      <c r="K32" s="653" t="str">
        <f t="shared" si="4"/>
        <v/>
      </c>
      <c r="L32" s="647"/>
      <c r="M32" s="647"/>
      <c r="N32" s="646">
        <f t="shared" si="0"/>
        <v>0</v>
      </c>
      <c r="O32" s="644"/>
      <c r="P32" s="645">
        <f t="shared" si="1"/>
        <v>0</v>
      </c>
      <c r="Q32" s="644"/>
      <c r="R32" s="644"/>
      <c r="S32" s="642"/>
      <c r="T32" s="643">
        <f t="shared" si="2"/>
        <v>0</v>
      </c>
      <c r="U32" s="644"/>
      <c r="V32" s="644"/>
    </row>
    <row r="33" spans="2:22" x14ac:dyDescent="0.25">
      <c r="B33" s="951"/>
      <c r="C33" s="954"/>
      <c r="D33" s="652"/>
      <c r="E33" s="652"/>
      <c r="F33" s="644"/>
      <c r="G33" s="651"/>
      <c r="H33" s="650" t="str">
        <f t="shared" si="3"/>
        <v/>
      </c>
      <c r="I33" s="642"/>
      <c r="J33" s="649"/>
      <c r="K33" s="653" t="str">
        <f t="shared" si="4"/>
        <v/>
      </c>
      <c r="L33" s="647"/>
      <c r="M33" s="647"/>
      <c r="N33" s="646">
        <f t="shared" si="0"/>
        <v>0</v>
      </c>
      <c r="O33" s="644"/>
      <c r="P33" s="645">
        <f t="shared" si="1"/>
        <v>0</v>
      </c>
      <c r="Q33" s="644"/>
      <c r="R33" s="644"/>
      <c r="S33" s="642"/>
      <c r="T33" s="643">
        <f t="shared" si="2"/>
        <v>0</v>
      </c>
      <c r="U33" s="644"/>
      <c r="V33" s="644"/>
    </row>
    <row r="34" spans="2:22" x14ac:dyDescent="0.25">
      <c r="B34" s="951"/>
      <c r="C34" s="954"/>
      <c r="D34" s="652"/>
      <c r="E34" s="652"/>
      <c r="F34" s="644"/>
      <c r="G34" s="651"/>
      <c r="H34" s="650" t="str">
        <f t="shared" si="3"/>
        <v/>
      </c>
      <c r="I34" s="642"/>
      <c r="J34" s="649"/>
      <c r="K34" s="653" t="str">
        <f t="shared" si="4"/>
        <v/>
      </c>
      <c r="L34" s="647"/>
      <c r="M34" s="647"/>
      <c r="N34" s="646">
        <f t="shared" si="0"/>
        <v>0</v>
      </c>
      <c r="O34" s="644"/>
      <c r="P34" s="645">
        <f t="shared" si="1"/>
        <v>0</v>
      </c>
      <c r="Q34" s="644"/>
      <c r="R34" s="644"/>
      <c r="S34" s="642"/>
      <c r="T34" s="643">
        <f t="shared" si="2"/>
        <v>0</v>
      </c>
      <c r="U34" s="644"/>
      <c r="V34" s="644"/>
    </row>
    <row r="35" spans="2:22" x14ac:dyDescent="0.25">
      <c r="B35" s="951"/>
      <c r="C35" s="954"/>
      <c r="D35" s="652"/>
      <c r="E35" s="652"/>
      <c r="F35" s="644"/>
      <c r="G35" s="651"/>
      <c r="H35" s="650" t="str">
        <f t="shared" si="3"/>
        <v/>
      </c>
      <c r="I35" s="642"/>
      <c r="J35" s="649"/>
      <c r="K35" s="653" t="str">
        <f t="shared" si="4"/>
        <v/>
      </c>
      <c r="L35" s="647"/>
      <c r="M35" s="647"/>
      <c r="N35" s="646">
        <f t="shared" si="0"/>
        <v>0</v>
      </c>
      <c r="O35" s="644"/>
      <c r="P35" s="645">
        <f t="shared" si="1"/>
        <v>0</v>
      </c>
      <c r="Q35" s="644"/>
      <c r="R35" s="644"/>
      <c r="S35" s="642"/>
      <c r="T35" s="643">
        <f t="shared" si="2"/>
        <v>0</v>
      </c>
      <c r="U35" s="644"/>
      <c r="V35" s="644"/>
    </row>
    <row r="36" spans="2:22" x14ac:dyDescent="0.25">
      <c r="B36" s="951"/>
      <c r="C36" s="954"/>
      <c r="D36" s="652"/>
      <c r="E36" s="652"/>
      <c r="F36" s="644"/>
      <c r="G36" s="651"/>
      <c r="H36" s="650" t="str">
        <f t="shared" si="3"/>
        <v/>
      </c>
      <c r="I36" s="642"/>
      <c r="J36" s="649"/>
      <c r="K36" s="653" t="str">
        <f t="shared" si="4"/>
        <v/>
      </c>
      <c r="L36" s="647"/>
      <c r="M36" s="647"/>
      <c r="N36" s="646">
        <f t="shared" si="0"/>
        <v>0</v>
      </c>
      <c r="O36" s="644"/>
      <c r="P36" s="645">
        <f t="shared" si="1"/>
        <v>0</v>
      </c>
      <c r="Q36" s="644"/>
      <c r="R36" s="644"/>
      <c r="S36" s="642"/>
      <c r="T36" s="643">
        <f t="shared" si="2"/>
        <v>0</v>
      </c>
      <c r="U36" s="644"/>
      <c r="V36" s="644"/>
    </row>
    <row r="37" spans="2:22" x14ac:dyDescent="0.25">
      <c r="B37" s="951"/>
      <c r="C37" s="954"/>
      <c r="D37" s="652"/>
      <c r="E37" s="652"/>
      <c r="F37" s="644"/>
      <c r="G37" s="651"/>
      <c r="H37" s="650" t="str">
        <f t="shared" si="3"/>
        <v/>
      </c>
      <c r="I37" s="642"/>
      <c r="J37" s="649"/>
      <c r="K37" s="653" t="str">
        <f t="shared" si="4"/>
        <v/>
      </c>
      <c r="L37" s="647"/>
      <c r="M37" s="647"/>
      <c r="N37" s="646">
        <f t="shared" ref="N37:N68" si="5">L37+M37</f>
        <v>0</v>
      </c>
      <c r="O37" s="644"/>
      <c r="P37" s="645">
        <f t="shared" ref="P37:P68" si="6">I37-(N37+O37)</f>
        <v>0</v>
      </c>
      <c r="Q37" s="644"/>
      <c r="R37" s="644"/>
      <c r="S37" s="642"/>
      <c r="T37" s="643">
        <f t="shared" ref="T37:T68" si="7">I37-N37-Q37-R37+S37</f>
        <v>0</v>
      </c>
      <c r="U37" s="644"/>
      <c r="V37" s="644"/>
    </row>
    <row r="38" spans="2:22" x14ac:dyDescent="0.25">
      <c r="B38" s="951"/>
      <c r="C38" s="954"/>
      <c r="D38" s="652"/>
      <c r="E38" s="652"/>
      <c r="F38" s="644"/>
      <c r="G38" s="651"/>
      <c r="H38" s="650" t="str">
        <f t="shared" si="3"/>
        <v/>
      </c>
      <c r="I38" s="642"/>
      <c r="J38" s="649"/>
      <c r="K38" s="653" t="str">
        <f t="shared" si="4"/>
        <v/>
      </c>
      <c r="L38" s="647"/>
      <c r="M38" s="647"/>
      <c r="N38" s="646">
        <f t="shared" si="5"/>
        <v>0</v>
      </c>
      <c r="O38" s="644"/>
      <c r="P38" s="645">
        <f t="shared" si="6"/>
        <v>0</v>
      </c>
      <c r="Q38" s="644"/>
      <c r="R38" s="644"/>
      <c r="S38" s="642"/>
      <c r="T38" s="643">
        <f t="shared" si="7"/>
        <v>0</v>
      </c>
      <c r="U38" s="644"/>
      <c r="V38" s="644"/>
    </row>
    <row r="39" spans="2:22" x14ac:dyDescent="0.25">
      <c r="B39" s="951"/>
      <c r="C39" s="954"/>
      <c r="D39" s="652"/>
      <c r="E39" s="652"/>
      <c r="F39" s="644"/>
      <c r="G39" s="651"/>
      <c r="H39" s="650" t="str">
        <f t="shared" si="3"/>
        <v/>
      </c>
      <c r="I39" s="642"/>
      <c r="J39" s="649"/>
      <c r="K39" s="653" t="str">
        <f t="shared" si="4"/>
        <v/>
      </c>
      <c r="L39" s="647"/>
      <c r="M39" s="647"/>
      <c r="N39" s="646">
        <f t="shared" si="5"/>
        <v>0</v>
      </c>
      <c r="O39" s="644"/>
      <c r="P39" s="645">
        <f t="shared" si="6"/>
        <v>0</v>
      </c>
      <c r="Q39" s="644"/>
      <c r="R39" s="644"/>
      <c r="S39" s="642"/>
      <c r="T39" s="643">
        <f t="shared" si="7"/>
        <v>0</v>
      </c>
      <c r="U39" s="644"/>
      <c r="V39" s="644"/>
    </row>
    <row r="40" spans="2:22" x14ac:dyDescent="0.25">
      <c r="B40" s="951"/>
      <c r="C40" s="954"/>
      <c r="D40" s="652"/>
      <c r="E40" s="652"/>
      <c r="F40" s="644"/>
      <c r="G40" s="651"/>
      <c r="H40" s="650" t="str">
        <f t="shared" si="3"/>
        <v/>
      </c>
      <c r="I40" s="642"/>
      <c r="J40" s="649"/>
      <c r="K40" s="653" t="str">
        <f t="shared" si="4"/>
        <v/>
      </c>
      <c r="L40" s="647"/>
      <c r="M40" s="647"/>
      <c r="N40" s="646">
        <f t="shared" si="5"/>
        <v>0</v>
      </c>
      <c r="O40" s="644"/>
      <c r="P40" s="645">
        <f t="shared" si="6"/>
        <v>0</v>
      </c>
      <c r="Q40" s="644"/>
      <c r="R40" s="644"/>
      <c r="S40" s="642"/>
      <c r="T40" s="643">
        <f t="shared" si="7"/>
        <v>0</v>
      </c>
      <c r="U40" s="644"/>
      <c r="V40" s="644"/>
    </row>
    <row r="41" spans="2:22" x14ac:dyDescent="0.25">
      <c r="B41" s="951"/>
      <c r="C41" s="954"/>
      <c r="D41" s="652"/>
      <c r="E41" s="652"/>
      <c r="F41" s="644"/>
      <c r="G41" s="651"/>
      <c r="H41" s="650" t="str">
        <f t="shared" si="3"/>
        <v/>
      </c>
      <c r="I41" s="642"/>
      <c r="J41" s="649"/>
      <c r="K41" s="653" t="str">
        <f t="shared" si="4"/>
        <v/>
      </c>
      <c r="L41" s="647"/>
      <c r="M41" s="647"/>
      <c r="N41" s="646">
        <f t="shared" si="5"/>
        <v>0</v>
      </c>
      <c r="O41" s="644"/>
      <c r="P41" s="645">
        <f t="shared" si="6"/>
        <v>0</v>
      </c>
      <c r="Q41" s="644"/>
      <c r="R41" s="644"/>
      <c r="S41" s="642"/>
      <c r="T41" s="643">
        <f t="shared" si="7"/>
        <v>0</v>
      </c>
      <c r="U41" s="644"/>
      <c r="V41" s="644"/>
    </row>
    <row r="42" spans="2:22" x14ac:dyDescent="0.25">
      <c r="B42" s="951"/>
      <c r="C42" s="954"/>
      <c r="D42" s="652"/>
      <c r="E42" s="652"/>
      <c r="F42" s="644"/>
      <c r="G42" s="651"/>
      <c r="H42" s="650" t="str">
        <f t="shared" si="3"/>
        <v/>
      </c>
      <c r="I42" s="642"/>
      <c r="J42" s="649"/>
      <c r="K42" s="653" t="str">
        <f t="shared" si="4"/>
        <v/>
      </c>
      <c r="L42" s="647"/>
      <c r="M42" s="647"/>
      <c r="N42" s="646">
        <f t="shared" si="5"/>
        <v>0</v>
      </c>
      <c r="O42" s="644"/>
      <c r="P42" s="645">
        <f t="shared" si="6"/>
        <v>0</v>
      </c>
      <c r="Q42" s="644"/>
      <c r="R42" s="644"/>
      <c r="S42" s="642"/>
      <c r="T42" s="643">
        <f t="shared" si="7"/>
        <v>0</v>
      </c>
      <c r="U42" s="644"/>
      <c r="V42" s="644"/>
    </row>
    <row r="43" spans="2:22" x14ac:dyDescent="0.25">
      <c r="B43" s="951"/>
      <c r="C43" s="954"/>
      <c r="D43" s="652"/>
      <c r="E43" s="652"/>
      <c r="F43" s="644"/>
      <c r="G43" s="651"/>
      <c r="H43" s="650" t="str">
        <f t="shared" si="3"/>
        <v/>
      </c>
      <c r="I43" s="642"/>
      <c r="J43" s="649"/>
      <c r="K43" s="653" t="str">
        <f t="shared" si="4"/>
        <v/>
      </c>
      <c r="L43" s="647"/>
      <c r="M43" s="647"/>
      <c r="N43" s="646">
        <f t="shared" si="5"/>
        <v>0</v>
      </c>
      <c r="O43" s="644"/>
      <c r="P43" s="645">
        <f t="shared" si="6"/>
        <v>0</v>
      </c>
      <c r="Q43" s="644"/>
      <c r="R43" s="644"/>
      <c r="S43" s="642"/>
      <c r="T43" s="643">
        <f t="shared" si="7"/>
        <v>0</v>
      </c>
      <c r="U43" s="644"/>
      <c r="V43" s="644"/>
    </row>
    <row r="44" spans="2:22" x14ac:dyDescent="0.25">
      <c r="B44" s="951"/>
      <c r="C44" s="954"/>
      <c r="D44" s="652"/>
      <c r="E44" s="652"/>
      <c r="F44" s="644"/>
      <c r="G44" s="651"/>
      <c r="H44" s="650" t="str">
        <f t="shared" si="3"/>
        <v/>
      </c>
      <c r="I44" s="642"/>
      <c r="J44" s="649"/>
      <c r="K44" s="653" t="str">
        <f t="shared" si="4"/>
        <v/>
      </c>
      <c r="L44" s="647"/>
      <c r="M44" s="647"/>
      <c r="N44" s="646">
        <f t="shared" si="5"/>
        <v>0</v>
      </c>
      <c r="O44" s="644"/>
      <c r="P44" s="645">
        <f t="shared" si="6"/>
        <v>0</v>
      </c>
      <c r="Q44" s="644"/>
      <c r="R44" s="644"/>
      <c r="S44" s="642"/>
      <c r="T44" s="643">
        <f t="shared" si="7"/>
        <v>0</v>
      </c>
      <c r="U44" s="644"/>
      <c r="V44" s="644"/>
    </row>
    <row r="45" spans="2:22" x14ac:dyDescent="0.25">
      <c r="B45" s="951"/>
      <c r="C45" s="954"/>
      <c r="D45" s="652"/>
      <c r="E45" s="652"/>
      <c r="F45" s="644"/>
      <c r="G45" s="651"/>
      <c r="H45" s="650" t="str">
        <f t="shared" si="3"/>
        <v/>
      </c>
      <c r="I45" s="642"/>
      <c r="J45" s="649"/>
      <c r="K45" s="653" t="str">
        <f t="shared" si="4"/>
        <v/>
      </c>
      <c r="L45" s="647"/>
      <c r="M45" s="647"/>
      <c r="N45" s="646">
        <f t="shared" si="5"/>
        <v>0</v>
      </c>
      <c r="O45" s="644"/>
      <c r="P45" s="645">
        <f t="shared" si="6"/>
        <v>0</v>
      </c>
      <c r="Q45" s="644"/>
      <c r="R45" s="644"/>
      <c r="S45" s="642"/>
      <c r="T45" s="643">
        <f t="shared" si="7"/>
        <v>0</v>
      </c>
      <c r="U45" s="644"/>
      <c r="V45" s="644"/>
    </row>
    <row r="46" spans="2:22" x14ac:dyDescent="0.25">
      <c r="B46" s="951"/>
      <c r="C46" s="954"/>
      <c r="D46" s="652"/>
      <c r="E46" s="652"/>
      <c r="F46" s="644"/>
      <c r="G46" s="651"/>
      <c r="H46" s="650" t="str">
        <f t="shared" si="3"/>
        <v/>
      </c>
      <c r="I46" s="642"/>
      <c r="J46" s="649"/>
      <c r="K46" s="653" t="str">
        <f t="shared" si="4"/>
        <v/>
      </c>
      <c r="L46" s="647"/>
      <c r="M46" s="647"/>
      <c r="N46" s="646">
        <f t="shared" si="5"/>
        <v>0</v>
      </c>
      <c r="O46" s="644"/>
      <c r="P46" s="645">
        <f t="shared" si="6"/>
        <v>0</v>
      </c>
      <c r="Q46" s="644"/>
      <c r="R46" s="644"/>
      <c r="S46" s="642"/>
      <c r="T46" s="643">
        <f t="shared" si="7"/>
        <v>0</v>
      </c>
      <c r="U46" s="644"/>
      <c r="V46" s="644"/>
    </row>
    <row r="47" spans="2:22" x14ac:dyDescent="0.25">
      <c r="B47" s="951"/>
      <c r="C47" s="954"/>
      <c r="D47" s="652"/>
      <c r="E47" s="652"/>
      <c r="F47" s="644"/>
      <c r="G47" s="651"/>
      <c r="H47" s="650" t="str">
        <f t="shared" si="3"/>
        <v/>
      </c>
      <c r="I47" s="642"/>
      <c r="J47" s="649"/>
      <c r="K47" s="653" t="str">
        <f t="shared" si="4"/>
        <v/>
      </c>
      <c r="L47" s="647"/>
      <c r="M47" s="647"/>
      <c r="N47" s="646">
        <f t="shared" si="5"/>
        <v>0</v>
      </c>
      <c r="O47" s="644"/>
      <c r="P47" s="645">
        <f t="shared" si="6"/>
        <v>0</v>
      </c>
      <c r="Q47" s="644"/>
      <c r="R47" s="644"/>
      <c r="S47" s="642"/>
      <c r="T47" s="643">
        <f t="shared" si="7"/>
        <v>0</v>
      </c>
      <c r="U47" s="644"/>
      <c r="V47" s="644"/>
    </row>
    <row r="48" spans="2:22" x14ac:dyDescent="0.25">
      <c r="B48" s="951"/>
      <c r="C48" s="954"/>
      <c r="D48" s="652"/>
      <c r="E48" s="652"/>
      <c r="F48" s="644"/>
      <c r="G48" s="651"/>
      <c r="H48" s="650" t="str">
        <f t="shared" si="3"/>
        <v/>
      </c>
      <c r="I48" s="642"/>
      <c r="J48" s="649"/>
      <c r="K48" s="653" t="str">
        <f t="shared" si="4"/>
        <v/>
      </c>
      <c r="L48" s="647"/>
      <c r="M48" s="647"/>
      <c r="N48" s="646">
        <f t="shared" si="5"/>
        <v>0</v>
      </c>
      <c r="O48" s="644"/>
      <c r="P48" s="645">
        <f t="shared" si="6"/>
        <v>0</v>
      </c>
      <c r="Q48" s="644"/>
      <c r="R48" s="644"/>
      <c r="S48" s="642"/>
      <c r="T48" s="643">
        <f t="shared" si="7"/>
        <v>0</v>
      </c>
      <c r="U48" s="644"/>
      <c r="V48" s="644"/>
    </row>
    <row r="49" spans="2:22" x14ac:dyDescent="0.25">
      <c r="B49" s="951"/>
      <c r="C49" s="954"/>
      <c r="D49" s="652"/>
      <c r="E49" s="652"/>
      <c r="F49" s="644"/>
      <c r="G49" s="651"/>
      <c r="H49" s="650" t="str">
        <f t="shared" ref="H49:H80" si="8">IF(G49&gt;$H$1,F49,"")</f>
        <v/>
      </c>
      <c r="I49" s="642"/>
      <c r="J49" s="649"/>
      <c r="K49" s="653" t="str">
        <f t="shared" ref="K49:K80" si="9">IF(J49&gt;$H$1,I49,"")</f>
        <v/>
      </c>
      <c r="L49" s="647"/>
      <c r="M49" s="647"/>
      <c r="N49" s="646">
        <f t="shared" si="5"/>
        <v>0</v>
      </c>
      <c r="O49" s="644"/>
      <c r="P49" s="645">
        <f t="shared" si="6"/>
        <v>0</v>
      </c>
      <c r="Q49" s="644"/>
      <c r="R49" s="644"/>
      <c r="S49" s="642"/>
      <c r="T49" s="643">
        <f t="shared" si="7"/>
        <v>0</v>
      </c>
      <c r="U49" s="644"/>
      <c r="V49" s="644"/>
    </row>
    <row r="50" spans="2:22" x14ac:dyDescent="0.25">
      <c r="B50" s="951"/>
      <c r="C50" s="954"/>
      <c r="D50" s="652"/>
      <c r="E50" s="652"/>
      <c r="F50" s="644"/>
      <c r="G50" s="651"/>
      <c r="H50" s="650" t="str">
        <f t="shared" si="8"/>
        <v/>
      </c>
      <c r="I50" s="642"/>
      <c r="J50" s="649"/>
      <c r="K50" s="653" t="str">
        <f t="shared" si="9"/>
        <v/>
      </c>
      <c r="L50" s="647"/>
      <c r="M50" s="647"/>
      <c r="N50" s="646">
        <f t="shared" si="5"/>
        <v>0</v>
      </c>
      <c r="O50" s="644"/>
      <c r="P50" s="645">
        <f t="shared" si="6"/>
        <v>0</v>
      </c>
      <c r="Q50" s="644"/>
      <c r="R50" s="644"/>
      <c r="S50" s="642"/>
      <c r="T50" s="643">
        <f t="shared" si="7"/>
        <v>0</v>
      </c>
      <c r="U50" s="644"/>
      <c r="V50" s="644"/>
    </row>
    <row r="51" spans="2:22" x14ac:dyDescent="0.25">
      <c r="B51" s="951"/>
      <c r="C51" s="954"/>
      <c r="D51" s="652"/>
      <c r="E51" s="652"/>
      <c r="F51" s="644"/>
      <c r="G51" s="651"/>
      <c r="H51" s="650" t="str">
        <f t="shared" si="8"/>
        <v/>
      </c>
      <c r="I51" s="642"/>
      <c r="J51" s="649"/>
      <c r="K51" s="653" t="str">
        <f t="shared" si="9"/>
        <v/>
      </c>
      <c r="L51" s="647"/>
      <c r="M51" s="647"/>
      <c r="N51" s="646">
        <f t="shared" si="5"/>
        <v>0</v>
      </c>
      <c r="O51" s="644"/>
      <c r="P51" s="645">
        <f t="shared" si="6"/>
        <v>0</v>
      </c>
      <c r="Q51" s="644"/>
      <c r="R51" s="644"/>
      <c r="S51" s="642"/>
      <c r="T51" s="643">
        <f t="shared" si="7"/>
        <v>0</v>
      </c>
      <c r="U51" s="644"/>
      <c r="V51" s="644"/>
    </row>
    <row r="52" spans="2:22" x14ac:dyDescent="0.25">
      <c r="B52" s="951"/>
      <c r="C52" s="954"/>
      <c r="D52" s="652"/>
      <c r="E52" s="652"/>
      <c r="F52" s="644"/>
      <c r="G52" s="651"/>
      <c r="H52" s="650" t="str">
        <f t="shared" si="8"/>
        <v/>
      </c>
      <c r="I52" s="642"/>
      <c r="J52" s="649"/>
      <c r="K52" s="653" t="str">
        <f t="shared" si="9"/>
        <v/>
      </c>
      <c r="L52" s="647"/>
      <c r="M52" s="647"/>
      <c r="N52" s="646">
        <f t="shared" si="5"/>
        <v>0</v>
      </c>
      <c r="O52" s="644"/>
      <c r="P52" s="645">
        <f t="shared" si="6"/>
        <v>0</v>
      </c>
      <c r="Q52" s="644"/>
      <c r="R52" s="644"/>
      <c r="S52" s="642"/>
      <c r="T52" s="643">
        <f t="shared" si="7"/>
        <v>0</v>
      </c>
      <c r="U52" s="644"/>
      <c r="V52" s="644"/>
    </row>
    <row r="53" spans="2:22" x14ac:dyDescent="0.25">
      <c r="B53" s="951"/>
      <c r="C53" s="954"/>
      <c r="D53" s="652"/>
      <c r="E53" s="652"/>
      <c r="F53" s="644"/>
      <c r="G53" s="651"/>
      <c r="H53" s="650" t="str">
        <f t="shared" si="8"/>
        <v/>
      </c>
      <c r="I53" s="642"/>
      <c r="J53" s="649"/>
      <c r="K53" s="653" t="str">
        <f t="shared" si="9"/>
        <v/>
      </c>
      <c r="L53" s="647"/>
      <c r="M53" s="647"/>
      <c r="N53" s="646">
        <f t="shared" si="5"/>
        <v>0</v>
      </c>
      <c r="O53" s="644"/>
      <c r="P53" s="645">
        <f t="shared" si="6"/>
        <v>0</v>
      </c>
      <c r="Q53" s="644"/>
      <c r="R53" s="644"/>
      <c r="S53" s="642"/>
      <c r="T53" s="643">
        <f t="shared" si="7"/>
        <v>0</v>
      </c>
      <c r="U53" s="644"/>
      <c r="V53" s="644"/>
    </row>
    <row r="54" spans="2:22" x14ac:dyDescent="0.25">
      <c r="B54" s="951"/>
      <c r="C54" s="954"/>
      <c r="D54" s="652"/>
      <c r="E54" s="652"/>
      <c r="F54" s="644"/>
      <c r="G54" s="651"/>
      <c r="H54" s="650" t="str">
        <f t="shared" si="8"/>
        <v/>
      </c>
      <c r="I54" s="642"/>
      <c r="J54" s="649"/>
      <c r="K54" s="653" t="str">
        <f t="shared" si="9"/>
        <v/>
      </c>
      <c r="L54" s="647"/>
      <c r="M54" s="647"/>
      <c r="N54" s="646">
        <f t="shared" si="5"/>
        <v>0</v>
      </c>
      <c r="O54" s="644"/>
      <c r="P54" s="645">
        <f t="shared" si="6"/>
        <v>0</v>
      </c>
      <c r="Q54" s="644"/>
      <c r="R54" s="644"/>
      <c r="S54" s="642"/>
      <c r="T54" s="643">
        <f t="shared" si="7"/>
        <v>0</v>
      </c>
      <c r="U54" s="644"/>
      <c r="V54" s="644"/>
    </row>
    <row r="55" spans="2:22" x14ac:dyDescent="0.25">
      <c r="B55" s="951"/>
      <c r="C55" s="954"/>
      <c r="D55" s="652"/>
      <c r="E55" s="652"/>
      <c r="F55" s="644"/>
      <c r="G55" s="651"/>
      <c r="H55" s="650" t="str">
        <f t="shared" si="8"/>
        <v/>
      </c>
      <c r="I55" s="642"/>
      <c r="J55" s="649"/>
      <c r="K55" s="653" t="str">
        <f t="shared" si="9"/>
        <v/>
      </c>
      <c r="L55" s="647"/>
      <c r="M55" s="647"/>
      <c r="N55" s="646">
        <f t="shared" si="5"/>
        <v>0</v>
      </c>
      <c r="O55" s="644"/>
      <c r="P55" s="645">
        <f t="shared" si="6"/>
        <v>0</v>
      </c>
      <c r="Q55" s="644"/>
      <c r="R55" s="644"/>
      <c r="S55" s="642"/>
      <c r="T55" s="643">
        <f t="shared" si="7"/>
        <v>0</v>
      </c>
      <c r="U55" s="644"/>
      <c r="V55" s="644"/>
    </row>
    <row r="56" spans="2:22" x14ac:dyDescent="0.25">
      <c r="B56" s="951"/>
      <c r="C56" s="954"/>
      <c r="D56" s="652"/>
      <c r="E56" s="652"/>
      <c r="F56" s="644"/>
      <c r="G56" s="651"/>
      <c r="H56" s="650" t="str">
        <f t="shared" si="8"/>
        <v/>
      </c>
      <c r="I56" s="642"/>
      <c r="J56" s="649"/>
      <c r="K56" s="653" t="str">
        <f t="shared" si="9"/>
        <v/>
      </c>
      <c r="L56" s="647"/>
      <c r="M56" s="647"/>
      <c r="N56" s="646">
        <f t="shared" si="5"/>
        <v>0</v>
      </c>
      <c r="O56" s="644"/>
      <c r="P56" s="645">
        <f t="shared" si="6"/>
        <v>0</v>
      </c>
      <c r="Q56" s="644"/>
      <c r="R56" s="644"/>
      <c r="S56" s="642"/>
      <c r="T56" s="643">
        <f t="shared" si="7"/>
        <v>0</v>
      </c>
      <c r="U56" s="644"/>
      <c r="V56" s="644"/>
    </row>
    <row r="57" spans="2:22" x14ac:dyDescent="0.25">
      <c r="B57" s="951"/>
      <c r="C57" s="954"/>
      <c r="D57" s="652"/>
      <c r="E57" s="652"/>
      <c r="F57" s="644"/>
      <c r="G57" s="651"/>
      <c r="H57" s="650" t="str">
        <f t="shared" si="8"/>
        <v/>
      </c>
      <c r="I57" s="642"/>
      <c r="J57" s="649"/>
      <c r="K57" s="653" t="str">
        <f t="shared" si="9"/>
        <v/>
      </c>
      <c r="L57" s="647"/>
      <c r="M57" s="647"/>
      <c r="N57" s="646">
        <f t="shared" si="5"/>
        <v>0</v>
      </c>
      <c r="O57" s="644"/>
      <c r="P57" s="645">
        <f t="shared" si="6"/>
        <v>0</v>
      </c>
      <c r="Q57" s="644"/>
      <c r="R57" s="644"/>
      <c r="S57" s="642"/>
      <c r="T57" s="643">
        <f t="shared" si="7"/>
        <v>0</v>
      </c>
      <c r="U57" s="644"/>
      <c r="V57" s="644"/>
    </row>
    <row r="58" spans="2:22" x14ac:dyDescent="0.25">
      <c r="B58" s="951"/>
      <c r="C58" s="954"/>
      <c r="D58" s="652"/>
      <c r="E58" s="652"/>
      <c r="F58" s="644"/>
      <c r="G58" s="651"/>
      <c r="H58" s="650" t="str">
        <f t="shared" si="8"/>
        <v/>
      </c>
      <c r="I58" s="642"/>
      <c r="J58" s="649"/>
      <c r="K58" s="653" t="str">
        <f t="shared" si="9"/>
        <v/>
      </c>
      <c r="L58" s="647"/>
      <c r="M58" s="647"/>
      <c r="N58" s="646">
        <f t="shared" si="5"/>
        <v>0</v>
      </c>
      <c r="O58" s="644"/>
      <c r="P58" s="645">
        <f t="shared" si="6"/>
        <v>0</v>
      </c>
      <c r="Q58" s="644"/>
      <c r="R58" s="644"/>
      <c r="S58" s="642"/>
      <c r="T58" s="643">
        <f t="shared" si="7"/>
        <v>0</v>
      </c>
      <c r="U58" s="644"/>
      <c r="V58" s="644"/>
    </row>
    <row r="59" spans="2:22" x14ac:dyDescent="0.25">
      <c r="B59" s="951"/>
      <c r="C59" s="954"/>
      <c r="D59" s="652"/>
      <c r="E59" s="652"/>
      <c r="F59" s="644"/>
      <c r="G59" s="651"/>
      <c r="H59" s="650" t="str">
        <f t="shared" si="8"/>
        <v/>
      </c>
      <c r="I59" s="642"/>
      <c r="J59" s="649"/>
      <c r="K59" s="653" t="str">
        <f t="shared" si="9"/>
        <v/>
      </c>
      <c r="L59" s="647"/>
      <c r="M59" s="647"/>
      <c r="N59" s="646">
        <f t="shared" si="5"/>
        <v>0</v>
      </c>
      <c r="O59" s="644"/>
      <c r="P59" s="645">
        <f t="shared" si="6"/>
        <v>0</v>
      </c>
      <c r="Q59" s="644"/>
      <c r="R59" s="644"/>
      <c r="S59" s="642"/>
      <c r="T59" s="643">
        <f t="shared" si="7"/>
        <v>0</v>
      </c>
      <c r="U59" s="644"/>
      <c r="V59" s="644"/>
    </row>
    <row r="60" spans="2:22" x14ac:dyDescent="0.25">
      <c r="B60" s="951"/>
      <c r="C60" s="954"/>
      <c r="D60" s="652"/>
      <c r="E60" s="652"/>
      <c r="F60" s="644"/>
      <c r="G60" s="651"/>
      <c r="H60" s="650" t="str">
        <f t="shared" si="8"/>
        <v/>
      </c>
      <c r="I60" s="642"/>
      <c r="J60" s="649"/>
      <c r="K60" s="653" t="str">
        <f t="shared" si="9"/>
        <v/>
      </c>
      <c r="L60" s="647"/>
      <c r="M60" s="647"/>
      <c r="N60" s="646">
        <f t="shared" si="5"/>
        <v>0</v>
      </c>
      <c r="O60" s="644"/>
      <c r="P60" s="645">
        <f t="shared" si="6"/>
        <v>0</v>
      </c>
      <c r="Q60" s="644"/>
      <c r="R60" s="644"/>
      <c r="S60" s="642"/>
      <c r="T60" s="643">
        <f t="shared" si="7"/>
        <v>0</v>
      </c>
      <c r="U60" s="644"/>
      <c r="V60" s="644"/>
    </row>
    <row r="61" spans="2:22" x14ac:dyDescent="0.25">
      <c r="B61" s="951"/>
      <c r="C61" s="954"/>
      <c r="D61" s="652"/>
      <c r="E61" s="652"/>
      <c r="F61" s="644"/>
      <c r="G61" s="651"/>
      <c r="H61" s="650" t="str">
        <f t="shared" si="8"/>
        <v/>
      </c>
      <c r="I61" s="642"/>
      <c r="J61" s="649"/>
      <c r="K61" s="653" t="str">
        <f t="shared" si="9"/>
        <v/>
      </c>
      <c r="L61" s="647"/>
      <c r="M61" s="647"/>
      <c r="N61" s="646">
        <f t="shared" si="5"/>
        <v>0</v>
      </c>
      <c r="O61" s="644"/>
      <c r="P61" s="645">
        <f t="shared" si="6"/>
        <v>0</v>
      </c>
      <c r="Q61" s="644"/>
      <c r="R61" s="644"/>
      <c r="S61" s="642"/>
      <c r="T61" s="643">
        <f t="shared" si="7"/>
        <v>0</v>
      </c>
      <c r="U61" s="644"/>
      <c r="V61" s="644"/>
    </row>
    <row r="62" spans="2:22" x14ac:dyDescent="0.25">
      <c r="B62" s="951"/>
      <c r="C62" s="954"/>
      <c r="D62" s="652"/>
      <c r="E62" s="652"/>
      <c r="F62" s="644"/>
      <c r="G62" s="651"/>
      <c r="H62" s="650" t="str">
        <f t="shared" si="8"/>
        <v/>
      </c>
      <c r="I62" s="642"/>
      <c r="J62" s="649"/>
      <c r="K62" s="653" t="str">
        <f t="shared" si="9"/>
        <v/>
      </c>
      <c r="L62" s="647"/>
      <c r="M62" s="647"/>
      <c r="N62" s="646">
        <f t="shared" si="5"/>
        <v>0</v>
      </c>
      <c r="O62" s="644"/>
      <c r="P62" s="645">
        <f t="shared" si="6"/>
        <v>0</v>
      </c>
      <c r="Q62" s="644"/>
      <c r="R62" s="644"/>
      <c r="S62" s="642"/>
      <c r="T62" s="643">
        <f t="shared" si="7"/>
        <v>0</v>
      </c>
      <c r="U62" s="644"/>
      <c r="V62" s="644"/>
    </row>
    <row r="63" spans="2:22" x14ac:dyDescent="0.25">
      <c r="B63" s="951"/>
      <c r="C63" s="954"/>
      <c r="D63" s="652"/>
      <c r="E63" s="652"/>
      <c r="F63" s="644"/>
      <c r="G63" s="651"/>
      <c r="H63" s="650" t="str">
        <f t="shared" si="8"/>
        <v/>
      </c>
      <c r="I63" s="642"/>
      <c r="J63" s="649"/>
      <c r="K63" s="653" t="str">
        <f t="shared" si="9"/>
        <v/>
      </c>
      <c r="L63" s="647"/>
      <c r="M63" s="647"/>
      <c r="N63" s="646">
        <f t="shared" si="5"/>
        <v>0</v>
      </c>
      <c r="O63" s="644"/>
      <c r="P63" s="645">
        <f t="shared" si="6"/>
        <v>0</v>
      </c>
      <c r="Q63" s="644"/>
      <c r="R63" s="644"/>
      <c r="S63" s="642"/>
      <c r="T63" s="643">
        <f t="shared" si="7"/>
        <v>0</v>
      </c>
      <c r="U63" s="644"/>
      <c r="V63" s="644"/>
    </row>
    <row r="64" spans="2:22" x14ac:dyDescent="0.25">
      <c r="B64" s="951"/>
      <c r="C64" s="954"/>
      <c r="D64" s="652"/>
      <c r="E64" s="652"/>
      <c r="F64" s="644"/>
      <c r="G64" s="651"/>
      <c r="H64" s="650" t="str">
        <f t="shared" si="8"/>
        <v/>
      </c>
      <c r="I64" s="642"/>
      <c r="J64" s="649"/>
      <c r="K64" s="653" t="str">
        <f t="shared" si="9"/>
        <v/>
      </c>
      <c r="L64" s="647"/>
      <c r="M64" s="647"/>
      <c r="N64" s="646">
        <f t="shared" si="5"/>
        <v>0</v>
      </c>
      <c r="O64" s="644"/>
      <c r="P64" s="645">
        <f t="shared" si="6"/>
        <v>0</v>
      </c>
      <c r="Q64" s="644"/>
      <c r="R64" s="644"/>
      <c r="S64" s="642"/>
      <c r="T64" s="643">
        <f t="shared" si="7"/>
        <v>0</v>
      </c>
      <c r="U64" s="644"/>
      <c r="V64" s="644"/>
    </row>
    <row r="65" spans="2:22" x14ac:dyDescent="0.25">
      <c r="B65" s="951"/>
      <c r="C65" s="954"/>
      <c r="D65" s="652"/>
      <c r="E65" s="652"/>
      <c r="F65" s="644"/>
      <c r="G65" s="651"/>
      <c r="H65" s="650" t="str">
        <f t="shared" si="8"/>
        <v/>
      </c>
      <c r="I65" s="642"/>
      <c r="J65" s="649"/>
      <c r="K65" s="653" t="str">
        <f t="shared" si="9"/>
        <v/>
      </c>
      <c r="L65" s="647"/>
      <c r="M65" s="647"/>
      <c r="N65" s="646">
        <f t="shared" si="5"/>
        <v>0</v>
      </c>
      <c r="O65" s="644"/>
      <c r="P65" s="645">
        <f t="shared" si="6"/>
        <v>0</v>
      </c>
      <c r="Q65" s="644"/>
      <c r="R65" s="644"/>
      <c r="S65" s="642"/>
      <c r="T65" s="643">
        <f t="shared" si="7"/>
        <v>0</v>
      </c>
      <c r="U65" s="644"/>
      <c r="V65" s="644"/>
    </row>
    <row r="66" spans="2:22" x14ac:dyDescent="0.25">
      <c r="B66" s="951"/>
      <c r="C66" s="954"/>
      <c r="D66" s="652"/>
      <c r="E66" s="652"/>
      <c r="F66" s="644"/>
      <c r="G66" s="651"/>
      <c r="H66" s="650" t="str">
        <f t="shared" si="8"/>
        <v/>
      </c>
      <c r="I66" s="642"/>
      <c r="J66" s="649"/>
      <c r="K66" s="653" t="str">
        <f t="shared" si="9"/>
        <v/>
      </c>
      <c r="L66" s="647"/>
      <c r="M66" s="647"/>
      <c r="N66" s="646">
        <f t="shared" si="5"/>
        <v>0</v>
      </c>
      <c r="O66" s="644"/>
      <c r="P66" s="645">
        <f t="shared" si="6"/>
        <v>0</v>
      </c>
      <c r="Q66" s="644"/>
      <c r="R66" s="644"/>
      <c r="S66" s="642"/>
      <c r="T66" s="643">
        <f t="shared" si="7"/>
        <v>0</v>
      </c>
      <c r="U66" s="644"/>
      <c r="V66" s="644"/>
    </row>
    <row r="67" spans="2:22" x14ac:dyDescent="0.25">
      <c r="B67" s="951"/>
      <c r="C67" s="954"/>
      <c r="D67" s="652"/>
      <c r="E67" s="652"/>
      <c r="F67" s="644"/>
      <c r="G67" s="651"/>
      <c r="H67" s="650" t="str">
        <f t="shared" si="8"/>
        <v/>
      </c>
      <c r="I67" s="642"/>
      <c r="J67" s="649"/>
      <c r="K67" s="653" t="str">
        <f t="shared" si="9"/>
        <v/>
      </c>
      <c r="L67" s="647"/>
      <c r="M67" s="647"/>
      <c r="N67" s="646">
        <f t="shared" si="5"/>
        <v>0</v>
      </c>
      <c r="O67" s="644"/>
      <c r="P67" s="645">
        <f t="shared" si="6"/>
        <v>0</v>
      </c>
      <c r="Q67" s="644"/>
      <c r="R67" s="644"/>
      <c r="S67" s="642"/>
      <c r="T67" s="643">
        <f t="shared" si="7"/>
        <v>0</v>
      </c>
      <c r="U67" s="644"/>
      <c r="V67" s="644"/>
    </row>
    <row r="68" spans="2:22" x14ac:dyDescent="0.25">
      <c r="B68" s="951"/>
      <c r="C68" s="954"/>
      <c r="D68" s="652"/>
      <c r="E68" s="652"/>
      <c r="F68" s="644"/>
      <c r="G68" s="651"/>
      <c r="H68" s="650" t="str">
        <f t="shared" si="8"/>
        <v/>
      </c>
      <c r="I68" s="642"/>
      <c r="J68" s="649"/>
      <c r="K68" s="653" t="str">
        <f t="shared" si="9"/>
        <v/>
      </c>
      <c r="L68" s="647"/>
      <c r="M68" s="647"/>
      <c r="N68" s="646">
        <f t="shared" si="5"/>
        <v>0</v>
      </c>
      <c r="O68" s="644"/>
      <c r="P68" s="645">
        <f t="shared" si="6"/>
        <v>0</v>
      </c>
      <c r="Q68" s="644"/>
      <c r="R68" s="644"/>
      <c r="S68" s="642"/>
      <c r="T68" s="643">
        <f t="shared" si="7"/>
        <v>0</v>
      </c>
      <c r="U68" s="644"/>
      <c r="V68" s="644"/>
    </row>
    <row r="69" spans="2:22" x14ac:dyDescent="0.25">
      <c r="B69" s="951"/>
      <c r="C69" s="954"/>
      <c r="D69" s="652"/>
      <c r="E69" s="652"/>
      <c r="F69" s="644"/>
      <c r="G69" s="651"/>
      <c r="H69" s="650" t="str">
        <f t="shared" si="8"/>
        <v/>
      </c>
      <c r="I69" s="642"/>
      <c r="J69" s="649"/>
      <c r="K69" s="653" t="str">
        <f t="shared" si="9"/>
        <v/>
      </c>
      <c r="L69" s="647"/>
      <c r="M69" s="647"/>
      <c r="N69" s="646">
        <f t="shared" ref="N69:N100" si="10">L69+M69</f>
        <v>0</v>
      </c>
      <c r="O69" s="644"/>
      <c r="P69" s="645">
        <f t="shared" ref="P69:P100" si="11">I69-(N69+O69)</f>
        <v>0</v>
      </c>
      <c r="Q69" s="644"/>
      <c r="R69" s="644"/>
      <c r="S69" s="642"/>
      <c r="T69" s="643">
        <f t="shared" ref="T69:T100" si="12">I69-N69-Q69-R69+S69</f>
        <v>0</v>
      </c>
      <c r="U69" s="644"/>
      <c r="V69" s="644"/>
    </row>
    <row r="70" spans="2:22" x14ac:dyDescent="0.25">
      <c r="B70" s="951"/>
      <c r="C70" s="954"/>
      <c r="D70" s="652"/>
      <c r="E70" s="652"/>
      <c r="F70" s="644"/>
      <c r="G70" s="651"/>
      <c r="H70" s="650" t="str">
        <f t="shared" si="8"/>
        <v/>
      </c>
      <c r="I70" s="642"/>
      <c r="J70" s="649"/>
      <c r="K70" s="653" t="str">
        <f t="shared" si="9"/>
        <v/>
      </c>
      <c r="L70" s="647"/>
      <c r="M70" s="647"/>
      <c r="N70" s="646">
        <f t="shared" si="10"/>
        <v>0</v>
      </c>
      <c r="O70" s="644"/>
      <c r="P70" s="645">
        <f t="shared" si="11"/>
        <v>0</v>
      </c>
      <c r="Q70" s="644"/>
      <c r="R70" s="644"/>
      <c r="S70" s="642"/>
      <c r="T70" s="643">
        <f t="shared" si="12"/>
        <v>0</v>
      </c>
      <c r="U70" s="644"/>
      <c r="V70" s="644"/>
    </row>
    <row r="71" spans="2:22" x14ac:dyDescent="0.25">
      <c r="B71" s="951"/>
      <c r="C71" s="954"/>
      <c r="D71" s="652"/>
      <c r="E71" s="652"/>
      <c r="F71" s="644"/>
      <c r="G71" s="651"/>
      <c r="H71" s="650" t="str">
        <f t="shared" si="8"/>
        <v/>
      </c>
      <c r="I71" s="642"/>
      <c r="J71" s="649"/>
      <c r="K71" s="653" t="str">
        <f t="shared" si="9"/>
        <v/>
      </c>
      <c r="L71" s="647"/>
      <c r="M71" s="647"/>
      <c r="N71" s="646">
        <f t="shared" si="10"/>
        <v>0</v>
      </c>
      <c r="O71" s="644"/>
      <c r="P71" s="645">
        <f t="shared" si="11"/>
        <v>0</v>
      </c>
      <c r="Q71" s="644"/>
      <c r="R71" s="644"/>
      <c r="S71" s="642"/>
      <c r="T71" s="643">
        <f t="shared" si="12"/>
        <v>0</v>
      </c>
      <c r="U71" s="644"/>
      <c r="V71" s="644"/>
    </row>
    <row r="72" spans="2:22" x14ac:dyDescent="0.25">
      <c r="B72" s="951"/>
      <c r="C72" s="954"/>
      <c r="D72" s="652"/>
      <c r="E72" s="652"/>
      <c r="F72" s="644"/>
      <c r="G72" s="651"/>
      <c r="H72" s="650" t="str">
        <f t="shared" si="8"/>
        <v/>
      </c>
      <c r="I72" s="642"/>
      <c r="J72" s="649"/>
      <c r="K72" s="653" t="str">
        <f t="shared" si="9"/>
        <v/>
      </c>
      <c r="L72" s="647"/>
      <c r="M72" s="647"/>
      <c r="N72" s="646">
        <f t="shared" si="10"/>
        <v>0</v>
      </c>
      <c r="O72" s="644"/>
      <c r="P72" s="645">
        <f t="shared" si="11"/>
        <v>0</v>
      </c>
      <c r="Q72" s="644"/>
      <c r="R72" s="644"/>
      <c r="S72" s="642"/>
      <c r="T72" s="643">
        <f t="shared" si="12"/>
        <v>0</v>
      </c>
      <c r="U72" s="644"/>
      <c r="V72" s="644"/>
    </row>
    <row r="73" spans="2:22" x14ac:dyDescent="0.25">
      <c r="B73" s="951"/>
      <c r="C73" s="954"/>
      <c r="D73" s="652"/>
      <c r="E73" s="652"/>
      <c r="F73" s="644"/>
      <c r="G73" s="651"/>
      <c r="H73" s="650" t="str">
        <f t="shared" si="8"/>
        <v/>
      </c>
      <c r="I73" s="642"/>
      <c r="J73" s="649"/>
      <c r="K73" s="653" t="str">
        <f t="shared" si="9"/>
        <v/>
      </c>
      <c r="L73" s="647"/>
      <c r="M73" s="647"/>
      <c r="N73" s="646">
        <f t="shared" si="10"/>
        <v>0</v>
      </c>
      <c r="O73" s="644"/>
      <c r="P73" s="645">
        <f t="shared" si="11"/>
        <v>0</v>
      </c>
      <c r="Q73" s="644"/>
      <c r="R73" s="644"/>
      <c r="S73" s="642"/>
      <c r="T73" s="643">
        <f t="shared" si="12"/>
        <v>0</v>
      </c>
      <c r="U73" s="644"/>
      <c r="V73" s="644"/>
    </row>
    <row r="74" spans="2:22" x14ac:dyDescent="0.25">
      <c r="B74" s="951"/>
      <c r="C74" s="954"/>
      <c r="D74" s="652"/>
      <c r="E74" s="652"/>
      <c r="F74" s="644"/>
      <c r="G74" s="651"/>
      <c r="H74" s="650" t="str">
        <f t="shared" si="8"/>
        <v/>
      </c>
      <c r="I74" s="642"/>
      <c r="J74" s="649"/>
      <c r="K74" s="653" t="str">
        <f t="shared" si="9"/>
        <v/>
      </c>
      <c r="L74" s="647"/>
      <c r="M74" s="647"/>
      <c r="N74" s="646">
        <f t="shared" si="10"/>
        <v>0</v>
      </c>
      <c r="O74" s="644"/>
      <c r="P74" s="645">
        <f t="shared" si="11"/>
        <v>0</v>
      </c>
      <c r="Q74" s="644"/>
      <c r="R74" s="644"/>
      <c r="S74" s="642"/>
      <c r="T74" s="643">
        <f t="shared" si="12"/>
        <v>0</v>
      </c>
      <c r="U74" s="644"/>
      <c r="V74" s="644"/>
    </row>
    <row r="75" spans="2:22" x14ac:dyDescent="0.25">
      <c r="B75" s="951"/>
      <c r="C75" s="954"/>
      <c r="D75" s="652"/>
      <c r="E75" s="652"/>
      <c r="F75" s="644"/>
      <c r="G75" s="651"/>
      <c r="H75" s="650" t="str">
        <f t="shared" si="8"/>
        <v/>
      </c>
      <c r="I75" s="642"/>
      <c r="J75" s="649"/>
      <c r="K75" s="653" t="str">
        <f t="shared" si="9"/>
        <v/>
      </c>
      <c r="L75" s="647"/>
      <c r="M75" s="647"/>
      <c r="N75" s="646">
        <f t="shared" si="10"/>
        <v>0</v>
      </c>
      <c r="O75" s="644"/>
      <c r="P75" s="645">
        <f t="shared" si="11"/>
        <v>0</v>
      </c>
      <c r="Q75" s="644"/>
      <c r="R75" s="644"/>
      <c r="S75" s="642"/>
      <c r="T75" s="643">
        <f t="shared" si="12"/>
        <v>0</v>
      </c>
      <c r="U75" s="644"/>
      <c r="V75" s="644"/>
    </row>
    <row r="76" spans="2:22" x14ac:dyDescent="0.25">
      <c r="B76" s="951"/>
      <c r="C76" s="954"/>
      <c r="D76" s="652"/>
      <c r="E76" s="652"/>
      <c r="F76" s="644"/>
      <c r="G76" s="651"/>
      <c r="H76" s="650" t="str">
        <f t="shared" si="8"/>
        <v/>
      </c>
      <c r="I76" s="642"/>
      <c r="J76" s="649"/>
      <c r="K76" s="653" t="str">
        <f t="shared" si="9"/>
        <v/>
      </c>
      <c r="L76" s="647"/>
      <c r="M76" s="647"/>
      <c r="N76" s="646">
        <f t="shared" si="10"/>
        <v>0</v>
      </c>
      <c r="O76" s="644"/>
      <c r="P76" s="645">
        <f t="shared" si="11"/>
        <v>0</v>
      </c>
      <c r="Q76" s="644"/>
      <c r="R76" s="644"/>
      <c r="S76" s="642"/>
      <c r="T76" s="643">
        <f t="shared" si="12"/>
        <v>0</v>
      </c>
      <c r="U76" s="644"/>
      <c r="V76" s="644"/>
    </row>
    <row r="77" spans="2:22" x14ac:dyDescent="0.25">
      <c r="B77" s="951"/>
      <c r="C77" s="954"/>
      <c r="D77" s="652"/>
      <c r="E77" s="652"/>
      <c r="F77" s="644"/>
      <c r="G77" s="651"/>
      <c r="H77" s="650" t="str">
        <f t="shared" si="8"/>
        <v/>
      </c>
      <c r="I77" s="642"/>
      <c r="J77" s="649"/>
      <c r="K77" s="653" t="str">
        <f t="shared" si="9"/>
        <v/>
      </c>
      <c r="L77" s="647"/>
      <c r="M77" s="647"/>
      <c r="N77" s="646">
        <f t="shared" si="10"/>
        <v>0</v>
      </c>
      <c r="O77" s="644"/>
      <c r="P77" s="645">
        <f t="shared" si="11"/>
        <v>0</v>
      </c>
      <c r="Q77" s="644"/>
      <c r="R77" s="644"/>
      <c r="S77" s="642"/>
      <c r="T77" s="643">
        <f t="shared" si="12"/>
        <v>0</v>
      </c>
      <c r="U77" s="644"/>
      <c r="V77" s="644"/>
    </row>
    <row r="78" spans="2:22" x14ac:dyDescent="0.25">
      <c r="B78" s="951"/>
      <c r="C78" s="954"/>
      <c r="D78" s="652"/>
      <c r="E78" s="652"/>
      <c r="F78" s="644"/>
      <c r="G78" s="651"/>
      <c r="H78" s="650" t="str">
        <f t="shared" si="8"/>
        <v/>
      </c>
      <c r="I78" s="642"/>
      <c r="J78" s="649"/>
      <c r="K78" s="653" t="str">
        <f t="shared" si="9"/>
        <v/>
      </c>
      <c r="L78" s="647"/>
      <c r="M78" s="647"/>
      <c r="N78" s="646">
        <f t="shared" si="10"/>
        <v>0</v>
      </c>
      <c r="O78" s="644"/>
      <c r="P78" s="645">
        <f t="shared" si="11"/>
        <v>0</v>
      </c>
      <c r="Q78" s="644"/>
      <c r="R78" s="644"/>
      <c r="S78" s="642"/>
      <c r="T78" s="643">
        <f t="shared" si="12"/>
        <v>0</v>
      </c>
      <c r="U78" s="644"/>
      <c r="V78" s="644"/>
    </row>
    <row r="79" spans="2:22" x14ac:dyDescent="0.25">
      <c r="B79" s="951"/>
      <c r="C79" s="954"/>
      <c r="D79" s="652"/>
      <c r="E79" s="652"/>
      <c r="F79" s="644"/>
      <c r="G79" s="651"/>
      <c r="H79" s="650" t="str">
        <f t="shared" si="8"/>
        <v/>
      </c>
      <c r="I79" s="642"/>
      <c r="J79" s="649"/>
      <c r="K79" s="653" t="str">
        <f t="shared" si="9"/>
        <v/>
      </c>
      <c r="L79" s="647"/>
      <c r="M79" s="647"/>
      <c r="N79" s="646">
        <f t="shared" si="10"/>
        <v>0</v>
      </c>
      <c r="O79" s="644"/>
      <c r="P79" s="645">
        <f t="shared" si="11"/>
        <v>0</v>
      </c>
      <c r="Q79" s="644"/>
      <c r="R79" s="644"/>
      <c r="S79" s="642"/>
      <c r="T79" s="643">
        <f t="shared" si="12"/>
        <v>0</v>
      </c>
      <c r="U79" s="644"/>
      <c r="V79" s="644"/>
    </row>
    <row r="80" spans="2:22" x14ac:dyDescent="0.25">
      <c r="B80" s="951"/>
      <c r="C80" s="954"/>
      <c r="D80" s="652"/>
      <c r="E80" s="652"/>
      <c r="F80" s="644"/>
      <c r="G80" s="651"/>
      <c r="H80" s="650" t="str">
        <f t="shared" si="8"/>
        <v/>
      </c>
      <c r="I80" s="642"/>
      <c r="J80" s="649"/>
      <c r="K80" s="653" t="str">
        <f t="shared" si="9"/>
        <v/>
      </c>
      <c r="L80" s="647"/>
      <c r="M80" s="647"/>
      <c r="N80" s="646">
        <f t="shared" si="10"/>
        <v>0</v>
      </c>
      <c r="O80" s="644"/>
      <c r="P80" s="645">
        <f t="shared" si="11"/>
        <v>0</v>
      </c>
      <c r="Q80" s="644"/>
      <c r="R80" s="644"/>
      <c r="S80" s="642"/>
      <c r="T80" s="643">
        <f t="shared" si="12"/>
        <v>0</v>
      </c>
      <c r="U80" s="644"/>
      <c r="V80" s="644"/>
    </row>
    <row r="81" spans="2:22" x14ac:dyDescent="0.25">
      <c r="B81" s="951"/>
      <c r="C81" s="954"/>
      <c r="D81" s="652"/>
      <c r="E81" s="652"/>
      <c r="F81" s="644"/>
      <c r="G81" s="651"/>
      <c r="H81" s="650" t="str">
        <f t="shared" ref="H81:H112" si="13">IF(G81&gt;$H$1,F81,"")</f>
        <v/>
      </c>
      <c r="I81" s="642"/>
      <c r="J81" s="649"/>
      <c r="K81" s="653" t="str">
        <f t="shared" ref="K81:K112" si="14">IF(J81&gt;$H$1,I81,"")</f>
        <v/>
      </c>
      <c r="L81" s="647"/>
      <c r="M81" s="647"/>
      <c r="N81" s="646">
        <f t="shared" si="10"/>
        <v>0</v>
      </c>
      <c r="O81" s="644"/>
      <c r="P81" s="645">
        <f t="shared" si="11"/>
        <v>0</v>
      </c>
      <c r="Q81" s="644"/>
      <c r="R81" s="644"/>
      <c r="S81" s="642"/>
      <c r="T81" s="643">
        <f t="shared" si="12"/>
        <v>0</v>
      </c>
      <c r="U81" s="644"/>
      <c r="V81" s="644"/>
    </row>
    <row r="82" spans="2:22" x14ac:dyDescent="0.25">
      <c r="B82" s="951"/>
      <c r="C82" s="954"/>
      <c r="D82" s="652"/>
      <c r="E82" s="652"/>
      <c r="F82" s="644"/>
      <c r="G82" s="651"/>
      <c r="H82" s="650" t="str">
        <f t="shared" si="13"/>
        <v/>
      </c>
      <c r="I82" s="642"/>
      <c r="J82" s="649"/>
      <c r="K82" s="653" t="str">
        <f t="shared" si="14"/>
        <v/>
      </c>
      <c r="L82" s="647"/>
      <c r="M82" s="647"/>
      <c r="N82" s="646">
        <f t="shared" si="10"/>
        <v>0</v>
      </c>
      <c r="O82" s="644"/>
      <c r="P82" s="645">
        <f t="shared" si="11"/>
        <v>0</v>
      </c>
      <c r="Q82" s="644"/>
      <c r="R82" s="644"/>
      <c r="S82" s="642"/>
      <c r="T82" s="643">
        <f t="shared" si="12"/>
        <v>0</v>
      </c>
      <c r="U82" s="644"/>
      <c r="V82" s="644"/>
    </row>
    <row r="83" spans="2:22" x14ac:dyDescent="0.25">
      <c r="B83" s="951"/>
      <c r="C83" s="954"/>
      <c r="D83" s="652"/>
      <c r="E83" s="652"/>
      <c r="F83" s="644"/>
      <c r="G83" s="651"/>
      <c r="H83" s="650" t="str">
        <f t="shared" si="13"/>
        <v/>
      </c>
      <c r="I83" s="642"/>
      <c r="J83" s="649"/>
      <c r="K83" s="653" t="str">
        <f t="shared" si="14"/>
        <v/>
      </c>
      <c r="L83" s="647"/>
      <c r="M83" s="647"/>
      <c r="N83" s="646">
        <f t="shared" si="10"/>
        <v>0</v>
      </c>
      <c r="O83" s="644"/>
      <c r="P83" s="645">
        <f t="shared" si="11"/>
        <v>0</v>
      </c>
      <c r="Q83" s="644"/>
      <c r="R83" s="644"/>
      <c r="S83" s="642"/>
      <c r="T83" s="643">
        <f t="shared" si="12"/>
        <v>0</v>
      </c>
      <c r="U83" s="644"/>
      <c r="V83" s="644"/>
    </row>
    <row r="84" spans="2:22" x14ac:dyDescent="0.25">
      <c r="B84" s="951"/>
      <c r="C84" s="954"/>
      <c r="D84" s="652"/>
      <c r="E84" s="652"/>
      <c r="F84" s="644"/>
      <c r="G84" s="651"/>
      <c r="H84" s="650" t="str">
        <f t="shared" si="13"/>
        <v/>
      </c>
      <c r="I84" s="642"/>
      <c r="J84" s="649"/>
      <c r="K84" s="653" t="str">
        <f t="shared" si="14"/>
        <v/>
      </c>
      <c r="L84" s="647"/>
      <c r="M84" s="647"/>
      <c r="N84" s="646">
        <f t="shared" si="10"/>
        <v>0</v>
      </c>
      <c r="O84" s="644"/>
      <c r="P84" s="645">
        <f t="shared" si="11"/>
        <v>0</v>
      </c>
      <c r="Q84" s="644"/>
      <c r="R84" s="644"/>
      <c r="S84" s="642"/>
      <c r="T84" s="643">
        <f t="shared" si="12"/>
        <v>0</v>
      </c>
      <c r="U84" s="644"/>
      <c r="V84" s="644"/>
    </row>
    <row r="85" spans="2:22" x14ac:dyDescent="0.25">
      <c r="B85" s="951"/>
      <c r="C85" s="954"/>
      <c r="D85" s="652"/>
      <c r="E85" s="652"/>
      <c r="F85" s="644"/>
      <c r="G85" s="651"/>
      <c r="H85" s="650" t="str">
        <f t="shared" si="13"/>
        <v/>
      </c>
      <c r="I85" s="642"/>
      <c r="J85" s="649"/>
      <c r="K85" s="653" t="str">
        <f t="shared" si="14"/>
        <v/>
      </c>
      <c r="L85" s="647"/>
      <c r="M85" s="647"/>
      <c r="N85" s="646">
        <f t="shared" si="10"/>
        <v>0</v>
      </c>
      <c r="O85" s="644"/>
      <c r="P85" s="645">
        <f t="shared" si="11"/>
        <v>0</v>
      </c>
      <c r="Q85" s="644"/>
      <c r="R85" s="644"/>
      <c r="S85" s="642"/>
      <c r="T85" s="643">
        <f t="shared" si="12"/>
        <v>0</v>
      </c>
      <c r="U85" s="644"/>
      <c r="V85" s="644"/>
    </row>
    <row r="86" spans="2:22" x14ac:dyDescent="0.25">
      <c r="B86" s="951"/>
      <c r="C86" s="954"/>
      <c r="D86" s="652"/>
      <c r="E86" s="652"/>
      <c r="F86" s="644"/>
      <c r="G86" s="651"/>
      <c r="H86" s="650" t="str">
        <f t="shared" si="13"/>
        <v/>
      </c>
      <c r="I86" s="642"/>
      <c r="J86" s="649"/>
      <c r="K86" s="653" t="str">
        <f t="shared" si="14"/>
        <v/>
      </c>
      <c r="L86" s="647"/>
      <c r="M86" s="647"/>
      <c r="N86" s="646">
        <f t="shared" si="10"/>
        <v>0</v>
      </c>
      <c r="O86" s="644"/>
      <c r="P86" s="645">
        <f t="shared" si="11"/>
        <v>0</v>
      </c>
      <c r="Q86" s="644"/>
      <c r="R86" s="644"/>
      <c r="S86" s="642"/>
      <c r="T86" s="643">
        <f t="shared" si="12"/>
        <v>0</v>
      </c>
      <c r="U86" s="644"/>
      <c r="V86" s="644"/>
    </row>
    <row r="87" spans="2:22" x14ac:dyDescent="0.25">
      <c r="B87" s="951"/>
      <c r="C87" s="954"/>
      <c r="D87" s="652"/>
      <c r="E87" s="652"/>
      <c r="F87" s="644"/>
      <c r="G87" s="651"/>
      <c r="H87" s="650" t="str">
        <f t="shared" si="13"/>
        <v/>
      </c>
      <c r="I87" s="642"/>
      <c r="J87" s="649"/>
      <c r="K87" s="653" t="str">
        <f t="shared" si="14"/>
        <v/>
      </c>
      <c r="L87" s="647"/>
      <c r="M87" s="647"/>
      <c r="N87" s="646">
        <f t="shared" si="10"/>
        <v>0</v>
      </c>
      <c r="O87" s="644"/>
      <c r="P87" s="645">
        <f t="shared" si="11"/>
        <v>0</v>
      </c>
      <c r="Q87" s="644"/>
      <c r="R87" s="644"/>
      <c r="S87" s="642"/>
      <c r="T87" s="643">
        <f t="shared" si="12"/>
        <v>0</v>
      </c>
      <c r="U87" s="644"/>
      <c r="V87" s="644"/>
    </row>
    <row r="88" spans="2:22" x14ac:dyDescent="0.25">
      <c r="B88" s="951"/>
      <c r="C88" s="954"/>
      <c r="D88" s="652"/>
      <c r="E88" s="652"/>
      <c r="F88" s="644"/>
      <c r="G88" s="651"/>
      <c r="H88" s="650" t="str">
        <f t="shared" si="13"/>
        <v/>
      </c>
      <c r="I88" s="642"/>
      <c r="J88" s="649"/>
      <c r="K88" s="653" t="str">
        <f t="shared" si="14"/>
        <v/>
      </c>
      <c r="L88" s="647"/>
      <c r="M88" s="647"/>
      <c r="N88" s="646">
        <f t="shared" si="10"/>
        <v>0</v>
      </c>
      <c r="O88" s="644"/>
      <c r="P88" s="645">
        <f t="shared" si="11"/>
        <v>0</v>
      </c>
      <c r="Q88" s="644"/>
      <c r="R88" s="644"/>
      <c r="S88" s="642"/>
      <c r="T88" s="643">
        <f t="shared" si="12"/>
        <v>0</v>
      </c>
      <c r="U88" s="644"/>
      <c r="V88" s="644"/>
    </row>
    <row r="89" spans="2:22" x14ac:dyDescent="0.25">
      <c r="B89" s="951"/>
      <c r="C89" s="954"/>
      <c r="D89" s="652"/>
      <c r="E89" s="652"/>
      <c r="F89" s="644"/>
      <c r="G89" s="651"/>
      <c r="H89" s="650" t="str">
        <f t="shared" si="13"/>
        <v/>
      </c>
      <c r="I89" s="642"/>
      <c r="J89" s="649"/>
      <c r="K89" s="653" t="str">
        <f t="shared" si="14"/>
        <v/>
      </c>
      <c r="L89" s="647"/>
      <c r="M89" s="647"/>
      <c r="N89" s="646">
        <f t="shared" si="10"/>
        <v>0</v>
      </c>
      <c r="O89" s="644"/>
      <c r="P89" s="645">
        <f t="shared" si="11"/>
        <v>0</v>
      </c>
      <c r="Q89" s="644"/>
      <c r="R89" s="644"/>
      <c r="S89" s="642"/>
      <c r="T89" s="643">
        <f t="shared" si="12"/>
        <v>0</v>
      </c>
      <c r="U89" s="644"/>
      <c r="V89" s="644"/>
    </row>
    <row r="90" spans="2:22" x14ac:dyDescent="0.25">
      <c r="B90" s="951"/>
      <c r="C90" s="954"/>
      <c r="D90" s="652"/>
      <c r="E90" s="652"/>
      <c r="F90" s="644"/>
      <c r="G90" s="651"/>
      <c r="H90" s="650" t="str">
        <f t="shared" si="13"/>
        <v/>
      </c>
      <c r="I90" s="642"/>
      <c r="J90" s="649"/>
      <c r="K90" s="653" t="str">
        <f t="shared" si="14"/>
        <v/>
      </c>
      <c r="L90" s="647"/>
      <c r="M90" s="647"/>
      <c r="N90" s="646">
        <f t="shared" si="10"/>
        <v>0</v>
      </c>
      <c r="O90" s="644"/>
      <c r="P90" s="645">
        <f t="shared" si="11"/>
        <v>0</v>
      </c>
      <c r="Q90" s="644"/>
      <c r="R90" s="644"/>
      <c r="S90" s="642"/>
      <c r="T90" s="643">
        <f t="shared" si="12"/>
        <v>0</v>
      </c>
      <c r="U90" s="644"/>
      <c r="V90" s="644"/>
    </row>
    <row r="91" spans="2:22" x14ac:dyDescent="0.25">
      <c r="B91" s="951"/>
      <c r="C91" s="954"/>
      <c r="D91" s="652"/>
      <c r="E91" s="652"/>
      <c r="F91" s="644"/>
      <c r="G91" s="651"/>
      <c r="H91" s="650" t="str">
        <f t="shared" si="13"/>
        <v/>
      </c>
      <c r="I91" s="642"/>
      <c r="J91" s="649"/>
      <c r="K91" s="653" t="str">
        <f t="shared" si="14"/>
        <v/>
      </c>
      <c r="L91" s="647"/>
      <c r="M91" s="647"/>
      <c r="N91" s="646">
        <f t="shared" si="10"/>
        <v>0</v>
      </c>
      <c r="O91" s="644"/>
      <c r="P91" s="645">
        <f t="shared" si="11"/>
        <v>0</v>
      </c>
      <c r="Q91" s="644"/>
      <c r="R91" s="644"/>
      <c r="S91" s="642"/>
      <c r="T91" s="643">
        <f t="shared" si="12"/>
        <v>0</v>
      </c>
      <c r="U91" s="644"/>
      <c r="V91" s="644"/>
    </row>
    <row r="92" spans="2:22" x14ac:dyDescent="0.25">
      <c r="B92" s="951"/>
      <c r="C92" s="954"/>
      <c r="D92" s="652"/>
      <c r="E92" s="652"/>
      <c r="F92" s="644"/>
      <c r="G92" s="651"/>
      <c r="H92" s="650" t="str">
        <f t="shared" si="13"/>
        <v/>
      </c>
      <c r="I92" s="642"/>
      <c r="J92" s="649"/>
      <c r="K92" s="653" t="str">
        <f t="shared" si="14"/>
        <v/>
      </c>
      <c r="L92" s="647"/>
      <c r="M92" s="647"/>
      <c r="N92" s="646">
        <f t="shared" si="10"/>
        <v>0</v>
      </c>
      <c r="O92" s="644"/>
      <c r="P92" s="645">
        <f t="shared" si="11"/>
        <v>0</v>
      </c>
      <c r="Q92" s="644"/>
      <c r="R92" s="644"/>
      <c r="S92" s="642"/>
      <c r="T92" s="643">
        <f t="shared" si="12"/>
        <v>0</v>
      </c>
      <c r="U92" s="644"/>
      <c r="V92" s="644"/>
    </row>
    <row r="93" spans="2:22" x14ac:dyDescent="0.25">
      <c r="B93" s="951"/>
      <c r="C93" s="954"/>
      <c r="D93" s="652"/>
      <c r="E93" s="652"/>
      <c r="F93" s="644"/>
      <c r="G93" s="651"/>
      <c r="H93" s="650" t="str">
        <f t="shared" si="13"/>
        <v/>
      </c>
      <c r="I93" s="642"/>
      <c r="J93" s="649"/>
      <c r="K93" s="653" t="str">
        <f t="shared" si="14"/>
        <v/>
      </c>
      <c r="L93" s="647"/>
      <c r="M93" s="647"/>
      <c r="N93" s="646">
        <f t="shared" si="10"/>
        <v>0</v>
      </c>
      <c r="O93" s="644"/>
      <c r="P93" s="645">
        <f t="shared" si="11"/>
        <v>0</v>
      </c>
      <c r="Q93" s="644"/>
      <c r="R93" s="644"/>
      <c r="S93" s="642"/>
      <c r="T93" s="643">
        <f t="shared" si="12"/>
        <v>0</v>
      </c>
      <c r="U93" s="644"/>
      <c r="V93" s="644"/>
    </row>
    <row r="94" spans="2:22" x14ac:dyDescent="0.25">
      <c r="B94" s="951"/>
      <c r="C94" s="954"/>
      <c r="D94" s="652"/>
      <c r="E94" s="652"/>
      <c r="F94" s="644"/>
      <c r="G94" s="651"/>
      <c r="H94" s="650" t="str">
        <f t="shared" si="13"/>
        <v/>
      </c>
      <c r="I94" s="642"/>
      <c r="J94" s="649"/>
      <c r="K94" s="653" t="str">
        <f t="shared" si="14"/>
        <v/>
      </c>
      <c r="L94" s="647"/>
      <c r="M94" s="647"/>
      <c r="N94" s="646">
        <f t="shared" si="10"/>
        <v>0</v>
      </c>
      <c r="O94" s="644"/>
      <c r="P94" s="645">
        <f t="shared" si="11"/>
        <v>0</v>
      </c>
      <c r="Q94" s="644"/>
      <c r="R94" s="644"/>
      <c r="S94" s="642"/>
      <c r="T94" s="643">
        <f t="shared" si="12"/>
        <v>0</v>
      </c>
      <c r="U94" s="644"/>
      <c r="V94" s="644"/>
    </row>
    <row r="95" spans="2:22" x14ac:dyDescent="0.25">
      <c r="B95" s="951"/>
      <c r="C95" s="954"/>
      <c r="D95" s="652"/>
      <c r="E95" s="652"/>
      <c r="F95" s="644"/>
      <c r="G95" s="651"/>
      <c r="H95" s="650" t="str">
        <f t="shared" si="13"/>
        <v/>
      </c>
      <c r="I95" s="642"/>
      <c r="J95" s="649"/>
      <c r="K95" s="653" t="str">
        <f t="shared" si="14"/>
        <v/>
      </c>
      <c r="L95" s="647"/>
      <c r="M95" s="647"/>
      <c r="N95" s="646">
        <f t="shared" si="10"/>
        <v>0</v>
      </c>
      <c r="O95" s="644"/>
      <c r="P95" s="645">
        <f t="shared" si="11"/>
        <v>0</v>
      </c>
      <c r="Q95" s="644"/>
      <c r="R95" s="644"/>
      <c r="S95" s="642"/>
      <c r="T95" s="643">
        <f t="shared" si="12"/>
        <v>0</v>
      </c>
      <c r="U95" s="644"/>
      <c r="V95" s="644"/>
    </row>
    <row r="96" spans="2:22" x14ac:dyDescent="0.25">
      <c r="B96" s="951"/>
      <c r="C96" s="954"/>
      <c r="D96" s="652"/>
      <c r="E96" s="652"/>
      <c r="F96" s="644"/>
      <c r="G96" s="651"/>
      <c r="H96" s="650" t="str">
        <f t="shared" si="13"/>
        <v/>
      </c>
      <c r="I96" s="642"/>
      <c r="J96" s="649"/>
      <c r="K96" s="653" t="str">
        <f t="shared" si="14"/>
        <v/>
      </c>
      <c r="L96" s="647"/>
      <c r="M96" s="647"/>
      <c r="N96" s="646">
        <f t="shared" si="10"/>
        <v>0</v>
      </c>
      <c r="O96" s="644"/>
      <c r="P96" s="645">
        <f t="shared" si="11"/>
        <v>0</v>
      </c>
      <c r="Q96" s="644"/>
      <c r="R96" s="644"/>
      <c r="S96" s="642"/>
      <c r="T96" s="643">
        <f t="shared" si="12"/>
        <v>0</v>
      </c>
      <c r="U96" s="644"/>
      <c r="V96" s="644"/>
    </row>
    <row r="97" spans="2:22" x14ac:dyDescent="0.25">
      <c r="B97" s="951"/>
      <c r="C97" s="954"/>
      <c r="D97" s="652"/>
      <c r="E97" s="652"/>
      <c r="F97" s="644"/>
      <c r="G97" s="651"/>
      <c r="H97" s="650" t="str">
        <f t="shared" si="13"/>
        <v/>
      </c>
      <c r="I97" s="642"/>
      <c r="J97" s="649"/>
      <c r="K97" s="653" t="str">
        <f t="shared" si="14"/>
        <v/>
      </c>
      <c r="L97" s="647"/>
      <c r="M97" s="647"/>
      <c r="N97" s="646">
        <f t="shared" si="10"/>
        <v>0</v>
      </c>
      <c r="O97" s="644"/>
      <c r="P97" s="645">
        <f t="shared" si="11"/>
        <v>0</v>
      </c>
      <c r="Q97" s="644"/>
      <c r="R97" s="644"/>
      <c r="S97" s="642"/>
      <c r="T97" s="643">
        <f t="shared" si="12"/>
        <v>0</v>
      </c>
      <c r="U97" s="644"/>
      <c r="V97" s="644"/>
    </row>
    <row r="98" spans="2:22" x14ac:dyDescent="0.25">
      <c r="B98" s="951"/>
      <c r="C98" s="954"/>
      <c r="D98" s="652"/>
      <c r="E98" s="652"/>
      <c r="F98" s="644"/>
      <c r="G98" s="651"/>
      <c r="H98" s="650" t="str">
        <f t="shared" si="13"/>
        <v/>
      </c>
      <c r="I98" s="642"/>
      <c r="J98" s="649"/>
      <c r="K98" s="653" t="str">
        <f t="shared" si="14"/>
        <v/>
      </c>
      <c r="L98" s="647"/>
      <c r="M98" s="647"/>
      <c r="N98" s="646">
        <f t="shared" si="10"/>
        <v>0</v>
      </c>
      <c r="O98" s="644"/>
      <c r="P98" s="645">
        <f t="shared" si="11"/>
        <v>0</v>
      </c>
      <c r="Q98" s="644"/>
      <c r="R98" s="644"/>
      <c r="S98" s="642"/>
      <c r="T98" s="643">
        <f t="shared" si="12"/>
        <v>0</v>
      </c>
      <c r="U98" s="644"/>
      <c r="V98" s="644"/>
    </row>
    <row r="99" spans="2:22" x14ac:dyDescent="0.25">
      <c r="B99" s="951"/>
      <c r="C99" s="954"/>
      <c r="D99" s="652"/>
      <c r="E99" s="652"/>
      <c r="F99" s="644"/>
      <c r="G99" s="651"/>
      <c r="H99" s="650" t="str">
        <f t="shared" si="13"/>
        <v/>
      </c>
      <c r="I99" s="642"/>
      <c r="J99" s="649"/>
      <c r="K99" s="653" t="str">
        <f t="shared" si="14"/>
        <v/>
      </c>
      <c r="L99" s="647"/>
      <c r="M99" s="647"/>
      <c r="N99" s="646">
        <f t="shared" si="10"/>
        <v>0</v>
      </c>
      <c r="O99" s="644"/>
      <c r="P99" s="645">
        <f t="shared" si="11"/>
        <v>0</v>
      </c>
      <c r="Q99" s="644"/>
      <c r="R99" s="644"/>
      <c r="S99" s="642"/>
      <c r="T99" s="643">
        <f t="shared" si="12"/>
        <v>0</v>
      </c>
      <c r="U99" s="644"/>
      <c r="V99" s="644"/>
    </row>
    <row r="100" spans="2:22" x14ac:dyDescent="0.25">
      <c r="B100" s="951"/>
      <c r="C100" s="954"/>
      <c r="D100" s="652"/>
      <c r="E100" s="652"/>
      <c r="F100" s="644"/>
      <c r="G100" s="651"/>
      <c r="H100" s="650" t="str">
        <f t="shared" si="13"/>
        <v/>
      </c>
      <c r="I100" s="642"/>
      <c r="J100" s="649"/>
      <c r="K100" s="653" t="str">
        <f t="shared" si="14"/>
        <v/>
      </c>
      <c r="L100" s="647"/>
      <c r="M100" s="647"/>
      <c r="N100" s="646">
        <f t="shared" si="10"/>
        <v>0</v>
      </c>
      <c r="O100" s="644"/>
      <c r="P100" s="645">
        <f t="shared" si="11"/>
        <v>0</v>
      </c>
      <c r="Q100" s="644"/>
      <c r="R100" s="644"/>
      <c r="S100" s="642"/>
      <c r="T100" s="643">
        <f t="shared" si="12"/>
        <v>0</v>
      </c>
      <c r="U100" s="644"/>
      <c r="V100" s="644"/>
    </row>
    <row r="101" spans="2:22" x14ac:dyDescent="0.25">
      <c r="B101" s="951"/>
      <c r="C101" s="954"/>
      <c r="D101" s="652"/>
      <c r="E101" s="652"/>
      <c r="F101" s="644"/>
      <c r="G101" s="651"/>
      <c r="H101" s="650" t="str">
        <f t="shared" si="13"/>
        <v/>
      </c>
      <c r="I101" s="642"/>
      <c r="J101" s="649"/>
      <c r="K101" s="653" t="str">
        <f t="shared" si="14"/>
        <v/>
      </c>
      <c r="L101" s="647"/>
      <c r="M101" s="647"/>
      <c r="N101" s="646">
        <f t="shared" ref="N101:N132" si="15">L101+M101</f>
        <v>0</v>
      </c>
      <c r="O101" s="644"/>
      <c r="P101" s="645">
        <f t="shared" ref="P101:P132" si="16">I101-(N101+O101)</f>
        <v>0</v>
      </c>
      <c r="Q101" s="644"/>
      <c r="R101" s="644"/>
      <c r="S101" s="642"/>
      <c r="T101" s="643">
        <f t="shared" ref="T101:T132" si="17">I101-N101-Q101-R101+S101</f>
        <v>0</v>
      </c>
      <c r="U101" s="644"/>
      <c r="V101" s="644"/>
    </row>
    <row r="102" spans="2:22" x14ac:dyDescent="0.25">
      <c r="B102" s="951"/>
      <c r="C102" s="954"/>
      <c r="D102" s="652"/>
      <c r="E102" s="652"/>
      <c r="F102" s="644"/>
      <c r="G102" s="651"/>
      <c r="H102" s="650" t="str">
        <f t="shared" si="13"/>
        <v/>
      </c>
      <c r="I102" s="642"/>
      <c r="J102" s="649"/>
      <c r="K102" s="653" t="str">
        <f t="shared" si="14"/>
        <v/>
      </c>
      <c r="L102" s="647"/>
      <c r="M102" s="647"/>
      <c r="N102" s="646">
        <f t="shared" si="15"/>
        <v>0</v>
      </c>
      <c r="O102" s="644"/>
      <c r="P102" s="645">
        <f t="shared" si="16"/>
        <v>0</v>
      </c>
      <c r="Q102" s="644"/>
      <c r="R102" s="644"/>
      <c r="S102" s="642"/>
      <c r="T102" s="643">
        <f t="shared" si="17"/>
        <v>0</v>
      </c>
      <c r="U102" s="644"/>
      <c r="V102" s="644"/>
    </row>
    <row r="103" spans="2:22" x14ac:dyDescent="0.25">
      <c r="B103" s="951"/>
      <c r="C103" s="954"/>
      <c r="D103" s="652"/>
      <c r="E103" s="652"/>
      <c r="F103" s="644"/>
      <c r="G103" s="651"/>
      <c r="H103" s="650" t="str">
        <f t="shared" si="13"/>
        <v/>
      </c>
      <c r="I103" s="642"/>
      <c r="J103" s="649"/>
      <c r="K103" s="653" t="str">
        <f t="shared" si="14"/>
        <v/>
      </c>
      <c r="L103" s="647"/>
      <c r="M103" s="647"/>
      <c r="N103" s="646">
        <f t="shared" si="15"/>
        <v>0</v>
      </c>
      <c r="O103" s="644"/>
      <c r="P103" s="645">
        <f t="shared" si="16"/>
        <v>0</v>
      </c>
      <c r="Q103" s="644"/>
      <c r="R103" s="644"/>
      <c r="S103" s="642"/>
      <c r="T103" s="643">
        <f t="shared" si="17"/>
        <v>0</v>
      </c>
      <c r="U103" s="644"/>
      <c r="V103" s="644"/>
    </row>
    <row r="104" spans="2:22" x14ac:dyDescent="0.25">
      <c r="B104" s="951"/>
      <c r="C104" s="954"/>
      <c r="D104" s="652"/>
      <c r="E104" s="652"/>
      <c r="F104" s="644"/>
      <c r="G104" s="651"/>
      <c r="H104" s="650" t="str">
        <f t="shared" si="13"/>
        <v/>
      </c>
      <c r="I104" s="642"/>
      <c r="J104" s="649"/>
      <c r="K104" s="653" t="str">
        <f t="shared" si="14"/>
        <v/>
      </c>
      <c r="L104" s="647"/>
      <c r="M104" s="647"/>
      <c r="N104" s="646">
        <f t="shared" si="15"/>
        <v>0</v>
      </c>
      <c r="O104" s="644"/>
      <c r="P104" s="645">
        <f t="shared" si="16"/>
        <v>0</v>
      </c>
      <c r="Q104" s="644"/>
      <c r="R104" s="644"/>
      <c r="S104" s="642"/>
      <c r="T104" s="643">
        <f t="shared" si="17"/>
        <v>0</v>
      </c>
      <c r="U104" s="644"/>
      <c r="V104" s="644"/>
    </row>
    <row r="105" spans="2:22" x14ac:dyDescent="0.25">
      <c r="B105" s="951"/>
      <c r="C105" s="954"/>
      <c r="D105" s="652"/>
      <c r="E105" s="652"/>
      <c r="F105" s="644"/>
      <c r="G105" s="651"/>
      <c r="H105" s="650" t="str">
        <f t="shared" si="13"/>
        <v/>
      </c>
      <c r="I105" s="642"/>
      <c r="J105" s="649"/>
      <c r="K105" s="653" t="str">
        <f t="shared" si="14"/>
        <v/>
      </c>
      <c r="L105" s="647"/>
      <c r="M105" s="647"/>
      <c r="N105" s="646">
        <f t="shared" si="15"/>
        <v>0</v>
      </c>
      <c r="O105" s="644"/>
      <c r="P105" s="645">
        <f t="shared" si="16"/>
        <v>0</v>
      </c>
      <c r="Q105" s="644"/>
      <c r="R105" s="644"/>
      <c r="S105" s="642"/>
      <c r="T105" s="643">
        <f t="shared" si="17"/>
        <v>0</v>
      </c>
      <c r="U105" s="644"/>
      <c r="V105" s="644"/>
    </row>
    <row r="106" spans="2:22" x14ac:dyDescent="0.25">
      <c r="B106" s="951"/>
      <c r="C106" s="954"/>
      <c r="D106" s="652"/>
      <c r="E106" s="652"/>
      <c r="F106" s="644"/>
      <c r="G106" s="651"/>
      <c r="H106" s="650" t="str">
        <f t="shared" si="13"/>
        <v/>
      </c>
      <c r="I106" s="642"/>
      <c r="J106" s="649"/>
      <c r="K106" s="653" t="str">
        <f t="shared" si="14"/>
        <v/>
      </c>
      <c r="L106" s="647"/>
      <c r="M106" s="647"/>
      <c r="N106" s="646">
        <f t="shared" si="15"/>
        <v>0</v>
      </c>
      <c r="O106" s="644"/>
      <c r="P106" s="645">
        <f t="shared" si="16"/>
        <v>0</v>
      </c>
      <c r="Q106" s="644"/>
      <c r="R106" s="644"/>
      <c r="S106" s="642"/>
      <c r="T106" s="643">
        <f t="shared" si="17"/>
        <v>0</v>
      </c>
      <c r="U106" s="644"/>
      <c r="V106" s="644"/>
    </row>
    <row r="107" spans="2:22" x14ac:dyDescent="0.25">
      <c r="B107" s="951"/>
      <c r="C107" s="954"/>
      <c r="D107" s="652"/>
      <c r="E107" s="652"/>
      <c r="F107" s="644"/>
      <c r="G107" s="651"/>
      <c r="H107" s="650" t="str">
        <f t="shared" si="13"/>
        <v/>
      </c>
      <c r="I107" s="642"/>
      <c r="J107" s="649"/>
      <c r="K107" s="653" t="str">
        <f t="shared" si="14"/>
        <v/>
      </c>
      <c r="L107" s="647"/>
      <c r="M107" s="647"/>
      <c r="N107" s="646">
        <f t="shared" si="15"/>
        <v>0</v>
      </c>
      <c r="O107" s="644"/>
      <c r="P107" s="645">
        <f t="shared" si="16"/>
        <v>0</v>
      </c>
      <c r="Q107" s="644"/>
      <c r="R107" s="644"/>
      <c r="S107" s="642"/>
      <c r="T107" s="643">
        <f t="shared" si="17"/>
        <v>0</v>
      </c>
      <c r="U107" s="644"/>
      <c r="V107" s="644"/>
    </row>
    <row r="108" spans="2:22" x14ac:dyDescent="0.25">
      <c r="B108" s="951"/>
      <c r="C108" s="954"/>
      <c r="D108" s="652"/>
      <c r="E108" s="652"/>
      <c r="F108" s="644"/>
      <c r="G108" s="651"/>
      <c r="H108" s="650" t="str">
        <f t="shared" si="13"/>
        <v/>
      </c>
      <c r="I108" s="642"/>
      <c r="J108" s="649"/>
      <c r="K108" s="653" t="str">
        <f t="shared" si="14"/>
        <v/>
      </c>
      <c r="L108" s="647"/>
      <c r="M108" s="647"/>
      <c r="N108" s="646">
        <f t="shared" si="15"/>
        <v>0</v>
      </c>
      <c r="O108" s="644"/>
      <c r="P108" s="645">
        <f t="shared" si="16"/>
        <v>0</v>
      </c>
      <c r="Q108" s="644"/>
      <c r="R108" s="644"/>
      <c r="S108" s="642"/>
      <c r="T108" s="643">
        <f t="shared" si="17"/>
        <v>0</v>
      </c>
      <c r="U108" s="644"/>
      <c r="V108" s="644"/>
    </row>
    <row r="109" spans="2:22" x14ac:dyDescent="0.25">
      <c r="B109" s="951"/>
      <c r="C109" s="954"/>
      <c r="D109" s="652"/>
      <c r="E109" s="652"/>
      <c r="F109" s="644"/>
      <c r="G109" s="651"/>
      <c r="H109" s="650" t="str">
        <f t="shared" si="13"/>
        <v/>
      </c>
      <c r="I109" s="642"/>
      <c r="J109" s="649"/>
      <c r="K109" s="653" t="str">
        <f t="shared" si="14"/>
        <v/>
      </c>
      <c r="L109" s="647"/>
      <c r="M109" s="647"/>
      <c r="N109" s="646">
        <f t="shared" si="15"/>
        <v>0</v>
      </c>
      <c r="O109" s="644"/>
      <c r="P109" s="645">
        <f t="shared" si="16"/>
        <v>0</v>
      </c>
      <c r="Q109" s="644"/>
      <c r="R109" s="644"/>
      <c r="S109" s="642"/>
      <c r="T109" s="643">
        <f t="shared" si="17"/>
        <v>0</v>
      </c>
      <c r="U109" s="644"/>
      <c r="V109" s="644"/>
    </row>
    <row r="110" spans="2:22" x14ac:dyDescent="0.25">
      <c r="B110" s="951"/>
      <c r="C110" s="954"/>
      <c r="D110" s="652"/>
      <c r="E110" s="652"/>
      <c r="F110" s="644"/>
      <c r="G110" s="651"/>
      <c r="H110" s="650" t="str">
        <f t="shared" si="13"/>
        <v/>
      </c>
      <c r="I110" s="642"/>
      <c r="J110" s="649"/>
      <c r="K110" s="653" t="str">
        <f t="shared" si="14"/>
        <v/>
      </c>
      <c r="L110" s="647"/>
      <c r="M110" s="647"/>
      <c r="N110" s="646">
        <f t="shared" si="15"/>
        <v>0</v>
      </c>
      <c r="O110" s="644"/>
      <c r="P110" s="645">
        <f t="shared" si="16"/>
        <v>0</v>
      </c>
      <c r="Q110" s="644"/>
      <c r="R110" s="644"/>
      <c r="S110" s="642"/>
      <c r="T110" s="643">
        <f t="shared" si="17"/>
        <v>0</v>
      </c>
      <c r="U110" s="644"/>
      <c r="V110" s="644"/>
    </row>
    <row r="111" spans="2:22" x14ac:dyDescent="0.25">
      <c r="B111" s="951"/>
      <c r="C111" s="954"/>
      <c r="D111" s="652"/>
      <c r="E111" s="652"/>
      <c r="F111" s="644"/>
      <c r="G111" s="651"/>
      <c r="H111" s="650" t="str">
        <f t="shared" si="13"/>
        <v/>
      </c>
      <c r="I111" s="642"/>
      <c r="J111" s="649"/>
      <c r="K111" s="653" t="str">
        <f t="shared" si="14"/>
        <v/>
      </c>
      <c r="L111" s="647"/>
      <c r="M111" s="647"/>
      <c r="N111" s="646">
        <f t="shared" si="15"/>
        <v>0</v>
      </c>
      <c r="O111" s="644"/>
      <c r="P111" s="645">
        <f t="shared" si="16"/>
        <v>0</v>
      </c>
      <c r="Q111" s="644"/>
      <c r="R111" s="644"/>
      <c r="S111" s="642"/>
      <c r="T111" s="643">
        <f t="shared" si="17"/>
        <v>0</v>
      </c>
      <c r="U111" s="644"/>
      <c r="V111" s="644"/>
    </row>
    <row r="112" spans="2:22" x14ac:dyDescent="0.25">
      <c r="B112" s="951"/>
      <c r="C112" s="954"/>
      <c r="D112" s="652"/>
      <c r="E112" s="652"/>
      <c r="F112" s="644"/>
      <c r="G112" s="651"/>
      <c r="H112" s="650" t="str">
        <f t="shared" si="13"/>
        <v/>
      </c>
      <c r="I112" s="642"/>
      <c r="J112" s="649"/>
      <c r="K112" s="653" t="str">
        <f t="shared" si="14"/>
        <v/>
      </c>
      <c r="L112" s="647"/>
      <c r="M112" s="647"/>
      <c r="N112" s="646">
        <f t="shared" si="15"/>
        <v>0</v>
      </c>
      <c r="O112" s="644"/>
      <c r="P112" s="645">
        <f t="shared" si="16"/>
        <v>0</v>
      </c>
      <c r="Q112" s="644"/>
      <c r="R112" s="644"/>
      <c r="S112" s="642"/>
      <c r="T112" s="643">
        <f t="shared" si="17"/>
        <v>0</v>
      </c>
      <c r="U112" s="644"/>
      <c r="V112" s="644"/>
    </row>
    <row r="113" spans="2:22" x14ac:dyDescent="0.25">
      <c r="B113" s="951"/>
      <c r="C113" s="954"/>
      <c r="D113" s="652"/>
      <c r="E113" s="652"/>
      <c r="F113" s="644"/>
      <c r="G113" s="651"/>
      <c r="H113" s="650" t="str">
        <f t="shared" ref="H113:H144" si="18">IF(G113&gt;$H$1,F113,"")</f>
        <v/>
      </c>
      <c r="I113" s="642"/>
      <c r="J113" s="649"/>
      <c r="K113" s="653" t="str">
        <f t="shared" ref="K113:K144" si="19">IF(J113&gt;$H$1,I113,"")</f>
        <v/>
      </c>
      <c r="L113" s="647"/>
      <c r="M113" s="647"/>
      <c r="N113" s="646">
        <f t="shared" si="15"/>
        <v>0</v>
      </c>
      <c r="O113" s="644"/>
      <c r="P113" s="645">
        <f t="shared" si="16"/>
        <v>0</v>
      </c>
      <c r="Q113" s="644"/>
      <c r="R113" s="644"/>
      <c r="S113" s="642"/>
      <c r="T113" s="643">
        <f t="shared" si="17"/>
        <v>0</v>
      </c>
      <c r="U113" s="644"/>
      <c r="V113" s="644"/>
    </row>
    <row r="114" spans="2:22" x14ac:dyDescent="0.25">
      <c r="B114" s="951"/>
      <c r="C114" s="954"/>
      <c r="D114" s="652"/>
      <c r="E114" s="652"/>
      <c r="F114" s="644"/>
      <c r="G114" s="651"/>
      <c r="H114" s="650" t="str">
        <f t="shared" si="18"/>
        <v/>
      </c>
      <c r="I114" s="642"/>
      <c r="J114" s="649"/>
      <c r="K114" s="653" t="str">
        <f t="shared" si="19"/>
        <v/>
      </c>
      <c r="L114" s="647"/>
      <c r="M114" s="647"/>
      <c r="N114" s="646">
        <f t="shared" si="15"/>
        <v>0</v>
      </c>
      <c r="O114" s="644"/>
      <c r="P114" s="645">
        <f t="shared" si="16"/>
        <v>0</v>
      </c>
      <c r="Q114" s="644"/>
      <c r="R114" s="644"/>
      <c r="S114" s="642"/>
      <c r="T114" s="643">
        <f t="shared" si="17"/>
        <v>0</v>
      </c>
      <c r="U114" s="644"/>
      <c r="V114" s="644"/>
    </row>
    <row r="115" spans="2:22" x14ac:dyDescent="0.25">
      <c r="B115" s="951"/>
      <c r="C115" s="954"/>
      <c r="D115" s="652"/>
      <c r="E115" s="652"/>
      <c r="F115" s="644"/>
      <c r="G115" s="651"/>
      <c r="H115" s="650" t="str">
        <f t="shared" si="18"/>
        <v/>
      </c>
      <c r="I115" s="642"/>
      <c r="J115" s="649"/>
      <c r="K115" s="653" t="str">
        <f t="shared" si="19"/>
        <v/>
      </c>
      <c r="L115" s="647"/>
      <c r="M115" s="647"/>
      <c r="N115" s="646">
        <f t="shared" si="15"/>
        <v>0</v>
      </c>
      <c r="O115" s="644"/>
      <c r="P115" s="645">
        <f t="shared" si="16"/>
        <v>0</v>
      </c>
      <c r="Q115" s="644"/>
      <c r="R115" s="644"/>
      <c r="S115" s="642"/>
      <c r="T115" s="643">
        <f t="shared" si="17"/>
        <v>0</v>
      </c>
      <c r="U115" s="644"/>
      <c r="V115" s="644"/>
    </row>
    <row r="116" spans="2:22" x14ac:dyDescent="0.25">
      <c r="B116" s="951"/>
      <c r="C116" s="954"/>
      <c r="D116" s="652"/>
      <c r="E116" s="652"/>
      <c r="F116" s="644"/>
      <c r="G116" s="651"/>
      <c r="H116" s="650" t="str">
        <f t="shared" si="18"/>
        <v/>
      </c>
      <c r="I116" s="642"/>
      <c r="J116" s="649"/>
      <c r="K116" s="653" t="str">
        <f t="shared" si="19"/>
        <v/>
      </c>
      <c r="L116" s="647"/>
      <c r="M116" s="647"/>
      <c r="N116" s="646">
        <f t="shared" si="15"/>
        <v>0</v>
      </c>
      <c r="O116" s="644"/>
      <c r="P116" s="645">
        <f t="shared" si="16"/>
        <v>0</v>
      </c>
      <c r="Q116" s="644"/>
      <c r="R116" s="644"/>
      <c r="S116" s="642"/>
      <c r="T116" s="643">
        <f t="shared" si="17"/>
        <v>0</v>
      </c>
      <c r="U116" s="644"/>
      <c r="V116" s="644"/>
    </row>
    <row r="117" spans="2:22" x14ac:dyDescent="0.25">
      <c r="B117" s="951"/>
      <c r="C117" s="954"/>
      <c r="D117" s="652"/>
      <c r="E117" s="652"/>
      <c r="F117" s="644"/>
      <c r="G117" s="651"/>
      <c r="H117" s="650" t="str">
        <f t="shared" si="18"/>
        <v/>
      </c>
      <c r="I117" s="642"/>
      <c r="J117" s="649"/>
      <c r="K117" s="653" t="str">
        <f t="shared" si="19"/>
        <v/>
      </c>
      <c r="L117" s="647"/>
      <c r="M117" s="647"/>
      <c r="N117" s="646">
        <f t="shared" si="15"/>
        <v>0</v>
      </c>
      <c r="O117" s="644"/>
      <c r="P117" s="645">
        <f t="shared" si="16"/>
        <v>0</v>
      </c>
      <c r="Q117" s="644"/>
      <c r="R117" s="644"/>
      <c r="S117" s="642"/>
      <c r="T117" s="643">
        <f t="shared" si="17"/>
        <v>0</v>
      </c>
      <c r="U117" s="644"/>
      <c r="V117" s="644"/>
    </row>
    <row r="118" spans="2:22" x14ac:dyDescent="0.25">
      <c r="B118" s="951"/>
      <c r="C118" s="954"/>
      <c r="D118" s="652"/>
      <c r="E118" s="652"/>
      <c r="F118" s="644"/>
      <c r="G118" s="651"/>
      <c r="H118" s="650" t="str">
        <f t="shared" si="18"/>
        <v/>
      </c>
      <c r="I118" s="642"/>
      <c r="J118" s="649"/>
      <c r="K118" s="653" t="str">
        <f t="shared" si="19"/>
        <v/>
      </c>
      <c r="L118" s="647"/>
      <c r="M118" s="647"/>
      <c r="N118" s="646">
        <f t="shared" si="15"/>
        <v>0</v>
      </c>
      <c r="O118" s="644"/>
      <c r="P118" s="645">
        <f t="shared" si="16"/>
        <v>0</v>
      </c>
      <c r="Q118" s="644"/>
      <c r="R118" s="644"/>
      <c r="S118" s="642"/>
      <c r="T118" s="643">
        <f t="shared" si="17"/>
        <v>0</v>
      </c>
      <c r="U118" s="644"/>
      <c r="V118" s="644"/>
    </row>
    <row r="119" spans="2:22" x14ac:dyDescent="0.25">
      <c r="B119" s="951"/>
      <c r="C119" s="954"/>
      <c r="D119" s="652"/>
      <c r="E119" s="652"/>
      <c r="F119" s="644"/>
      <c r="G119" s="651"/>
      <c r="H119" s="650" t="str">
        <f t="shared" si="18"/>
        <v/>
      </c>
      <c r="I119" s="642"/>
      <c r="J119" s="649"/>
      <c r="K119" s="653" t="str">
        <f t="shared" si="19"/>
        <v/>
      </c>
      <c r="L119" s="647"/>
      <c r="M119" s="647"/>
      <c r="N119" s="646">
        <f t="shared" si="15"/>
        <v>0</v>
      </c>
      <c r="O119" s="644"/>
      <c r="P119" s="645">
        <f t="shared" si="16"/>
        <v>0</v>
      </c>
      <c r="Q119" s="644"/>
      <c r="R119" s="644"/>
      <c r="S119" s="642"/>
      <c r="T119" s="643">
        <f t="shared" si="17"/>
        <v>0</v>
      </c>
      <c r="U119" s="644"/>
      <c r="V119" s="644"/>
    </row>
    <row r="120" spans="2:22" x14ac:dyDescent="0.25">
      <c r="B120" s="951"/>
      <c r="C120" s="954"/>
      <c r="D120" s="652"/>
      <c r="E120" s="652"/>
      <c r="F120" s="644"/>
      <c r="G120" s="651"/>
      <c r="H120" s="650" t="str">
        <f t="shared" si="18"/>
        <v/>
      </c>
      <c r="I120" s="642"/>
      <c r="J120" s="649"/>
      <c r="K120" s="653" t="str">
        <f t="shared" si="19"/>
        <v/>
      </c>
      <c r="L120" s="647"/>
      <c r="M120" s="647"/>
      <c r="N120" s="646">
        <f t="shared" si="15"/>
        <v>0</v>
      </c>
      <c r="O120" s="644"/>
      <c r="P120" s="645">
        <f t="shared" si="16"/>
        <v>0</v>
      </c>
      <c r="Q120" s="644"/>
      <c r="R120" s="644"/>
      <c r="S120" s="642"/>
      <c r="T120" s="643">
        <f t="shared" si="17"/>
        <v>0</v>
      </c>
      <c r="U120" s="644"/>
      <c r="V120" s="644"/>
    </row>
    <row r="121" spans="2:22" x14ac:dyDescent="0.25">
      <c r="B121" s="951"/>
      <c r="C121" s="954"/>
      <c r="D121" s="652"/>
      <c r="E121" s="652"/>
      <c r="F121" s="644"/>
      <c r="G121" s="651"/>
      <c r="H121" s="650" t="str">
        <f t="shared" si="18"/>
        <v/>
      </c>
      <c r="I121" s="642"/>
      <c r="J121" s="649"/>
      <c r="K121" s="653" t="str">
        <f t="shared" si="19"/>
        <v/>
      </c>
      <c r="L121" s="647"/>
      <c r="M121" s="647"/>
      <c r="N121" s="646">
        <f t="shared" si="15"/>
        <v>0</v>
      </c>
      <c r="O121" s="644"/>
      <c r="P121" s="645">
        <f t="shared" si="16"/>
        <v>0</v>
      </c>
      <c r="Q121" s="644"/>
      <c r="R121" s="644"/>
      <c r="S121" s="642"/>
      <c r="T121" s="643">
        <f t="shared" si="17"/>
        <v>0</v>
      </c>
      <c r="U121" s="644"/>
      <c r="V121" s="644"/>
    </row>
    <row r="122" spans="2:22" x14ac:dyDescent="0.25">
      <c r="B122" s="951"/>
      <c r="C122" s="954"/>
      <c r="D122" s="652"/>
      <c r="E122" s="652"/>
      <c r="F122" s="644"/>
      <c r="G122" s="651"/>
      <c r="H122" s="650" t="str">
        <f t="shared" si="18"/>
        <v/>
      </c>
      <c r="I122" s="642"/>
      <c r="J122" s="649"/>
      <c r="K122" s="653" t="str">
        <f t="shared" si="19"/>
        <v/>
      </c>
      <c r="L122" s="647"/>
      <c r="M122" s="647"/>
      <c r="N122" s="646">
        <f t="shared" si="15"/>
        <v>0</v>
      </c>
      <c r="O122" s="644"/>
      <c r="P122" s="645">
        <f t="shared" si="16"/>
        <v>0</v>
      </c>
      <c r="Q122" s="644"/>
      <c r="R122" s="644"/>
      <c r="S122" s="642"/>
      <c r="T122" s="643">
        <f t="shared" si="17"/>
        <v>0</v>
      </c>
      <c r="U122" s="644"/>
      <c r="V122" s="644"/>
    </row>
    <row r="123" spans="2:22" x14ac:dyDescent="0.25">
      <c r="B123" s="951"/>
      <c r="C123" s="954"/>
      <c r="D123" s="652"/>
      <c r="E123" s="652"/>
      <c r="F123" s="644"/>
      <c r="G123" s="651"/>
      <c r="H123" s="650" t="str">
        <f t="shared" si="18"/>
        <v/>
      </c>
      <c r="I123" s="642"/>
      <c r="J123" s="649"/>
      <c r="K123" s="653" t="str">
        <f t="shared" si="19"/>
        <v/>
      </c>
      <c r="L123" s="647"/>
      <c r="M123" s="647"/>
      <c r="N123" s="646">
        <f t="shared" si="15"/>
        <v>0</v>
      </c>
      <c r="O123" s="644"/>
      <c r="P123" s="645">
        <f t="shared" si="16"/>
        <v>0</v>
      </c>
      <c r="Q123" s="644"/>
      <c r="R123" s="644"/>
      <c r="S123" s="642"/>
      <c r="T123" s="643">
        <f t="shared" si="17"/>
        <v>0</v>
      </c>
      <c r="U123" s="644"/>
      <c r="V123" s="644"/>
    </row>
    <row r="124" spans="2:22" x14ac:dyDescent="0.25">
      <c r="B124" s="951"/>
      <c r="C124" s="954"/>
      <c r="D124" s="652"/>
      <c r="E124" s="652"/>
      <c r="F124" s="644"/>
      <c r="G124" s="651"/>
      <c r="H124" s="650" t="str">
        <f t="shared" si="18"/>
        <v/>
      </c>
      <c r="I124" s="642"/>
      <c r="J124" s="649"/>
      <c r="K124" s="653" t="str">
        <f t="shared" si="19"/>
        <v/>
      </c>
      <c r="L124" s="647"/>
      <c r="M124" s="647"/>
      <c r="N124" s="646">
        <f t="shared" si="15"/>
        <v>0</v>
      </c>
      <c r="O124" s="644"/>
      <c r="P124" s="645">
        <f t="shared" si="16"/>
        <v>0</v>
      </c>
      <c r="Q124" s="644"/>
      <c r="R124" s="644"/>
      <c r="S124" s="642"/>
      <c r="T124" s="643">
        <f t="shared" si="17"/>
        <v>0</v>
      </c>
      <c r="U124" s="644"/>
      <c r="V124" s="644"/>
    </row>
    <row r="125" spans="2:22" x14ac:dyDescent="0.25">
      <c r="B125" s="951"/>
      <c r="C125" s="954"/>
      <c r="D125" s="652"/>
      <c r="E125" s="652"/>
      <c r="F125" s="644"/>
      <c r="G125" s="651"/>
      <c r="H125" s="650" t="str">
        <f t="shared" si="18"/>
        <v/>
      </c>
      <c r="I125" s="642"/>
      <c r="J125" s="649"/>
      <c r="K125" s="653" t="str">
        <f t="shared" si="19"/>
        <v/>
      </c>
      <c r="L125" s="647"/>
      <c r="M125" s="647"/>
      <c r="N125" s="646">
        <f t="shared" si="15"/>
        <v>0</v>
      </c>
      <c r="O125" s="644"/>
      <c r="P125" s="645">
        <f t="shared" si="16"/>
        <v>0</v>
      </c>
      <c r="Q125" s="644"/>
      <c r="R125" s="644"/>
      <c r="S125" s="642"/>
      <c r="T125" s="643">
        <f t="shared" si="17"/>
        <v>0</v>
      </c>
      <c r="U125" s="644"/>
      <c r="V125" s="644"/>
    </row>
    <row r="126" spans="2:22" x14ac:dyDescent="0.25">
      <c r="B126" s="951"/>
      <c r="C126" s="954"/>
      <c r="D126" s="652"/>
      <c r="E126" s="652"/>
      <c r="F126" s="644"/>
      <c r="G126" s="651"/>
      <c r="H126" s="650" t="str">
        <f t="shared" si="18"/>
        <v/>
      </c>
      <c r="I126" s="642"/>
      <c r="J126" s="649"/>
      <c r="K126" s="653" t="str">
        <f t="shared" si="19"/>
        <v/>
      </c>
      <c r="L126" s="647"/>
      <c r="M126" s="647"/>
      <c r="N126" s="646">
        <f t="shared" si="15"/>
        <v>0</v>
      </c>
      <c r="O126" s="644"/>
      <c r="P126" s="645">
        <f t="shared" si="16"/>
        <v>0</v>
      </c>
      <c r="Q126" s="644"/>
      <c r="R126" s="644"/>
      <c r="S126" s="642"/>
      <c r="T126" s="643">
        <f t="shared" si="17"/>
        <v>0</v>
      </c>
      <c r="U126" s="644"/>
      <c r="V126" s="644"/>
    </row>
    <row r="127" spans="2:22" x14ac:dyDescent="0.25">
      <c r="B127" s="951"/>
      <c r="C127" s="954"/>
      <c r="D127" s="652"/>
      <c r="E127" s="652"/>
      <c r="F127" s="644"/>
      <c r="G127" s="651"/>
      <c r="H127" s="650" t="str">
        <f t="shared" si="18"/>
        <v/>
      </c>
      <c r="I127" s="642"/>
      <c r="J127" s="649"/>
      <c r="K127" s="653" t="str">
        <f t="shared" si="19"/>
        <v/>
      </c>
      <c r="L127" s="647"/>
      <c r="M127" s="647"/>
      <c r="N127" s="646">
        <f t="shared" si="15"/>
        <v>0</v>
      </c>
      <c r="O127" s="644"/>
      <c r="P127" s="645">
        <f t="shared" si="16"/>
        <v>0</v>
      </c>
      <c r="Q127" s="644"/>
      <c r="R127" s="644"/>
      <c r="S127" s="642"/>
      <c r="T127" s="643">
        <f t="shared" si="17"/>
        <v>0</v>
      </c>
      <c r="U127" s="644"/>
      <c r="V127" s="644"/>
    </row>
    <row r="128" spans="2:22" x14ac:dyDescent="0.25">
      <c r="B128" s="951"/>
      <c r="C128" s="954"/>
      <c r="D128" s="652"/>
      <c r="E128" s="652"/>
      <c r="F128" s="644"/>
      <c r="G128" s="651"/>
      <c r="H128" s="650" t="str">
        <f t="shared" si="18"/>
        <v/>
      </c>
      <c r="I128" s="642"/>
      <c r="J128" s="649"/>
      <c r="K128" s="653" t="str">
        <f t="shared" si="19"/>
        <v/>
      </c>
      <c r="L128" s="647"/>
      <c r="M128" s="647"/>
      <c r="N128" s="646">
        <f t="shared" si="15"/>
        <v>0</v>
      </c>
      <c r="O128" s="644"/>
      <c r="P128" s="645">
        <f t="shared" si="16"/>
        <v>0</v>
      </c>
      <c r="Q128" s="644"/>
      <c r="R128" s="644"/>
      <c r="S128" s="642"/>
      <c r="T128" s="643">
        <f t="shared" si="17"/>
        <v>0</v>
      </c>
      <c r="U128" s="644"/>
      <c r="V128" s="644"/>
    </row>
    <row r="129" spans="2:22" x14ac:dyDescent="0.25">
      <c r="B129" s="951"/>
      <c r="C129" s="954"/>
      <c r="D129" s="652"/>
      <c r="E129" s="652"/>
      <c r="F129" s="644"/>
      <c r="G129" s="651"/>
      <c r="H129" s="650" t="str">
        <f t="shared" si="18"/>
        <v/>
      </c>
      <c r="I129" s="642"/>
      <c r="J129" s="649"/>
      <c r="K129" s="653" t="str">
        <f t="shared" si="19"/>
        <v/>
      </c>
      <c r="L129" s="647"/>
      <c r="M129" s="647"/>
      <c r="N129" s="646">
        <f t="shared" si="15"/>
        <v>0</v>
      </c>
      <c r="O129" s="644"/>
      <c r="P129" s="645">
        <f t="shared" si="16"/>
        <v>0</v>
      </c>
      <c r="Q129" s="644"/>
      <c r="R129" s="644"/>
      <c r="S129" s="642"/>
      <c r="T129" s="643">
        <f t="shared" si="17"/>
        <v>0</v>
      </c>
      <c r="U129" s="644"/>
      <c r="V129" s="644"/>
    </row>
    <row r="130" spans="2:22" x14ac:dyDescent="0.25">
      <c r="B130" s="951"/>
      <c r="C130" s="954"/>
      <c r="D130" s="652"/>
      <c r="E130" s="652"/>
      <c r="F130" s="644"/>
      <c r="G130" s="651"/>
      <c r="H130" s="650" t="str">
        <f t="shared" si="18"/>
        <v/>
      </c>
      <c r="I130" s="642"/>
      <c r="J130" s="649"/>
      <c r="K130" s="653" t="str">
        <f t="shared" si="19"/>
        <v/>
      </c>
      <c r="L130" s="647"/>
      <c r="M130" s="647"/>
      <c r="N130" s="646">
        <f t="shared" si="15"/>
        <v>0</v>
      </c>
      <c r="O130" s="644"/>
      <c r="P130" s="645">
        <f t="shared" si="16"/>
        <v>0</v>
      </c>
      <c r="Q130" s="644"/>
      <c r="R130" s="644"/>
      <c r="S130" s="642"/>
      <c r="T130" s="643">
        <f t="shared" si="17"/>
        <v>0</v>
      </c>
      <c r="U130" s="644"/>
      <c r="V130" s="644"/>
    </row>
    <row r="131" spans="2:22" x14ac:dyDescent="0.25">
      <c r="B131" s="951"/>
      <c r="C131" s="954"/>
      <c r="D131" s="652"/>
      <c r="E131" s="652"/>
      <c r="F131" s="644"/>
      <c r="G131" s="651"/>
      <c r="H131" s="650" t="str">
        <f t="shared" si="18"/>
        <v/>
      </c>
      <c r="I131" s="642"/>
      <c r="J131" s="649"/>
      <c r="K131" s="653" t="str">
        <f t="shared" si="19"/>
        <v/>
      </c>
      <c r="L131" s="647"/>
      <c r="M131" s="647"/>
      <c r="N131" s="646">
        <f t="shared" si="15"/>
        <v>0</v>
      </c>
      <c r="O131" s="644"/>
      <c r="P131" s="645">
        <f t="shared" si="16"/>
        <v>0</v>
      </c>
      <c r="Q131" s="644"/>
      <c r="R131" s="644"/>
      <c r="S131" s="642"/>
      <c r="T131" s="643">
        <f t="shared" si="17"/>
        <v>0</v>
      </c>
      <c r="U131" s="644"/>
      <c r="V131" s="644"/>
    </row>
    <row r="132" spans="2:22" x14ac:dyDescent="0.25">
      <c r="B132" s="951"/>
      <c r="C132" s="954"/>
      <c r="D132" s="652"/>
      <c r="E132" s="652"/>
      <c r="F132" s="644"/>
      <c r="G132" s="651"/>
      <c r="H132" s="650" t="str">
        <f t="shared" si="18"/>
        <v/>
      </c>
      <c r="I132" s="642"/>
      <c r="J132" s="649"/>
      <c r="K132" s="653" t="str">
        <f t="shared" si="19"/>
        <v/>
      </c>
      <c r="L132" s="647"/>
      <c r="M132" s="647"/>
      <c r="N132" s="646">
        <f t="shared" si="15"/>
        <v>0</v>
      </c>
      <c r="O132" s="644"/>
      <c r="P132" s="645">
        <f t="shared" si="16"/>
        <v>0</v>
      </c>
      <c r="Q132" s="644"/>
      <c r="R132" s="644"/>
      <c r="S132" s="642"/>
      <c r="T132" s="643">
        <f t="shared" si="17"/>
        <v>0</v>
      </c>
      <c r="U132" s="644"/>
      <c r="V132" s="644"/>
    </row>
    <row r="133" spans="2:22" x14ac:dyDescent="0.25">
      <c r="B133" s="951"/>
      <c r="C133" s="954"/>
      <c r="D133" s="652"/>
      <c r="E133" s="652"/>
      <c r="F133" s="644"/>
      <c r="G133" s="651"/>
      <c r="H133" s="650" t="str">
        <f t="shared" si="18"/>
        <v/>
      </c>
      <c r="I133" s="642"/>
      <c r="J133" s="649"/>
      <c r="K133" s="653" t="str">
        <f t="shared" si="19"/>
        <v/>
      </c>
      <c r="L133" s="647"/>
      <c r="M133" s="647"/>
      <c r="N133" s="646">
        <f t="shared" ref="N133:N164" si="20">L133+M133</f>
        <v>0</v>
      </c>
      <c r="O133" s="644"/>
      <c r="P133" s="645">
        <f t="shared" ref="P133:P164" si="21">I133-(N133+O133)</f>
        <v>0</v>
      </c>
      <c r="Q133" s="644"/>
      <c r="R133" s="644"/>
      <c r="S133" s="642"/>
      <c r="T133" s="643">
        <f t="shared" ref="T133:T164" si="22">I133-N133-Q133-R133+S133</f>
        <v>0</v>
      </c>
      <c r="U133" s="644"/>
      <c r="V133" s="644"/>
    </row>
    <row r="134" spans="2:22" x14ac:dyDescent="0.25">
      <c r="B134" s="951"/>
      <c r="C134" s="954"/>
      <c r="D134" s="652"/>
      <c r="E134" s="652"/>
      <c r="F134" s="644"/>
      <c r="G134" s="651"/>
      <c r="H134" s="650" t="str">
        <f t="shared" si="18"/>
        <v/>
      </c>
      <c r="I134" s="642"/>
      <c r="J134" s="649"/>
      <c r="K134" s="653" t="str">
        <f t="shared" si="19"/>
        <v/>
      </c>
      <c r="L134" s="647"/>
      <c r="M134" s="647"/>
      <c r="N134" s="646">
        <f t="shared" si="20"/>
        <v>0</v>
      </c>
      <c r="O134" s="644"/>
      <c r="P134" s="645">
        <f t="shared" si="21"/>
        <v>0</v>
      </c>
      <c r="Q134" s="644"/>
      <c r="R134" s="644"/>
      <c r="S134" s="642"/>
      <c r="T134" s="643">
        <f t="shared" si="22"/>
        <v>0</v>
      </c>
      <c r="U134" s="644"/>
      <c r="V134" s="644"/>
    </row>
    <row r="135" spans="2:22" x14ac:dyDescent="0.25">
      <c r="B135" s="951"/>
      <c r="C135" s="954"/>
      <c r="D135" s="652"/>
      <c r="E135" s="652"/>
      <c r="F135" s="644"/>
      <c r="G135" s="651"/>
      <c r="H135" s="650" t="str">
        <f t="shared" si="18"/>
        <v/>
      </c>
      <c r="I135" s="642"/>
      <c r="J135" s="649"/>
      <c r="K135" s="653" t="str">
        <f t="shared" si="19"/>
        <v/>
      </c>
      <c r="L135" s="647"/>
      <c r="M135" s="647"/>
      <c r="N135" s="646">
        <f t="shared" si="20"/>
        <v>0</v>
      </c>
      <c r="O135" s="644"/>
      <c r="P135" s="645">
        <f t="shared" si="21"/>
        <v>0</v>
      </c>
      <c r="Q135" s="644"/>
      <c r="R135" s="644"/>
      <c r="S135" s="642"/>
      <c r="T135" s="643">
        <f t="shared" si="22"/>
        <v>0</v>
      </c>
      <c r="U135" s="644"/>
      <c r="V135" s="644"/>
    </row>
    <row r="136" spans="2:22" x14ac:dyDescent="0.25">
      <c r="B136" s="951"/>
      <c r="C136" s="954"/>
      <c r="D136" s="652"/>
      <c r="E136" s="652"/>
      <c r="F136" s="644"/>
      <c r="G136" s="651"/>
      <c r="H136" s="650" t="str">
        <f t="shared" si="18"/>
        <v/>
      </c>
      <c r="I136" s="642"/>
      <c r="J136" s="649"/>
      <c r="K136" s="653" t="str">
        <f t="shared" si="19"/>
        <v/>
      </c>
      <c r="L136" s="647"/>
      <c r="M136" s="647"/>
      <c r="N136" s="646">
        <f t="shared" si="20"/>
        <v>0</v>
      </c>
      <c r="O136" s="644"/>
      <c r="P136" s="645">
        <f t="shared" si="21"/>
        <v>0</v>
      </c>
      <c r="Q136" s="644"/>
      <c r="R136" s="644"/>
      <c r="S136" s="642"/>
      <c r="T136" s="643">
        <f t="shared" si="22"/>
        <v>0</v>
      </c>
      <c r="U136" s="644"/>
      <c r="V136" s="644"/>
    </row>
    <row r="137" spans="2:22" x14ac:dyDescent="0.25">
      <c r="B137" s="951"/>
      <c r="C137" s="954"/>
      <c r="D137" s="652"/>
      <c r="E137" s="652"/>
      <c r="F137" s="644"/>
      <c r="G137" s="651"/>
      <c r="H137" s="650" t="str">
        <f t="shared" si="18"/>
        <v/>
      </c>
      <c r="I137" s="642"/>
      <c r="J137" s="649"/>
      <c r="K137" s="653" t="str">
        <f t="shared" si="19"/>
        <v/>
      </c>
      <c r="L137" s="647"/>
      <c r="M137" s="647"/>
      <c r="N137" s="646">
        <f t="shared" si="20"/>
        <v>0</v>
      </c>
      <c r="O137" s="644"/>
      <c r="P137" s="645">
        <f t="shared" si="21"/>
        <v>0</v>
      </c>
      <c r="Q137" s="644"/>
      <c r="R137" s="644"/>
      <c r="S137" s="642"/>
      <c r="T137" s="643">
        <f t="shared" si="22"/>
        <v>0</v>
      </c>
      <c r="U137" s="644"/>
      <c r="V137" s="644"/>
    </row>
    <row r="138" spans="2:22" x14ac:dyDescent="0.25">
      <c r="B138" s="951"/>
      <c r="C138" s="954"/>
      <c r="D138" s="652"/>
      <c r="E138" s="652"/>
      <c r="F138" s="644"/>
      <c r="G138" s="651"/>
      <c r="H138" s="650" t="str">
        <f t="shared" si="18"/>
        <v/>
      </c>
      <c r="I138" s="642"/>
      <c r="J138" s="649"/>
      <c r="K138" s="653" t="str">
        <f t="shared" si="19"/>
        <v/>
      </c>
      <c r="L138" s="647"/>
      <c r="M138" s="647"/>
      <c r="N138" s="646">
        <f t="shared" si="20"/>
        <v>0</v>
      </c>
      <c r="O138" s="644"/>
      <c r="P138" s="645">
        <f t="shared" si="21"/>
        <v>0</v>
      </c>
      <c r="Q138" s="644"/>
      <c r="R138" s="644"/>
      <c r="S138" s="642"/>
      <c r="T138" s="643">
        <f t="shared" si="22"/>
        <v>0</v>
      </c>
      <c r="U138" s="644"/>
      <c r="V138" s="644"/>
    </row>
    <row r="139" spans="2:22" x14ac:dyDescent="0.25">
      <c r="B139" s="951"/>
      <c r="C139" s="954"/>
      <c r="D139" s="652"/>
      <c r="E139" s="652"/>
      <c r="F139" s="644"/>
      <c r="G139" s="651"/>
      <c r="H139" s="650" t="str">
        <f t="shared" si="18"/>
        <v/>
      </c>
      <c r="I139" s="642"/>
      <c r="J139" s="649"/>
      <c r="K139" s="653" t="str">
        <f t="shared" si="19"/>
        <v/>
      </c>
      <c r="L139" s="647"/>
      <c r="M139" s="647"/>
      <c r="N139" s="646">
        <f t="shared" si="20"/>
        <v>0</v>
      </c>
      <c r="O139" s="644"/>
      <c r="P139" s="645">
        <f t="shared" si="21"/>
        <v>0</v>
      </c>
      <c r="Q139" s="644"/>
      <c r="R139" s="644"/>
      <c r="S139" s="642"/>
      <c r="T139" s="643">
        <f t="shared" si="22"/>
        <v>0</v>
      </c>
      <c r="U139" s="644"/>
      <c r="V139" s="644"/>
    </row>
    <row r="140" spans="2:22" x14ac:dyDescent="0.25">
      <c r="B140" s="951"/>
      <c r="C140" s="954"/>
      <c r="D140" s="652"/>
      <c r="E140" s="652"/>
      <c r="F140" s="644"/>
      <c r="G140" s="651"/>
      <c r="H140" s="650" t="str">
        <f t="shared" si="18"/>
        <v/>
      </c>
      <c r="I140" s="642"/>
      <c r="J140" s="649"/>
      <c r="K140" s="653" t="str">
        <f t="shared" si="19"/>
        <v/>
      </c>
      <c r="L140" s="647"/>
      <c r="M140" s="647"/>
      <c r="N140" s="646">
        <f t="shared" si="20"/>
        <v>0</v>
      </c>
      <c r="O140" s="644"/>
      <c r="P140" s="645">
        <f t="shared" si="21"/>
        <v>0</v>
      </c>
      <c r="Q140" s="644"/>
      <c r="R140" s="644"/>
      <c r="S140" s="642"/>
      <c r="T140" s="643">
        <f t="shared" si="22"/>
        <v>0</v>
      </c>
      <c r="U140" s="644"/>
      <c r="V140" s="644"/>
    </row>
    <row r="141" spans="2:22" x14ac:dyDescent="0.25">
      <c r="B141" s="951"/>
      <c r="C141" s="954"/>
      <c r="D141" s="652"/>
      <c r="E141" s="652"/>
      <c r="F141" s="644"/>
      <c r="G141" s="651"/>
      <c r="H141" s="650" t="str">
        <f t="shared" si="18"/>
        <v/>
      </c>
      <c r="I141" s="642"/>
      <c r="J141" s="649"/>
      <c r="K141" s="653" t="str">
        <f t="shared" si="19"/>
        <v/>
      </c>
      <c r="L141" s="647"/>
      <c r="M141" s="647"/>
      <c r="N141" s="646">
        <f t="shared" si="20"/>
        <v>0</v>
      </c>
      <c r="O141" s="644"/>
      <c r="P141" s="645">
        <f t="shared" si="21"/>
        <v>0</v>
      </c>
      <c r="Q141" s="644"/>
      <c r="R141" s="644"/>
      <c r="S141" s="642"/>
      <c r="T141" s="643">
        <f t="shared" si="22"/>
        <v>0</v>
      </c>
      <c r="U141" s="644"/>
      <c r="V141" s="644"/>
    </row>
    <row r="142" spans="2:22" x14ac:dyDescent="0.25">
      <c r="B142" s="951"/>
      <c r="C142" s="954"/>
      <c r="D142" s="652"/>
      <c r="E142" s="652"/>
      <c r="F142" s="644"/>
      <c r="G142" s="651"/>
      <c r="H142" s="650" t="str">
        <f t="shared" si="18"/>
        <v/>
      </c>
      <c r="I142" s="642"/>
      <c r="J142" s="649"/>
      <c r="K142" s="653" t="str">
        <f t="shared" si="19"/>
        <v/>
      </c>
      <c r="L142" s="647"/>
      <c r="M142" s="647"/>
      <c r="N142" s="646">
        <f t="shared" si="20"/>
        <v>0</v>
      </c>
      <c r="O142" s="644"/>
      <c r="P142" s="645">
        <f t="shared" si="21"/>
        <v>0</v>
      </c>
      <c r="Q142" s="644"/>
      <c r="R142" s="644"/>
      <c r="S142" s="642"/>
      <c r="T142" s="643">
        <f t="shared" si="22"/>
        <v>0</v>
      </c>
      <c r="U142" s="644"/>
      <c r="V142" s="644"/>
    </row>
    <row r="143" spans="2:22" x14ac:dyDescent="0.25">
      <c r="B143" s="951"/>
      <c r="C143" s="954"/>
      <c r="D143" s="652"/>
      <c r="E143" s="652"/>
      <c r="F143" s="644"/>
      <c r="G143" s="651"/>
      <c r="H143" s="650" t="str">
        <f t="shared" si="18"/>
        <v/>
      </c>
      <c r="I143" s="642"/>
      <c r="J143" s="649"/>
      <c r="K143" s="653" t="str">
        <f t="shared" si="19"/>
        <v/>
      </c>
      <c r="L143" s="647"/>
      <c r="M143" s="647"/>
      <c r="N143" s="646">
        <f t="shared" si="20"/>
        <v>0</v>
      </c>
      <c r="O143" s="644"/>
      <c r="P143" s="645">
        <f t="shared" si="21"/>
        <v>0</v>
      </c>
      <c r="Q143" s="644"/>
      <c r="R143" s="644"/>
      <c r="S143" s="642"/>
      <c r="T143" s="643">
        <f t="shared" si="22"/>
        <v>0</v>
      </c>
      <c r="U143" s="644"/>
      <c r="V143" s="644"/>
    </row>
    <row r="144" spans="2:22" x14ac:dyDescent="0.25">
      <c r="B144" s="951"/>
      <c r="C144" s="954"/>
      <c r="D144" s="652"/>
      <c r="E144" s="652"/>
      <c r="F144" s="644"/>
      <c r="G144" s="651"/>
      <c r="H144" s="650" t="str">
        <f t="shared" si="18"/>
        <v/>
      </c>
      <c r="I144" s="642"/>
      <c r="J144" s="649"/>
      <c r="K144" s="653" t="str">
        <f t="shared" si="19"/>
        <v/>
      </c>
      <c r="L144" s="647"/>
      <c r="M144" s="647"/>
      <c r="N144" s="646">
        <f t="shared" si="20"/>
        <v>0</v>
      </c>
      <c r="O144" s="644"/>
      <c r="P144" s="645">
        <f t="shared" si="21"/>
        <v>0</v>
      </c>
      <c r="Q144" s="644"/>
      <c r="R144" s="644"/>
      <c r="S144" s="642"/>
      <c r="T144" s="643">
        <f t="shared" si="22"/>
        <v>0</v>
      </c>
      <c r="U144" s="644"/>
      <c r="V144" s="644"/>
    </row>
    <row r="145" spans="2:22" x14ac:dyDescent="0.25">
      <c r="B145" s="951"/>
      <c r="C145" s="954"/>
      <c r="D145" s="652"/>
      <c r="E145" s="652"/>
      <c r="F145" s="644"/>
      <c r="G145" s="651"/>
      <c r="H145" s="650" t="str">
        <f t="shared" ref="H145:H176" si="23">IF(G145&gt;$H$1,F145,"")</f>
        <v/>
      </c>
      <c r="I145" s="642"/>
      <c r="J145" s="649"/>
      <c r="K145" s="653" t="str">
        <f t="shared" ref="K145:K176" si="24">IF(J145&gt;$H$1,I145,"")</f>
        <v/>
      </c>
      <c r="L145" s="647"/>
      <c r="M145" s="647"/>
      <c r="N145" s="646">
        <f t="shared" si="20"/>
        <v>0</v>
      </c>
      <c r="O145" s="644"/>
      <c r="P145" s="645">
        <f t="shared" si="21"/>
        <v>0</v>
      </c>
      <c r="Q145" s="644"/>
      <c r="R145" s="644"/>
      <c r="S145" s="642"/>
      <c r="T145" s="643">
        <f t="shared" si="22"/>
        <v>0</v>
      </c>
      <c r="U145" s="644"/>
      <c r="V145" s="644"/>
    </row>
    <row r="146" spans="2:22" x14ac:dyDescent="0.25">
      <c r="B146" s="951"/>
      <c r="C146" s="954"/>
      <c r="D146" s="652"/>
      <c r="E146" s="652"/>
      <c r="F146" s="644"/>
      <c r="G146" s="651"/>
      <c r="H146" s="650" t="str">
        <f t="shared" si="23"/>
        <v/>
      </c>
      <c r="I146" s="642"/>
      <c r="J146" s="649"/>
      <c r="K146" s="653" t="str">
        <f t="shared" si="24"/>
        <v/>
      </c>
      <c r="L146" s="647"/>
      <c r="M146" s="647"/>
      <c r="N146" s="646">
        <f t="shared" si="20"/>
        <v>0</v>
      </c>
      <c r="O146" s="644"/>
      <c r="P146" s="645">
        <f t="shared" si="21"/>
        <v>0</v>
      </c>
      <c r="Q146" s="644"/>
      <c r="R146" s="644"/>
      <c r="S146" s="642"/>
      <c r="T146" s="643">
        <f t="shared" si="22"/>
        <v>0</v>
      </c>
      <c r="U146" s="644"/>
      <c r="V146" s="644"/>
    </row>
    <row r="147" spans="2:22" x14ac:dyDescent="0.25">
      <c r="B147" s="951"/>
      <c r="C147" s="954"/>
      <c r="D147" s="652"/>
      <c r="E147" s="652"/>
      <c r="F147" s="644"/>
      <c r="G147" s="651"/>
      <c r="H147" s="650" t="str">
        <f t="shared" si="23"/>
        <v/>
      </c>
      <c r="I147" s="642"/>
      <c r="J147" s="649"/>
      <c r="K147" s="653" t="str">
        <f t="shared" si="24"/>
        <v/>
      </c>
      <c r="L147" s="647"/>
      <c r="M147" s="647"/>
      <c r="N147" s="646">
        <f t="shared" si="20"/>
        <v>0</v>
      </c>
      <c r="O147" s="644"/>
      <c r="P147" s="645">
        <f t="shared" si="21"/>
        <v>0</v>
      </c>
      <c r="Q147" s="644"/>
      <c r="R147" s="644"/>
      <c r="S147" s="642"/>
      <c r="T147" s="643">
        <f t="shared" si="22"/>
        <v>0</v>
      </c>
      <c r="U147" s="644"/>
      <c r="V147" s="644"/>
    </row>
    <row r="148" spans="2:22" x14ac:dyDescent="0.25">
      <c r="B148" s="951"/>
      <c r="C148" s="954"/>
      <c r="D148" s="652"/>
      <c r="E148" s="652"/>
      <c r="F148" s="644"/>
      <c r="G148" s="651"/>
      <c r="H148" s="650" t="str">
        <f t="shared" si="23"/>
        <v/>
      </c>
      <c r="I148" s="642"/>
      <c r="J148" s="649"/>
      <c r="K148" s="653" t="str">
        <f t="shared" si="24"/>
        <v/>
      </c>
      <c r="L148" s="647"/>
      <c r="M148" s="647"/>
      <c r="N148" s="646">
        <f t="shared" si="20"/>
        <v>0</v>
      </c>
      <c r="O148" s="644"/>
      <c r="P148" s="645">
        <f t="shared" si="21"/>
        <v>0</v>
      </c>
      <c r="Q148" s="644"/>
      <c r="R148" s="644"/>
      <c r="S148" s="642"/>
      <c r="T148" s="643">
        <f t="shared" si="22"/>
        <v>0</v>
      </c>
      <c r="U148" s="644"/>
      <c r="V148" s="644"/>
    </row>
    <row r="149" spans="2:22" x14ac:dyDescent="0.25">
      <c r="B149" s="951"/>
      <c r="C149" s="954"/>
      <c r="D149" s="652"/>
      <c r="E149" s="652"/>
      <c r="F149" s="644"/>
      <c r="G149" s="651"/>
      <c r="H149" s="650" t="str">
        <f t="shared" si="23"/>
        <v/>
      </c>
      <c r="I149" s="642"/>
      <c r="J149" s="649"/>
      <c r="K149" s="653" t="str">
        <f t="shared" si="24"/>
        <v/>
      </c>
      <c r="L149" s="647"/>
      <c r="M149" s="647"/>
      <c r="N149" s="646">
        <f t="shared" si="20"/>
        <v>0</v>
      </c>
      <c r="O149" s="644"/>
      <c r="P149" s="645">
        <f t="shared" si="21"/>
        <v>0</v>
      </c>
      <c r="Q149" s="644"/>
      <c r="R149" s="644"/>
      <c r="S149" s="642"/>
      <c r="T149" s="643">
        <f t="shared" si="22"/>
        <v>0</v>
      </c>
      <c r="U149" s="644"/>
      <c r="V149" s="644"/>
    </row>
    <row r="150" spans="2:22" x14ac:dyDescent="0.25">
      <c r="B150" s="951"/>
      <c r="C150" s="954"/>
      <c r="D150" s="652"/>
      <c r="E150" s="652"/>
      <c r="F150" s="644"/>
      <c r="G150" s="651"/>
      <c r="H150" s="650" t="str">
        <f t="shared" si="23"/>
        <v/>
      </c>
      <c r="I150" s="642"/>
      <c r="J150" s="649"/>
      <c r="K150" s="653" t="str">
        <f t="shared" si="24"/>
        <v/>
      </c>
      <c r="L150" s="647"/>
      <c r="M150" s="647"/>
      <c r="N150" s="646">
        <f t="shared" si="20"/>
        <v>0</v>
      </c>
      <c r="O150" s="644"/>
      <c r="P150" s="645">
        <f t="shared" si="21"/>
        <v>0</v>
      </c>
      <c r="Q150" s="644"/>
      <c r="R150" s="644"/>
      <c r="S150" s="642"/>
      <c r="T150" s="643">
        <f t="shared" si="22"/>
        <v>0</v>
      </c>
      <c r="U150" s="644"/>
      <c r="V150" s="644"/>
    </row>
    <row r="151" spans="2:22" x14ac:dyDescent="0.25">
      <c r="B151" s="951"/>
      <c r="C151" s="954"/>
      <c r="D151" s="652"/>
      <c r="E151" s="652"/>
      <c r="F151" s="644"/>
      <c r="G151" s="651"/>
      <c r="H151" s="650" t="str">
        <f t="shared" si="23"/>
        <v/>
      </c>
      <c r="I151" s="642"/>
      <c r="J151" s="649"/>
      <c r="K151" s="653" t="str">
        <f t="shared" si="24"/>
        <v/>
      </c>
      <c r="L151" s="647"/>
      <c r="M151" s="647"/>
      <c r="N151" s="646">
        <f t="shared" si="20"/>
        <v>0</v>
      </c>
      <c r="O151" s="644"/>
      <c r="P151" s="645">
        <f t="shared" si="21"/>
        <v>0</v>
      </c>
      <c r="Q151" s="644"/>
      <c r="R151" s="644"/>
      <c r="S151" s="642"/>
      <c r="T151" s="643">
        <f t="shared" si="22"/>
        <v>0</v>
      </c>
      <c r="U151" s="644"/>
      <c r="V151" s="644"/>
    </row>
    <row r="152" spans="2:22" x14ac:dyDescent="0.25">
      <c r="B152" s="951"/>
      <c r="C152" s="954"/>
      <c r="D152" s="652"/>
      <c r="E152" s="652"/>
      <c r="F152" s="644"/>
      <c r="G152" s="651"/>
      <c r="H152" s="650" t="str">
        <f t="shared" si="23"/>
        <v/>
      </c>
      <c r="I152" s="642"/>
      <c r="J152" s="649"/>
      <c r="K152" s="653" t="str">
        <f t="shared" si="24"/>
        <v/>
      </c>
      <c r="L152" s="647"/>
      <c r="M152" s="647"/>
      <c r="N152" s="646">
        <f t="shared" si="20"/>
        <v>0</v>
      </c>
      <c r="O152" s="644"/>
      <c r="P152" s="645">
        <f t="shared" si="21"/>
        <v>0</v>
      </c>
      <c r="Q152" s="644"/>
      <c r="R152" s="644"/>
      <c r="S152" s="642"/>
      <c r="T152" s="643">
        <f t="shared" si="22"/>
        <v>0</v>
      </c>
      <c r="U152" s="644"/>
      <c r="V152" s="644"/>
    </row>
    <row r="153" spans="2:22" x14ac:dyDescent="0.25">
      <c r="B153" s="951"/>
      <c r="C153" s="954"/>
      <c r="D153" s="652"/>
      <c r="E153" s="652"/>
      <c r="F153" s="644"/>
      <c r="G153" s="651"/>
      <c r="H153" s="650" t="str">
        <f t="shared" si="23"/>
        <v/>
      </c>
      <c r="I153" s="642"/>
      <c r="J153" s="649"/>
      <c r="K153" s="653" t="str">
        <f t="shared" si="24"/>
        <v/>
      </c>
      <c r="L153" s="647"/>
      <c r="M153" s="647"/>
      <c r="N153" s="646">
        <f t="shared" si="20"/>
        <v>0</v>
      </c>
      <c r="O153" s="644"/>
      <c r="P153" s="645">
        <f t="shared" si="21"/>
        <v>0</v>
      </c>
      <c r="Q153" s="644"/>
      <c r="R153" s="644"/>
      <c r="S153" s="642"/>
      <c r="T153" s="643">
        <f t="shared" si="22"/>
        <v>0</v>
      </c>
      <c r="U153" s="644"/>
      <c r="V153" s="644"/>
    </row>
    <row r="154" spans="2:22" x14ac:dyDescent="0.25">
      <c r="B154" s="951"/>
      <c r="C154" s="954"/>
      <c r="D154" s="652"/>
      <c r="E154" s="652"/>
      <c r="F154" s="644"/>
      <c r="G154" s="651"/>
      <c r="H154" s="650" t="str">
        <f t="shared" si="23"/>
        <v/>
      </c>
      <c r="I154" s="642"/>
      <c r="J154" s="649"/>
      <c r="K154" s="653" t="str">
        <f t="shared" si="24"/>
        <v/>
      </c>
      <c r="L154" s="647"/>
      <c r="M154" s="647"/>
      <c r="N154" s="646">
        <f t="shared" si="20"/>
        <v>0</v>
      </c>
      <c r="O154" s="644"/>
      <c r="P154" s="645">
        <f t="shared" si="21"/>
        <v>0</v>
      </c>
      <c r="Q154" s="644"/>
      <c r="R154" s="644"/>
      <c r="S154" s="642"/>
      <c r="T154" s="643">
        <f t="shared" si="22"/>
        <v>0</v>
      </c>
      <c r="U154" s="644"/>
      <c r="V154" s="644"/>
    </row>
    <row r="155" spans="2:22" x14ac:dyDescent="0.25">
      <c r="B155" s="951"/>
      <c r="C155" s="954"/>
      <c r="D155" s="652"/>
      <c r="E155" s="652"/>
      <c r="F155" s="644"/>
      <c r="G155" s="651"/>
      <c r="H155" s="650" t="str">
        <f t="shared" si="23"/>
        <v/>
      </c>
      <c r="I155" s="642"/>
      <c r="J155" s="649"/>
      <c r="K155" s="653" t="str">
        <f t="shared" si="24"/>
        <v/>
      </c>
      <c r="L155" s="647"/>
      <c r="M155" s="647"/>
      <c r="N155" s="646">
        <f t="shared" si="20"/>
        <v>0</v>
      </c>
      <c r="O155" s="644"/>
      <c r="P155" s="645">
        <f t="shared" si="21"/>
        <v>0</v>
      </c>
      <c r="Q155" s="644"/>
      <c r="R155" s="644"/>
      <c r="S155" s="642"/>
      <c r="T155" s="643">
        <f t="shared" si="22"/>
        <v>0</v>
      </c>
      <c r="U155" s="644"/>
      <c r="V155" s="644"/>
    </row>
    <row r="156" spans="2:22" x14ac:dyDescent="0.25">
      <c r="B156" s="951"/>
      <c r="C156" s="954"/>
      <c r="D156" s="652"/>
      <c r="E156" s="652"/>
      <c r="F156" s="644"/>
      <c r="G156" s="651"/>
      <c r="H156" s="650" t="str">
        <f t="shared" si="23"/>
        <v/>
      </c>
      <c r="I156" s="642"/>
      <c r="J156" s="649"/>
      <c r="K156" s="653" t="str">
        <f t="shared" si="24"/>
        <v/>
      </c>
      <c r="L156" s="647"/>
      <c r="M156" s="647"/>
      <c r="N156" s="646">
        <f t="shared" si="20"/>
        <v>0</v>
      </c>
      <c r="O156" s="644"/>
      <c r="P156" s="645">
        <f t="shared" si="21"/>
        <v>0</v>
      </c>
      <c r="Q156" s="644"/>
      <c r="R156" s="644"/>
      <c r="S156" s="642"/>
      <c r="T156" s="643">
        <f t="shared" si="22"/>
        <v>0</v>
      </c>
      <c r="U156" s="644"/>
      <c r="V156" s="644"/>
    </row>
    <row r="157" spans="2:22" x14ac:dyDescent="0.25">
      <c r="B157" s="951"/>
      <c r="C157" s="954"/>
      <c r="D157" s="652"/>
      <c r="E157" s="652"/>
      <c r="F157" s="644"/>
      <c r="G157" s="651"/>
      <c r="H157" s="650" t="str">
        <f t="shared" si="23"/>
        <v/>
      </c>
      <c r="I157" s="642"/>
      <c r="J157" s="649"/>
      <c r="K157" s="653" t="str">
        <f t="shared" si="24"/>
        <v/>
      </c>
      <c r="L157" s="647"/>
      <c r="M157" s="647"/>
      <c r="N157" s="646">
        <f t="shared" si="20"/>
        <v>0</v>
      </c>
      <c r="O157" s="644"/>
      <c r="P157" s="645">
        <f t="shared" si="21"/>
        <v>0</v>
      </c>
      <c r="Q157" s="644"/>
      <c r="R157" s="644"/>
      <c r="S157" s="642"/>
      <c r="T157" s="643">
        <f t="shared" si="22"/>
        <v>0</v>
      </c>
      <c r="U157" s="644"/>
      <c r="V157" s="644"/>
    </row>
    <row r="158" spans="2:22" x14ac:dyDescent="0.25">
      <c r="B158" s="951"/>
      <c r="C158" s="954"/>
      <c r="D158" s="652"/>
      <c r="E158" s="652"/>
      <c r="F158" s="644"/>
      <c r="G158" s="651"/>
      <c r="H158" s="650" t="str">
        <f t="shared" si="23"/>
        <v/>
      </c>
      <c r="I158" s="642"/>
      <c r="J158" s="649"/>
      <c r="K158" s="653" t="str">
        <f t="shared" si="24"/>
        <v/>
      </c>
      <c r="L158" s="647"/>
      <c r="M158" s="647"/>
      <c r="N158" s="646">
        <f t="shared" si="20"/>
        <v>0</v>
      </c>
      <c r="O158" s="644"/>
      <c r="P158" s="645">
        <f t="shared" si="21"/>
        <v>0</v>
      </c>
      <c r="Q158" s="644"/>
      <c r="R158" s="644"/>
      <c r="S158" s="642"/>
      <c r="T158" s="643">
        <f t="shared" si="22"/>
        <v>0</v>
      </c>
      <c r="U158" s="644"/>
      <c r="V158" s="644"/>
    </row>
    <row r="159" spans="2:22" x14ac:dyDescent="0.25">
      <c r="B159" s="951"/>
      <c r="C159" s="954"/>
      <c r="D159" s="652"/>
      <c r="E159" s="652"/>
      <c r="F159" s="644"/>
      <c r="G159" s="651"/>
      <c r="H159" s="650" t="str">
        <f t="shared" si="23"/>
        <v/>
      </c>
      <c r="I159" s="642"/>
      <c r="J159" s="649"/>
      <c r="K159" s="653" t="str">
        <f t="shared" si="24"/>
        <v/>
      </c>
      <c r="L159" s="647"/>
      <c r="M159" s="647"/>
      <c r="N159" s="646">
        <f t="shared" si="20"/>
        <v>0</v>
      </c>
      <c r="O159" s="644"/>
      <c r="P159" s="645">
        <f t="shared" si="21"/>
        <v>0</v>
      </c>
      <c r="Q159" s="644"/>
      <c r="R159" s="644"/>
      <c r="S159" s="642"/>
      <c r="T159" s="643">
        <f t="shared" si="22"/>
        <v>0</v>
      </c>
      <c r="U159" s="644"/>
      <c r="V159" s="644"/>
    </row>
    <row r="160" spans="2:22" x14ac:dyDescent="0.25">
      <c r="B160" s="951"/>
      <c r="C160" s="954"/>
      <c r="D160" s="652"/>
      <c r="E160" s="652"/>
      <c r="F160" s="644"/>
      <c r="G160" s="651"/>
      <c r="H160" s="650" t="str">
        <f t="shared" si="23"/>
        <v/>
      </c>
      <c r="I160" s="642"/>
      <c r="J160" s="649"/>
      <c r="K160" s="653" t="str">
        <f t="shared" si="24"/>
        <v/>
      </c>
      <c r="L160" s="647"/>
      <c r="M160" s="647"/>
      <c r="N160" s="646">
        <f t="shared" si="20"/>
        <v>0</v>
      </c>
      <c r="O160" s="644"/>
      <c r="P160" s="645">
        <f t="shared" si="21"/>
        <v>0</v>
      </c>
      <c r="Q160" s="644"/>
      <c r="R160" s="644"/>
      <c r="S160" s="642"/>
      <c r="T160" s="643">
        <f t="shared" si="22"/>
        <v>0</v>
      </c>
      <c r="U160" s="644"/>
      <c r="V160" s="644"/>
    </row>
    <row r="161" spans="2:22" x14ac:dyDescent="0.25">
      <c r="B161" s="951"/>
      <c r="C161" s="954"/>
      <c r="D161" s="652"/>
      <c r="E161" s="652"/>
      <c r="F161" s="644"/>
      <c r="G161" s="651"/>
      <c r="H161" s="650" t="str">
        <f t="shared" si="23"/>
        <v/>
      </c>
      <c r="I161" s="642"/>
      <c r="J161" s="649"/>
      <c r="K161" s="653" t="str">
        <f t="shared" si="24"/>
        <v/>
      </c>
      <c r="L161" s="647"/>
      <c r="M161" s="647"/>
      <c r="N161" s="646">
        <f t="shared" si="20"/>
        <v>0</v>
      </c>
      <c r="O161" s="644"/>
      <c r="P161" s="645">
        <f t="shared" si="21"/>
        <v>0</v>
      </c>
      <c r="Q161" s="644"/>
      <c r="R161" s="644"/>
      <c r="S161" s="642"/>
      <c r="T161" s="643">
        <f t="shared" si="22"/>
        <v>0</v>
      </c>
      <c r="U161" s="644"/>
      <c r="V161" s="644"/>
    </row>
    <row r="162" spans="2:22" x14ac:dyDescent="0.25">
      <c r="B162" s="951"/>
      <c r="C162" s="954"/>
      <c r="D162" s="652"/>
      <c r="E162" s="652"/>
      <c r="F162" s="644"/>
      <c r="G162" s="651"/>
      <c r="H162" s="650" t="str">
        <f t="shared" si="23"/>
        <v/>
      </c>
      <c r="I162" s="642"/>
      <c r="J162" s="649"/>
      <c r="K162" s="653" t="str">
        <f t="shared" si="24"/>
        <v/>
      </c>
      <c r="L162" s="647"/>
      <c r="M162" s="647"/>
      <c r="N162" s="646">
        <f t="shared" si="20"/>
        <v>0</v>
      </c>
      <c r="O162" s="644"/>
      <c r="P162" s="645">
        <f t="shared" si="21"/>
        <v>0</v>
      </c>
      <c r="Q162" s="644"/>
      <c r="R162" s="644"/>
      <c r="S162" s="642"/>
      <c r="T162" s="643">
        <f t="shared" si="22"/>
        <v>0</v>
      </c>
      <c r="U162" s="644"/>
      <c r="V162" s="644"/>
    </row>
    <row r="163" spans="2:22" x14ac:dyDescent="0.25">
      <c r="B163" s="951"/>
      <c r="C163" s="954"/>
      <c r="D163" s="652"/>
      <c r="E163" s="652"/>
      <c r="F163" s="644"/>
      <c r="G163" s="651"/>
      <c r="H163" s="650" t="str">
        <f t="shared" si="23"/>
        <v/>
      </c>
      <c r="I163" s="642"/>
      <c r="J163" s="649"/>
      <c r="K163" s="653" t="str">
        <f t="shared" si="24"/>
        <v/>
      </c>
      <c r="L163" s="647"/>
      <c r="M163" s="647"/>
      <c r="N163" s="646">
        <f t="shared" si="20"/>
        <v>0</v>
      </c>
      <c r="O163" s="644"/>
      <c r="P163" s="645">
        <f t="shared" si="21"/>
        <v>0</v>
      </c>
      <c r="Q163" s="644"/>
      <c r="R163" s="644"/>
      <c r="S163" s="642"/>
      <c r="T163" s="643">
        <f t="shared" si="22"/>
        <v>0</v>
      </c>
      <c r="U163" s="644"/>
      <c r="V163" s="644"/>
    </row>
    <row r="164" spans="2:22" x14ac:dyDescent="0.25">
      <c r="B164" s="951"/>
      <c r="C164" s="954"/>
      <c r="D164" s="652"/>
      <c r="E164" s="652"/>
      <c r="F164" s="644"/>
      <c r="G164" s="651"/>
      <c r="H164" s="650" t="str">
        <f t="shared" si="23"/>
        <v/>
      </c>
      <c r="I164" s="642"/>
      <c r="J164" s="649"/>
      <c r="K164" s="653" t="str">
        <f t="shared" si="24"/>
        <v/>
      </c>
      <c r="L164" s="647"/>
      <c r="M164" s="647"/>
      <c r="N164" s="646">
        <f t="shared" si="20"/>
        <v>0</v>
      </c>
      <c r="O164" s="644"/>
      <c r="P164" s="645">
        <f t="shared" si="21"/>
        <v>0</v>
      </c>
      <c r="Q164" s="644"/>
      <c r="R164" s="644"/>
      <c r="S164" s="642"/>
      <c r="T164" s="643">
        <f t="shared" si="22"/>
        <v>0</v>
      </c>
      <c r="U164" s="644"/>
      <c r="V164" s="644"/>
    </row>
    <row r="165" spans="2:22" x14ac:dyDescent="0.25">
      <c r="B165" s="951"/>
      <c r="C165" s="954"/>
      <c r="D165" s="652"/>
      <c r="E165" s="652"/>
      <c r="F165" s="644"/>
      <c r="G165" s="651"/>
      <c r="H165" s="650" t="str">
        <f t="shared" si="23"/>
        <v/>
      </c>
      <c r="I165" s="642"/>
      <c r="J165" s="649"/>
      <c r="K165" s="653" t="str">
        <f t="shared" si="24"/>
        <v/>
      </c>
      <c r="L165" s="647"/>
      <c r="M165" s="647"/>
      <c r="N165" s="646">
        <f t="shared" ref="N165:N196" si="25">L165+M165</f>
        <v>0</v>
      </c>
      <c r="O165" s="644"/>
      <c r="P165" s="645">
        <f t="shared" ref="P165:P196" si="26">I165-(N165+O165)</f>
        <v>0</v>
      </c>
      <c r="Q165" s="644"/>
      <c r="R165" s="644"/>
      <c r="S165" s="642"/>
      <c r="T165" s="643">
        <f t="shared" ref="T165:T196" si="27">I165-N165-Q165-R165+S165</f>
        <v>0</v>
      </c>
      <c r="U165" s="644"/>
      <c r="V165" s="644"/>
    </row>
    <row r="166" spans="2:22" x14ac:dyDescent="0.25">
      <c r="B166" s="951"/>
      <c r="C166" s="954"/>
      <c r="D166" s="652"/>
      <c r="E166" s="652"/>
      <c r="F166" s="644"/>
      <c r="G166" s="651"/>
      <c r="H166" s="650" t="str">
        <f t="shared" si="23"/>
        <v/>
      </c>
      <c r="I166" s="642"/>
      <c r="J166" s="649"/>
      <c r="K166" s="653" t="str">
        <f t="shared" si="24"/>
        <v/>
      </c>
      <c r="L166" s="647"/>
      <c r="M166" s="647"/>
      <c r="N166" s="646">
        <f t="shared" si="25"/>
        <v>0</v>
      </c>
      <c r="O166" s="644"/>
      <c r="P166" s="645">
        <f t="shared" si="26"/>
        <v>0</v>
      </c>
      <c r="Q166" s="644"/>
      <c r="R166" s="644"/>
      <c r="S166" s="642"/>
      <c r="T166" s="643">
        <f t="shared" si="27"/>
        <v>0</v>
      </c>
      <c r="U166" s="644"/>
      <c r="V166" s="644"/>
    </row>
    <row r="167" spans="2:22" x14ac:dyDescent="0.25">
      <c r="B167" s="951"/>
      <c r="C167" s="954"/>
      <c r="D167" s="652"/>
      <c r="E167" s="652"/>
      <c r="F167" s="644"/>
      <c r="G167" s="651"/>
      <c r="H167" s="650" t="str">
        <f t="shared" si="23"/>
        <v/>
      </c>
      <c r="I167" s="642"/>
      <c r="J167" s="649"/>
      <c r="K167" s="653" t="str">
        <f t="shared" si="24"/>
        <v/>
      </c>
      <c r="L167" s="647"/>
      <c r="M167" s="647"/>
      <c r="N167" s="646">
        <f t="shared" si="25"/>
        <v>0</v>
      </c>
      <c r="O167" s="644"/>
      <c r="P167" s="645">
        <f t="shared" si="26"/>
        <v>0</v>
      </c>
      <c r="Q167" s="644"/>
      <c r="R167" s="644"/>
      <c r="S167" s="642"/>
      <c r="T167" s="643">
        <f t="shared" si="27"/>
        <v>0</v>
      </c>
      <c r="U167" s="644"/>
      <c r="V167" s="644"/>
    </row>
    <row r="168" spans="2:22" x14ac:dyDescent="0.25">
      <c r="B168" s="951"/>
      <c r="C168" s="954"/>
      <c r="D168" s="652"/>
      <c r="E168" s="652"/>
      <c r="F168" s="644"/>
      <c r="G168" s="651"/>
      <c r="H168" s="650" t="str">
        <f t="shared" si="23"/>
        <v/>
      </c>
      <c r="I168" s="642"/>
      <c r="J168" s="649"/>
      <c r="K168" s="653" t="str">
        <f t="shared" si="24"/>
        <v/>
      </c>
      <c r="L168" s="647"/>
      <c r="M168" s="647"/>
      <c r="N168" s="646">
        <f t="shared" si="25"/>
        <v>0</v>
      </c>
      <c r="O168" s="644"/>
      <c r="P168" s="645">
        <f t="shared" si="26"/>
        <v>0</v>
      </c>
      <c r="Q168" s="644"/>
      <c r="R168" s="644"/>
      <c r="S168" s="642"/>
      <c r="T168" s="643">
        <f t="shared" si="27"/>
        <v>0</v>
      </c>
      <c r="U168" s="644"/>
      <c r="V168" s="644"/>
    </row>
    <row r="169" spans="2:22" x14ac:dyDescent="0.25">
      <c r="B169" s="951"/>
      <c r="C169" s="954"/>
      <c r="D169" s="652"/>
      <c r="E169" s="652"/>
      <c r="F169" s="644"/>
      <c r="G169" s="651"/>
      <c r="H169" s="650" t="str">
        <f t="shared" si="23"/>
        <v/>
      </c>
      <c r="I169" s="642"/>
      <c r="J169" s="649"/>
      <c r="K169" s="653" t="str">
        <f t="shared" si="24"/>
        <v/>
      </c>
      <c r="L169" s="647"/>
      <c r="M169" s="647"/>
      <c r="N169" s="646">
        <f t="shared" si="25"/>
        <v>0</v>
      </c>
      <c r="O169" s="644"/>
      <c r="P169" s="645">
        <f t="shared" si="26"/>
        <v>0</v>
      </c>
      <c r="Q169" s="644"/>
      <c r="R169" s="644"/>
      <c r="S169" s="642"/>
      <c r="T169" s="643">
        <f t="shared" si="27"/>
        <v>0</v>
      </c>
      <c r="U169" s="644"/>
      <c r="V169" s="644"/>
    </row>
    <row r="170" spans="2:22" x14ac:dyDescent="0.25">
      <c r="B170" s="951"/>
      <c r="C170" s="954"/>
      <c r="D170" s="652"/>
      <c r="E170" s="652"/>
      <c r="F170" s="644"/>
      <c r="G170" s="651"/>
      <c r="H170" s="650" t="str">
        <f t="shared" si="23"/>
        <v/>
      </c>
      <c r="I170" s="642"/>
      <c r="J170" s="649"/>
      <c r="K170" s="653" t="str">
        <f t="shared" si="24"/>
        <v/>
      </c>
      <c r="L170" s="647"/>
      <c r="M170" s="647"/>
      <c r="N170" s="646">
        <f t="shared" si="25"/>
        <v>0</v>
      </c>
      <c r="O170" s="644"/>
      <c r="P170" s="645">
        <f t="shared" si="26"/>
        <v>0</v>
      </c>
      <c r="Q170" s="644"/>
      <c r="R170" s="644"/>
      <c r="S170" s="642"/>
      <c r="T170" s="643">
        <f t="shared" si="27"/>
        <v>0</v>
      </c>
      <c r="U170" s="644"/>
      <c r="V170" s="644"/>
    </row>
    <row r="171" spans="2:22" x14ac:dyDescent="0.25">
      <c r="B171" s="951"/>
      <c r="C171" s="954"/>
      <c r="D171" s="652"/>
      <c r="E171" s="652"/>
      <c r="F171" s="644"/>
      <c r="G171" s="651"/>
      <c r="H171" s="650" t="str">
        <f t="shared" si="23"/>
        <v/>
      </c>
      <c r="I171" s="642"/>
      <c r="J171" s="649"/>
      <c r="K171" s="653" t="str">
        <f t="shared" si="24"/>
        <v/>
      </c>
      <c r="L171" s="647"/>
      <c r="M171" s="647"/>
      <c r="N171" s="646">
        <f t="shared" si="25"/>
        <v>0</v>
      </c>
      <c r="O171" s="644"/>
      <c r="P171" s="645">
        <f t="shared" si="26"/>
        <v>0</v>
      </c>
      <c r="Q171" s="644"/>
      <c r="R171" s="644"/>
      <c r="S171" s="642"/>
      <c r="T171" s="643">
        <f t="shared" si="27"/>
        <v>0</v>
      </c>
      <c r="U171" s="644"/>
      <c r="V171" s="644"/>
    </row>
    <row r="172" spans="2:22" x14ac:dyDescent="0.25">
      <c r="B172" s="951"/>
      <c r="C172" s="954"/>
      <c r="D172" s="652"/>
      <c r="E172" s="652"/>
      <c r="F172" s="644"/>
      <c r="G172" s="651"/>
      <c r="H172" s="650" t="str">
        <f t="shared" si="23"/>
        <v/>
      </c>
      <c r="I172" s="642"/>
      <c r="J172" s="649"/>
      <c r="K172" s="653" t="str">
        <f t="shared" si="24"/>
        <v/>
      </c>
      <c r="L172" s="647"/>
      <c r="M172" s="647"/>
      <c r="N172" s="646">
        <f t="shared" si="25"/>
        <v>0</v>
      </c>
      <c r="O172" s="644"/>
      <c r="P172" s="645">
        <f t="shared" si="26"/>
        <v>0</v>
      </c>
      <c r="Q172" s="644"/>
      <c r="R172" s="644"/>
      <c r="S172" s="642"/>
      <c r="T172" s="643">
        <f t="shared" si="27"/>
        <v>0</v>
      </c>
      <c r="U172" s="644"/>
      <c r="V172" s="644"/>
    </row>
    <row r="173" spans="2:22" x14ac:dyDescent="0.25">
      <c r="B173" s="951"/>
      <c r="C173" s="954"/>
      <c r="D173" s="652"/>
      <c r="E173" s="652"/>
      <c r="F173" s="644"/>
      <c r="G173" s="651"/>
      <c r="H173" s="650" t="str">
        <f t="shared" si="23"/>
        <v/>
      </c>
      <c r="I173" s="642"/>
      <c r="J173" s="649"/>
      <c r="K173" s="653" t="str">
        <f t="shared" si="24"/>
        <v/>
      </c>
      <c r="L173" s="647"/>
      <c r="M173" s="647"/>
      <c r="N173" s="646">
        <f t="shared" si="25"/>
        <v>0</v>
      </c>
      <c r="O173" s="644"/>
      <c r="P173" s="645">
        <f t="shared" si="26"/>
        <v>0</v>
      </c>
      <c r="Q173" s="644"/>
      <c r="R173" s="644"/>
      <c r="S173" s="642"/>
      <c r="T173" s="643">
        <f t="shared" si="27"/>
        <v>0</v>
      </c>
      <c r="U173" s="644"/>
      <c r="V173" s="644"/>
    </row>
    <row r="174" spans="2:22" x14ac:dyDescent="0.25">
      <c r="B174" s="951"/>
      <c r="C174" s="954"/>
      <c r="D174" s="652"/>
      <c r="E174" s="652"/>
      <c r="F174" s="644"/>
      <c r="G174" s="651"/>
      <c r="H174" s="650" t="str">
        <f t="shared" si="23"/>
        <v/>
      </c>
      <c r="I174" s="642"/>
      <c r="J174" s="649"/>
      <c r="K174" s="653" t="str">
        <f t="shared" si="24"/>
        <v/>
      </c>
      <c r="L174" s="647"/>
      <c r="M174" s="647"/>
      <c r="N174" s="646">
        <f t="shared" si="25"/>
        <v>0</v>
      </c>
      <c r="O174" s="644"/>
      <c r="P174" s="645">
        <f t="shared" si="26"/>
        <v>0</v>
      </c>
      <c r="Q174" s="644"/>
      <c r="R174" s="644"/>
      <c r="S174" s="642"/>
      <c r="T174" s="643">
        <f t="shared" si="27"/>
        <v>0</v>
      </c>
      <c r="U174" s="644"/>
      <c r="V174" s="644"/>
    </row>
    <row r="175" spans="2:22" x14ac:dyDescent="0.25">
      <c r="B175" s="951"/>
      <c r="C175" s="954"/>
      <c r="D175" s="652"/>
      <c r="E175" s="652"/>
      <c r="F175" s="644"/>
      <c r="G175" s="651"/>
      <c r="H175" s="650" t="str">
        <f t="shared" si="23"/>
        <v/>
      </c>
      <c r="I175" s="642"/>
      <c r="J175" s="649"/>
      <c r="K175" s="653" t="str">
        <f t="shared" si="24"/>
        <v/>
      </c>
      <c r="L175" s="647"/>
      <c r="M175" s="647"/>
      <c r="N175" s="646">
        <f t="shared" si="25"/>
        <v>0</v>
      </c>
      <c r="O175" s="644"/>
      <c r="P175" s="645">
        <f t="shared" si="26"/>
        <v>0</v>
      </c>
      <c r="Q175" s="644"/>
      <c r="R175" s="644"/>
      <c r="S175" s="642"/>
      <c r="T175" s="643">
        <f t="shared" si="27"/>
        <v>0</v>
      </c>
      <c r="U175" s="644"/>
      <c r="V175" s="644"/>
    </row>
    <row r="176" spans="2:22" x14ac:dyDescent="0.25">
      <c r="B176" s="951"/>
      <c r="C176" s="954"/>
      <c r="D176" s="652"/>
      <c r="E176" s="652"/>
      <c r="F176" s="644"/>
      <c r="G176" s="651"/>
      <c r="H176" s="650" t="str">
        <f t="shared" si="23"/>
        <v/>
      </c>
      <c r="I176" s="642"/>
      <c r="J176" s="649"/>
      <c r="K176" s="653" t="str">
        <f t="shared" si="24"/>
        <v/>
      </c>
      <c r="L176" s="647"/>
      <c r="M176" s="647"/>
      <c r="N176" s="646">
        <f t="shared" si="25"/>
        <v>0</v>
      </c>
      <c r="O176" s="644"/>
      <c r="P176" s="645">
        <f t="shared" si="26"/>
        <v>0</v>
      </c>
      <c r="Q176" s="644"/>
      <c r="R176" s="644"/>
      <c r="S176" s="642"/>
      <c r="T176" s="643">
        <f t="shared" si="27"/>
        <v>0</v>
      </c>
      <c r="U176" s="644"/>
      <c r="V176" s="644"/>
    </row>
    <row r="177" spans="2:22" x14ac:dyDescent="0.25">
      <c r="B177" s="951"/>
      <c r="C177" s="954"/>
      <c r="D177" s="652"/>
      <c r="E177" s="652"/>
      <c r="F177" s="644"/>
      <c r="G177" s="651"/>
      <c r="H177" s="650" t="str">
        <f t="shared" ref="H177:H204" si="28">IF(G177&gt;$H$1,F177,"")</f>
        <v/>
      </c>
      <c r="I177" s="642"/>
      <c r="J177" s="649"/>
      <c r="K177" s="653" t="str">
        <f t="shared" ref="K177:K204" si="29">IF(J177&gt;$H$1,I177,"")</f>
        <v/>
      </c>
      <c r="L177" s="647"/>
      <c r="M177" s="647"/>
      <c r="N177" s="646">
        <f t="shared" si="25"/>
        <v>0</v>
      </c>
      <c r="O177" s="644"/>
      <c r="P177" s="645">
        <f t="shared" si="26"/>
        <v>0</v>
      </c>
      <c r="Q177" s="644"/>
      <c r="R177" s="644"/>
      <c r="S177" s="642"/>
      <c r="T177" s="643">
        <f t="shared" si="27"/>
        <v>0</v>
      </c>
      <c r="U177" s="644"/>
      <c r="V177" s="644"/>
    </row>
    <row r="178" spans="2:22" x14ac:dyDescent="0.25">
      <c r="B178" s="951"/>
      <c r="C178" s="954"/>
      <c r="D178" s="652"/>
      <c r="E178" s="652"/>
      <c r="F178" s="644"/>
      <c r="G178" s="651"/>
      <c r="H178" s="650" t="str">
        <f t="shared" si="28"/>
        <v/>
      </c>
      <c r="I178" s="642"/>
      <c r="J178" s="649"/>
      <c r="K178" s="653" t="str">
        <f t="shared" si="29"/>
        <v/>
      </c>
      <c r="L178" s="647"/>
      <c r="M178" s="647"/>
      <c r="N178" s="646">
        <f t="shared" si="25"/>
        <v>0</v>
      </c>
      <c r="O178" s="644"/>
      <c r="P178" s="645">
        <f t="shared" si="26"/>
        <v>0</v>
      </c>
      <c r="Q178" s="644"/>
      <c r="R178" s="644"/>
      <c r="S178" s="642"/>
      <c r="T178" s="643">
        <f t="shared" si="27"/>
        <v>0</v>
      </c>
      <c r="U178" s="644"/>
      <c r="V178" s="644"/>
    </row>
    <row r="179" spans="2:22" x14ac:dyDescent="0.25">
      <c r="B179" s="951"/>
      <c r="C179" s="954"/>
      <c r="D179" s="652"/>
      <c r="E179" s="652"/>
      <c r="F179" s="644"/>
      <c r="G179" s="651"/>
      <c r="H179" s="650" t="str">
        <f t="shared" si="28"/>
        <v/>
      </c>
      <c r="I179" s="642"/>
      <c r="J179" s="649"/>
      <c r="K179" s="653" t="str">
        <f t="shared" si="29"/>
        <v/>
      </c>
      <c r="L179" s="647"/>
      <c r="M179" s="647"/>
      <c r="N179" s="646">
        <f t="shared" si="25"/>
        <v>0</v>
      </c>
      <c r="O179" s="644"/>
      <c r="P179" s="645">
        <f t="shared" si="26"/>
        <v>0</v>
      </c>
      <c r="Q179" s="644"/>
      <c r="R179" s="644"/>
      <c r="S179" s="642"/>
      <c r="T179" s="643">
        <f t="shared" si="27"/>
        <v>0</v>
      </c>
      <c r="U179" s="644"/>
      <c r="V179" s="644"/>
    </row>
    <row r="180" spans="2:22" x14ac:dyDescent="0.25">
      <c r="B180" s="951"/>
      <c r="C180" s="954"/>
      <c r="D180" s="652"/>
      <c r="E180" s="652"/>
      <c r="F180" s="644"/>
      <c r="G180" s="651"/>
      <c r="H180" s="650" t="str">
        <f t="shared" si="28"/>
        <v/>
      </c>
      <c r="I180" s="642"/>
      <c r="J180" s="649"/>
      <c r="K180" s="653" t="str">
        <f t="shared" si="29"/>
        <v/>
      </c>
      <c r="L180" s="647"/>
      <c r="M180" s="647"/>
      <c r="N180" s="646">
        <f t="shared" si="25"/>
        <v>0</v>
      </c>
      <c r="O180" s="644"/>
      <c r="P180" s="645">
        <f t="shared" si="26"/>
        <v>0</v>
      </c>
      <c r="Q180" s="644"/>
      <c r="R180" s="644"/>
      <c r="S180" s="642"/>
      <c r="T180" s="643">
        <f t="shared" si="27"/>
        <v>0</v>
      </c>
      <c r="U180" s="644"/>
      <c r="V180" s="644"/>
    </row>
    <row r="181" spans="2:22" x14ac:dyDescent="0.25">
      <c r="B181" s="951"/>
      <c r="C181" s="954"/>
      <c r="D181" s="652"/>
      <c r="E181" s="652"/>
      <c r="F181" s="644"/>
      <c r="G181" s="651"/>
      <c r="H181" s="650" t="str">
        <f t="shared" si="28"/>
        <v/>
      </c>
      <c r="I181" s="642"/>
      <c r="J181" s="649"/>
      <c r="K181" s="653" t="str">
        <f t="shared" si="29"/>
        <v/>
      </c>
      <c r="L181" s="647"/>
      <c r="M181" s="647"/>
      <c r="N181" s="646">
        <f t="shared" si="25"/>
        <v>0</v>
      </c>
      <c r="O181" s="644"/>
      <c r="P181" s="645">
        <f t="shared" si="26"/>
        <v>0</v>
      </c>
      <c r="Q181" s="644"/>
      <c r="R181" s="644"/>
      <c r="S181" s="642"/>
      <c r="T181" s="643">
        <f t="shared" si="27"/>
        <v>0</v>
      </c>
      <c r="U181" s="644"/>
      <c r="V181" s="644"/>
    </row>
    <row r="182" spans="2:22" x14ac:dyDescent="0.25">
      <c r="B182" s="951"/>
      <c r="C182" s="954"/>
      <c r="D182" s="652"/>
      <c r="E182" s="652"/>
      <c r="F182" s="644"/>
      <c r="G182" s="651"/>
      <c r="H182" s="650" t="str">
        <f t="shared" si="28"/>
        <v/>
      </c>
      <c r="I182" s="642"/>
      <c r="J182" s="649"/>
      <c r="K182" s="653" t="str">
        <f t="shared" si="29"/>
        <v/>
      </c>
      <c r="L182" s="647"/>
      <c r="M182" s="647"/>
      <c r="N182" s="646">
        <f t="shared" si="25"/>
        <v>0</v>
      </c>
      <c r="O182" s="644"/>
      <c r="P182" s="645">
        <f t="shared" si="26"/>
        <v>0</v>
      </c>
      <c r="Q182" s="644"/>
      <c r="R182" s="644"/>
      <c r="S182" s="642"/>
      <c r="T182" s="643">
        <f t="shared" si="27"/>
        <v>0</v>
      </c>
      <c r="U182" s="644"/>
      <c r="V182" s="644"/>
    </row>
    <row r="183" spans="2:22" x14ac:dyDescent="0.25">
      <c r="B183" s="951"/>
      <c r="C183" s="954"/>
      <c r="D183" s="652"/>
      <c r="E183" s="652"/>
      <c r="F183" s="644"/>
      <c r="G183" s="651"/>
      <c r="H183" s="650" t="str">
        <f t="shared" si="28"/>
        <v/>
      </c>
      <c r="I183" s="642"/>
      <c r="J183" s="649"/>
      <c r="K183" s="653" t="str">
        <f t="shared" si="29"/>
        <v/>
      </c>
      <c r="L183" s="647"/>
      <c r="M183" s="647"/>
      <c r="N183" s="646">
        <f t="shared" si="25"/>
        <v>0</v>
      </c>
      <c r="O183" s="644"/>
      <c r="P183" s="645">
        <f t="shared" si="26"/>
        <v>0</v>
      </c>
      <c r="Q183" s="644"/>
      <c r="R183" s="644"/>
      <c r="S183" s="642"/>
      <c r="T183" s="643">
        <f t="shared" si="27"/>
        <v>0</v>
      </c>
      <c r="U183" s="644"/>
      <c r="V183" s="644"/>
    </row>
    <row r="184" spans="2:22" x14ac:dyDescent="0.25">
      <c r="B184" s="951"/>
      <c r="C184" s="954"/>
      <c r="D184" s="652"/>
      <c r="E184" s="652"/>
      <c r="F184" s="644"/>
      <c r="G184" s="651"/>
      <c r="H184" s="650" t="str">
        <f t="shared" si="28"/>
        <v/>
      </c>
      <c r="I184" s="642"/>
      <c r="J184" s="649"/>
      <c r="K184" s="653" t="str">
        <f t="shared" si="29"/>
        <v/>
      </c>
      <c r="L184" s="647"/>
      <c r="M184" s="647"/>
      <c r="N184" s="646">
        <f t="shared" si="25"/>
        <v>0</v>
      </c>
      <c r="O184" s="644"/>
      <c r="P184" s="645">
        <f t="shared" si="26"/>
        <v>0</v>
      </c>
      <c r="Q184" s="644"/>
      <c r="R184" s="644"/>
      <c r="S184" s="642"/>
      <c r="T184" s="643">
        <f t="shared" si="27"/>
        <v>0</v>
      </c>
      <c r="U184" s="644"/>
      <c r="V184" s="644"/>
    </row>
    <row r="185" spans="2:22" x14ac:dyDescent="0.25">
      <c r="B185" s="951"/>
      <c r="C185" s="954"/>
      <c r="D185" s="652"/>
      <c r="E185" s="652"/>
      <c r="F185" s="644"/>
      <c r="G185" s="651"/>
      <c r="H185" s="650" t="str">
        <f t="shared" si="28"/>
        <v/>
      </c>
      <c r="I185" s="642"/>
      <c r="J185" s="649"/>
      <c r="K185" s="653" t="str">
        <f t="shared" si="29"/>
        <v/>
      </c>
      <c r="L185" s="647"/>
      <c r="M185" s="647"/>
      <c r="N185" s="646">
        <f t="shared" si="25"/>
        <v>0</v>
      </c>
      <c r="O185" s="644"/>
      <c r="P185" s="645">
        <f t="shared" si="26"/>
        <v>0</v>
      </c>
      <c r="Q185" s="644"/>
      <c r="R185" s="644"/>
      <c r="S185" s="642"/>
      <c r="T185" s="643">
        <f t="shared" si="27"/>
        <v>0</v>
      </c>
      <c r="U185" s="644"/>
      <c r="V185" s="644"/>
    </row>
    <row r="186" spans="2:22" x14ac:dyDescent="0.25">
      <c r="B186" s="951"/>
      <c r="C186" s="954"/>
      <c r="D186" s="652"/>
      <c r="E186" s="652"/>
      <c r="F186" s="644"/>
      <c r="G186" s="651"/>
      <c r="H186" s="650" t="str">
        <f t="shared" si="28"/>
        <v/>
      </c>
      <c r="I186" s="642"/>
      <c r="J186" s="649"/>
      <c r="K186" s="653" t="str">
        <f t="shared" si="29"/>
        <v/>
      </c>
      <c r="L186" s="647"/>
      <c r="M186" s="647"/>
      <c r="N186" s="646">
        <f t="shared" si="25"/>
        <v>0</v>
      </c>
      <c r="O186" s="644"/>
      <c r="P186" s="645">
        <f t="shared" si="26"/>
        <v>0</v>
      </c>
      <c r="Q186" s="644"/>
      <c r="R186" s="644"/>
      <c r="S186" s="642"/>
      <c r="T186" s="643">
        <f t="shared" si="27"/>
        <v>0</v>
      </c>
      <c r="U186" s="644"/>
      <c r="V186" s="644"/>
    </row>
    <row r="187" spans="2:22" x14ac:dyDescent="0.25">
      <c r="B187" s="951"/>
      <c r="C187" s="954"/>
      <c r="D187" s="652"/>
      <c r="E187" s="652"/>
      <c r="F187" s="644"/>
      <c r="G187" s="651"/>
      <c r="H187" s="650" t="str">
        <f t="shared" si="28"/>
        <v/>
      </c>
      <c r="I187" s="642"/>
      <c r="J187" s="649"/>
      <c r="K187" s="653" t="str">
        <f t="shared" si="29"/>
        <v/>
      </c>
      <c r="L187" s="647"/>
      <c r="M187" s="647"/>
      <c r="N187" s="646">
        <f t="shared" si="25"/>
        <v>0</v>
      </c>
      <c r="O187" s="644"/>
      <c r="P187" s="645">
        <f t="shared" si="26"/>
        <v>0</v>
      </c>
      <c r="Q187" s="644"/>
      <c r="R187" s="644"/>
      <c r="S187" s="642"/>
      <c r="T187" s="643">
        <f t="shared" si="27"/>
        <v>0</v>
      </c>
      <c r="U187" s="644"/>
      <c r="V187" s="644"/>
    </row>
    <row r="188" spans="2:22" x14ac:dyDescent="0.25">
      <c r="B188" s="951"/>
      <c r="C188" s="954"/>
      <c r="D188" s="652"/>
      <c r="E188" s="652"/>
      <c r="F188" s="644"/>
      <c r="G188" s="651"/>
      <c r="H188" s="650" t="str">
        <f t="shared" si="28"/>
        <v/>
      </c>
      <c r="I188" s="642"/>
      <c r="J188" s="649"/>
      <c r="K188" s="653" t="str">
        <f t="shared" si="29"/>
        <v/>
      </c>
      <c r="L188" s="647"/>
      <c r="M188" s="647"/>
      <c r="N188" s="646">
        <f t="shared" si="25"/>
        <v>0</v>
      </c>
      <c r="O188" s="644"/>
      <c r="P188" s="645">
        <f t="shared" si="26"/>
        <v>0</v>
      </c>
      <c r="Q188" s="644"/>
      <c r="R188" s="644"/>
      <c r="S188" s="642"/>
      <c r="T188" s="643">
        <f t="shared" si="27"/>
        <v>0</v>
      </c>
      <c r="U188" s="644"/>
      <c r="V188" s="644"/>
    </row>
    <row r="189" spans="2:22" x14ac:dyDescent="0.25">
      <c r="B189" s="951"/>
      <c r="C189" s="954"/>
      <c r="D189" s="652"/>
      <c r="E189" s="652"/>
      <c r="F189" s="644"/>
      <c r="G189" s="651"/>
      <c r="H189" s="650" t="str">
        <f t="shared" si="28"/>
        <v/>
      </c>
      <c r="I189" s="642"/>
      <c r="J189" s="649"/>
      <c r="K189" s="653" t="str">
        <f t="shared" si="29"/>
        <v/>
      </c>
      <c r="L189" s="647"/>
      <c r="M189" s="647"/>
      <c r="N189" s="646">
        <f t="shared" si="25"/>
        <v>0</v>
      </c>
      <c r="O189" s="644"/>
      <c r="P189" s="645">
        <f t="shared" si="26"/>
        <v>0</v>
      </c>
      <c r="Q189" s="644"/>
      <c r="R189" s="644"/>
      <c r="S189" s="642"/>
      <c r="T189" s="643">
        <f t="shared" si="27"/>
        <v>0</v>
      </c>
      <c r="U189" s="644"/>
      <c r="V189" s="644"/>
    </row>
    <row r="190" spans="2:22" x14ac:dyDescent="0.25">
      <c r="B190" s="951"/>
      <c r="C190" s="954"/>
      <c r="D190" s="652"/>
      <c r="E190" s="652"/>
      <c r="F190" s="644"/>
      <c r="G190" s="651"/>
      <c r="H190" s="650" t="str">
        <f t="shared" si="28"/>
        <v/>
      </c>
      <c r="I190" s="642"/>
      <c r="J190" s="649"/>
      <c r="K190" s="653" t="str">
        <f t="shared" si="29"/>
        <v/>
      </c>
      <c r="L190" s="647"/>
      <c r="M190" s="647"/>
      <c r="N190" s="646">
        <f t="shared" si="25"/>
        <v>0</v>
      </c>
      <c r="O190" s="644"/>
      <c r="P190" s="645">
        <f t="shared" si="26"/>
        <v>0</v>
      </c>
      <c r="Q190" s="644"/>
      <c r="R190" s="644"/>
      <c r="S190" s="642"/>
      <c r="T190" s="643">
        <f t="shared" si="27"/>
        <v>0</v>
      </c>
      <c r="U190" s="644"/>
      <c r="V190" s="644"/>
    </row>
    <row r="191" spans="2:22" x14ac:dyDescent="0.25">
      <c r="B191" s="951"/>
      <c r="C191" s="954"/>
      <c r="D191" s="652"/>
      <c r="E191" s="652"/>
      <c r="F191" s="644"/>
      <c r="G191" s="651"/>
      <c r="H191" s="650" t="str">
        <f t="shared" si="28"/>
        <v/>
      </c>
      <c r="I191" s="642"/>
      <c r="J191" s="649"/>
      <c r="K191" s="653" t="str">
        <f t="shared" si="29"/>
        <v/>
      </c>
      <c r="L191" s="647"/>
      <c r="M191" s="647"/>
      <c r="N191" s="646">
        <f t="shared" si="25"/>
        <v>0</v>
      </c>
      <c r="O191" s="644"/>
      <c r="P191" s="645">
        <f t="shared" si="26"/>
        <v>0</v>
      </c>
      <c r="Q191" s="644"/>
      <c r="R191" s="644"/>
      <c r="S191" s="642"/>
      <c r="T191" s="643">
        <f t="shared" si="27"/>
        <v>0</v>
      </c>
      <c r="U191" s="644"/>
      <c r="V191" s="644"/>
    </row>
    <row r="192" spans="2:22" x14ac:dyDescent="0.25">
      <c r="B192" s="951"/>
      <c r="C192" s="954"/>
      <c r="D192" s="652"/>
      <c r="E192" s="652"/>
      <c r="F192" s="644"/>
      <c r="G192" s="651"/>
      <c r="H192" s="650" t="str">
        <f t="shared" si="28"/>
        <v/>
      </c>
      <c r="I192" s="642"/>
      <c r="J192" s="649"/>
      <c r="K192" s="653" t="str">
        <f t="shared" si="29"/>
        <v/>
      </c>
      <c r="L192" s="647"/>
      <c r="M192" s="647"/>
      <c r="N192" s="646">
        <f t="shared" si="25"/>
        <v>0</v>
      </c>
      <c r="O192" s="644"/>
      <c r="P192" s="645">
        <f t="shared" si="26"/>
        <v>0</v>
      </c>
      <c r="Q192" s="644"/>
      <c r="R192" s="644"/>
      <c r="S192" s="642"/>
      <c r="T192" s="643">
        <f t="shared" si="27"/>
        <v>0</v>
      </c>
      <c r="U192" s="644"/>
      <c r="V192" s="644"/>
    </row>
    <row r="193" spans="2:22" x14ac:dyDescent="0.25">
      <c r="B193" s="951"/>
      <c r="C193" s="954"/>
      <c r="D193" s="652"/>
      <c r="E193" s="652"/>
      <c r="F193" s="644"/>
      <c r="G193" s="651"/>
      <c r="H193" s="650" t="str">
        <f t="shared" si="28"/>
        <v/>
      </c>
      <c r="I193" s="642"/>
      <c r="J193" s="649"/>
      <c r="K193" s="653" t="str">
        <f t="shared" si="29"/>
        <v/>
      </c>
      <c r="L193" s="647"/>
      <c r="M193" s="647"/>
      <c r="N193" s="646">
        <f t="shared" si="25"/>
        <v>0</v>
      </c>
      <c r="O193" s="644"/>
      <c r="P193" s="645">
        <f t="shared" si="26"/>
        <v>0</v>
      </c>
      <c r="Q193" s="644"/>
      <c r="R193" s="644"/>
      <c r="S193" s="642"/>
      <c r="T193" s="643">
        <f t="shared" si="27"/>
        <v>0</v>
      </c>
      <c r="U193" s="644"/>
      <c r="V193" s="644"/>
    </row>
    <row r="194" spans="2:22" x14ac:dyDescent="0.25">
      <c r="B194" s="951"/>
      <c r="C194" s="954"/>
      <c r="D194" s="652"/>
      <c r="E194" s="652"/>
      <c r="F194" s="644"/>
      <c r="G194" s="651"/>
      <c r="H194" s="650" t="str">
        <f t="shared" si="28"/>
        <v/>
      </c>
      <c r="I194" s="642"/>
      <c r="J194" s="649"/>
      <c r="K194" s="653" t="str">
        <f t="shared" si="29"/>
        <v/>
      </c>
      <c r="L194" s="647"/>
      <c r="M194" s="647"/>
      <c r="N194" s="646">
        <f t="shared" si="25"/>
        <v>0</v>
      </c>
      <c r="O194" s="644"/>
      <c r="P194" s="645">
        <f t="shared" si="26"/>
        <v>0</v>
      </c>
      <c r="Q194" s="644"/>
      <c r="R194" s="644"/>
      <c r="S194" s="642"/>
      <c r="T194" s="643">
        <f t="shared" si="27"/>
        <v>0</v>
      </c>
      <c r="U194" s="644"/>
      <c r="V194" s="644"/>
    </row>
    <row r="195" spans="2:22" x14ac:dyDescent="0.25">
      <c r="B195" s="951"/>
      <c r="C195" s="954"/>
      <c r="D195" s="652"/>
      <c r="E195" s="652"/>
      <c r="F195" s="644"/>
      <c r="G195" s="651"/>
      <c r="H195" s="650" t="str">
        <f t="shared" si="28"/>
        <v/>
      </c>
      <c r="I195" s="642"/>
      <c r="J195" s="649"/>
      <c r="K195" s="653" t="str">
        <f t="shared" si="29"/>
        <v/>
      </c>
      <c r="L195" s="647"/>
      <c r="M195" s="647"/>
      <c r="N195" s="646">
        <f t="shared" si="25"/>
        <v>0</v>
      </c>
      <c r="O195" s="644"/>
      <c r="P195" s="645">
        <f t="shared" si="26"/>
        <v>0</v>
      </c>
      <c r="Q195" s="644"/>
      <c r="R195" s="644"/>
      <c r="S195" s="642"/>
      <c r="T195" s="643">
        <f t="shared" si="27"/>
        <v>0</v>
      </c>
      <c r="U195" s="644"/>
      <c r="V195" s="644"/>
    </row>
    <row r="196" spans="2:22" x14ac:dyDescent="0.25">
      <c r="B196" s="951"/>
      <c r="C196" s="954"/>
      <c r="D196" s="652"/>
      <c r="E196" s="652"/>
      <c r="F196" s="644"/>
      <c r="G196" s="651"/>
      <c r="H196" s="650" t="str">
        <f t="shared" si="28"/>
        <v/>
      </c>
      <c r="I196" s="642"/>
      <c r="J196" s="649"/>
      <c r="K196" s="653" t="str">
        <f t="shared" si="29"/>
        <v/>
      </c>
      <c r="L196" s="647"/>
      <c r="M196" s="647"/>
      <c r="N196" s="646">
        <f t="shared" si="25"/>
        <v>0</v>
      </c>
      <c r="O196" s="644"/>
      <c r="P196" s="645">
        <f t="shared" si="26"/>
        <v>0</v>
      </c>
      <c r="Q196" s="644"/>
      <c r="R196" s="644"/>
      <c r="S196" s="642"/>
      <c r="T196" s="643">
        <f t="shared" si="27"/>
        <v>0</v>
      </c>
      <c r="U196" s="644"/>
      <c r="V196" s="644"/>
    </row>
    <row r="197" spans="2:22" x14ac:dyDescent="0.25">
      <c r="B197" s="951"/>
      <c r="C197" s="954"/>
      <c r="D197" s="652"/>
      <c r="E197" s="652"/>
      <c r="F197" s="644"/>
      <c r="G197" s="651"/>
      <c r="H197" s="650" t="str">
        <f t="shared" si="28"/>
        <v/>
      </c>
      <c r="I197" s="642"/>
      <c r="J197" s="649"/>
      <c r="K197" s="653" t="str">
        <f t="shared" si="29"/>
        <v/>
      </c>
      <c r="L197" s="647"/>
      <c r="M197" s="647"/>
      <c r="N197" s="646">
        <f t="shared" ref="N197:N204" si="30">L197+M197</f>
        <v>0</v>
      </c>
      <c r="O197" s="644"/>
      <c r="P197" s="645">
        <f t="shared" ref="P197:P204" si="31">I197-(N197+O197)</f>
        <v>0</v>
      </c>
      <c r="Q197" s="644"/>
      <c r="R197" s="644"/>
      <c r="S197" s="642"/>
      <c r="T197" s="643">
        <f t="shared" ref="T197:T204" si="32">I197-N197-Q197-R197+S197</f>
        <v>0</v>
      </c>
      <c r="U197" s="644"/>
      <c r="V197" s="644"/>
    </row>
    <row r="198" spans="2:22" x14ac:dyDescent="0.25">
      <c r="B198" s="951"/>
      <c r="C198" s="954"/>
      <c r="D198" s="652"/>
      <c r="E198" s="652"/>
      <c r="F198" s="644"/>
      <c r="G198" s="651"/>
      <c r="H198" s="650" t="str">
        <f t="shared" si="28"/>
        <v/>
      </c>
      <c r="I198" s="642"/>
      <c r="J198" s="649"/>
      <c r="K198" s="653" t="str">
        <f t="shared" si="29"/>
        <v/>
      </c>
      <c r="L198" s="647"/>
      <c r="M198" s="647"/>
      <c r="N198" s="646">
        <f t="shared" si="30"/>
        <v>0</v>
      </c>
      <c r="O198" s="644"/>
      <c r="P198" s="645">
        <f t="shared" si="31"/>
        <v>0</v>
      </c>
      <c r="Q198" s="644"/>
      <c r="R198" s="644"/>
      <c r="S198" s="642"/>
      <c r="T198" s="643">
        <f t="shared" si="32"/>
        <v>0</v>
      </c>
      <c r="U198" s="644"/>
      <c r="V198" s="644"/>
    </row>
    <row r="199" spans="2:22" x14ac:dyDescent="0.25">
      <c r="B199" s="951"/>
      <c r="C199" s="954"/>
      <c r="D199" s="652"/>
      <c r="E199" s="652"/>
      <c r="F199" s="644"/>
      <c r="G199" s="651"/>
      <c r="H199" s="650" t="str">
        <f t="shared" si="28"/>
        <v/>
      </c>
      <c r="I199" s="642"/>
      <c r="J199" s="649"/>
      <c r="K199" s="653" t="str">
        <f t="shared" si="29"/>
        <v/>
      </c>
      <c r="L199" s="647"/>
      <c r="M199" s="647"/>
      <c r="N199" s="646">
        <f t="shared" si="30"/>
        <v>0</v>
      </c>
      <c r="O199" s="644"/>
      <c r="P199" s="645">
        <f t="shared" si="31"/>
        <v>0</v>
      </c>
      <c r="Q199" s="644"/>
      <c r="R199" s="644"/>
      <c r="S199" s="642"/>
      <c r="T199" s="643">
        <f t="shared" si="32"/>
        <v>0</v>
      </c>
      <c r="U199" s="644"/>
      <c r="V199" s="644"/>
    </row>
    <row r="200" spans="2:22" x14ac:dyDescent="0.25">
      <c r="B200" s="951"/>
      <c r="C200" s="954"/>
      <c r="D200" s="652"/>
      <c r="E200" s="652"/>
      <c r="F200" s="644"/>
      <c r="G200" s="651"/>
      <c r="H200" s="650" t="str">
        <f t="shared" si="28"/>
        <v/>
      </c>
      <c r="I200" s="642"/>
      <c r="J200" s="649"/>
      <c r="K200" s="653" t="str">
        <f t="shared" si="29"/>
        <v/>
      </c>
      <c r="L200" s="647"/>
      <c r="M200" s="647"/>
      <c r="N200" s="646">
        <f t="shared" si="30"/>
        <v>0</v>
      </c>
      <c r="O200" s="644"/>
      <c r="P200" s="645">
        <f t="shared" si="31"/>
        <v>0</v>
      </c>
      <c r="Q200" s="644"/>
      <c r="R200" s="644"/>
      <c r="S200" s="642"/>
      <c r="T200" s="643">
        <f t="shared" si="32"/>
        <v>0</v>
      </c>
      <c r="U200" s="644"/>
      <c r="V200" s="644"/>
    </row>
    <row r="201" spans="2:22" x14ac:dyDescent="0.25">
      <c r="B201" s="951"/>
      <c r="C201" s="954"/>
      <c r="D201" s="652"/>
      <c r="E201" s="652"/>
      <c r="F201" s="644"/>
      <c r="G201" s="651"/>
      <c r="H201" s="650" t="str">
        <f t="shared" si="28"/>
        <v/>
      </c>
      <c r="I201" s="642"/>
      <c r="J201" s="649"/>
      <c r="K201" s="653" t="str">
        <f t="shared" si="29"/>
        <v/>
      </c>
      <c r="L201" s="647"/>
      <c r="M201" s="647"/>
      <c r="N201" s="646">
        <f t="shared" si="30"/>
        <v>0</v>
      </c>
      <c r="O201" s="644"/>
      <c r="P201" s="645">
        <f t="shared" si="31"/>
        <v>0</v>
      </c>
      <c r="Q201" s="644"/>
      <c r="R201" s="644"/>
      <c r="S201" s="642"/>
      <c r="T201" s="643">
        <f t="shared" si="32"/>
        <v>0</v>
      </c>
      <c r="U201" s="644"/>
      <c r="V201" s="644"/>
    </row>
    <row r="202" spans="2:22" x14ac:dyDescent="0.25">
      <c r="B202" s="951"/>
      <c r="C202" s="954"/>
      <c r="D202" s="652"/>
      <c r="E202" s="652"/>
      <c r="F202" s="644"/>
      <c r="G202" s="651"/>
      <c r="H202" s="650" t="str">
        <f t="shared" si="28"/>
        <v/>
      </c>
      <c r="I202" s="642"/>
      <c r="J202" s="649"/>
      <c r="K202" s="653" t="str">
        <f t="shared" si="29"/>
        <v/>
      </c>
      <c r="L202" s="647"/>
      <c r="M202" s="647"/>
      <c r="N202" s="646">
        <f t="shared" si="30"/>
        <v>0</v>
      </c>
      <c r="O202" s="644"/>
      <c r="P202" s="645">
        <f t="shared" si="31"/>
        <v>0</v>
      </c>
      <c r="Q202" s="644"/>
      <c r="R202" s="644"/>
      <c r="S202" s="642"/>
      <c r="T202" s="643">
        <f t="shared" si="32"/>
        <v>0</v>
      </c>
      <c r="U202" s="644"/>
      <c r="V202" s="644"/>
    </row>
    <row r="203" spans="2:22" x14ac:dyDescent="0.25">
      <c r="B203" s="951"/>
      <c r="C203" s="954"/>
      <c r="D203" s="652"/>
      <c r="E203" s="652"/>
      <c r="F203" s="644"/>
      <c r="G203" s="651"/>
      <c r="H203" s="650" t="str">
        <f t="shared" si="28"/>
        <v/>
      </c>
      <c r="I203" s="642"/>
      <c r="J203" s="649"/>
      <c r="K203" s="653" t="str">
        <f t="shared" si="29"/>
        <v/>
      </c>
      <c r="L203" s="647"/>
      <c r="M203" s="647"/>
      <c r="N203" s="646">
        <f t="shared" si="30"/>
        <v>0</v>
      </c>
      <c r="O203" s="644"/>
      <c r="P203" s="645">
        <f t="shared" si="31"/>
        <v>0</v>
      </c>
      <c r="Q203" s="644"/>
      <c r="R203" s="644"/>
      <c r="S203" s="642"/>
      <c r="T203" s="643">
        <f t="shared" si="32"/>
        <v>0</v>
      </c>
      <c r="U203" s="644"/>
      <c r="V203" s="644"/>
    </row>
    <row r="204" spans="2:22" x14ac:dyDescent="0.25">
      <c r="B204" s="952"/>
      <c r="C204" s="955"/>
      <c r="D204" s="652"/>
      <c r="E204" s="652"/>
      <c r="F204" s="644"/>
      <c r="G204" s="651"/>
      <c r="H204" s="650" t="str">
        <f t="shared" si="28"/>
        <v/>
      </c>
      <c r="I204" s="642"/>
      <c r="J204" s="649"/>
      <c r="K204" s="648" t="str">
        <f t="shared" si="29"/>
        <v/>
      </c>
      <c r="L204" s="647"/>
      <c r="M204" s="647"/>
      <c r="N204" s="646">
        <f t="shared" si="30"/>
        <v>0</v>
      </c>
      <c r="O204" s="644"/>
      <c r="P204" s="645">
        <f t="shared" si="31"/>
        <v>0</v>
      </c>
      <c r="Q204" s="644"/>
      <c r="R204" s="644"/>
      <c r="S204" s="642"/>
      <c r="T204" s="643">
        <f t="shared" si="32"/>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3">SUM(K5:K204)</f>
        <v>0</v>
      </c>
      <c r="L205" s="636">
        <f t="shared" si="33"/>
        <v>0</v>
      </c>
      <c r="M205" s="636">
        <f t="shared" si="33"/>
        <v>0</v>
      </c>
      <c r="N205" s="635">
        <f t="shared" si="33"/>
        <v>0</v>
      </c>
      <c r="O205" s="634">
        <f t="shared" si="33"/>
        <v>0</v>
      </c>
      <c r="P205" s="634">
        <f t="shared" si="33"/>
        <v>0</v>
      </c>
      <c r="Q205" s="634">
        <f t="shared" si="33"/>
        <v>0</v>
      </c>
      <c r="R205" s="634">
        <f t="shared" si="33"/>
        <v>0</v>
      </c>
      <c r="S205" s="634">
        <f t="shared" si="33"/>
        <v>0</v>
      </c>
      <c r="T205" s="633">
        <f t="shared" si="33"/>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XFD1" sqref="XFD1"/>
      <selection pane="topRight" activeCell="XFD1" sqref="XFD1"/>
      <selection pane="bottomLeft" activeCell="XFD1" sqref="XFD1"/>
      <selection pane="bottomRight" activeCell="G1" sqref="G1"/>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43.140625" style="627" customWidth="1"/>
    <col min="22" max="22" width="33.285156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Clients'!C14</f>
        <v>0</v>
      </c>
      <c r="E2" s="680"/>
      <c r="G2" s="679"/>
      <c r="H2" s="679"/>
      <c r="J2" s="678"/>
      <c r="K2" s="678"/>
      <c r="L2" s="678"/>
      <c r="M2" s="678"/>
    </row>
    <row r="3" spans="1:25" s="670" customFormat="1" ht="54"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Clients'!C14</f>
        <v>0</v>
      </c>
      <c r="D5" s="651"/>
      <c r="E5" s="651"/>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1"/>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1"/>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1"/>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1"/>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1"/>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1"/>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1"/>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1"/>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1"/>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1"/>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1"/>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1"/>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1"/>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1"/>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1"/>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1"/>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1"/>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1"/>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1"/>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1"/>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1"/>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1"/>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1"/>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1"/>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1"/>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1"/>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1"/>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1"/>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1"/>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1"/>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1"/>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1"/>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1"/>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1"/>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1"/>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1"/>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1"/>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1"/>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1"/>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1"/>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1"/>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1"/>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1"/>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1"/>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1"/>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1"/>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1"/>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1"/>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1"/>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1"/>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1"/>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1"/>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1"/>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1"/>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1"/>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1"/>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1"/>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1"/>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1"/>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1"/>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1"/>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1"/>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1"/>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1"/>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1"/>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1"/>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1"/>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1"/>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1"/>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1"/>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1"/>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1"/>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1"/>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1"/>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1"/>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1"/>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1"/>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1"/>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1"/>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1"/>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1"/>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1"/>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1"/>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1"/>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1"/>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1"/>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1"/>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1"/>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1"/>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1"/>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1"/>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1"/>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1"/>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1"/>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1"/>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1"/>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1"/>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1"/>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1"/>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1"/>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1"/>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1"/>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1"/>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1"/>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1"/>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1"/>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1"/>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1"/>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1"/>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1"/>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1"/>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1"/>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1"/>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1"/>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1"/>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1"/>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1"/>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1"/>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1"/>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1"/>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1"/>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1"/>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1"/>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1"/>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1"/>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1"/>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1"/>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1"/>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1"/>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1"/>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1"/>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1"/>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1"/>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1"/>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1"/>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1"/>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1"/>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1"/>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1"/>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1"/>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1"/>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1"/>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1"/>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1"/>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1"/>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1"/>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1"/>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1"/>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1"/>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1"/>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1"/>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1"/>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1"/>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1"/>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1"/>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1"/>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1"/>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1"/>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1"/>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1"/>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1"/>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1"/>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1"/>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1"/>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1"/>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1"/>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1"/>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1"/>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1"/>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1"/>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1"/>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1"/>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1"/>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1"/>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1"/>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1"/>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1"/>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1"/>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1"/>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1"/>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1"/>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1"/>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1"/>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1"/>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1"/>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1"/>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1"/>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1"/>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1"/>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1"/>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1"/>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1"/>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1"/>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1"/>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1"/>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1"/>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1"/>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1"/>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1"/>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34">
        <f>SUM(H5:H204)</f>
        <v>0</v>
      </c>
      <c r="I205" s="636">
        <f>SUM(I5:I204)</f>
        <v>0</v>
      </c>
      <c r="J205" s="637"/>
      <c r="K205" s="636">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XFD1" sqref="XFD1"/>
      <selection pane="topRight" activeCell="XFD1" sqref="XFD1"/>
      <selection pane="bottomLeft" activeCell="XFD1" sqref="XFD1"/>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40.140625" style="627" customWidth="1"/>
    <col min="22" max="22" width="30.57031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Clients'!C15</f>
        <v>0</v>
      </c>
      <c r="E2" s="680"/>
      <c r="G2" s="679"/>
      <c r="H2" s="679"/>
      <c r="J2" s="678"/>
      <c r="K2" s="678"/>
      <c r="L2" s="678"/>
      <c r="M2" s="678"/>
    </row>
    <row r="3" spans="1:25" s="670" customFormat="1" ht="57"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Clients'!C15</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710"/>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XFD1" sqref="XFD1"/>
      <selection pane="topRight" activeCell="XFD1" sqref="XFD1"/>
      <selection pane="bottomLeft" activeCell="XFD1" sqref="XFD1"/>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7" style="627" customWidth="1"/>
    <col min="22" max="22" width="24.855468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Clients'!C16</f>
        <v>0</v>
      </c>
      <c r="E2" s="680"/>
      <c r="G2" s="679"/>
      <c r="H2" s="679"/>
      <c r="J2" s="678"/>
      <c r="K2" s="678"/>
      <c r="L2" s="678"/>
      <c r="M2" s="678"/>
    </row>
    <row r="3" spans="1:25" s="670" customFormat="1" ht="46.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Clients'!C16</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XFD1" sqref="XFD1"/>
      <selection pane="topRight" activeCell="XFD1" sqref="XFD1"/>
      <selection pane="bottomLeft" activeCell="XFD1" sqref="XFD1"/>
      <selection pane="bottomRight" activeCell="G1" sqref="G1"/>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7" style="627" customWidth="1"/>
    <col min="22" max="22" width="27.425781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Clients'!C17</f>
        <v>0</v>
      </c>
      <c r="E2" s="680"/>
      <c r="G2" s="679"/>
      <c r="H2" s="679"/>
      <c r="J2" s="678"/>
      <c r="K2" s="678"/>
      <c r="L2" s="678"/>
      <c r="M2" s="678"/>
    </row>
    <row r="3" spans="1:25" s="670" customFormat="1" ht="42.7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Clients'!C17</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VG59"/>
  <sheetViews>
    <sheetView showGridLines="0" zoomScale="80" zoomScaleNormal="80" zoomScaleSheetLayoutView="100" workbookViewId="0">
      <selection sqref="A1:A4"/>
    </sheetView>
  </sheetViews>
  <sheetFormatPr defaultRowHeight="14.25" x14ac:dyDescent="0.2"/>
  <cols>
    <col min="1" max="1" width="12.5703125" style="99" customWidth="1"/>
    <col min="2" max="2" width="58.140625" style="99" customWidth="1"/>
    <col min="3" max="3" width="9" style="99" bestFit="1" customWidth="1"/>
    <col min="4" max="4" width="28.85546875" style="99" customWidth="1"/>
    <col min="5" max="5" width="2.5703125" style="94" customWidth="1"/>
    <col min="6" max="6" width="28.85546875" style="101" customWidth="1"/>
    <col min="7" max="7" width="1.85546875" style="102" customWidth="1"/>
    <col min="8" max="8" width="30.42578125" style="101" customWidth="1"/>
    <col min="9" max="3959" width="9.140625" style="108"/>
    <col min="3960" max="16384" width="9.140625" style="99"/>
  </cols>
  <sheetData>
    <row r="1" spans="1:3959" ht="15" x14ac:dyDescent="0.25">
      <c r="A1" s="875" t="s">
        <v>172</v>
      </c>
      <c r="B1" s="397" t="s">
        <v>263</v>
      </c>
      <c r="C1" s="398"/>
      <c r="D1" s="398"/>
      <c r="E1" s="398"/>
      <c r="F1" s="399"/>
      <c r="G1" s="399"/>
      <c r="H1" s="400"/>
    </row>
    <row r="2" spans="1:3959" ht="15" x14ac:dyDescent="0.25">
      <c r="A2" s="875"/>
      <c r="B2" s="401" t="s">
        <v>218</v>
      </c>
      <c r="C2" s="94"/>
      <c r="D2" s="372">
        <f>F2-120</f>
        <v>42705</v>
      </c>
      <c r="F2" s="372">
        <f>HOME!O5</f>
        <v>42825</v>
      </c>
      <c r="G2" s="89"/>
      <c r="H2" s="402"/>
    </row>
    <row r="3" spans="1:3959" ht="15" x14ac:dyDescent="0.25">
      <c r="A3" s="875"/>
      <c r="B3" s="403"/>
      <c r="C3" s="370" t="s">
        <v>10</v>
      </c>
      <c r="D3" s="422" t="s">
        <v>21</v>
      </c>
      <c r="E3" s="370"/>
      <c r="F3" s="422" t="s">
        <v>20</v>
      </c>
      <c r="G3" s="3"/>
      <c r="H3" s="423" t="s">
        <v>1045</v>
      </c>
      <c r="J3" s="107"/>
    </row>
    <row r="4" spans="1:3959" ht="15" x14ac:dyDescent="0.25">
      <c r="A4" s="875"/>
      <c r="B4" s="403"/>
      <c r="C4" s="94"/>
      <c r="D4" s="422" t="s">
        <v>29</v>
      </c>
      <c r="F4" s="422" t="s">
        <v>29</v>
      </c>
      <c r="G4" s="3"/>
      <c r="H4" s="423" t="s">
        <v>29</v>
      </c>
      <c r="I4" s="108" t="s">
        <v>11</v>
      </c>
    </row>
    <row r="5" spans="1:3959" ht="15" x14ac:dyDescent="0.25">
      <c r="B5" s="404" t="s">
        <v>12</v>
      </c>
      <c r="C5" s="94"/>
      <c r="D5" s="4"/>
      <c r="E5" s="4"/>
      <c r="F5" s="4"/>
      <c r="G5" s="4"/>
      <c r="H5" s="405"/>
    </row>
    <row r="6" spans="1:3959" s="111" customFormat="1" ht="15" x14ac:dyDescent="0.25">
      <c r="A6" s="786" t="s">
        <v>1292</v>
      </c>
      <c r="B6" s="406" t="s">
        <v>24</v>
      </c>
      <c r="C6" s="370">
        <v>1</v>
      </c>
      <c r="D6" s="414">
        <f>'Notes BS'!D10</f>
        <v>0</v>
      </c>
      <c r="E6" s="117"/>
      <c r="F6" s="414">
        <f>'Notes BS'!E10</f>
        <v>0</v>
      </c>
      <c r="G6" s="4"/>
      <c r="H6" s="420">
        <f>'Notes BS'!F10</f>
        <v>0</v>
      </c>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108"/>
      <c r="IJ6" s="108"/>
      <c r="IK6" s="108"/>
      <c r="IL6" s="108"/>
      <c r="IM6" s="108"/>
      <c r="IN6" s="108"/>
      <c r="IO6" s="108"/>
      <c r="IP6" s="108"/>
      <c r="IQ6" s="108"/>
      <c r="IR6" s="108"/>
      <c r="IS6" s="108"/>
      <c r="IT6" s="108"/>
      <c r="IU6" s="108"/>
      <c r="IV6" s="108"/>
      <c r="IW6" s="108"/>
      <c r="IX6" s="108"/>
      <c r="IY6" s="108"/>
      <c r="IZ6" s="108"/>
      <c r="JA6" s="108"/>
      <c r="JB6" s="108"/>
      <c r="JC6" s="108"/>
      <c r="JD6" s="108"/>
      <c r="JE6" s="108"/>
      <c r="JF6" s="108"/>
      <c r="JG6" s="108"/>
      <c r="JH6" s="108"/>
      <c r="JI6" s="108"/>
      <c r="JJ6" s="108"/>
      <c r="JK6" s="108"/>
      <c r="JL6" s="108"/>
      <c r="JM6" s="108"/>
      <c r="JN6" s="108"/>
      <c r="JO6" s="108"/>
      <c r="JP6" s="108"/>
      <c r="JQ6" s="108"/>
      <c r="JR6" s="108"/>
      <c r="JS6" s="108"/>
      <c r="JT6" s="108"/>
      <c r="JU6" s="108"/>
      <c r="JV6" s="108"/>
      <c r="JW6" s="108"/>
      <c r="JX6" s="108"/>
      <c r="JY6" s="108"/>
      <c r="JZ6" s="108"/>
      <c r="KA6" s="108"/>
      <c r="KB6" s="108"/>
      <c r="KC6" s="108"/>
      <c r="KD6" s="108"/>
      <c r="KE6" s="108"/>
      <c r="KF6" s="108"/>
      <c r="KG6" s="108"/>
      <c r="KH6" s="108"/>
      <c r="KI6" s="108"/>
      <c r="KJ6" s="108"/>
      <c r="KK6" s="108"/>
      <c r="KL6" s="108"/>
      <c r="KM6" s="108"/>
      <c r="KN6" s="108"/>
      <c r="KO6" s="108"/>
      <c r="KP6" s="108"/>
      <c r="KQ6" s="108"/>
      <c r="KR6" s="108"/>
      <c r="KS6" s="108"/>
      <c r="KT6" s="108"/>
      <c r="KU6" s="108"/>
      <c r="KV6" s="108"/>
      <c r="KW6" s="108"/>
      <c r="KX6" s="108"/>
      <c r="KY6" s="108"/>
      <c r="KZ6" s="108"/>
      <c r="LA6" s="108"/>
      <c r="LB6" s="108"/>
      <c r="LC6" s="108"/>
      <c r="LD6" s="108"/>
      <c r="LE6" s="108"/>
      <c r="LF6" s="108"/>
      <c r="LG6" s="108"/>
      <c r="LH6" s="108"/>
      <c r="LI6" s="108"/>
      <c r="LJ6" s="108"/>
      <c r="LK6" s="108"/>
      <c r="LL6" s="108"/>
      <c r="LM6" s="108"/>
      <c r="LN6" s="108"/>
      <c r="LO6" s="108"/>
      <c r="LP6" s="108"/>
      <c r="LQ6" s="108"/>
      <c r="LR6" s="108"/>
      <c r="LS6" s="108"/>
      <c r="LT6" s="108"/>
      <c r="LU6" s="108"/>
      <c r="LV6" s="108"/>
      <c r="LW6" s="108"/>
      <c r="LX6" s="108"/>
      <c r="LY6" s="108"/>
      <c r="LZ6" s="108"/>
      <c r="MA6" s="108"/>
      <c r="MB6" s="108"/>
      <c r="MC6" s="108"/>
      <c r="MD6" s="108"/>
      <c r="ME6" s="108"/>
      <c r="MF6" s="108"/>
      <c r="MG6" s="108"/>
      <c r="MH6" s="108"/>
      <c r="MI6" s="108"/>
      <c r="MJ6" s="108"/>
      <c r="MK6" s="108"/>
      <c r="ML6" s="108"/>
      <c r="MM6" s="108"/>
      <c r="MN6" s="108"/>
      <c r="MO6" s="108"/>
      <c r="MP6" s="108"/>
      <c r="MQ6" s="108"/>
      <c r="MR6" s="108"/>
      <c r="MS6" s="108"/>
      <c r="MT6" s="108"/>
      <c r="MU6" s="108"/>
      <c r="MV6" s="108"/>
      <c r="MW6" s="108"/>
      <c r="MX6" s="108"/>
      <c r="MY6" s="108"/>
      <c r="MZ6" s="108"/>
      <c r="NA6" s="108"/>
      <c r="NB6" s="108"/>
      <c r="NC6" s="108"/>
      <c r="ND6" s="108"/>
      <c r="NE6" s="108"/>
      <c r="NF6" s="108"/>
      <c r="NG6" s="108"/>
      <c r="NH6" s="108"/>
      <c r="NI6" s="108"/>
      <c r="NJ6" s="108"/>
      <c r="NK6" s="108"/>
      <c r="NL6" s="108"/>
      <c r="NM6" s="108"/>
      <c r="NN6" s="108"/>
      <c r="NO6" s="108"/>
      <c r="NP6" s="108"/>
      <c r="NQ6" s="108"/>
      <c r="NR6" s="108"/>
      <c r="NS6" s="108"/>
      <c r="NT6" s="108"/>
      <c r="NU6" s="108"/>
      <c r="NV6" s="108"/>
      <c r="NW6" s="108"/>
      <c r="NX6" s="108"/>
      <c r="NY6" s="108"/>
      <c r="NZ6" s="108"/>
      <c r="OA6" s="108"/>
      <c r="OB6" s="108"/>
      <c r="OC6" s="108"/>
      <c r="OD6" s="108"/>
      <c r="OE6" s="108"/>
      <c r="OF6" s="108"/>
      <c r="OG6" s="108"/>
      <c r="OH6" s="108"/>
      <c r="OI6" s="108"/>
      <c r="OJ6" s="108"/>
      <c r="OK6" s="108"/>
      <c r="OL6" s="108"/>
      <c r="OM6" s="108"/>
      <c r="ON6" s="108"/>
      <c r="OO6" s="108"/>
      <c r="OP6" s="108"/>
      <c r="OQ6" s="108"/>
      <c r="OR6" s="108"/>
      <c r="OS6" s="108"/>
      <c r="OT6" s="108"/>
      <c r="OU6" s="108"/>
      <c r="OV6" s="108"/>
      <c r="OW6" s="108"/>
      <c r="OX6" s="108"/>
      <c r="OY6" s="108"/>
      <c r="OZ6" s="108"/>
      <c r="PA6" s="108"/>
      <c r="PB6" s="108"/>
      <c r="PC6" s="108"/>
      <c r="PD6" s="108"/>
      <c r="PE6" s="108"/>
      <c r="PF6" s="108"/>
      <c r="PG6" s="108"/>
      <c r="PH6" s="108"/>
      <c r="PI6" s="108"/>
      <c r="PJ6" s="108"/>
      <c r="PK6" s="108"/>
      <c r="PL6" s="108"/>
      <c r="PM6" s="108"/>
      <c r="PN6" s="108"/>
      <c r="PO6" s="108"/>
      <c r="PP6" s="108"/>
      <c r="PQ6" s="108"/>
      <c r="PR6" s="108"/>
      <c r="PS6" s="108"/>
      <c r="PT6" s="108"/>
      <c r="PU6" s="108"/>
      <c r="PV6" s="108"/>
      <c r="PW6" s="108"/>
      <c r="PX6" s="108"/>
      <c r="PY6" s="108"/>
      <c r="PZ6" s="108"/>
      <c r="QA6" s="108"/>
      <c r="QB6" s="108"/>
      <c r="QC6" s="108"/>
      <c r="QD6" s="108"/>
      <c r="QE6" s="108"/>
      <c r="QF6" s="108"/>
      <c r="QG6" s="108"/>
      <c r="QH6" s="108"/>
      <c r="QI6" s="108"/>
      <c r="QJ6" s="108"/>
      <c r="QK6" s="108"/>
      <c r="QL6" s="108"/>
      <c r="QM6" s="108"/>
      <c r="QN6" s="108"/>
      <c r="QO6" s="108"/>
      <c r="QP6" s="108"/>
      <c r="QQ6" s="108"/>
      <c r="QR6" s="108"/>
      <c r="QS6" s="108"/>
      <c r="QT6" s="108"/>
      <c r="QU6" s="108"/>
      <c r="QV6" s="108"/>
      <c r="QW6" s="108"/>
      <c r="QX6" s="108"/>
      <c r="QY6" s="108"/>
      <c r="QZ6" s="108"/>
      <c r="RA6" s="108"/>
      <c r="RB6" s="108"/>
      <c r="RC6" s="108"/>
      <c r="RD6" s="108"/>
      <c r="RE6" s="108"/>
      <c r="RF6" s="108"/>
      <c r="RG6" s="108"/>
      <c r="RH6" s="108"/>
      <c r="RI6" s="108"/>
      <c r="RJ6" s="108"/>
      <c r="RK6" s="108"/>
      <c r="RL6" s="108"/>
      <c r="RM6" s="108"/>
      <c r="RN6" s="108"/>
      <c r="RO6" s="108"/>
      <c r="RP6" s="108"/>
      <c r="RQ6" s="108"/>
      <c r="RR6" s="108"/>
      <c r="RS6" s="108"/>
      <c r="RT6" s="108"/>
      <c r="RU6" s="108"/>
      <c r="RV6" s="108"/>
      <c r="RW6" s="108"/>
      <c r="RX6" s="108"/>
      <c r="RY6" s="108"/>
      <c r="RZ6" s="108"/>
      <c r="SA6" s="108"/>
      <c r="SB6" s="108"/>
      <c r="SC6" s="108"/>
      <c r="SD6" s="108"/>
      <c r="SE6" s="108"/>
      <c r="SF6" s="108"/>
      <c r="SG6" s="108"/>
      <c r="SH6" s="108"/>
      <c r="SI6" s="108"/>
      <c r="SJ6" s="108"/>
      <c r="SK6" s="108"/>
      <c r="SL6" s="108"/>
      <c r="SM6" s="108"/>
      <c r="SN6" s="108"/>
      <c r="SO6" s="108"/>
      <c r="SP6" s="108"/>
      <c r="SQ6" s="108"/>
      <c r="SR6" s="108"/>
      <c r="SS6" s="108"/>
      <c r="ST6" s="108"/>
      <c r="SU6" s="108"/>
      <c r="SV6" s="108"/>
      <c r="SW6" s="108"/>
      <c r="SX6" s="108"/>
      <c r="SY6" s="108"/>
      <c r="SZ6" s="108"/>
      <c r="TA6" s="108"/>
      <c r="TB6" s="108"/>
      <c r="TC6" s="108"/>
      <c r="TD6" s="108"/>
      <c r="TE6" s="108"/>
      <c r="TF6" s="108"/>
      <c r="TG6" s="108"/>
      <c r="TH6" s="108"/>
      <c r="TI6" s="108"/>
      <c r="TJ6" s="108"/>
      <c r="TK6" s="108"/>
      <c r="TL6" s="108"/>
      <c r="TM6" s="108"/>
      <c r="TN6" s="108"/>
      <c r="TO6" s="108"/>
      <c r="TP6" s="108"/>
      <c r="TQ6" s="108"/>
      <c r="TR6" s="108"/>
      <c r="TS6" s="108"/>
      <c r="TT6" s="108"/>
      <c r="TU6" s="108"/>
      <c r="TV6" s="108"/>
      <c r="TW6" s="108"/>
      <c r="TX6" s="108"/>
      <c r="TY6" s="108"/>
      <c r="TZ6" s="108"/>
      <c r="UA6" s="108"/>
      <c r="UB6" s="108"/>
      <c r="UC6" s="108"/>
      <c r="UD6" s="108"/>
      <c r="UE6" s="108"/>
      <c r="UF6" s="108"/>
      <c r="UG6" s="108"/>
      <c r="UH6" s="108"/>
      <c r="UI6" s="108"/>
      <c r="UJ6" s="108"/>
      <c r="UK6" s="108"/>
      <c r="UL6" s="108"/>
      <c r="UM6" s="108"/>
      <c r="UN6" s="108"/>
      <c r="UO6" s="108"/>
      <c r="UP6" s="108"/>
      <c r="UQ6" s="108"/>
      <c r="UR6" s="108"/>
      <c r="US6" s="108"/>
      <c r="UT6" s="108"/>
      <c r="UU6" s="108"/>
      <c r="UV6" s="108"/>
      <c r="UW6" s="108"/>
      <c r="UX6" s="108"/>
      <c r="UY6" s="108"/>
      <c r="UZ6" s="108"/>
      <c r="VA6" s="108"/>
      <c r="VB6" s="108"/>
      <c r="VC6" s="108"/>
      <c r="VD6" s="108"/>
      <c r="VE6" s="108"/>
      <c r="VF6" s="108"/>
      <c r="VG6" s="108"/>
      <c r="VH6" s="108"/>
      <c r="VI6" s="108"/>
      <c r="VJ6" s="108"/>
      <c r="VK6" s="108"/>
      <c r="VL6" s="108"/>
      <c r="VM6" s="108"/>
      <c r="VN6" s="108"/>
      <c r="VO6" s="108"/>
      <c r="VP6" s="108"/>
      <c r="VQ6" s="108"/>
      <c r="VR6" s="108"/>
      <c r="VS6" s="108"/>
      <c r="VT6" s="108"/>
      <c r="VU6" s="108"/>
      <c r="VV6" s="108"/>
      <c r="VW6" s="108"/>
      <c r="VX6" s="108"/>
      <c r="VY6" s="108"/>
      <c r="VZ6" s="108"/>
      <c r="WA6" s="108"/>
      <c r="WB6" s="108"/>
      <c r="WC6" s="108"/>
      <c r="WD6" s="108"/>
      <c r="WE6" s="108"/>
      <c r="WF6" s="108"/>
      <c r="WG6" s="108"/>
      <c r="WH6" s="108"/>
      <c r="WI6" s="108"/>
      <c r="WJ6" s="108"/>
      <c r="WK6" s="108"/>
      <c r="WL6" s="108"/>
      <c r="WM6" s="108"/>
      <c r="WN6" s="108"/>
      <c r="WO6" s="108"/>
      <c r="WP6" s="108"/>
      <c r="WQ6" s="108"/>
      <c r="WR6" s="108"/>
      <c r="WS6" s="108"/>
      <c r="WT6" s="108"/>
      <c r="WU6" s="108"/>
      <c r="WV6" s="108"/>
      <c r="WW6" s="108"/>
      <c r="WX6" s="108"/>
      <c r="WY6" s="108"/>
      <c r="WZ6" s="108"/>
      <c r="XA6" s="108"/>
      <c r="XB6" s="108"/>
      <c r="XC6" s="108"/>
      <c r="XD6" s="108"/>
      <c r="XE6" s="108"/>
      <c r="XF6" s="108"/>
      <c r="XG6" s="108"/>
      <c r="XH6" s="108"/>
      <c r="XI6" s="108"/>
      <c r="XJ6" s="108"/>
      <c r="XK6" s="108"/>
      <c r="XL6" s="108"/>
      <c r="XM6" s="108"/>
      <c r="XN6" s="108"/>
      <c r="XO6" s="108"/>
      <c r="XP6" s="108"/>
      <c r="XQ6" s="108"/>
      <c r="XR6" s="108"/>
      <c r="XS6" s="108"/>
      <c r="XT6" s="108"/>
      <c r="XU6" s="108"/>
      <c r="XV6" s="108"/>
      <c r="XW6" s="108"/>
      <c r="XX6" s="108"/>
      <c r="XY6" s="108"/>
      <c r="XZ6" s="108"/>
      <c r="YA6" s="108"/>
      <c r="YB6" s="108"/>
      <c r="YC6" s="108"/>
      <c r="YD6" s="108"/>
      <c r="YE6" s="108"/>
      <c r="YF6" s="108"/>
      <c r="YG6" s="108"/>
      <c r="YH6" s="108"/>
      <c r="YI6" s="108"/>
      <c r="YJ6" s="108"/>
      <c r="YK6" s="108"/>
      <c r="YL6" s="108"/>
      <c r="YM6" s="108"/>
      <c r="YN6" s="108"/>
      <c r="YO6" s="108"/>
      <c r="YP6" s="108"/>
      <c r="YQ6" s="108"/>
      <c r="YR6" s="108"/>
      <c r="YS6" s="108"/>
      <c r="YT6" s="108"/>
      <c r="YU6" s="108"/>
      <c r="YV6" s="108"/>
      <c r="YW6" s="108"/>
      <c r="YX6" s="108"/>
      <c r="YY6" s="108"/>
      <c r="YZ6" s="108"/>
      <c r="ZA6" s="108"/>
      <c r="ZB6" s="108"/>
      <c r="ZC6" s="108"/>
      <c r="ZD6" s="108"/>
      <c r="ZE6" s="108"/>
      <c r="ZF6" s="108"/>
      <c r="ZG6" s="108"/>
      <c r="ZH6" s="108"/>
      <c r="ZI6" s="108"/>
      <c r="ZJ6" s="108"/>
      <c r="ZK6" s="108"/>
      <c r="ZL6" s="108"/>
      <c r="ZM6" s="108"/>
      <c r="ZN6" s="108"/>
      <c r="ZO6" s="108"/>
      <c r="ZP6" s="108"/>
      <c r="ZQ6" s="108"/>
      <c r="ZR6" s="108"/>
      <c r="ZS6" s="108"/>
      <c r="ZT6" s="108"/>
      <c r="ZU6" s="108"/>
      <c r="ZV6" s="108"/>
      <c r="ZW6" s="108"/>
      <c r="ZX6" s="108"/>
      <c r="ZY6" s="108"/>
      <c r="ZZ6" s="108"/>
      <c r="AAA6" s="108"/>
      <c r="AAB6" s="108"/>
      <c r="AAC6" s="108"/>
      <c r="AAD6" s="108"/>
      <c r="AAE6" s="108"/>
      <c r="AAF6" s="108"/>
      <c r="AAG6" s="108"/>
      <c r="AAH6" s="108"/>
      <c r="AAI6" s="108"/>
      <c r="AAJ6" s="108"/>
      <c r="AAK6" s="108"/>
      <c r="AAL6" s="108"/>
      <c r="AAM6" s="108"/>
      <c r="AAN6" s="108"/>
      <c r="AAO6" s="108"/>
      <c r="AAP6" s="108"/>
      <c r="AAQ6" s="108"/>
      <c r="AAR6" s="108"/>
      <c r="AAS6" s="108"/>
      <c r="AAT6" s="108"/>
      <c r="AAU6" s="108"/>
      <c r="AAV6" s="108"/>
      <c r="AAW6" s="108"/>
      <c r="AAX6" s="108"/>
      <c r="AAY6" s="108"/>
      <c r="AAZ6" s="108"/>
      <c r="ABA6" s="108"/>
      <c r="ABB6" s="108"/>
      <c r="ABC6" s="108"/>
      <c r="ABD6" s="108"/>
      <c r="ABE6" s="108"/>
      <c r="ABF6" s="108"/>
      <c r="ABG6" s="108"/>
      <c r="ABH6" s="108"/>
      <c r="ABI6" s="108"/>
      <c r="ABJ6" s="108"/>
      <c r="ABK6" s="108"/>
      <c r="ABL6" s="108"/>
      <c r="ABM6" s="108"/>
      <c r="ABN6" s="108"/>
      <c r="ABO6" s="108"/>
      <c r="ABP6" s="108"/>
      <c r="ABQ6" s="108"/>
      <c r="ABR6" s="108"/>
      <c r="ABS6" s="108"/>
      <c r="ABT6" s="108"/>
      <c r="ABU6" s="108"/>
      <c r="ABV6" s="108"/>
      <c r="ABW6" s="108"/>
      <c r="ABX6" s="108"/>
      <c r="ABY6" s="108"/>
      <c r="ABZ6" s="108"/>
      <c r="ACA6" s="108"/>
      <c r="ACB6" s="108"/>
      <c r="ACC6" s="108"/>
      <c r="ACD6" s="108"/>
      <c r="ACE6" s="108"/>
      <c r="ACF6" s="108"/>
      <c r="ACG6" s="108"/>
      <c r="ACH6" s="108"/>
      <c r="ACI6" s="108"/>
      <c r="ACJ6" s="108"/>
      <c r="ACK6" s="108"/>
      <c r="ACL6" s="108"/>
      <c r="ACM6" s="108"/>
      <c r="ACN6" s="108"/>
      <c r="ACO6" s="108"/>
      <c r="ACP6" s="108"/>
      <c r="ACQ6" s="108"/>
      <c r="ACR6" s="108"/>
      <c r="ACS6" s="108"/>
      <c r="ACT6" s="108"/>
      <c r="ACU6" s="108"/>
      <c r="ACV6" s="108"/>
      <c r="ACW6" s="108"/>
      <c r="ACX6" s="108"/>
      <c r="ACY6" s="108"/>
      <c r="ACZ6" s="108"/>
      <c r="ADA6" s="108"/>
      <c r="ADB6" s="108"/>
      <c r="ADC6" s="108"/>
      <c r="ADD6" s="108"/>
      <c r="ADE6" s="108"/>
      <c r="ADF6" s="108"/>
      <c r="ADG6" s="108"/>
      <c r="ADH6" s="108"/>
      <c r="ADI6" s="108"/>
      <c r="ADJ6" s="108"/>
      <c r="ADK6" s="108"/>
      <c r="ADL6" s="108"/>
      <c r="ADM6" s="108"/>
      <c r="ADN6" s="108"/>
      <c r="ADO6" s="108"/>
      <c r="ADP6" s="108"/>
      <c r="ADQ6" s="108"/>
      <c r="ADR6" s="108"/>
      <c r="ADS6" s="108"/>
      <c r="ADT6" s="108"/>
      <c r="ADU6" s="108"/>
      <c r="ADV6" s="108"/>
      <c r="ADW6" s="108"/>
      <c r="ADX6" s="108"/>
      <c r="ADY6" s="108"/>
      <c r="ADZ6" s="108"/>
      <c r="AEA6" s="108"/>
      <c r="AEB6" s="108"/>
      <c r="AEC6" s="108"/>
      <c r="AED6" s="108"/>
      <c r="AEE6" s="108"/>
      <c r="AEF6" s="108"/>
      <c r="AEG6" s="108"/>
      <c r="AEH6" s="108"/>
      <c r="AEI6" s="108"/>
      <c r="AEJ6" s="108"/>
      <c r="AEK6" s="108"/>
      <c r="AEL6" s="108"/>
      <c r="AEM6" s="108"/>
      <c r="AEN6" s="108"/>
      <c r="AEO6" s="108"/>
      <c r="AEP6" s="108"/>
      <c r="AEQ6" s="108"/>
      <c r="AER6" s="108"/>
      <c r="AES6" s="108"/>
      <c r="AET6" s="108"/>
      <c r="AEU6" s="108"/>
      <c r="AEV6" s="108"/>
      <c r="AEW6" s="108"/>
      <c r="AEX6" s="108"/>
      <c r="AEY6" s="108"/>
      <c r="AEZ6" s="108"/>
      <c r="AFA6" s="108"/>
      <c r="AFB6" s="108"/>
      <c r="AFC6" s="108"/>
      <c r="AFD6" s="108"/>
      <c r="AFE6" s="108"/>
      <c r="AFF6" s="108"/>
      <c r="AFG6" s="108"/>
      <c r="AFH6" s="108"/>
      <c r="AFI6" s="108"/>
      <c r="AFJ6" s="108"/>
      <c r="AFK6" s="108"/>
      <c r="AFL6" s="108"/>
      <c r="AFM6" s="108"/>
      <c r="AFN6" s="108"/>
      <c r="AFO6" s="108"/>
      <c r="AFP6" s="108"/>
      <c r="AFQ6" s="108"/>
      <c r="AFR6" s="108"/>
      <c r="AFS6" s="108"/>
      <c r="AFT6" s="108"/>
      <c r="AFU6" s="108"/>
      <c r="AFV6" s="108"/>
      <c r="AFW6" s="108"/>
      <c r="AFX6" s="108"/>
      <c r="AFY6" s="108"/>
      <c r="AFZ6" s="108"/>
      <c r="AGA6" s="108"/>
      <c r="AGB6" s="108"/>
      <c r="AGC6" s="108"/>
      <c r="AGD6" s="108"/>
      <c r="AGE6" s="108"/>
      <c r="AGF6" s="108"/>
      <c r="AGG6" s="108"/>
      <c r="AGH6" s="108"/>
      <c r="AGI6" s="108"/>
      <c r="AGJ6" s="108"/>
      <c r="AGK6" s="108"/>
      <c r="AGL6" s="108"/>
      <c r="AGM6" s="108"/>
      <c r="AGN6" s="108"/>
      <c r="AGO6" s="108"/>
      <c r="AGP6" s="108"/>
      <c r="AGQ6" s="108"/>
      <c r="AGR6" s="108"/>
      <c r="AGS6" s="108"/>
      <c r="AGT6" s="108"/>
      <c r="AGU6" s="108"/>
      <c r="AGV6" s="108"/>
      <c r="AGW6" s="108"/>
      <c r="AGX6" s="108"/>
      <c r="AGY6" s="108"/>
      <c r="AGZ6" s="108"/>
      <c r="AHA6" s="108"/>
      <c r="AHB6" s="108"/>
      <c r="AHC6" s="108"/>
      <c r="AHD6" s="108"/>
      <c r="AHE6" s="108"/>
      <c r="AHF6" s="108"/>
      <c r="AHG6" s="108"/>
      <c r="AHH6" s="108"/>
      <c r="AHI6" s="108"/>
      <c r="AHJ6" s="108"/>
      <c r="AHK6" s="108"/>
      <c r="AHL6" s="108"/>
      <c r="AHM6" s="108"/>
      <c r="AHN6" s="108"/>
      <c r="AHO6" s="108"/>
      <c r="AHP6" s="108"/>
      <c r="AHQ6" s="108"/>
      <c r="AHR6" s="108"/>
      <c r="AHS6" s="108"/>
      <c r="AHT6" s="108"/>
      <c r="AHU6" s="108"/>
      <c r="AHV6" s="108"/>
      <c r="AHW6" s="108"/>
      <c r="AHX6" s="108"/>
      <c r="AHY6" s="108"/>
      <c r="AHZ6" s="108"/>
      <c r="AIA6" s="108"/>
      <c r="AIB6" s="108"/>
      <c r="AIC6" s="108"/>
      <c r="AID6" s="108"/>
      <c r="AIE6" s="108"/>
      <c r="AIF6" s="108"/>
      <c r="AIG6" s="108"/>
      <c r="AIH6" s="108"/>
      <c r="AII6" s="108"/>
      <c r="AIJ6" s="108"/>
      <c r="AIK6" s="108"/>
      <c r="AIL6" s="108"/>
      <c r="AIM6" s="108"/>
      <c r="AIN6" s="108"/>
      <c r="AIO6" s="108"/>
      <c r="AIP6" s="108"/>
      <c r="AIQ6" s="108"/>
      <c r="AIR6" s="108"/>
      <c r="AIS6" s="108"/>
      <c r="AIT6" s="108"/>
      <c r="AIU6" s="108"/>
      <c r="AIV6" s="108"/>
      <c r="AIW6" s="108"/>
      <c r="AIX6" s="108"/>
      <c r="AIY6" s="108"/>
      <c r="AIZ6" s="108"/>
      <c r="AJA6" s="108"/>
      <c r="AJB6" s="108"/>
      <c r="AJC6" s="108"/>
      <c r="AJD6" s="108"/>
      <c r="AJE6" s="108"/>
      <c r="AJF6" s="108"/>
      <c r="AJG6" s="108"/>
      <c r="AJH6" s="108"/>
      <c r="AJI6" s="108"/>
      <c r="AJJ6" s="108"/>
      <c r="AJK6" s="108"/>
      <c r="AJL6" s="108"/>
      <c r="AJM6" s="108"/>
      <c r="AJN6" s="108"/>
      <c r="AJO6" s="108"/>
      <c r="AJP6" s="108"/>
      <c r="AJQ6" s="108"/>
      <c r="AJR6" s="108"/>
      <c r="AJS6" s="108"/>
      <c r="AJT6" s="108"/>
      <c r="AJU6" s="108"/>
      <c r="AJV6" s="108"/>
      <c r="AJW6" s="108"/>
      <c r="AJX6" s="108"/>
      <c r="AJY6" s="108"/>
      <c r="AJZ6" s="108"/>
      <c r="AKA6" s="108"/>
      <c r="AKB6" s="108"/>
      <c r="AKC6" s="108"/>
      <c r="AKD6" s="108"/>
      <c r="AKE6" s="108"/>
      <c r="AKF6" s="108"/>
      <c r="AKG6" s="108"/>
      <c r="AKH6" s="108"/>
      <c r="AKI6" s="108"/>
      <c r="AKJ6" s="108"/>
      <c r="AKK6" s="108"/>
      <c r="AKL6" s="108"/>
      <c r="AKM6" s="108"/>
      <c r="AKN6" s="108"/>
      <c r="AKO6" s="108"/>
      <c r="AKP6" s="108"/>
      <c r="AKQ6" s="108"/>
      <c r="AKR6" s="108"/>
      <c r="AKS6" s="108"/>
      <c r="AKT6" s="108"/>
      <c r="AKU6" s="108"/>
      <c r="AKV6" s="108"/>
      <c r="AKW6" s="108"/>
      <c r="AKX6" s="108"/>
      <c r="AKY6" s="108"/>
      <c r="AKZ6" s="108"/>
      <c r="ALA6" s="108"/>
      <c r="ALB6" s="108"/>
      <c r="ALC6" s="108"/>
      <c r="ALD6" s="108"/>
      <c r="ALE6" s="108"/>
      <c r="ALF6" s="108"/>
      <c r="ALG6" s="108"/>
      <c r="ALH6" s="108"/>
      <c r="ALI6" s="108"/>
      <c r="ALJ6" s="108"/>
      <c r="ALK6" s="108"/>
      <c r="ALL6" s="108"/>
      <c r="ALM6" s="108"/>
      <c r="ALN6" s="108"/>
      <c r="ALO6" s="108"/>
      <c r="ALP6" s="108"/>
      <c r="ALQ6" s="108"/>
      <c r="ALR6" s="108"/>
      <c r="ALS6" s="108"/>
      <c r="ALT6" s="108"/>
      <c r="ALU6" s="108"/>
      <c r="ALV6" s="108"/>
      <c r="ALW6" s="108"/>
      <c r="ALX6" s="108"/>
      <c r="ALY6" s="108"/>
      <c r="ALZ6" s="108"/>
      <c r="AMA6" s="108"/>
      <c r="AMB6" s="108"/>
      <c r="AMC6" s="108"/>
      <c r="AMD6" s="108"/>
      <c r="AME6" s="108"/>
      <c r="AMF6" s="108"/>
      <c r="AMG6" s="108"/>
      <c r="AMH6" s="108"/>
      <c r="AMI6" s="108"/>
      <c r="AMJ6" s="108"/>
      <c r="AMK6" s="108"/>
      <c r="AML6" s="108"/>
      <c r="AMM6" s="108"/>
      <c r="AMN6" s="108"/>
      <c r="AMO6" s="108"/>
      <c r="AMP6" s="108"/>
      <c r="AMQ6" s="108"/>
      <c r="AMR6" s="108"/>
      <c r="AMS6" s="108"/>
      <c r="AMT6" s="108"/>
      <c r="AMU6" s="108"/>
      <c r="AMV6" s="108"/>
      <c r="AMW6" s="108"/>
      <c r="AMX6" s="108"/>
      <c r="AMY6" s="108"/>
      <c r="AMZ6" s="108"/>
      <c r="ANA6" s="108"/>
      <c r="ANB6" s="108"/>
      <c r="ANC6" s="108"/>
      <c r="AND6" s="108"/>
      <c r="ANE6" s="108"/>
      <c r="ANF6" s="108"/>
      <c r="ANG6" s="108"/>
      <c r="ANH6" s="108"/>
      <c r="ANI6" s="108"/>
      <c r="ANJ6" s="108"/>
      <c r="ANK6" s="108"/>
      <c r="ANL6" s="108"/>
      <c r="ANM6" s="108"/>
      <c r="ANN6" s="108"/>
      <c r="ANO6" s="108"/>
      <c r="ANP6" s="108"/>
      <c r="ANQ6" s="108"/>
      <c r="ANR6" s="108"/>
      <c r="ANS6" s="108"/>
      <c r="ANT6" s="108"/>
      <c r="ANU6" s="108"/>
      <c r="ANV6" s="108"/>
      <c r="ANW6" s="108"/>
      <c r="ANX6" s="108"/>
      <c r="ANY6" s="108"/>
      <c r="ANZ6" s="108"/>
      <c r="AOA6" s="108"/>
      <c r="AOB6" s="108"/>
      <c r="AOC6" s="108"/>
      <c r="AOD6" s="108"/>
      <c r="AOE6" s="108"/>
      <c r="AOF6" s="108"/>
      <c r="AOG6" s="108"/>
      <c r="AOH6" s="108"/>
      <c r="AOI6" s="108"/>
      <c r="AOJ6" s="108"/>
      <c r="AOK6" s="108"/>
      <c r="AOL6" s="108"/>
      <c r="AOM6" s="108"/>
      <c r="AON6" s="108"/>
      <c r="AOO6" s="108"/>
      <c r="AOP6" s="108"/>
      <c r="AOQ6" s="108"/>
      <c r="AOR6" s="108"/>
      <c r="AOS6" s="108"/>
      <c r="AOT6" s="108"/>
      <c r="AOU6" s="108"/>
      <c r="AOV6" s="108"/>
      <c r="AOW6" s="108"/>
      <c r="AOX6" s="108"/>
      <c r="AOY6" s="108"/>
      <c r="AOZ6" s="108"/>
      <c r="APA6" s="108"/>
      <c r="APB6" s="108"/>
      <c r="APC6" s="108"/>
      <c r="APD6" s="108"/>
      <c r="APE6" s="108"/>
      <c r="APF6" s="108"/>
      <c r="APG6" s="108"/>
      <c r="APH6" s="108"/>
      <c r="API6" s="108"/>
      <c r="APJ6" s="108"/>
      <c r="APK6" s="108"/>
      <c r="APL6" s="108"/>
      <c r="APM6" s="108"/>
      <c r="APN6" s="108"/>
      <c r="APO6" s="108"/>
      <c r="APP6" s="108"/>
      <c r="APQ6" s="108"/>
      <c r="APR6" s="108"/>
      <c r="APS6" s="108"/>
      <c r="APT6" s="108"/>
      <c r="APU6" s="108"/>
      <c r="APV6" s="108"/>
      <c r="APW6" s="108"/>
      <c r="APX6" s="108"/>
      <c r="APY6" s="108"/>
      <c r="APZ6" s="108"/>
      <c r="AQA6" s="108"/>
      <c r="AQB6" s="108"/>
      <c r="AQC6" s="108"/>
      <c r="AQD6" s="108"/>
      <c r="AQE6" s="108"/>
      <c r="AQF6" s="108"/>
      <c r="AQG6" s="108"/>
      <c r="AQH6" s="108"/>
      <c r="AQI6" s="108"/>
      <c r="AQJ6" s="108"/>
      <c r="AQK6" s="108"/>
      <c r="AQL6" s="108"/>
      <c r="AQM6" s="108"/>
      <c r="AQN6" s="108"/>
      <c r="AQO6" s="108"/>
      <c r="AQP6" s="108"/>
      <c r="AQQ6" s="108"/>
      <c r="AQR6" s="108"/>
      <c r="AQS6" s="108"/>
      <c r="AQT6" s="108"/>
      <c r="AQU6" s="108"/>
      <c r="AQV6" s="108"/>
      <c r="AQW6" s="108"/>
      <c r="AQX6" s="108"/>
      <c r="AQY6" s="108"/>
      <c r="AQZ6" s="108"/>
      <c r="ARA6" s="108"/>
      <c r="ARB6" s="108"/>
      <c r="ARC6" s="108"/>
      <c r="ARD6" s="108"/>
      <c r="ARE6" s="108"/>
      <c r="ARF6" s="108"/>
      <c r="ARG6" s="108"/>
      <c r="ARH6" s="108"/>
      <c r="ARI6" s="108"/>
      <c r="ARJ6" s="108"/>
      <c r="ARK6" s="108"/>
      <c r="ARL6" s="108"/>
      <c r="ARM6" s="108"/>
      <c r="ARN6" s="108"/>
      <c r="ARO6" s="108"/>
      <c r="ARP6" s="108"/>
      <c r="ARQ6" s="108"/>
      <c r="ARR6" s="108"/>
      <c r="ARS6" s="108"/>
      <c r="ART6" s="108"/>
      <c r="ARU6" s="108"/>
      <c r="ARV6" s="108"/>
      <c r="ARW6" s="108"/>
      <c r="ARX6" s="108"/>
      <c r="ARY6" s="108"/>
      <c r="ARZ6" s="108"/>
      <c r="ASA6" s="108"/>
      <c r="ASB6" s="108"/>
      <c r="ASC6" s="108"/>
      <c r="ASD6" s="108"/>
      <c r="ASE6" s="108"/>
      <c r="ASF6" s="108"/>
      <c r="ASG6" s="108"/>
      <c r="ASH6" s="108"/>
      <c r="ASI6" s="108"/>
      <c r="ASJ6" s="108"/>
      <c r="ASK6" s="108"/>
      <c r="ASL6" s="108"/>
      <c r="ASM6" s="108"/>
      <c r="ASN6" s="108"/>
      <c r="ASO6" s="108"/>
      <c r="ASP6" s="108"/>
      <c r="ASQ6" s="108"/>
      <c r="ASR6" s="108"/>
      <c r="ASS6" s="108"/>
      <c r="AST6" s="108"/>
      <c r="ASU6" s="108"/>
      <c r="ASV6" s="108"/>
      <c r="ASW6" s="108"/>
      <c r="ASX6" s="108"/>
      <c r="ASY6" s="108"/>
      <c r="ASZ6" s="108"/>
      <c r="ATA6" s="108"/>
      <c r="ATB6" s="108"/>
      <c r="ATC6" s="108"/>
      <c r="ATD6" s="108"/>
      <c r="ATE6" s="108"/>
      <c r="ATF6" s="108"/>
      <c r="ATG6" s="108"/>
      <c r="ATH6" s="108"/>
      <c r="ATI6" s="108"/>
      <c r="ATJ6" s="108"/>
      <c r="ATK6" s="108"/>
      <c r="ATL6" s="108"/>
      <c r="ATM6" s="108"/>
      <c r="ATN6" s="108"/>
      <c r="ATO6" s="108"/>
      <c r="ATP6" s="108"/>
      <c r="ATQ6" s="108"/>
      <c r="ATR6" s="108"/>
      <c r="ATS6" s="108"/>
      <c r="ATT6" s="108"/>
      <c r="ATU6" s="108"/>
      <c r="ATV6" s="108"/>
      <c r="ATW6" s="108"/>
      <c r="ATX6" s="108"/>
      <c r="ATY6" s="108"/>
      <c r="ATZ6" s="108"/>
      <c r="AUA6" s="108"/>
      <c r="AUB6" s="108"/>
      <c r="AUC6" s="108"/>
      <c r="AUD6" s="108"/>
      <c r="AUE6" s="108"/>
      <c r="AUF6" s="108"/>
      <c r="AUG6" s="108"/>
      <c r="AUH6" s="108"/>
      <c r="AUI6" s="108"/>
      <c r="AUJ6" s="108"/>
      <c r="AUK6" s="108"/>
      <c r="AUL6" s="108"/>
      <c r="AUM6" s="108"/>
      <c r="AUN6" s="108"/>
      <c r="AUO6" s="108"/>
      <c r="AUP6" s="108"/>
      <c r="AUQ6" s="108"/>
      <c r="AUR6" s="108"/>
      <c r="AUS6" s="108"/>
      <c r="AUT6" s="108"/>
      <c r="AUU6" s="108"/>
      <c r="AUV6" s="108"/>
      <c r="AUW6" s="108"/>
      <c r="AUX6" s="108"/>
      <c r="AUY6" s="108"/>
      <c r="AUZ6" s="108"/>
      <c r="AVA6" s="108"/>
      <c r="AVB6" s="108"/>
      <c r="AVC6" s="108"/>
      <c r="AVD6" s="108"/>
      <c r="AVE6" s="108"/>
      <c r="AVF6" s="108"/>
      <c r="AVG6" s="108"/>
      <c r="AVH6" s="108"/>
      <c r="AVI6" s="108"/>
      <c r="AVJ6" s="108"/>
      <c r="AVK6" s="108"/>
      <c r="AVL6" s="108"/>
      <c r="AVM6" s="108"/>
      <c r="AVN6" s="108"/>
      <c r="AVO6" s="108"/>
      <c r="AVP6" s="108"/>
      <c r="AVQ6" s="108"/>
      <c r="AVR6" s="108"/>
      <c r="AVS6" s="108"/>
      <c r="AVT6" s="108"/>
      <c r="AVU6" s="108"/>
      <c r="AVV6" s="108"/>
      <c r="AVW6" s="108"/>
      <c r="AVX6" s="108"/>
      <c r="AVY6" s="108"/>
      <c r="AVZ6" s="108"/>
      <c r="AWA6" s="108"/>
      <c r="AWB6" s="108"/>
      <c r="AWC6" s="108"/>
      <c r="AWD6" s="108"/>
      <c r="AWE6" s="108"/>
      <c r="AWF6" s="108"/>
      <c r="AWG6" s="108"/>
      <c r="AWH6" s="108"/>
      <c r="AWI6" s="108"/>
      <c r="AWJ6" s="108"/>
      <c r="AWK6" s="108"/>
      <c r="AWL6" s="108"/>
      <c r="AWM6" s="108"/>
      <c r="AWN6" s="108"/>
      <c r="AWO6" s="108"/>
      <c r="AWP6" s="108"/>
      <c r="AWQ6" s="108"/>
      <c r="AWR6" s="108"/>
      <c r="AWS6" s="108"/>
      <c r="AWT6" s="108"/>
      <c r="AWU6" s="108"/>
      <c r="AWV6" s="108"/>
      <c r="AWW6" s="108"/>
      <c r="AWX6" s="108"/>
      <c r="AWY6" s="108"/>
      <c r="AWZ6" s="108"/>
      <c r="AXA6" s="108"/>
      <c r="AXB6" s="108"/>
      <c r="AXC6" s="108"/>
      <c r="AXD6" s="108"/>
      <c r="AXE6" s="108"/>
      <c r="AXF6" s="108"/>
      <c r="AXG6" s="108"/>
      <c r="AXH6" s="108"/>
      <c r="AXI6" s="108"/>
      <c r="AXJ6" s="108"/>
      <c r="AXK6" s="108"/>
      <c r="AXL6" s="108"/>
      <c r="AXM6" s="108"/>
      <c r="AXN6" s="108"/>
      <c r="AXO6" s="108"/>
      <c r="AXP6" s="108"/>
      <c r="AXQ6" s="108"/>
      <c r="AXR6" s="108"/>
      <c r="AXS6" s="108"/>
      <c r="AXT6" s="108"/>
      <c r="AXU6" s="108"/>
      <c r="AXV6" s="108"/>
      <c r="AXW6" s="108"/>
      <c r="AXX6" s="108"/>
      <c r="AXY6" s="108"/>
      <c r="AXZ6" s="108"/>
      <c r="AYA6" s="108"/>
      <c r="AYB6" s="108"/>
      <c r="AYC6" s="108"/>
      <c r="AYD6" s="108"/>
      <c r="AYE6" s="108"/>
      <c r="AYF6" s="108"/>
      <c r="AYG6" s="108"/>
      <c r="AYH6" s="108"/>
      <c r="AYI6" s="108"/>
      <c r="AYJ6" s="108"/>
      <c r="AYK6" s="108"/>
      <c r="AYL6" s="108"/>
      <c r="AYM6" s="108"/>
      <c r="AYN6" s="108"/>
      <c r="AYO6" s="108"/>
      <c r="AYP6" s="108"/>
      <c r="AYQ6" s="108"/>
      <c r="AYR6" s="108"/>
      <c r="AYS6" s="108"/>
      <c r="AYT6" s="108"/>
      <c r="AYU6" s="108"/>
      <c r="AYV6" s="108"/>
      <c r="AYW6" s="108"/>
      <c r="AYX6" s="108"/>
      <c r="AYY6" s="108"/>
      <c r="AYZ6" s="108"/>
      <c r="AZA6" s="108"/>
      <c r="AZB6" s="108"/>
      <c r="AZC6" s="108"/>
      <c r="AZD6" s="108"/>
      <c r="AZE6" s="108"/>
      <c r="AZF6" s="108"/>
      <c r="AZG6" s="108"/>
      <c r="AZH6" s="108"/>
      <c r="AZI6" s="108"/>
      <c r="AZJ6" s="108"/>
      <c r="AZK6" s="108"/>
      <c r="AZL6" s="108"/>
      <c r="AZM6" s="108"/>
      <c r="AZN6" s="108"/>
      <c r="AZO6" s="108"/>
      <c r="AZP6" s="108"/>
      <c r="AZQ6" s="108"/>
      <c r="AZR6" s="108"/>
      <c r="AZS6" s="108"/>
      <c r="AZT6" s="108"/>
      <c r="AZU6" s="108"/>
      <c r="AZV6" s="108"/>
      <c r="AZW6" s="108"/>
      <c r="AZX6" s="108"/>
      <c r="AZY6" s="108"/>
      <c r="AZZ6" s="108"/>
      <c r="BAA6" s="108"/>
      <c r="BAB6" s="108"/>
      <c r="BAC6" s="108"/>
      <c r="BAD6" s="108"/>
      <c r="BAE6" s="108"/>
      <c r="BAF6" s="108"/>
      <c r="BAG6" s="108"/>
      <c r="BAH6" s="108"/>
      <c r="BAI6" s="108"/>
      <c r="BAJ6" s="108"/>
      <c r="BAK6" s="108"/>
      <c r="BAL6" s="108"/>
      <c r="BAM6" s="108"/>
      <c r="BAN6" s="108"/>
      <c r="BAO6" s="108"/>
      <c r="BAP6" s="108"/>
      <c r="BAQ6" s="108"/>
      <c r="BAR6" s="108"/>
      <c r="BAS6" s="108"/>
      <c r="BAT6" s="108"/>
      <c r="BAU6" s="108"/>
      <c r="BAV6" s="108"/>
      <c r="BAW6" s="108"/>
      <c r="BAX6" s="108"/>
      <c r="BAY6" s="108"/>
      <c r="BAZ6" s="108"/>
      <c r="BBA6" s="108"/>
      <c r="BBB6" s="108"/>
      <c r="BBC6" s="108"/>
      <c r="BBD6" s="108"/>
      <c r="BBE6" s="108"/>
      <c r="BBF6" s="108"/>
      <c r="BBG6" s="108"/>
      <c r="BBH6" s="108"/>
      <c r="BBI6" s="108"/>
      <c r="BBJ6" s="108"/>
      <c r="BBK6" s="108"/>
      <c r="BBL6" s="108"/>
      <c r="BBM6" s="108"/>
      <c r="BBN6" s="108"/>
      <c r="BBO6" s="108"/>
      <c r="BBP6" s="108"/>
      <c r="BBQ6" s="108"/>
      <c r="BBR6" s="108"/>
      <c r="BBS6" s="108"/>
      <c r="BBT6" s="108"/>
      <c r="BBU6" s="108"/>
      <c r="BBV6" s="108"/>
      <c r="BBW6" s="108"/>
      <c r="BBX6" s="108"/>
      <c r="BBY6" s="108"/>
      <c r="BBZ6" s="108"/>
      <c r="BCA6" s="108"/>
      <c r="BCB6" s="108"/>
      <c r="BCC6" s="108"/>
      <c r="BCD6" s="108"/>
      <c r="BCE6" s="108"/>
      <c r="BCF6" s="108"/>
      <c r="BCG6" s="108"/>
      <c r="BCH6" s="108"/>
      <c r="BCI6" s="108"/>
      <c r="BCJ6" s="108"/>
      <c r="BCK6" s="108"/>
      <c r="BCL6" s="108"/>
      <c r="BCM6" s="108"/>
      <c r="BCN6" s="108"/>
      <c r="BCO6" s="108"/>
      <c r="BCP6" s="108"/>
      <c r="BCQ6" s="108"/>
      <c r="BCR6" s="108"/>
      <c r="BCS6" s="108"/>
      <c r="BCT6" s="108"/>
      <c r="BCU6" s="108"/>
      <c r="BCV6" s="108"/>
      <c r="BCW6" s="108"/>
      <c r="BCX6" s="108"/>
      <c r="BCY6" s="108"/>
      <c r="BCZ6" s="108"/>
      <c r="BDA6" s="108"/>
      <c r="BDB6" s="108"/>
      <c r="BDC6" s="108"/>
      <c r="BDD6" s="108"/>
      <c r="BDE6" s="108"/>
      <c r="BDF6" s="108"/>
      <c r="BDG6" s="108"/>
      <c r="BDH6" s="108"/>
      <c r="BDI6" s="108"/>
      <c r="BDJ6" s="108"/>
      <c r="BDK6" s="108"/>
      <c r="BDL6" s="108"/>
      <c r="BDM6" s="108"/>
      <c r="BDN6" s="108"/>
      <c r="BDO6" s="108"/>
      <c r="BDP6" s="108"/>
      <c r="BDQ6" s="108"/>
      <c r="BDR6" s="108"/>
      <c r="BDS6" s="108"/>
      <c r="BDT6" s="108"/>
      <c r="BDU6" s="108"/>
      <c r="BDV6" s="108"/>
      <c r="BDW6" s="108"/>
      <c r="BDX6" s="108"/>
      <c r="BDY6" s="108"/>
      <c r="BDZ6" s="108"/>
      <c r="BEA6" s="108"/>
      <c r="BEB6" s="108"/>
      <c r="BEC6" s="108"/>
      <c r="BED6" s="108"/>
      <c r="BEE6" s="108"/>
      <c r="BEF6" s="108"/>
      <c r="BEG6" s="108"/>
      <c r="BEH6" s="108"/>
      <c r="BEI6" s="108"/>
      <c r="BEJ6" s="108"/>
      <c r="BEK6" s="108"/>
      <c r="BEL6" s="108"/>
      <c r="BEM6" s="108"/>
      <c r="BEN6" s="108"/>
      <c r="BEO6" s="108"/>
      <c r="BEP6" s="108"/>
      <c r="BEQ6" s="108"/>
      <c r="BER6" s="108"/>
      <c r="BES6" s="108"/>
      <c r="BET6" s="108"/>
      <c r="BEU6" s="108"/>
      <c r="BEV6" s="108"/>
      <c r="BEW6" s="108"/>
      <c r="BEX6" s="108"/>
      <c r="BEY6" s="108"/>
      <c r="BEZ6" s="108"/>
      <c r="BFA6" s="108"/>
      <c r="BFB6" s="108"/>
      <c r="BFC6" s="108"/>
      <c r="BFD6" s="108"/>
      <c r="BFE6" s="108"/>
      <c r="BFF6" s="108"/>
      <c r="BFG6" s="108"/>
      <c r="BFH6" s="108"/>
      <c r="BFI6" s="108"/>
      <c r="BFJ6" s="108"/>
      <c r="BFK6" s="108"/>
      <c r="BFL6" s="108"/>
      <c r="BFM6" s="108"/>
      <c r="BFN6" s="108"/>
      <c r="BFO6" s="108"/>
      <c r="BFP6" s="108"/>
      <c r="BFQ6" s="108"/>
      <c r="BFR6" s="108"/>
      <c r="BFS6" s="108"/>
      <c r="BFT6" s="108"/>
      <c r="BFU6" s="108"/>
      <c r="BFV6" s="108"/>
      <c r="BFW6" s="108"/>
      <c r="BFX6" s="108"/>
      <c r="BFY6" s="108"/>
      <c r="BFZ6" s="108"/>
      <c r="BGA6" s="108"/>
      <c r="BGB6" s="108"/>
      <c r="BGC6" s="108"/>
      <c r="BGD6" s="108"/>
      <c r="BGE6" s="108"/>
      <c r="BGF6" s="108"/>
      <c r="BGG6" s="108"/>
      <c r="BGH6" s="108"/>
      <c r="BGI6" s="108"/>
      <c r="BGJ6" s="108"/>
      <c r="BGK6" s="108"/>
      <c r="BGL6" s="108"/>
      <c r="BGM6" s="108"/>
      <c r="BGN6" s="108"/>
      <c r="BGO6" s="108"/>
      <c r="BGP6" s="108"/>
      <c r="BGQ6" s="108"/>
      <c r="BGR6" s="108"/>
      <c r="BGS6" s="108"/>
      <c r="BGT6" s="108"/>
      <c r="BGU6" s="108"/>
      <c r="BGV6" s="108"/>
      <c r="BGW6" s="108"/>
      <c r="BGX6" s="108"/>
      <c r="BGY6" s="108"/>
      <c r="BGZ6" s="108"/>
      <c r="BHA6" s="108"/>
      <c r="BHB6" s="108"/>
      <c r="BHC6" s="108"/>
      <c r="BHD6" s="108"/>
      <c r="BHE6" s="108"/>
      <c r="BHF6" s="108"/>
      <c r="BHG6" s="108"/>
      <c r="BHH6" s="108"/>
      <c r="BHI6" s="108"/>
      <c r="BHJ6" s="108"/>
      <c r="BHK6" s="108"/>
      <c r="BHL6" s="108"/>
      <c r="BHM6" s="108"/>
      <c r="BHN6" s="108"/>
      <c r="BHO6" s="108"/>
      <c r="BHP6" s="108"/>
      <c r="BHQ6" s="108"/>
      <c r="BHR6" s="108"/>
      <c r="BHS6" s="108"/>
      <c r="BHT6" s="108"/>
      <c r="BHU6" s="108"/>
      <c r="BHV6" s="108"/>
      <c r="BHW6" s="108"/>
      <c r="BHX6" s="108"/>
      <c r="BHY6" s="108"/>
      <c r="BHZ6" s="108"/>
      <c r="BIA6" s="108"/>
      <c r="BIB6" s="108"/>
      <c r="BIC6" s="108"/>
      <c r="BID6" s="108"/>
      <c r="BIE6" s="108"/>
      <c r="BIF6" s="108"/>
      <c r="BIG6" s="108"/>
      <c r="BIH6" s="108"/>
      <c r="BII6" s="108"/>
      <c r="BIJ6" s="108"/>
      <c r="BIK6" s="108"/>
      <c r="BIL6" s="108"/>
      <c r="BIM6" s="108"/>
      <c r="BIN6" s="108"/>
      <c r="BIO6" s="108"/>
      <c r="BIP6" s="108"/>
      <c r="BIQ6" s="108"/>
      <c r="BIR6" s="108"/>
      <c r="BIS6" s="108"/>
      <c r="BIT6" s="108"/>
      <c r="BIU6" s="108"/>
      <c r="BIV6" s="108"/>
      <c r="BIW6" s="108"/>
      <c r="BIX6" s="108"/>
      <c r="BIY6" s="108"/>
      <c r="BIZ6" s="108"/>
      <c r="BJA6" s="108"/>
      <c r="BJB6" s="108"/>
      <c r="BJC6" s="108"/>
      <c r="BJD6" s="108"/>
      <c r="BJE6" s="108"/>
      <c r="BJF6" s="108"/>
      <c r="BJG6" s="108"/>
      <c r="BJH6" s="108"/>
      <c r="BJI6" s="108"/>
      <c r="BJJ6" s="108"/>
      <c r="BJK6" s="108"/>
      <c r="BJL6" s="108"/>
      <c r="BJM6" s="108"/>
      <c r="BJN6" s="108"/>
      <c r="BJO6" s="108"/>
      <c r="BJP6" s="108"/>
      <c r="BJQ6" s="108"/>
      <c r="BJR6" s="108"/>
      <c r="BJS6" s="108"/>
      <c r="BJT6" s="108"/>
      <c r="BJU6" s="108"/>
      <c r="BJV6" s="108"/>
      <c r="BJW6" s="108"/>
      <c r="BJX6" s="108"/>
      <c r="BJY6" s="108"/>
      <c r="BJZ6" s="108"/>
      <c r="BKA6" s="108"/>
      <c r="BKB6" s="108"/>
      <c r="BKC6" s="108"/>
      <c r="BKD6" s="108"/>
      <c r="BKE6" s="108"/>
      <c r="BKF6" s="108"/>
      <c r="BKG6" s="108"/>
      <c r="BKH6" s="108"/>
      <c r="BKI6" s="108"/>
      <c r="BKJ6" s="108"/>
      <c r="BKK6" s="108"/>
      <c r="BKL6" s="108"/>
      <c r="BKM6" s="108"/>
      <c r="BKN6" s="108"/>
      <c r="BKO6" s="108"/>
      <c r="BKP6" s="108"/>
      <c r="BKQ6" s="108"/>
      <c r="BKR6" s="108"/>
      <c r="BKS6" s="108"/>
      <c r="BKT6" s="108"/>
      <c r="BKU6" s="108"/>
      <c r="BKV6" s="108"/>
      <c r="BKW6" s="108"/>
      <c r="BKX6" s="108"/>
      <c r="BKY6" s="108"/>
      <c r="BKZ6" s="108"/>
      <c r="BLA6" s="108"/>
      <c r="BLB6" s="108"/>
      <c r="BLC6" s="108"/>
      <c r="BLD6" s="108"/>
      <c r="BLE6" s="108"/>
      <c r="BLF6" s="108"/>
      <c r="BLG6" s="108"/>
      <c r="BLH6" s="108"/>
      <c r="BLI6" s="108"/>
      <c r="BLJ6" s="108"/>
      <c r="BLK6" s="108"/>
      <c r="BLL6" s="108"/>
      <c r="BLM6" s="108"/>
      <c r="BLN6" s="108"/>
      <c r="BLO6" s="108"/>
      <c r="BLP6" s="108"/>
      <c r="BLQ6" s="108"/>
      <c r="BLR6" s="108"/>
      <c r="BLS6" s="108"/>
      <c r="BLT6" s="108"/>
      <c r="BLU6" s="108"/>
      <c r="BLV6" s="108"/>
      <c r="BLW6" s="108"/>
      <c r="BLX6" s="108"/>
      <c r="BLY6" s="108"/>
      <c r="BLZ6" s="108"/>
      <c r="BMA6" s="108"/>
      <c r="BMB6" s="108"/>
      <c r="BMC6" s="108"/>
      <c r="BMD6" s="108"/>
      <c r="BME6" s="108"/>
      <c r="BMF6" s="108"/>
      <c r="BMG6" s="108"/>
      <c r="BMH6" s="108"/>
      <c r="BMI6" s="108"/>
      <c r="BMJ6" s="108"/>
      <c r="BMK6" s="108"/>
      <c r="BML6" s="108"/>
      <c r="BMM6" s="108"/>
      <c r="BMN6" s="108"/>
      <c r="BMO6" s="108"/>
      <c r="BMP6" s="108"/>
      <c r="BMQ6" s="108"/>
      <c r="BMR6" s="108"/>
      <c r="BMS6" s="108"/>
      <c r="BMT6" s="108"/>
      <c r="BMU6" s="108"/>
      <c r="BMV6" s="108"/>
      <c r="BMW6" s="108"/>
      <c r="BMX6" s="108"/>
      <c r="BMY6" s="108"/>
      <c r="BMZ6" s="108"/>
      <c r="BNA6" s="108"/>
      <c r="BNB6" s="108"/>
      <c r="BNC6" s="108"/>
      <c r="BND6" s="108"/>
      <c r="BNE6" s="108"/>
      <c r="BNF6" s="108"/>
      <c r="BNG6" s="108"/>
      <c r="BNH6" s="108"/>
      <c r="BNI6" s="108"/>
      <c r="BNJ6" s="108"/>
      <c r="BNK6" s="108"/>
      <c r="BNL6" s="108"/>
      <c r="BNM6" s="108"/>
      <c r="BNN6" s="108"/>
      <c r="BNO6" s="108"/>
      <c r="BNP6" s="108"/>
      <c r="BNQ6" s="108"/>
      <c r="BNR6" s="108"/>
      <c r="BNS6" s="108"/>
      <c r="BNT6" s="108"/>
      <c r="BNU6" s="108"/>
      <c r="BNV6" s="108"/>
      <c r="BNW6" s="108"/>
      <c r="BNX6" s="108"/>
      <c r="BNY6" s="108"/>
      <c r="BNZ6" s="108"/>
      <c r="BOA6" s="108"/>
      <c r="BOB6" s="108"/>
      <c r="BOC6" s="108"/>
      <c r="BOD6" s="108"/>
      <c r="BOE6" s="108"/>
      <c r="BOF6" s="108"/>
      <c r="BOG6" s="108"/>
      <c r="BOH6" s="108"/>
      <c r="BOI6" s="108"/>
      <c r="BOJ6" s="108"/>
      <c r="BOK6" s="108"/>
      <c r="BOL6" s="108"/>
      <c r="BOM6" s="108"/>
      <c r="BON6" s="108"/>
      <c r="BOO6" s="108"/>
      <c r="BOP6" s="108"/>
      <c r="BOQ6" s="108"/>
      <c r="BOR6" s="108"/>
      <c r="BOS6" s="108"/>
      <c r="BOT6" s="108"/>
      <c r="BOU6" s="108"/>
      <c r="BOV6" s="108"/>
      <c r="BOW6" s="108"/>
      <c r="BOX6" s="108"/>
      <c r="BOY6" s="108"/>
      <c r="BOZ6" s="108"/>
      <c r="BPA6" s="108"/>
      <c r="BPB6" s="108"/>
      <c r="BPC6" s="108"/>
      <c r="BPD6" s="108"/>
      <c r="BPE6" s="108"/>
      <c r="BPF6" s="108"/>
      <c r="BPG6" s="108"/>
      <c r="BPH6" s="108"/>
      <c r="BPI6" s="108"/>
      <c r="BPJ6" s="108"/>
      <c r="BPK6" s="108"/>
      <c r="BPL6" s="108"/>
      <c r="BPM6" s="108"/>
      <c r="BPN6" s="108"/>
      <c r="BPO6" s="108"/>
      <c r="BPP6" s="108"/>
      <c r="BPQ6" s="108"/>
      <c r="BPR6" s="108"/>
      <c r="BPS6" s="108"/>
      <c r="BPT6" s="108"/>
      <c r="BPU6" s="108"/>
      <c r="BPV6" s="108"/>
      <c r="BPW6" s="108"/>
      <c r="BPX6" s="108"/>
      <c r="BPY6" s="108"/>
      <c r="BPZ6" s="108"/>
      <c r="BQA6" s="108"/>
      <c r="BQB6" s="108"/>
      <c r="BQC6" s="108"/>
      <c r="BQD6" s="108"/>
      <c r="BQE6" s="108"/>
      <c r="BQF6" s="108"/>
      <c r="BQG6" s="108"/>
      <c r="BQH6" s="108"/>
      <c r="BQI6" s="108"/>
      <c r="BQJ6" s="108"/>
      <c r="BQK6" s="108"/>
      <c r="BQL6" s="108"/>
      <c r="BQM6" s="108"/>
      <c r="BQN6" s="108"/>
      <c r="BQO6" s="108"/>
      <c r="BQP6" s="108"/>
      <c r="BQQ6" s="108"/>
      <c r="BQR6" s="108"/>
      <c r="BQS6" s="108"/>
      <c r="BQT6" s="108"/>
      <c r="BQU6" s="108"/>
      <c r="BQV6" s="108"/>
      <c r="BQW6" s="108"/>
      <c r="BQX6" s="108"/>
      <c r="BQY6" s="108"/>
      <c r="BQZ6" s="108"/>
      <c r="BRA6" s="108"/>
      <c r="BRB6" s="108"/>
      <c r="BRC6" s="108"/>
      <c r="BRD6" s="108"/>
      <c r="BRE6" s="108"/>
      <c r="BRF6" s="108"/>
      <c r="BRG6" s="108"/>
      <c r="BRH6" s="108"/>
      <c r="BRI6" s="108"/>
      <c r="BRJ6" s="108"/>
      <c r="BRK6" s="108"/>
      <c r="BRL6" s="108"/>
      <c r="BRM6" s="108"/>
      <c r="BRN6" s="108"/>
      <c r="BRO6" s="108"/>
      <c r="BRP6" s="108"/>
      <c r="BRQ6" s="108"/>
      <c r="BRR6" s="108"/>
      <c r="BRS6" s="108"/>
      <c r="BRT6" s="108"/>
      <c r="BRU6" s="108"/>
      <c r="BRV6" s="108"/>
      <c r="BRW6" s="108"/>
      <c r="BRX6" s="108"/>
      <c r="BRY6" s="108"/>
      <c r="BRZ6" s="108"/>
      <c r="BSA6" s="108"/>
      <c r="BSB6" s="108"/>
      <c r="BSC6" s="108"/>
      <c r="BSD6" s="108"/>
      <c r="BSE6" s="108"/>
      <c r="BSF6" s="108"/>
      <c r="BSG6" s="108"/>
      <c r="BSH6" s="108"/>
      <c r="BSI6" s="108"/>
      <c r="BSJ6" s="108"/>
      <c r="BSK6" s="108"/>
      <c r="BSL6" s="108"/>
      <c r="BSM6" s="108"/>
      <c r="BSN6" s="108"/>
      <c r="BSO6" s="108"/>
      <c r="BSP6" s="108"/>
      <c r="BSQ6" s="108"/>
      <c r="BSR6" s="108"/>
      <c r="BSS6" s="108"/>
      <c r="BST6" s="108"/>
      <c r="BSU6" s="108"/>
      <c r="BSV6" s="108"/>
      <c r="BSW6" s="108"/>
      <c r="BSX6" s="108"/>
      <c r="BSY6" s="108"/>
      <c r="BSZ6" s="108"/>
      <c r="BTA6" s="108"/>
      <c r="BTB6" s="108"/>
      <c r="BTC6" s="108"/>
      <c r="BTD6" s="108"/>
      <c r="BTE6" s="108"/>
      <c r="BTF6" s="108"/>
      <c r="BTG6" s="108"/>
      <c r="BTH6" s="108"/>
      <c r="BTI6" s="108"/>
      <c r="BTJ6" s="108"/>
      <c r="BTK6" s="108"/>
      <c r="BTL6" s="108"/>
      <c r="BTM6" s="108"/>
      <c r="BTN6" s="108"/>
      <c r="BTO6" s="108"/>
      <c r="BTP6" s="108"/>
      <c r="BTQ6" s="108"/>
      <c r="BTR6" s="108"/>
      <c r="BTS6" s="108"/>
      <c r="BTT6" s="108"/>
      <c r="BTU6" s="108"/>
      <c r="BTV6" s="108"/>
      <c r="BTW6" s="108"/>
      <c r="BTX6" s="108"/>
      <c r="BTY6" s="108"/>
      <c r="BTZ6" s="108"/>
      <c r="BUA6" s="108"/>
      <c r="BUB6" s="108"/>
      <c r="BUC6" s="108"/>
      <c r="BUD6" s="108"/>
      <c r="BUE6" s="108"/>
      <c r="BUF6" s="108"/>
      <c r="BUG6" s="108"/>
      <c r="BUH6" s="108"/>
      <c r="BUI6" s="108"/>
      <c r="BUJ6" s="108"/>
      <c r="BUK6" s="108"/>
      <c r="BUL6" s="108"/>
      <c r="BUM6" s="108"/>
      <c r="BUN6" s="108"/>
      <c r="BUO6" s="108"/>
      <c r="BUP6" s="108"/>
      <c r="BUQ6" s="108"/>
      <c r="BUR6" s="108"/>
      <c r="BUS6" s="108"/>
      <c r="BUT6" s="108"/>
      <c r="BUU6" s="108"/>
      <c r="BUV6" s="108"/>
      <c r="BUW6" s="108"/>
      <c r="BUX6" s="108"/>
      <c r="BUY6" s="108"/>
      <c r="BUZ6" s="108"/>
      <c r="BVA6" s="108"/>
      <c r="BVB6" s="108"/>
      <c r="BVC6" s="108"/>
      <c r="BVD6" s="108"/>
      <c r="BVE6" s="108"/>
      <c r="BVF6" s="108"/>
      <c r="BVG6" s="108"/>
      <c r="BVH6" s="108"/>
      <c r="BVI6" s="108"/>
      <c r="BVJ6" s="108"/>
      <c r="BVK6" s="108"/>
      <c r="BVL6" s="108"/>
      <c r="BVM6" s="108"/>
      <c r="BVN6" s="108"/>
      <c r="BVO6" s="108"/>
      <c r="BVP6" s="108"/>
      <c r="BVQ6" s="108"/>
      <c r="BVR6" s="108"/>
      <c r="BVS6" s="108"/>
      <c r="BVT6" s="108"/>
      <c r="BVU6" s="108"/>
      <c r="BVV6" s="108"/>
      <c r="BVW6" s="108"/>
      <c r="BVX6" s="108"/>
      <c r="BVY6" s="108"/>
      <c r="BVZ6" s="108"/>
      <c r="BWA6" s="108"/>
      <c r="BWB6" s="108"/>
      <c r="BWC6" s="108"/>
      <c r="BWD6" s="108"/>
      <c r="BWE6" s="108"/>
      <c r="BWF6" s="108"/>
      <c r="BWG6" s="108"/>
      <c r="BWH6" s="108"/>
      <c r="BWI6" s="108"/>
      <c r="BWJ6" s="108"/>
      <c r="BWK6" s="108"/>
      <c r="BWL6" s="108"/>
      <c r="BWM6" s="108"/>
      <c r="BWN6" s="108"/>
      <c r="BWO6" s="108"/>
      <c r="BWP6" s="108"/>
      <c r="BWQ6" s="108"/>
      <c r="BWR6" s="108"/>
      <c r="BWS6" s="108"/>
      <c r="BWT6" s="108"/>
      <c r="BWU6" s="108"/>
      <c r="BWV6" s="108"/>
      <c r="BWW6" s="108"/>
      <c r="BWX6" s="108"/>
      <c r="BWY6" s="108"/>
      <c r="BWZ6" s="108"/>
      <c r="BXA6" s="108"/>
      <c r="BXB6" s="108"/>
      <c r="BXC6" s="108"/>
      <c r="BXD6" s="108"/>
      <c r="BXE6" s="108"/>
      <c r="BXF6" s="108"/>
      <c r="BXG6" s="108"/>
      <c r="BXH6" s="108"/>
      <c r="BXI6" s="108"/>
      <c r="BXJ6" s="108"/>
      <c r="BXK6" s="108"/>
      <c r="BXL6" s="108"/>
      <c r="BXM6" s="108"/>
      <c r="BXN6" s="108"/>
      <c r="BXO6" s="108"/>
      <c r="BXP6" s="108"/>
      <c r="BXQ6" s="108"/>
      <c r="BXR6" s="108"/>
      <c r="BXS6" s="108"/>
      <c r="BXT6" s="108"/>
      <c r="BXU6" s="108"/>
      <c r="BXV6" s="108"/>
      <c r="BXW6" s="108"/>
      <c r="BXX6" s="108"/>
      <c r="BXY6" s="108"/>
      <c r="BXZ6" s="108"/>
      <c r="BYA6" s="108"/>
      <c r="BYB6" s="108"/>
      <c r="BYC6" s="108"/>
      <c r="BYD6" s="108"/>
      <c r="BYE6" s="108"/>
      <c r="BYF6" s="108"/>
      <c r="BYG6" s="108"/>
      <c r="BYH6" s="108"/>
      <c r="BYI6" s="108"/>
      <c r="BYJ6" s="108"/>
      <c r="BYK6" s="108"/>
      <c r="BYL6" s="108"/>
      <c r="BYM6" s="108"/>
      <c r="BYN6" s="108"/>
      <c r="BYO6" s="108"/>
      <c r="BYP6" s="108"/>
      <c r="BYQ6" s="108"/>
      <c r="BYR6" s="108"/>
      <c r="BYS6" s="108"/>
      <c r="BYT6" s="108"/>
      <c r="BYU6" s="108"/>
      <c r="BYV6" s="108"/>
      <c r="BYW6" s="108"/>
      <c r="BYX6" s="108"/>
      <c r="BYY6" s="108"/>
      <c r="BYZ6" s="108"/>
      <c r="BZA6" s="108"/>
      <c r="BZB6" s="108"/>
      <c r="BZC6" s="108"/>
      <c r="BZD6" s="108"/>
      <c r="BZE6" s="108"/>
      <c r="BZF6" s="108"/>
      <c r="BZG6" s="108"/>
      <c r="BZH6" s="108"/>
      <c r="BZI6" s="108"/>
      <c r="BZJ6" s="108"/>
      <c r="BZK6" s="108"/>
      <c r="BZL6" s="108"/>
      <c r="BZM6" s="108"/>
      <c r="BZN6" s="108"/>
      <c r="BZO6" s="108"/>
      <c r="BZP6" s="108"/>
      <c r="BZQ6" s="108"/>
      <c r="BZR6" s="108"/>
      <c r="BZS6" s="108"/>
      <c r="BZT6" s="108"/>
      <c r="BZU6" s="108"/>
      <c r="BZV6" s="108"/>
      <c r="BZW6" s="108"/>
      <c r="BZX6" s="108"/>
      <c r="BZY6" s="108"/>
      <c r="BZZ6" s="108"/>
      <c r="CAA6" s="108"/>
      <c r="CAB6" s="108"/>
      <c r="CAC6" s="108"/>
      <c r="CAD6" s="108"/>
      <c r="CAE6" s="108"/>
      <c r="CAF6" s="108"/>
      <c r="CAG6" s="108"/>
      <c r="CAH6" s="108"/>
      <c r="CAI6" s="108"/>
      <c r="CAJ6" s="108"/>
      <c r="CAK6" s="108"/>
      <c r="CAL6" s="108"/>
      <c r="CAM6" s="108"/>
      <c r="CAN6" s="108"/>
      <c r="CAO6" s="108"/>
      <c r="CAP6" s="108"/>
      <c r="CAQ6" s="108"/>
      <c r="CAR6" s="108"/>
      <c r="CAS6" s="108"/>
      <c r="CAT6" s="108"/>
      <c r="CAU6" s="108"/>
      <c r="CAV6" s="108"/>
      <c r="CAW6" s="108"/>
      <c r="CAX6" s="108"/>
      <c r="CAY6" s="108"/>
      <c r="CAZ6" s="108"/>
      <c r="CBA6" s="108"/>
      <c r="CBB6" s="108"/>
      <c r="CBC6" s="108"/>
      <c r="CBD6" s="108"/>
      <c r="CBE6" s="108"/>
      <c r="CBF6" s="108"/>
      <c r="CBG6" s="108"/>
      <c r="CBH6" s="108"/>
      <c r="CBI6" s="108"/>
      <c r="CBJ6" s="108"/>
      <c r="CBK6" s="108"/>
      <c r="CBL6" s="108"/>
      <c r="CBM6" s="108"/>
      <c r="CBN6" s="108"/>
      <c r="CBO6" s="108"/>
      <c r="CBP6" s="108"/>
      <c r="CBQ6" s="108"/>
      <c r="CBR6" s="108"/>
      <c r="CBS6" s="108"/>
      <c r="CBT6" s="108"/>
      <c r="CBU6" s="108"/>
      <c r="CBV6" s="108"/>
      <c r="CBW6" s="108"/>
      <c r="CBX6" s="108"/>
      <c r="CBY6" s="108"/>
      <c r="CBZ6" s="108"/>
      <c r="CCA6" s="108"/>
      <c r="CCB6" s="108"/>
      <c r="CCC6" s="108"/>
      <c r="CCD6" s="108"/>
      <c r="CCE6" s="108"/>
      <c r="CCF6" s="108"/>
      <c r="CCG6" s="108"/>
      <c r="CCH6" s="108"/>
      <c r="CCI6" s="108"/>
      <c r="CCJ6" s="108"/>
      <c r="CCK6" s="108"/>
      <c r="CCL6" s="108"/>
      <c r="CCM6" s="108"/>
      <c r="CCN6" s="108"/>
      <c r="CCO6" s="108"/>
      <c r="CCP6" s="108"/>
      <c r="CCQ6" s="108"/>
      <c r="CCR6" s="108"/>
      <c r="CCS6" s="108"/>
      <c r="CCT6" s="108"/>
      <c r="CCU6" s="108"/>
      <c r="CCV6" s="108"/>
      <c r="CCW6" s="108"/>
      <c r="CCX6" s="108"/>
      <c r="CCY6" s="108"/>
      <c r="CCZ6" s="108"/>
      <c r="CDA6" s="108"/>
      <c r="CDB6" s="108"/>
      <c r="CDC6" s="108"/>
      <c r="CDD6" s="108"/>
      <c r="CDE6" s="108"/>
      <c r="CDF6" s="108"/>
      <c r="CDG6" s="108"/>
      <c r="CDH6" s="108"/>
      <c r="CDI6" s="108"/>
      <c r="CDJ6" s="108"/>
      <c r="CDK6" s="108"/>
      <c r="CDL6" s="108"/>
      <c r="CDM6" s="108"/>
      <c r="CDN6" s="108"/>
      <c r="CDO6" s="108"/>
      <c r="CDP6" s="108"/>
      <c r="CDQ6" s="108"/>
      <c r="CDR6" s="108"/>
      <c r="CDS6" s="108"/>
      <c r="CDT6" s="108"/>
      <c r="CDU6" s="108"/>
      <c r="CDV6" s="108"/>
      <c r="CDW6" s="108"/>
      <c r="CDX6" s="108"/>
      <c r="CDY6" s="108"/>
      <c r="CDZ6" s="108"/>
      <c r="CEA6" s="108"/>
      <c r="CEB6" s="108"/>
      <c r="CEC6" s="108"/>
      <c r="CED6" s="108"/>
      <c r="CEE6" s="108"/>
      <c r="CEF6" s="108"/>
      <c r="CEG6" s="108"/>
      <c r="CEH6" s="108"/>
      <c r="CEI6" s="108"/>
      <c r="CEJ6" s="108"/>
      <c r="CEK6" s="108"/>
      <c r="CEL6" s="108"/>
      <c r="CEM6" s="108"/>
      <c r="CEN6" s="108"/>
      <c r="CEO6" s="108"/>
      <c r="CEP6" s="108"/>
      <c r="CEQ6" s="108"/>
      <c r="CER6" s="108"/>
      <c r="CES6" s="108"/>
      <c r="CET6" s="108"/>
      <c r="CEU6" s="108"/>
      <c r="CEV6" s="108"/>
      <c r="CEW6" s="108"/>
      <c r="CEX6" s="108"/>
      <c r="CEY6" s="108"/>
      <c r="CEZ6" s="108"/>
      <c r="CFA6" s="108"/>
      <c r="CFB6" s="108"/>
      <c r="CFC6" s="108"/>
      <c r="CFD6" s="108"/>
      <c r="CFE6" s="108"/>
      <c r="CFF6" s="108"/>
      <c r="CFG6" s="108"/>
      <c r="CFH6" s="108"/>
      <c r="CFI6" s="108"/>
      <c r="CFJ6" s="108"/>
      <c r="CFK6" s="108"/>
      <c r="CFL6" s="108"/>
      <c r="CFM6" s="108"/>
      <c r="CFN6" s="108"/>
      <c r="CFO6" s="108"/>
      <c r="CFP6" s="108"/>
      <c r="CFQ6" s="108"/>
      <c r="CFR6" s="108"/>
      <c r="CFS6" s="108"/>
      <c r="CFT6" s="108"/>
      <c r="CFU6" s="108"/>
      <c r="CFV6" s="108"/>
      <c r="CFW6" s="108"/>
      <c r="CFX6" s="108"/>
      <c r="CFY6" s="108"/>
      <c r="CFZ6" s="108"/>
      <c r="CGA6" s="108"/>
      <c r="CGB6" s="108"/>
      <c r="CGC6" s="108"/>
      <c r="CGD6" s="108"/>
      <c r="CGE6" s="108"/>
      <c r="CGF6" s="108"/>
      <c r="CGG6" s="108"/>
      <c r="CGH6" s="108"/>
      <c r="CGI6" s="108"/>
      <c r="CGJ6" s="108"/>
      <c r="CGK6" s="108"/>
      <c r="CGL6" s="108"/>
      <c r="CGM6" s="108"/>
      <c r="CGN6" s="108"/>
      <c r="CGO6" s="108"/>
      <c r="CGP6" s="108"/>
      <c r="CGQ6" s="108"/>
      <c r="CGR6" s="108"/>
      <c r="CGS6" s="108"/>
      <c r="CGT6" s="108"/>
      <c r="CGU6" s="108"/>
      <c r="CGV6" s="108"/>
      <c r="CGW6" s="108"/>
      <c r="CGX6" s="108"/>
      <c r="CGY6" s="108"/>
      <c r="CGZ6" s="108"/>
      <c r="CHA6" s="108"/>
      <c r="CHB6" s="108"/>
      <c r="CHC6" s="108"/>
      <c r="CHD6" s="108"/>
      <c r="CHE6" s="108"/>
      <c r="CHF6" s="108"/>
      <c r="CHG6" s="108"/>
      <c r="CHH6" s="108"/>
      <c r="CHI6" s="108"/>
      <c r="CHJ6" s="108"/>
      <c r="CHK6" s="108"/>
      <c r="CHL6" s="108"/>
      <c r="CHM6" s="108"/>
      <c r="CHN6" s="108"/>
      <c r="CHO6" s="108"/>
      <c r="CHP6" s="108"/>
      <c r="CHQ6" s="108"/>
      <c r="CHR6" s="108"/>
      <c r="CHS6" s="108"/>
      <c r="CHT6" s="108"/>
      <c r="CHU6" s="108"/>
      <c r="CHV6" s="108"/>
      <c r="CHW6" s="108"/>
      <c r="CHX6" s="108"/>
      <c r="CHY6" s="108"/>
      <c r="CHZ6" s="108"/>
      <c r="CIA6" s="108"/>
      <c r="CIB6" s="108"/>
      <c r="CIC6" s="108"/>
      <c r="CID6" s="108"/>
      <c r="CIE6" s="108"/>
      <c r="CIF6" s="108"/>
      <c r="CIG6" s="108"/>
      <c r="CIH6" s="108"/>
      <c r="CII6" s="108"/>
      <c r="CIJ6" s="108"/>
      <c r="CIK6" s="108"/>
      <c r="CIL6" s="108"/>
      <c r="CIM6" s="108"/>
      <c r="CIN6" s="108"/>
      <c r="CIO6" s="108"/>
      <c r="CIP6" s="108"/>
      <c r="CIQ6" s="108"/>
      <c r="CIR6" s="108"/>
      <c r="CIS6" s="108"/>
      <c r="CIT6" s="108"/>
      <c r="CIU6" s="108"/>
      <c r="CIV6" s="108"/>
      <c r="CIW6" s="108"/>
      <c r="CIX6" s="108"/>
      <c r="CIY6" s="108"/>
      <c r="CIZ6" s="108"/>
      <c r="CJA6" s="108"/>
      <c r="CJB6" s="108"/>
      <c r="CJC6" s="108"/>
      <c r="CJD6" s="108"/>
      <c r="CJE6" s="108"/>
      <c r="CJF6" s="108"/>
      <c r="CJG6" s="108"/>
      <c r="CJH6" s="108"/>
      <c r="CJI6" s="108"/>
      <c r="CJJ6" s="108"/>
      <c r="CJK6" s="108"/>
      <c r="CJL6" s="108"/>
      <c r="CJM6" s="108"/>
      <c r="CJN6" s="108"/>
      <c r="CJO6" s="108"/>
      <c r="CJP6" s="108"/>
      <c r="CJQ6" s="108"/>
      <c r="CJR6" s="108"/>
      <c r="CJS6" s="108"/>
      <c r="CJT6" s="108"/>
      <c r="CJU6" s="108"/>
      <c r="CJV6" s="108"/>
      <c r="CJW6" s="108"/>
      <c r="CJX6" s="108"/>
      <c r="CJY6" s="108"/>
      <c r="CJZ6" s="108"/>
      <c r="CKA6" s="108"/>
      <c r="CKB6" s="108"/>
      <c r="CKC6" s="108"/>
      <c r="CKD6" s="108"/>
      <c r="CKE6" s="108"/>
      <c r="CKF6" s="108"/>
      <c r="CKG6" s="108"/>
      <c r="CKH6" s="108"/>
      <c r="CKI6" s="108"/>
      <c r="CKJ6" s="108"/>
      <c r="CKK6" s="108"/>
      <c r="CKL6" s="108"/>
      <c r="CKM6" s="108"/>
      <c r="CKN6" s="108"/>
      <c r="CKO6" s="108"/>
      <c r="CKP6" s="108"/>
      <c r="CKQ6" s="108"/>
      <c r="CKR6" s="108"/>
      <c r="CKS6" s="108"/>
      <c r="CKT6" s="108"/>
      <c r="CKU6" s="108"/>
      <c r="CKV6" s="108"/>
      <c r="CKW6" s="108"/>
      <c r="CKX6" s="108"/>
      <c r="CKY6" s="108"/>
      <c r="CKZ6" s="108"/>
      <c r="CLA6" s="108"/>
      <c r="CLB6" s="108"/>
      <c r="CLC6" s="108"/>
      <c r="CLD6" s="108"/>
      <c r="CLE6" s="108"/>
      <c r="CLF6" s="108"/>
      <c r="CLG6" s="108"/>
      <c r="CLH6" s="108"/>
      <c r="CLI6" s="108"/>
      <c r="CLJ6" s="108"/>
      <c r="CLK6" s="108"/>
      <c r="CLL6" s="108"/>
      <c r="CLM6" s="108"/>
      <c r="CLN6" s="108"/>
      <c r="CLO6" s="108"/>
      <c r="CLP6" s="108"/>
      <c r="CLQ6" s="108"/>
      <c r="CLR6" s="108"/>
      <c r="CLS6" s="108"/>
      <c r="CLT6" s="108"/>
      <c r="CLU6" s="108"/>
      <c r="CLV6" s="108"/>
      <c r="CLW6" s="108"/>
      <c r="CLX6" s="108"/>
      <c r="CLY6" s="108"/>
      <c r="CLZ6" s="108"/>
      <c r="CMA6" s="108"/>
      <c r="CMB6" s="108"/>
      <c r="CMC6" s="108"/>
      <c r="CMD6" s="108"/>
      <c r="CME6" s="108"/>
      <c r="CMF6" s="108"/>
      <c r="CMG6" s="108"/>
      <c r="CMH6" s="108"/>
      <c r="CMI6" s="108"/>
      <c r="CMJ6" s="108"/>
      <c r="CMK6" s="108"/>
      <c r="CML6" s="108"/>
      <c r="CMM6" s="108"/>
      <c r="CMN6" s="108"/>
      <c r="CMO6" s="108"/>
      <c r="CMP6" s="108"/>
      <c r="CMQ6" s="108"/>
      <c r="CMR6" s="108"/>
      <c r="CMS6" s="108"/>
      <c r="CMT6" s="108"/>
      <c r="CMU6" s="108"/>
      <c r="CMV6" s="108"/>
      <c r="CMW6" s="108"/>
      <c r="CMX6" s="108"/>
      <c r="CMY6" s="108"/>
      <c r="CMZ6" s="108"/>
      <c r="CNA6" s="108"/>
      <c r="CNB6" s="108"/>
      <c r="CNC6" s="108"/>
      <c r="CND6" s="108"/>
      <c r="CNE6" s="108"/>
      <c r="CNF6" s="108"/>
      <c r="CNG6" s="108"/>
      <c r="CNH6" s="108"/>
      <c r="CNI6" s="108"/>
      <c r="CNJ6" s="108"/>
      <c r="CNK6" s="108"/>
      <c r="CNL6" s="108"/>
      <c r="CNM6" s="108"/>
      <c r="CNN6" s="108"/>
      <c r="CNO6" s="108"/>
      <c r="CNP6" s="108"/>
      <c r="CNQ6" s="108"/>
      <c r="CNR6" s="108"/>
      <c r="CNS6" s="108"/>
      <c r="CNT6" s="108"/>
      <c r="CNU6" s="108"/>
      <c r="CNV6" s="108"/>
      <c r="CNW6" s="108"/>
      <c r="CNX6" s="108"/>
      <c r="CNY6" s="108"/>
      <c r="CNZ6" s="108"/>
      <c r="COA6" s="108"/>
      <c r="COB6" s="108"/>
      <c r="COC6" s="108"/>
      <c r="COD6" s="108"/>
      <c r="COE6" s="108"/>
      <c r="COF6" s="108"/>
      <c r="COG6" s="108"/>
      <c r="COH6" s="108"/>
      <c r="COI6" s="108"/>
      <c r="COJ6" s="108"/>
      <c r="COK6" s="108"/>
      <c r="COL6" s="108"/>
      <c r="COM6" s="108"/>
      <c r="CON6" s="108"/>
      <c r="COO6" s="108"/>
      <c r="COP6" s="108"/>
      <c r="COQ6" s="108"/>
      <c r="COR6" s="108"/>
      <c r="COS6" s="108"/>
      <c r="COT6" s="108"/>
      <c r="COU6" s="108"/>
      <c r="COV6" s="108"/>
      <c r="COW6" s="108"/>
      <c r="COX6" s="108"/>
      <c r="COY6" s="108"/>
      <c r="COZ6" s="108"/>
      <c r="CPA6" s="108"/>
      <c r="CPB6" s="108"/>
      <c r="CPC6" s="108"/>
      <c r="CPD6" s="108"/>
      <c r="CPE6" s="108"/>
      <c r="CPF6" s="108"/>
      <c r="CPG6" s="108"/>
      <c r="CPH6" s="108"/>
      <c r="CPI6" s="108"/>
      <c r="CPJ6" s="108"/>
      <c r="CPK6" s="108"/>
      <c r="CPL6" s="108"/>
      <c r="CPM6" s="108"/>
      <c r="CPN6" s="108"/>
      <c r="CPO6" s="108"/>
      <c r="CPP6" s="108"/>
      <c r="CPQ6" s="108"/>
      <c r="CPR6" s="108"/>
      <c r="CPS6" s="108"/>
      <c r="CPT6" s="108"/>
      <c r="CPU6" s="108"/>
      <c r="CPV6" s="108"/>
      <c r="CPW6" s="108"/>
      <c r="CPX6" s="108"/>
      <c r="CPY6" s="108"/>
      <c r="CPZ6" s="108"/>
      <c r="CQA6" s="108"/>
      <c r="CQB6" s="108"/>
      <c r="CQC6" s="108"/>
      <c r="CQD6" s="108"/>
      <c r="CQE6" s="108"/>
      <c r="CQF6" s="108"/>
      <c r="CQG6" s="108"/>
      <c r="CQH6" s="108"/>
      <c r="CQI6" s="108"/>
      <c r="CQJ6" s="108"/>
      <c r="CQK6" s="108"/>
      <c r="CQL6" s="108"/>
      <c r="CQM6" s="108"/>
      <c r="CQN6" s="108"/>
      <c r="CQO6" s="108"/>
      <c r="CQP6" s="108"/>
      <c r="CQQ6" s="108"/>
      <c r="CQR6" s="108"/>
      <c r="CQS6" s="108"/>
      <c r="CQT6" s="108"/>
      <c r="CQU6" s="108"/>
      <c r="CQV6" s="108"/>
      <c r="CQW6" s="108"/>
      <c r="CQX6" s="108"/>
      <c r="CQY6" s="108"/>
      <c r="CQZ6" s="108"/>
      <c r="CRA6" s="108"/>
      <c r="CRB6" s="108"/>
      <c r="CRC6" s="108"/>
      <c r="CRD6" s="108"/>
      <c r="CRE6" s="108"/>
      <c r="CRF6" s="108"/>
      <c r="CRG6" s="108"/>
      <c r="CRH6" s="108"/>
      <c r="CRI6" s="108"/>
      <c r="CRJ6" s="108"/>
      <c r="CRK6" s="108"/>
      <c r="CRL6" s="108"/>
      <c r="CRM6" s="108"/>
      <c r="CRN6" s="108"/>
      <c r="CRO6" s="108"/>
      <c r="CRP6" s="108"/>
      <c r="CRQ6" s="108"/>
      <c r="CRR6" s="108"/>
      <c r="CRS6" s="108"/>
      <c r="CRT6" s="108"/>
      <c r="CRU6" s="108"/>
      <c r="CRV6" s="108"/>
      <c r="CRW6" s="108"/>
      <c r="CRX6" s="108"/>
      <c r="CRY6" s="108"/>
      <c r="CRZ6" s="108"/>
      <c r="CSA6" s="108"/>
      <c r="CSB6" s="108"/>
      <c r="CSC6" s="108"/>
      <c r="CSD6" s="108"/>
      <c r="CSE6" s="108"/>
      <c r="CSF6" s="108"/>
      <c r="CSG6" s="108"/>
      <c r="CSH6" s="108"/>
      <c r="CSI6" s="108"/>
      <c r="CSJ6" s="108"/>
      <c r="CSK6" s="108"/>
      <c r="CSL6" s="108"/>
      <c r="CSM6" s="108"/>
      <c r="CSN6" s="108"/>
      <c r="CSO6" s="108"/>
      <c r="CSP6" s="108"/>
      <c r="CSQ6" s="108"/>
      <c r="CSR6" s="108"/>
      <c r="CSS6" s="108"/>
      <c r="CST6" s="108"/>
      <c r="CSU6" s="108"/>
      <c r="CSV6" s="108"/>
      <c r="CSW6" s="108"/>
      <c r="CSX6" s="108"/>
      <c r="CSY6" s="108"/>
      <c r="CSZ6" s="108"/>
      <c r="CTA6" s="108"/>
      <c r="CTB6" s="108"/>
      <c r="CTC6" s="108"/>
      <c r="CTD6" s="108"/>
      <c r="CTE6" s="108"/>
      <c r="CTF6" s="108"/>
      <c r="CTG6" s="108"/>
      <c r="CTH6" s="108"/>
      <c r="CTI6" s="108"/>
      <c r="CTJ6" s="108"/>
      <c r="CTK6" s="108"/>
      <c r="CTL6" s="108"/>
      <c r="CTM6" s="108"/>
      <c r="CTN6" s="108"/>
      <c r="CTO6" s="108"/>
      <c r="CTP6" s="108"/>
      <c r="CTQ6" s="108"/>
      <c r="CTR6" s="108"/>
      <c r="CTS6" s="108"/>
      <c r="CTT6" s="108"/>
      <c r="CTU6" s="108"/>
      <c r="CTV6" s="108"/>
      <c r="CTW6" s="108"/>
      <c r="CTX6" s="108"/>
      <c r="CTY6" s="108"/>
      <c r="CTZ6" s="108"/>
      <c r="CUA6" s="108"/>
      <c r="CUB6" s="108"/>
      <c r="CUC6" s="108"/>
      <c r="CUD6" s="108"/>
      <c r="CUE6" s="108"/>
      <c r="CUF6" s="108"/>
      <c r="CUG6" s="108"/>
      <c r="CUH6" s="108"/>
      <c r="CUI6" s="108"/>
      <c r="CUJ6" s="108"/>
      <c r="CUK6" s="108"/>
      <c r="CUL6" s="108"/>
      <c r="CUM6" s="108"/>
      <c r="CUN6" s="108"/>
      <c r="CUO6" s="108"/>
      <c r="CUP6" s="108"/>
      <c r="CUQ6" s="108"/>
      <c r="CUR6" s="108"/>
      <c r="CUS6" s="108"/>
      <c r="CUT6" s="108"/>
      <c r="CUU6" s="108"/>
      <c r="CUV6" s="108"/>
      <c r="CUW6" s="108"/>
      <c r="CUX6" s="108"/>
      <c r="CUY6" s="108"/>
      <c r="CUZ6" s="108"/>
      <c r="CVA6" s="108"/>
      <c r="CVB6" s="108"/>
      <c r="CVC6" s="108"/>
      <c r="CVD6" s="108"/>
      <c r="CVE6" s="108"/>
      <c r="CVF6" s="108"/>
      <c r="CVG6" s="108"/>
      <c r="CVH6" s="108"/>
      <c r="CVI6" s="108"/>
      <c r="CVJ6" s="108"/>
      <c r="CVK6" s="108"/>
      <c r="CVL6" s="108"/>
      <c r="CVM6" s="108"/>
      <c r="CVN6" s="108"/>
      <c r="CVO6" s="108"/>
      <c r="CVP6" s="108"/>
      <c r="CVQ6" s="108"/>
      <c r="CVR6" s="108"/>
      <c r="CVS6" s="108"/>
      <c r="CVT6" s="108"/>
      <c r="CVU6" s="108"/>
      <c r="CVV6" s="108"/>
      <c r="CVW6" s="108"/>
      <c r="CVX6" s="108"/>
      <c r="CVY6" s="108"/>
      <c r="CVZ6" s="108"/>
      <c r="CWA6" s="108"/>
      <c r="CWB6" s="108"/>
      <c r="CWC6" s="108"/>
      <c r="CWD6" s="108"/>
      <c r="CWE6" s="108"/>
      <c r="CWF6" s="108"/>
      <c r="CWG6" s="108"/>
      <c r="CWH6" s="108"/>
      <c r="CWI6" s="108"/>
      <c r="CWJ6" s="108"/>
      <c r="CWK6" s="108"/>
      <c r="CWL6" s="108"/>
      <c r="CWM6" s="108"/>
      <c r="CWN6" s="108"/>
      <c r="CWO6" s="108"/>
      <c r="CWP6" s="108"/>
      <c r="CWQ6" s="108"/>
      <c r="CWR6" s="108"/>
      <c r="CWS6" s="108"/>
      <c r="CWT6" s="108"/>
      <c r="CWU6" s="108"/>
      <c r="CWV6" s="108"/>
      <c r="CWW6" s="108"/>
      <c r="CWX6" s="108"/>
      <c r="CWY6" s="108"/>
      <c r="CWZ6" s="108"/>
      <c r="CXA6" s="108"/>
      <c r="CXB6" s="108"/>
      <c r="CXC6" s="108"/>
      <c r="CXD6" s="108"/>
      <c r="CXE6" s="108"/>
      <c r="CXF6" s="108"/>
      <c r="CXG6" s="108"/>
      <c r="CXH6" s="108"/>
      <c r="CXI6" s="108"/>
      <c r="CXJ6" s="108"/>
      <c r="CXK6" s="108"/>
      <c r="CXL6" s="108"/>
      <c r="CXM6" s="108"/>
      <c r="CXN6" s="108"/>
      <c r="CXO6" s="108"/>
      <c r="CXP6" s="108"/>
      <c r="CXQ6" s="108"/>
      <c r="CXR6" s="108"/>
      <c r="CXS6" s="108"/>
      <c r="CXT6" s="108"/>
      <c r="CXU6" s="108"/>
      <c r="CXV6" s="108"/>
      <c r="CXW6" s="108"/>
      <c r="CXX6" s="108"/>
      <c r="CXY6" s="108"/>
      <c r="CXZ6" s="108"/>
      <c r="CYA6" s="108"/>
      <c r="CYB6" s="108"/>
      <c r="CYC6" s="108"/>
      <c r="CYD6" s="108"/>
      <c r="CYE6" s="108"/>
      <c r="CYF6" s="108"/>
      <c r="CYG6" s="108"/>
      <c r="CYH6" s="108"/>
      <c r="CYI6" s="108"/>
      <c r="CYJ6" s="108"/>
      <c r="CYK6" s="108"/>
      <c r="CYL6" s="108"/>
      <c r="CYM6" s="108"/>
      <c r="CYN6" s="108"/>
      <c r="CYO6" s="108"/>
      <c r="CYP6" s="108"/>
      <c r="CYQ6" s="108"/>
      <c r="CYR6" s="108"/>
      <c r="CYS6" s="108"/>
      <c r="CYT6" s="108"/>
      <c r="CYU6" s="108"/>
      <c r="CYV6" s="108"/>
      <c r="CYW6" s="108"/>
      <c r="CYX6" s="108"/>
      <c r="CYY6" s="108"/>
      <c r="CYZ6" s="108"/>
      <c r="CZA6" s="108"/>
      <c r="CZB6" s="108"/>
      <c r="CZC6" s="108"/>
      <c r="CZD6" s="108"/>
      <c r="CZE6" s="108"/>
      <c r="CZF6" s="108"/>
      <c r="CZG6" s="108"/>
      <c r="CZH6" s="108"/>
      <c r="CZI6" s="108"/>
      <c r="CZJ6" s="108"/>
      <c r="CZK6" s="108"/>
      <c r="CZL6" s="108"/>
      <c r="CZM6" s="108"/>
      <c r="CZN6" s="108"/>
      <c r="CZO6" s="108"/>
      <c r="CZP6" s="108"/>
      <c r="CZQ6" s="108"/>
      <c r="CZR6" s="108"/>
      <c r="CZS6" s="108"/>
      <c r="CZT6" s="108"/>
      <c r="CZU6" s="108"/>
      <c r="CZV6" s="108"/>
      <c r="CZW6" s="108"/>
      <c r="CZX6" s="108"/>
      <c r="CZY6" s="108"/>
      <c r="CZZ6" s="108"/>
      <c r="DAA6" s="108"/>
      <c r="DAB6" s="108"/>
      <c r="DAC6" s="108"/>
      <c r="DAD6" s="108"/>
      <c r="DAE6" s="108"/>
      <c r="DAF6" s="108"/>
      <c r="DAG6" s="108"/>
      <c r="DAH6" s="108"/>
      <c r="DAI6" s="108"/>
      <c r="DAJ6" s="108"/>
      <c r="DAK6" s="108"/>
      <c r="DAL6" s="108"/>
      <c r="DAM6" s="108"/>
      <c r="DAN6" s="108"/>
      <c r="DAO6" s="108"/>
      <c r="DAP6" s="108"/>
      <c r="DAQ6" s="108"/>
      <c r="DAR6" s="108"/>
      <c r="DAS6" s="108"/>
      <c r="DAT6" s="108"/>
      <c r="DAU6" s="108"/>
      <c r="DAV6" s="108"/>
      <c r="DAW6" s="108"/>
      <c r="DAX6" s="108"/>
      <c r="DAY6" s="108"/>
      <c r="DAZ6" s="108"/>
      <c r="DBA6" s="108"/>
      <c r="DBB6" s="108"/>
      <c r="DBC6" s="108"/>
      <c r="DBD6" s="108"/>
      <c r="DBE6" s="108"/>
      <c r="DBF6" s="108"/>
      <c r="DBG6" s="108"/>
      <c r="DBH6" s="108"/>
      <c r="DBI6" s="108"/>
      <c r="DBJ6" s="108"/>
      <c r="DBK6" s="108"/>
      <c r="DBL6" s="108"/>
      <c r="DBM6" s="108"/>
      <c r="DBN6" s="108"/>
      <c r="DBO6" s="108"/>
      <c r="DBP6" s="108"/>
      <c r="DBQ6" s="108"/>
      <c r="DBR6" s="108"/>
      <c r="DBS6" s="108"/>
      <c r="DBT6" s="108"/>
      <c r="DBU6" s="108"/>
      <c r="DBV6" s="108"/>
      <c r="DBW6" s="108"/>
      <c r="DBX6" s="108"/>
      <c r="DBY6" s="108"/>
      <c r="DBZ6" s="108"/>
      <c r="DCA6" s="108"/>
      <c r="DCB6" s="108"/>
      <c r="DCC6" s="108"/>
      <c r="DCD6" s="108"/>
      <c r="DCE6" s="108"/>
      <c r="DCF6" s="108"/>
      <c r="DCG6" s="108"/>
      <c r="DCH6" s="108"/>
      <c r="DCI6" s="108"/>
      <c r="DCJ6" s="108"/>
      <c r="DCK6" s="108"/>
      <c r="DCL6" s="108"/>
      <c r="DCM6" s="108"/>
      <c r="DCN6" s="108"/>
      <c r="DCO6" s="108"/>
      <c r="DCP6" s="108"/>
      <c r="DCQ6" s="108"/>
      <c r="DCR6" s="108"/>
      <c r="DCS6" s="108"/>
      <c r="DCT6" s="108"/>
      <c r="DCU6" s="108"/>
      <c r="DCV6" s="108"/>
      <c r="DCW6" s="108"/>
      <c r="DCX6" s="108"/>
      <c r="DCY6" s="108"/>
      <c r="DCZ6" s="108"/>
      <c r="DDA6" s="108"/>
      <c r="DDB6" s="108"/>
      <c r="DDC6" s="108"/>
      <c r="DDD6" s="108"/>
      <c r="DDE6" s="108"/>
      <c r="DDF6" s="108"/>
      <c r="DDG6" s="108"/>
      <c r="DDH6" s="108"/>
      <c r="DDI6" s="108"/>
      <c r="DDJ6" s="108"/>
      <c r="DDK6" s="108"/>
      <c r="DDL6" s="108"/>
      <c r="DDM6" s="108"/>
      <c r="DDN6" s="108"/>
      <c r="DDO6" s="108"/>
      <c r="DDP6" s="108"/>
      <c r="DDQ6" s="108"/>
      <c r="DDR6" s="108"/>
      <c r="DDS6" s="108"/>
      <c r="DDT6" s="108"/>
      <c r="DDU6" s="108"/>
      <c r="DDV6" s="108"/>
      <c r="DDW6" s="108"/>
      <c r="DDX6" s="108"/>
      <c r="DDY6" s="108"/>
      <c r="DDZ6" s="108"/>
      <c r="DEA6" s="108"/>
      <c r="DEB6" s="108"/>
      <c r="DEC6" s="108"/>
      <c r="DED6" s="108"/>
      <c r="DEE6" s="108"/>
      <c r="DEF6" s="108"/>
      <c r="DEG6" s="108"/>
      <c r="DEH6" s="108"/>
      <c r="DEI6" s="108"/>
      <c r="DEJ6" s="108"/>
      <c r="DEK6" s="108"/>
      <c r="DEL6" s="108"/>
      <c r="DEM6" s="108"/>
      <c r="DEN6" s="108"/>
      <c r="DEO6" s="108"/>
      <c r="DEP6" s="108"/>
      <c r="DEQ6" s="108"/>
      <c r="DER6" s="108"/>
      <c r="DES6" s="108"/>
      <c r="DET6" s="108"/>
      <c r="DEU6" s="108"/>
      <c r="DEV6" s="108"/>
      <c r="DEW6" s="108"/>
      <c r="DEX6" s="108"/>
      <c r="DEY6" s="108"/>
      <c r="DEZ6" s="108"/>
      <c r="DFA6" s="108"/>
      <c r="DFB6" s="108"/>
      <c r="DFC6" s="108"/>
      <c r="DFD6" s="108"/>
      <c r="DFE6" s="108"/>
      <c r="DFF6" s="108"/>
      <c r="DFG6" s="108"/>
      <c r="DFH6" s="108"/>
      <c r="DFI6" s="108"/>
      <c r="DFJ6" s="108"/>
      <c r="DFK6" s="108"/>
      <c r="DFL6" s="108"/>
      <c r="DFM6" s="108"/>
      <c r="DFN6" s="108"/>
      <c r="DFO6" s="108"/>
      <c r="DFP6" s="108"/>
      <c r="DFQ6" s="108"/>
      <c r="DFR6" s="108"/>
      <c r="DFS6" s="108"/>
      <c r="DFT6" s="108"/>
      <c r="DFU6" s="108"/>
      <c r="DFV6" s="108"/>
      <c r="DFW6" s="108"/>
      <c r="DFX6" s="108"/>
      <c r="DFY6" s="108"/>
      <c r="DFZ6" s="108"/>
      <c r="DGA6" s="108"/>
      <c r="DGB6" s="108"/>
      <c r="DGC6" s="108"/>
      <c r="DGD6" s="108"/>
      <c r="DGE6" s="108"/>
      <c r="DGF6" s="108"/>
      <c r="DGG6" s="108"/>
      <c r="DGH6" s="108"/>
      <c r="DGI6" s="108"/>
      <c r="DGJ6" s="108"/>
      <c r="DGK6" s="108"/>
      <c r="DGL6" s="108"/>
      <c r="DGM6" s="108"/>
      <c r="DGN6" s="108"/>
      <c r="DGO6" s="108"/>
      <c r="DGP6" s="108"/>
      <c r="DGQ6" s="108"/>
      <c r="DGR6" s="108"/>
      <c r="DGS6" s="108"/>
      <c r="DGT6" s="108"/>
      <c r="DGU6" s="108"/>
      <c r="DGV6" s="108"/>
      <c r="DGW6" s="108"/>
      <c r="DGX6" s="108"/>
      <c r="DGY6" s="108"/>
      <c r="DGZ6" s="108"/>
      <c r="DHA6" s="108"/>
      <c r="DHB6" s="108"/>
      <c r="DHC6" s="108"/>
      <c r="DHD6" s="108"/>
      <c r="DHE6" s="108"/>
      <c r="DHF6" s="108"/>
      <c r="DHG6" s="108"/>
      <c r="DHH6" s="108"/>
      <c r="DHI6" s="108"/>
      <c r="DHJ6" s="108"/>
      <c r="DHK6" s="108"/>
      <c r="DHL6" s="108"/>
      <c r="DHM6" s="108"/>
      <c r="DHN6" s="108"/>
      <c r="DHO6" s="108"/>
      <c r="DHP6" s="108"/>
      <c r="DHQ6" s="108"/>
      <c r="DHR6" s="108"/>
      <c r="DHS6" s="108"/>
      <c r="DHT6" s="108"/>
      <c r="DHU6" s="108"/>
      <c r="DHV6" s="108"/>
      <c r="DHW6" s="108"/>
      <c r="DHX6" s="108"/>
      <c r="DHY6" s="108"/>
      <c r="DHZ6" s="108"/>
      <c r="DIA6" s="108"/>
      <c r="DIB6" s="108"/>
      <c r="DIC6" s="108"/>
      <c r="DID6" s="108"/>
      <c r="DIE6" s="108"/>
      <c r="DIF6" s="108"/>
      <c r="DIG6" s="108"/>
      <c r="DIH6" s="108"/>
      <c r="DII6" s="108"/>
      <c r="DIJ6" s="108"/>
      <c r="DIK6" s="108"/>
      <c r="DIL6" s="108"/>
      <c r="DIM6" s="108"/>
      <c r="DIN6" s="108"/>
      <c r="DIO6" s="108"/>
      <c r="DIP6" s="108"/>
      <c r="DIQ6" s="108"/>
      <c r="DIR6" s="108"/>
      <c r="DIS6" s="108"/>
      <c r="DIT6" s="108"/>
      <c r="DIU6" s="108"/>
      <c r="DIV6" s="108"/>
      <c r="DIW6" s="108"/>
      <c r="DIX6" s="108"/>
      <c r="DIY6" s="108"/>
      <c r="DIZ6" s="108"/>
      <c r="DJA6" s="108"/>
      <c r="DJB6" s="108"/>
      <c r="DJC6" s="108"/>
      <c r="DJD6" s="108"/>
      <c r="DJE6" s="108"/>
      <c r="DJF6" s="108"/>
      <c r="DJG6" s="108"/>
      <c r="DJH6" s="108"/>
      <c r="DJI6" s="108"/>
      <c r="DJJ6" s="108"/>
      <c r="DJK6" s="108"/>
      <c r="DJL6" s="108"/>
      <c r="DJM6" s="108"/>
      <c r="DJN6" s="108"/>
      <c r="DJO6" s="108"/>
      <c r="DJP6" s="108"/>
      <c r="DJQ6" s="108"/>
      <c r="DJR6" s="108"/>
      <c r="DJS6" s="108"/>
      <c r="DJT6" s="108"/>
      <c r="DJU6" s="108"/>
      <c r="DJV6" s="108"/>
      <c r="DJW6" s="108"/>
      <c r="DJX6" s="108"/>
      <c r="DJY6" s="108"/>
      <c r="DJZ6" s="108"/>
      <c r="DKA6" s="108"/>
      <c r="DKB6" s="108"/>
      <c r="DKC6" s="108"/>
      <c r="DKD6" s="108"/>
      <c r="DKE6" s="108"/>
      <c r="DKF6" s="108"/>
      <c r="DKG6" s="108"/>
      <c r="DKH6" s="108"/>
      <c r="DKI6" s="108"/>
      <c r="DKJ6" s="108"/>
      <c r="DKK6" s="108"/>
      <c r="DKL6" s="108"/>
      <c r="DKM6" s="108"/>
      <c r="DKN6" s="108"/>
      <c r="DKO6" s="108"/>
      <c r="DKP6" s="108"/>
      <c r="DKQ6" s="108"/>
      <c r="DKR6" s="108"/>
      <c r="DKS6" s="108"/>
      <c r="DKT6" s="108"/>
      <c r="DKU6" s="108"/>
      <c r="DKV6" s="108"/>
      <c r="DKW6" s="108"/>
      <c r="DKX6" s="108"/>
      <c r="DKY6" s="108"/>
      <c r="DKZ6" s="108"/>
      <c r="DLA6" s="108"/>
      <c r="DLB6" s="108"/>
      <c r="DLC6" s="108"/>
      <c r="DLD6" s="108"/>
      <c r="DLE6" s="108"/>
      <c r="DLF6" s="108"/>
      <c r="DLG6" s="108"/>
      <c r="DLH6" s="108"/>
      <c r="DLI6" s="108"/>
      <c r="DLJ6" s="108"/>
      <c r="DLK6" s="108"/>
      <c r="DLL6" s="108"/>
      <c r="DLM6" s="108"/>
      <c r="DLN6" s="108"/>
      <c r="DLO6" s="108"/>
      <c r="DLP6" s="108"/>
      <c r="DLQ6" s="108"/>
      <c r="DLR6" s="108"/>
      <c r="DLS6" s="108"/>
      <c r="DLT6" s="108"/>
      <c r="DLU6" s="108"/>
      <c r="DLV6" s="108"/>
      <c r="DLW6" s="108"/>
      <c r="DLX6" s="108"/>
      <c r="DLY6" s="108"/>
      <c r="DLZ6" s="108"/>
      <c r="DMA6" s="108"/>
      <c r="DMB6" s="108"/>
      <c r="DMC6" s="108"/>
      <c r="DMD6" s="108"/>
      <c r="DME6" s="108"/>
      <c r="DMF6" s="108"/>
      <c r="DMG6" s="108"/>
      <c r="DMH6" s="108"/>
      <c r="DMI6" s="108"/>
      <c r="DMJ6" s="108"/>
      <c r="DMK6" s="108"/>
      <c r="DML6" s="108"/>
      <c r="DMM6" s="108"/>
      <c r="DMN6" s="108"/>
      <c r="DMO6" s="108"/>
      <c r="DMP6" s="108"/>
      <c r="DMQ6" s="108"/>
      <c r="DMR6" s="108"/>
      <c r="DMS6" s="108"/>
      <c r="DMT6" s="108"/>
      <c r="DMU6" s="108"/>
      <c r="DMV6" s="108"/>
      <c r="DMW6" s="108"/>
      <c r="DMX6" s="108"/>
      <c r="DMY6" s="108"/>
      <c r="DMZ6" s="108"/>
      <c r="DNA6" s="108"/>
      <c r="DNB6" s="108"/>
      <c r="DNC6" s="108"/>
      <c r="DND6" s="108"/>
      <c r="DNE6" s="108"/>
      <c r="DNF6" s="108"/>
      <c r="DNG6" s="108"/>
      <c r="DNH6" s="108"/>
      <c r="DNI6" s="108"/>
      <c r="DNJ6" s="108"/>
      <c r="DNK6" s="108"/>
      <c r="DNL6" s="108"/>
      <c r="DNM6" s="108"/>
      <c r="DNN6" s="108"/>
      <c r="DNO6" s="108"/>
      <c r="DNP6" s="108"/>
      <c r="DNQ6" s="108"/>
      <c r="DNR6" s="108"/>
      <c r="DNS6" s="108"/>
      <c r="DNT6" s="108"/>
      <c r="DNU6" s="108"/>
      <c r="DNV6" s="108"/>
      <c r="DNW6" s="108"/>
      <c r="DNX6" s="108"/>
      <c r="DNY6" s="108"/>
      <c r="DNZ6" s="108"/>
      <c r="DOA6" s="108"/>
      <c r="DOB6" s="108"/>
      <c r="DOC6" s="108"/>
      <c r="DOD6" s="108"/>
      <c r="DOE6" s="108"/>
      <c r="DOF6" s="108"/>
      <c r="DOG6" s="108"/>
      <c r="DOH6" s="108"/>
      <c r="DOI6" s="108"/>
      <c r="DOJ6" s="108"/>
      <c r="DOK6" s="108"/>
      <c r="DOL6" s="108"/>
      <c r="DOM6" s="108"/>
      <c r="DON6" s="108"/>
      <c r="DOO6" s="108"/>
      <c r="DOP6" s="108"/>
      <c r="DOQ6" s="108"/>
      <c r="DOR6" s="108"/>
      <c r="DOS6" s="108"/>
      <c r="DOT6" s="108"/>
      <c r="DOU6" s="108"/>
      <c r="DOV6" s="108"/>
      <c r="DOW6" s="108"/>
      <c r="DOX6" s="108"/>
      <c r="DOY6" s="108"/>
      <c r="DOZ6" s="108"/>
      <c r="DPA6" s="108"/>
      <c r="DPB6" s="108"/>
      <c r="DPC6" s="108"/>
      <c r="DPD6" s="108"/>
      <c r="DPE6" s="108"/>
      <c r="DPF6" s="108"/>
      <c r="DPG6" s="108"/>
      <c r="DPH6" s="108"/>
      <c r="DPI6" s="108"/>
      <c r="DPJ6" s="108"/>
      <c r="DPK6" s="108"/>
      <c r="DPL6" s="108"/>
      <c r="DPM6" s="108"/>
      <c r="DPN6" s="108"/>
      <c r="DPO6" s="108"/>
      <c r="DPP6" s="108"/>
      <c r="DPQ6" s="108"/>
      <c r="DPR6" s="108"/>
      <c r="DPS6" s="108"/>
      <c r="DPT6" s="108"/>
      <c r="DPU6" s="108"/>
      <c r="DPV6" s="108"/>
      <c r="DPW6" s="108"/>
      <c r="DPX6" s="108"/>
      <c r="DPY6" s="108"/>
      <c r="DPZ6" s="108"/>
      <c r="DQA6" s="108"/>
      <c r="DQB6" s="108"/>
      <c r="DQC6" s="108"/>
      <c r="DQD6" s="108"/>
      <c r="DQE6" s="108"/>
      <c r="DQF6" s="108"/>
      <c r="DQG6" s="108"/>
      <c r="DQH6" s="108"/>
      <c r="DQI6" s="108"/>
      <c r="DQJ6" s="108"/>
      <c r="DQK6" s="108"/>
      <c r="DQL6" s="108"/>
      <c r="DQM6" s="108"/>
      <c r="DQN6" s="108"/>
      <c r="DQO6" s="108"/>
      <c r="DQP6" s="108"/>
      <c r="DQQ6" s="108"/>
      <c r="DQR6" s="108"/>
      <c r="DQS6" s="108"/>
      <c r="DQT6" s="108"/>
      <c r="DQU6" s="108"/>
      <c r="DQV6" s="108"/>
      <c r="DQW6" s="108"/>
      <c r="DQX6" s="108"/>
      <c r="DQY6" s="108"/>
      <c r="DQZ6" s="108"/>
      <c r="DRA6" s="108"/>
      <c r="DRB6" s="108"/>
      <c r="DRC6" s="108"/>
      <c r="DRD6" s="108"/>
      <c r="DRE6" s="108"/>
      <c r="DRF6" s="108"/>
      <c r="DRG6" s="108"/>
      <c r="DRH6" s="108"/>
      <c r="DRI6" s="108"/>
      <c r="DRJ6" s="108"/>
      <c r="DRK6" s="108"/>
      <c r="DRL6" s="108"/>
      <c r="DRM6" s="108"/>
      <c r="DRN6" s="108"/>
      <c r="DRO6" s="108"/>
      <c r="DRP6" s="108"/>
      <c r="DRQ6" s="108"/>
      <c r="DRR6" s="108"/>
      <c r="DRS6" s="108"/>
      <c r="DRT6" s="108"/>
      <c r="DRU6" s="108"/>
      <c r="DRV6" s="108"/>
      <c r="DRW6" s="108"/>
      <c r="DRX6" s="108"/>
      <c r="DRY6" s="108"/>
      <c r="DRZ6" s="108"/>
      <c r="DSA6" s="108"/>
      <c r="DSB6" s="108"/>
      <c r="DSC6" s="108"/>
      <c r="DSD6" s="108"/>
      <c r="DSE6" s="108"/>
      <c r="DSF6" s="108"/>
      <c r="DSG6" s="108"/>
      <c r="DSH6" s="108"/>
      <c r="DSI6" s="108"/>
      <c r="DSJ6" s="108"/>
      <c r="DSK6" s="108"/>
      <c r="DSL6" s="108"/>
      <c r="DSM6" s="108"/>
      <c r="DSN6" s="108"/>
      <c r="DSO6" s="108"/>
      <c r="DSP6" s="108"/>
      <c r="DSQ6" s="108"/>
      <c r="DSR6" s="108"/>
      <c r="DSS6" s="108"/>
      <c r="DST6" s="108"/>
      <c r="DSU6" s="108"/>
      <c r="DSV6" s="108"/>
      <c r="DSW6" s="108"/>
      <c r="DSX6" s="108"/>
      <c r="DSY6" s="108"/>
      <c r="DSZ6" s="108"/>
      <c r="DTA6" s="108"/>
      <c r="DTB6" s="108"/>
      <c r="DTC6" s="108"/>
      <c r="DTD6" s="108"/>
      <c r="DTE6" s="108"/>
      <c r="DTF6" s="108"/>
      <c r="DTG6" s="108"/>
      <c r="DTH6" s="108"/>
      <c r="DTI6" s="108"/>
      <c r="DTJ6" s="108"/>
      <c r="DTK6" s="108"/>
      <c r="DTL6" s="108"/>
      <c r="DTM6" s="108"/>
      <c r="DTN6" s="108"/>
      <c r="DTO6" s="108"/>
      <c r="DTP6" s="108"/>
      <c r="DTQ6" s="108"/>
      <c r="DTR6" s="108"/>
      <c r="DTS6" s="108"/>
      <c r="DTT6" s="108"/>
      <c r="DTU6" s="108"/>
      <c r="DTV6" s="108"/>
      <c r="DTW6" s="108"/>
      <c r="DTX6" s="108"/>
      <c r="DTY6" s="108"/>
      <c r="DTZ6" s="108"/>
      <c r="DUA6" s="108"/>
      <c r="DUB6" s="108"/>
      <c r="DUC6" s="108"/>
      <c r="DUD6" s="108"/>
      <c r="DUE6" s="108"/>
      <c r="DUF6" s="108"/>
      <c r="DUG6" s="108"/>
      <c r="DUH6" s="108"/>
      <c r="DUI6" s="108"/>
      <c r="DUJ6" s="108"/>
      <c r="DUK6" s="108"/>
      <c r="DUL6" s="108"/>
      <c r="DUM6" s="108"/>
      <c r="DUN6" s="108"/>
      <c r="DUO6" s="108"/>
      <c r="DUP6" s="108"/>
      <c r="DUQ6" s="108"/>
      <c r="DUR6" s="108"/>
      <c r="DUS6" s="108"/>
      <c r="DUT6" s="108"/>
      <c r="DUU6" s="108"/>
      <c r="DUV6" s="108"/>
      <c r="DUW6" s="108"/>
      <c r="DUX6" s="108"/>
      <c r="DUY6" s="108"/>
      <c r="DUZ6" s="108"/>
      <c r="DVA6" s="108"/>
      <c r="DVB6" s="108"/>
      <c r="DVC6" s="108"/>
      <c r="DVD6" s="108"/>
      <c r="DVE6" s="108"/>
      <c r="DVF6" s="108"/>
      <c r="DVG6" s="108"/>
      <c r="DVH6" s="108"/>
      <c r="DVI6" s="108"/>
      <c r="DVJ6" s="108"/>
      <c r="DVK6" s="108"/>
      <c r="DVL6" s="108"/>
      <c r="DVM6" s="108"/>
      <c r="DVN6" s="108"/>
      <c r="DVO6" s="108"/>
      <c r="DVP6" s="108"/>
      <c r="DVQ6" s="108"/>
      <c r="DVR6" s="108"/>
      <c r="DVS6" s="108"/>
      <c r="DVT6" s="108"/>
      <c r="DVU6" s="108"/>
      <c r="DVV6" s="108"/>
      <c r="DVW6" s="108"/>
      <c r="DVX6" s="108"/>
      <c r="DVY6" s="108"/>
      <c r="DVZ6" s="108"/>
      <c r="DWA6" s="108"/>
      <c r="DWB6" s="108"/>
      <c r="DWC6" s="108"/>
      <c r="DWD6" s="108"/>
      <c r="DWE6" s="108"/>
      <c r="DWF6" s="108"/>
      <c r="DWG6" s="108"/>
      <c r="DWH6" s="108"/>
      <c r="DWI6" s="108"/>
      <c r="DWJ6" s="108"/>
      <c r="DWK6" s="108"/>
      <c r="DWL6" s="108"/>
      <c r="DWM6" s="108"/>
      <c r="DWN6" s="108"/>
      <c r="DWO6" s="108"/>
      <c r="DWP6" s="108"/>
      <c r="DWQ6" s="108"/>
      <c r="DWR6" s="108"/>
      <c r="DWS6" s="108"/>
      <c r="DWT6" s="108"/>
      <c r="DWU6" s="108"/>
      <c r="DWV6" s="108"/>
      <c r="DWW6" s="108"/>
      <c r="DWX6" s="108"/>
      <c r="DWY6" s="108"/>
      <c r="DWZ6" s="108"/>
      <c r="DXA6" s="108"/>
      <c r="DXB6" s="108"/>
      <c r="DXC6" s="108"/>
      <c r="DXD6" s="108"/>
      <c r="DXE6" s="108"/>
      <c r="DXF6" s="108"/>
      <c r="DXG6" s="108"/>
      <c r="DXH6" s="108"/>
      <c r="DXI6" s="108"/>
      <c r="DXJ6" s="108"/>
      <c r="DXK6" s="108"/>
      <c r="DXL6" s="108"/>
      <c r="DXM6" s="108"/>
      <c r="DXN6" s="108"/>
      <c r="DXO6" s="108"/>
      <c r="DXP6" s="108"/>
      <c r="DXQ6" s="108"/>
      <c r="DXR6" s="108"/>
      <c r="DXS6" s="108"/>
      <c r="DXT6" s="108"/>
      <c r="DXU6" s="108"/>
      <c r="DXV6" s="108"/>
      <c r="DXW6" s="108"/>
      <c r="DXX6" s="108"/>
      <c r="DXY6" s="108"/>
      <c r="DXZ6" s="108"/>
      <c r="DYA6" s="108"/>
      <c r="DYB6" s="108"/>
      <c r="DYC6" s="108"/>
      <c r="DYD6" s="108"/>
      <c r="DYE6" s="108"/>
      <c r="DYF6" s="108"/>
      <c r="DYG6" s="108"/>
      <c r="DYH6" s="108"/>
      <c r="DYI6" s="108"/>
      <c r="DYJ6" s="108"/>
      <c r="DYK6" s="108"/>
      <c r="DYL6" s="108"/>
      <c r="DYM6" s="108"/>
      <c r="DYN6" s="108"/>
      <c r="DYO6" s="108"/>
      <c r="DYP6" s="108"/>
      <c r="DYQ6" s="108"/>
      <c r="DYR6" s="108"/>
      <c r="DYS6" s="108"/>
      <c r="DYT6" s="108"/>
      <c r="DYU6" s="108"/>
      <c r="DYV6" s="108"/>
      <c r="DYW6" s="108"/>
      <c r="DYX6" s="108"/>
      <c r="DYY6" s="108"/>
      <c r="DYZ6" s="108"/>
      <c r="DZA6" s="108"/>
      <c r="DZB6" s="108"/>
      <c r="DZC6" s="108"/>
      <c r="DZD6" s="108"/>
      <c r="DZE6" s="108"/>
      <c r="DZF6" s="108"/>
      <c r="DZG6" s="108"/>
      <c r="DZH6" s="108"/>
      <c r="DZI6" s="108"/>
      <c r="DZJ6" s="108"/>
      <c r="DZK6" s="108"/>
      <c r="DZL6" s="108"/>
      <c r="DZM6" s="108"/>
      <c r="DZN6" s="108"/>
      <c r="DZO6" s="108"/>
      <c r="DZP6" s="108"/>
      <c r="DZQ6" s="108"/>
      <c r="DZR6" s="108"/>
      <c r="DZS6" s="108"/>
      <c r="DZT6" s="108"/>
      <c r="DZU6" s="108"/>
      <c r="DZV6" s="108"/>
      <c r="DZW6" s="108"/>
      <c r="DZX6" s="108"/>
      <c r="DZY6" s="108"/>
      <c r="DZZ6" s="108"/>
      <c r="EAA6" s="108"/>
      <c r="EAB6" s="108"/>
      <c r="EAC6" s="108"/>
      <c r="EAD6" s="108"/>
      <c r="EAE6" s="108"/>
      <c r="EAF6" s="108"/>
      <c r="EAG6" s="108"/>
      <c r="EAH6" s="108"/>
      <c r="EAI6" s="108"/>
      <c r="EAJ6" s="108"/>
      <c r="EAK6" s="108"/>
      <c r="EAL6" s="108"/>
      <c r="EAM6" s="108"/>
      <c r="EAN6" s="108"/>
      <c r="EAO6" s="108"/>
      <c r="EAP6" s="108"/>
      <c r="EAQ6" s="108"/>
      <c r="EAR6" s="108"/>
      <c r="EAS6" s="108"/>
      <c r="EAT6" s="108"/>
      <c r="EAU6" s="108"/>
      <c r="EAV6" s="108"/>
      <c r="EAW6" s="108"/>
      <c r="EAX6" s="108"/>
      <c r="EAY6" s="108"/>
      <c r="EAZ6" s="108"/>
      <c r="EBA6" s="108"/>
      <c r="EBB6" s="108"/>
      <c r="EBC6" s="108"/>
      <c r="EBD6" s="108"/>
      <c r="EBE6" s="108"/>
      <c r="EBF6" s="108"/>
      <c r="EBG6" s="108"/>
      <c r="EBH6" s="108"/>
      <c r="EBI6" s="108"/>
      <c r="EBJ6" s="108"/>
      <c r="EBK6" s="108"/>
      <c r="EBL6" s="108"/>
      <c r="EBM6" s="108"/>
      <c r="EBN6" s="108"/>
      <c r="EBO6" s="108"/>
      <c r="EBP6" s="108"/>
      <c r="EBQ6" s="108"/>
      <c r="EBR6" s="108"/>
      <c r="EBS6" s="108"/>
      <c r="EBT6" s="108"/>
      <c r="EBU6" s="108"/>
      <c r="EBV6" s="108"/>
      <c r="EBW6" s="108"/>
      <c r="EBX6" s="108"/>
      <c r="EBY6" s="108"/>
      <c r="EBZ6" s="108"/>
      <c r="ECA6" s="108"/>
      <c r="ECB6" s="108"/>
      <c r="ECC6" s="108"/>
      <c r="ECD6" s="108"/>
      <c r="ECE6" s="108"/>
      <c r="ECF6" s="108"/>
      <c r="ECG6" s="108"/>
      <c r="ECH6" s="108"/>
      <c r="ECI6" s="108"/>
      <c r="ECJ6" s="108"/>
      <c r="ECK6" s="108"/>
      <c r="ECL6" s="108"/>
      <c r="ECM6" s="108"/>
      <c r="ECN6" s="108"/>
      <c r="ECO6" s="108"/>
      <c r="ECP6" s="108"/>
      <c r="ECQ6" s="108"/>
      <c r="ECR6" s="108"/>
      <c r="ECS6" s="108"/>
      <c r="ECT6" s="108"/>
      <c r="ECU6" s="108"/>
      <c r="ECV6" s="108"/>
      <c r="ECW6" s="108"/>
      <c r="ECX6" s="108"/>
      <c r="ECY6" s="108"/>
      <c r="ECZ6" s="108"/>
      <c r="EDA6" s="108"/>
      <c r="EDB6" s="108"/>
      <c r="EDC6" s="108"/>
      <c r="EDD6" s="108"/>
      <c r="EDE6" s="108"/>
      <c r="EDF6" s="108"/>
      <c r="EDG6" s="108"/>
      <c r="EDH6" s="108"/>
      <c r="EDI6" s="108"/>
      <c r="EDJ6" s="108"/>
      <c r="EDK6" s="108"/>
      <c r="EDL6" s="108"/>
      <c r="EDM6" s="108"/>
      <c r="EDN6" s="108"/>
      <c r="EDO6" s="108"/>
      <c r="EDP6" s="108"/>
      <c r="EDQ6" s="108"/>
      <c r="EDR6" s="108"/>
      <c r="EDS6" s="108"/>
      <c r="EDT6" s="108"/>
      <c r="EDU6" s="108"/>
      <c r="EDV6" s="108"/>
      <c r="EDW6" s="108"/>
      <c r="EDX6" s="108"/>
      <c r="EDY6" s="108"/>
      <c r="EDZ6" s="108"/>
      <c r="EEA6" s="108"/>
      <c r="EEB6" s="108"/>
      <c r="EEC6" s="108"/>
      <c r="EED6" s="108"/>
      <c r="EEE6" s="108"/>
      <c r="EEF6" s="108"/>
      <c r="EEG6" s="108"/>
      <c r="EEH6" s="108"/>
      <c r="EEI6" s="108"/>
      <c r="EEJ6" s="108"/>
      <c r="EEK6" s="108"/>
      <c r="EEL6" s="108"/>
      <c r="EEM6" s="108"/>
      <c r="EEN6" s="108"/>
      <c r="EEO6" s="108"/>
      <c r="EEP6" s="108"/>
      <c r="EEQ6" s="108"/>
      <c r="EER6" s="108"/>
      <c r="EES6" s="108"/>
      <c r="EET6" s="108"/>
      <c r="EEU6" s="108"/>
      <c r="EEV6" s="108"/>
      <c r="EEW6" s="108"/>
      <c r="EEX6" s="108"/>
      <c r="EEY6" s="108"/>
      <c r="EEZ6" s="108"/>
      <c r="EFA6" s="108"/>
      <c r="EFB6" s="108"/>
      <c r="EFC6" s="108"/>
      <c r="EFD6" s="108"/>
      <c r="EFE6" s="108"/>
      <c r="EFF6" s="108"/>
      <c r="EFG6" s="108"/>
      <c r="EFH6" s="108"/>
      <c r="EFI6" s="108"/>
      <c r="EFJ6" s="108"/>
      <c r="EFK6" s="108"/>
      <c r="EFL6" s="108"/>
      <c r="EFM6" s="108"/>
      <c r="EFN6" s="108"/>
      <c r="EFO6" s="108"/>
      <c r="EFP6" s="108"/>
      <c r="EFQ6" s="108"/>
      <c r="EFR6" s="108"/>
      <c r="EFS6" s="108"/>
      <c r="EFT6" s="108"/>
      <c r="EFU6" s="108"/>
      <c r="EFV6" s="108"/>
      <c r="EFW6" s="108"/>
      <c r="EFX6" s="108"/>
      <c r="EFY6" s="108"/>
      <c r="EFZ6" s="108"/>
      <c r="EGA6" s="108"/>
      <c r="EGB6" s="108"/>
      <c r="EGC6" s="108"/>
      <c r="EGD6" s="108"/>
      <c r="EGE6" s="108"/>
      <c r="EGF6" s="108"/>
      <c r="EGG6" s="108"/>
      <c r="EGH6" s="108"/>
      <c r="EGI6" s="108"/>
      <c r="EGJ6" s="108"/>
      <c r="EGK6" s="108"/>
      <c r="EGL6" s="108"/>
      <c r="EGM6" s="108"/>
      <c r="EGN6" s="108"/>
      <c r="EGO6" s="108"/>
      <c r="EGP6" s="108"/>
      <c r="EGQ6" s="108"/>
      <c r="EGR6" s="108"/>
      <c r="EGS6" s="108"/>
      <c r="EGT6" s="108"/>
      <c r="EGU6" s="108"/>
      <c r="EGV6" s="108"/>
      <c r="EGW6" s="108"/>
      <c r="EGX6" s="108"/>
      <c r="EGY6" s="108"/>
      <c r="EGZ6" s="108"/>
      <c r="EHA6" s="108"/>
      <c r="EHB6" s="108"/>
      <c r="EHC6" s="108"/>
      <c r="EHD6" s="108"/>
      <c r="EHE6" s="108"/>
      <c r="EHF6" s="108"/>
      <c r="EHG6" s="108"/>
      <c r="EHH6" s="108"/>
      <c r="EHI6" s="108"/>
      <c r="EHJ6" s="108"/>
      <c r="EHK6" s="108"/>
      <c r="EHL6" s="108"/>
      <c r="EHM6" s="108"/>
      <c r="EHN6" s="108"/>
      <c r="EHO6" s="108"/>
      <c r="EHP6" s="108"/>
      <c r="EHQ6" s="108"/>
      <c r="EHR6" s="108"/>
      <c r="EHS6" s="108"/>
      <c r="EHT6" s="108"/>
      <c r="EHU6" s="108"/>
      <c r="EHV6" s="108"/>
      <c r="EHW6" s="108"/>
      <c r="EHX6" s="108"/>
      <c r="EHY6" s="108"/>
      <c r="EHZ6" s="108"/>
      <c r="EIA6" s="108"/>
      <c r="EIB6" s="108"/>
      <c r="EIC6" s="108"/>
      <c r="EID6" s="108"/>
      <c r="EIE6" s="108"/>
      <c r="EIF6" s="108"/>
      <c r="EIG6" s="108"/>
      <c r="EIH6" s="108"/>
      <c r="EII6" s="108"/>
      <c r="EIJ6" s="108"/>
      <c r="EIK6" s="108"/>
      <c r="EIL6" s="108"/>
      <c r="EIM6" s="108"/>
      <c r="EIN6" s="108"/>
      <c r="EIO6" s="108"/>
      <c r="EIP6" s="108"/>
      <c r="EIQ6" s="108"/>
      <c r="EIR6" s="108"/>
      <c r="EIS6" s="108"/>
      <c r="EIT6" s="108"/>
      <c r="EIU6" s="108"/>
      <c r="EIV6" s="108"/>
      <c r="EIW6" s="108"/>
      <c r="EIX6" s="108"/>
      <c r="EIY6" s="108"/>
      <c r="EIZ6" s="108"/>
      <c r="EJA6" s="108"/>
      <c r="EJB6" s="108"/>
      <c r="EJC6" s="108"/>
      <c r="EJD6" s="108"/>
      <c r="EJE6" s="108"/>
      <c r="EJF6" s="108"/>
      <c r="EJG6" s="108"/>
      <c r="EJH6" s="108"/>
      <c r="EJI6" s="108"/>
      <c r="EJJ6" s="108"/>
      <c r="EJK6" s="108"/>
      <c r="EJL6" s="108"/>
      <c r="EJM6" s="108"/>
      <c r="EJN6" s="108"/>
      <c r="EJO6" s="108"/>
      <c r="EJP6" s="108"/>
      <c r="EJQ6" s="108"/>
      <c r="EJR6" s="108"/>
      <c r="EJS6" s="108"/>
      <c r="EJT6" s="108"/>
      <c r="EJU6" s="108"/>
      <c r="EJV6" s="108"/>
      <c r="EJW6" s="108"/>
      <c r="EJX6" s="108"/>
      <c r="EJY6" s="108"/>
      <c r="EJZ6" s="108"/>
      <c r="EKA6" s="108"/>
      <c r="EKB6" s="108"/>
      <c r="EKC6" s="108"/>
      <c r="EKD6" s="108"/>
      <c r="EKE6" s="108"/>
      <c r="EKF6" s="108"/>
      <c r="EKG6" s="108"/>
      <c r="EKH6" s="108"/>
      <c r="EKI6" s="108"/>
      <c r="EKJ6" s="108"/>
      <c r="EKK6" s="108"/>
      <c r="EKL6" s="108"/>
      <c r="EKM6" s="108"/>
      <c r="EKN6" s="108"/>
      <c r="EKO6" s="108"/>
      <c r="EKP6" s="108"/>
      <c r="EKQ6" s="108"/>
      <c r="EKR6" s="108"/>
      <c r="EKS6" s="108"/>
      <c r="EKT6" s="108"/>
      <c r="EKU6" s="108"/>
      <c r="EKV6" s="108"/>
      <c r="EKW6" s="108"/>
      <c r="EKX6" s="108"/>
      <c r="EKY6" s="108"/>
      <c r="EKZ6" s="108"/>
      <c r="ELA6" s="108"/>
      <c r="ELB6" s="108"/>
      <c r="ELC6" s="108"/>
      <c r="ELD6" s="108"/>
      <c r="ELE6" s="108"/>
      <c r="ELF6" s="108"/>
      <c r="ELG6" s="108"/>
      <c r="ELH6" s="108"/>
      <c r="ELI6" s="108"/>
      <c r="ELJ6" s="108"/>
      <c r="ELK6" s="108"/>
      <c r="ELL6" s="108"/>
      <c r="ELM6" s="108"/>
      <c r="ELN6" s="108"/>
      <c r="ELO6" s="108"/>
      <c r="ELP6" s="108"/>
      <c r="ELQ6" s="108"/>
      <c r="ELR6" s="108"/>
      <c r="ELS6" s="108"/>
      <c r="ELT6" s="108"/>
      <c r="ELU6" s="108"/>
      <c r="ELV6" s="108"/>
      <c r="ELW6" s="108"/>
      <c r="ELX6" s="108"/>
      <c r="ELY6" s="108"/>
      <c r="ELZ6" s="108"/>
      <c r="EMA6" s="108"/>
      <c r="EMB6" s="108"/>
      <c r="EMC6" s="108"/>
      <c r="EMD6" s="108"/>
      <c r="EME6" s="108"/>
      <c r="EMF6" s="108"/>
      <c r="EMG6" s="108"/>
      <c r="EMH6" s="108"/>
      <c r="EMI6" s="108"/>
      <c r="EMJ6" s="108"/>
      <c r="EMK6" s="108"/>
      <c r="EML6" s="108"/>
      <c r="EMM6" s="108"/>
      <c r="EMN6" s="108"/>
      <c r="EMO6" s="108"/>
      <c r="EMP6" s="108"/>
      <c r="EMQ6" s="108"/>
      <c r="EMR6" s="108"/>
      <c r="EMS6" s="108"/>
      <c r="EMT6" s="108"/>
      <c r="EMU6" s="108"/>
      <c r="EMV6" s="108"/>
      <c r="EMW6" s="108"/>
      <c r="EMX6" s="108"/>
      <c r="EMY6" s="108"/>
      <c r="EMZ6" s="108"/>
      <c r="ENA6" s="108"/>
      <c r="ENB6" s="108"/>
      <c r="ENC6" s="108"/>
      <c r="END6" s="108"/>
      <c r="ENE6" s="108"/>
      <c r="ENF6" s="108"/>
      <c r="ENG6" s="108"/>
      <c r="ENH6" s="108"/>
      <c r="ENI6" s="108"/>
      <c r="ENJ6" s="108"/>
      <c r="ENK6" s="108"/>
      <c r="ENL6" s="108"/>
      <c r="ENM6" s="108"/>
      <c r="ENN6" s="108"/>
      <c r="ENO6" s="108"/>
      <c r="ENP6" s="108"/>
      <c r="ENQ6" s="108"/>
      <c r="ENR6" s="108"/>
      <c r="ENS6" s="108"/>
      <c r="ENT6" s="108"/>
      <c r="ENU6" s="108"/>
      <c r="ENV6" s="108"/>
      <c r="ENW6" s="108"/>
      <c r="ENX6" s="108"/>
      <c r="ENY6" s="108"/>
      <c r="ENZ6" s="108"/>
      <c r="EOA6" s="108"/>
      <c r="EOB6" s="108"/>
      <c r="EOC6" s="108"/>
      <c r="EOD6" s="108"/>
      <c r="EOE6" s="108"/>
      <c r="EOF6" s="108"/>
      <c r="EOG6" s="108"/>
      <c r="EOH6" s="108"/>
      <c r="EOI6" s="108"/>
      <c r="EOJ6" s="108"/>
      <c r="EOK6" s="108"/>
      <c r="EOL6" s="108"/>
      <c r="EOM6" s="108"/>
      <c r="EON6" s="108"/>
      <c r="EOO6" s="108"/>
      <c r="EOP6" s="108"/>
      <c r="EOQ6" s="108"/>
      <c r="EOR6" s="108"/>
      <c r="EOS6" s="108"/>
      <c r="EOT6" s="108"/>
      <c r="EOU6" s="108"/>
      <c r="EOV6" s="108"/>
      <c r="EOW6" s="108"/>
      <c r="EOX6" s="108"/>
      <c r="EOY6" s="108"/>
      <c r="EOZ6" s="108"/>
      <c r="EPA6" s="108"/>
      <c r="EPB6" s="108"/>
      <c r="EPC6" s="108"/>
      <c r="EPD6" s="108"/>
      <c r="EPE6" s="108"/>
      <c r="EPF6" s="108"/>
      <c r="EPG6" s="108"/>
      <c r="EPH6" s="108"/>
      <c r="EPI6" s="108"/>
      <c r="EPJ6" s="108"/>
      <c r="EPK6" s="108"/>
      <c r="EPL6" s="108"/>
      <c r="EPM6" s="108"/>
      <c r="EPN6" s="108"/>
      <c r="EPO6" s="108"/>
      <c r="EPP6" s="108"/>
      <c r="EPQ6" s="108"/>
      <c r="EPR6" s="108"/>
      <c r="EPS6" s="108"/>
      <c r="EPT6" s="108"/>
      <c r="EPU6" s="108"/>
      <c r="EPV6" s="108"/>
      <c r="EPW6" s="108"/>
      <c r="EPX6" s="108"/>
      <c r="EPY6" s="108"/>
      <c r="EPZ6" s="108"/>
      <c r="EQA6" s="108"/>
      <c r="EQB6" s="108"/>
      <c r="EQC6" s="108"/>
      <c r="EQD6" s="108"/>
      <c r="EQE6" s="108"/>
      <c r="EQF6" s="108"/>
      <c r="EQG6" s="108"/>
      <c r="EQH6" s="108"/>
      <c r="EQI6" s="108"/>
      <c r="EQJ6" s="108"/>
      <c r="EQK6" s="108"/>
      <c r="EQL6" s="108"/>
      <c r="EQM6" s="108"/>
      <c r="EQN6" s="108"/>
      <c r="EQO6" s="108"/>
      <c r="EQP6" s="108"/>
      <c r="EQQ6" s="108"/>
      <c r="EQR6" s="108"/>
      <c r="EQS6" s="108"/>
      <c r="EQT6" s="108"/>
      <c r="EQU6" s="108"/>
      <c r="EQV6" s="108"/>
      <c r="EQW6" s="108"/>
      <c r="EQX6" s="108"/>
      <c r="EQY6" s="108"/>
      <c r="EQZ6" s="108"/>
      <c r="ERA6" s="108"/>
      <c r="ERB6" s="108"/>
      <c r="ERC6" s="108"/>
      <c r="ERD6" s="108"/>
      <c r="ERE6" s="108"/>
      <c r="ERF6" s="108"/>
      <c r="ERG6" s="108"/>
      <c r="ERH6" s="108"/>
      <c r="ERI6" s="108"/>
      <c r="ERJ6" s="108"/>
      <c r="ERK6" s="108"/>
      <c r="ERL6" s="108"/>
      <c r="ERM6" s="108"/>
      <c r="ERN6" s="108"/>
      <c r="ERO6" s="108"/>
      <c r="ERP6" s="108"/>
      <c r="ERQ6" s="108"/>
      <c r="ERR6" s="108"/>
      <c r="ERS6" s="108"/>
      <c r="ERT6" s="108"/>
      <c r="ERU6" s="108"/>
      <c r="ERV6" s="108"/>
      <c r="ERW6" s="108"/>
      <c r="ERX6" s="108"/>
      <c r="ERY6" s="108"/>
      <c r="ERZ6" s="108"/>
      <c r="ESA6" s="108"/>
      <c r="ESB6" s="108"/>
      <c r="ESC6" s="108"/>
      <c r="ESD6" s="108"/>
      <c r="ESE6" s="108"/>
      <c r="ESF6" s="108"/>
      <c r="ESG6" s="108"/>
      <c r="ESH6" s="108"/>
      <c r="ESI6" s="108"/>
      <c r="ESJ6" s="108"/>
      <c r="ESK6" s="108"/>
      <c r="ESL6" s="108"/>
      <c r="ESM6" s="108"/>
      <c r="ESN6" s="108"/>
      <c r="ESO6" s="108"/>
      <c r="ESP6" s="108"/>
      <c r="ESQ6" s="108"/>
      <c r="ESR6" s="108"/>
      <c r="ESS6" s="108"/>
      <c r="EST6" s="108"/>
      <c r="ESU6" s="108"/>
      <c r="ESV6" s="108"/>
      <c r="ESW6" s="108"/>
      <c r="ESX6" s="108"/>
      <c r="ESY6" s="108"/>
      <c r="ESZ6" s="108"/>
      <c r="ETA6" s="108"/>
      <c r="ETB6" s="108"/>
      <c r="ETC6" s="108"/>
      <c r="ETD6" s="108"/>
      <c r="ETE6" s="108"/>
      <c r="ETF6" s="108"/>
      <c r="ETG6" s="108"/>
      <c r="ETH6" s="108"/>
      <c r="ETI6" s="108"/>
      <c r="ETJ6" s="108"/>
      <c r="ETK6" s="108"/>
      <c r="ETL6" s="108"/>
      <c r="ETM6" s="108"/>
      <c r="ETN6" s="108"/>
      <c r="ETO6" s="108"/>
      <c r="ETP6" s="108"/>
      <c r="ETQ6" s="108"/>
      <c r="ETR6" s="108"/>
      <c r="ETS6" s="108"/>
      <c r="ETT6" s="108"/>
      <c r="ETU6" s="108"/>
      <c r="ETV6" s="108"/>
      <c r="ETW6" s="108"/>
      <c r="ETX6" s="108"/>
      <c r="ETY6" s="108"/>
      <c r="ETZ6" s="108"/>
      <c r="EUA6" s="108"/>
      <c r="EUB6" s="108"/>
      <c r="EUC6" s="108"/>
      <c r="EUD6" s="108"/>
      <c r="EUE6" s="108"/>
      <c r="EUF6" s="108"/>
      <c r="EUG6" s="108"/>
      <c r="EUH6" s="108"/>
      <c r="EUI6" s="108"/>
      <c r="EUJ6" s="108"/>
      <c r="EUK6" s="108"/>
      <c r="EUL6" s="108"/>
      <c r="EUM6" s="108"/>
      <c r="EUN6" s="108"/>
      <c r="EUO6" s="108"/>
      <c r="EUP6" s="108"/>
      <c r="EUQ6" s="108"/>
      <c r="EUR6" s="108"/>
      <c r="EUS6" s="108"/>
      <c r="EUT6" s="108"/>
      <c r="EUU6" s="108"/>
      <c r="EUV6" s="108"/>
      <c r="EUW6" s="108"/>
      <c r="EUX6" s="108"/>
      <c r="EUY6" s="108"/>
      <c r="EUZ6" s="108"/>
      <c r="EVA6" s="108"/>
      <c r="EVB6" s="108"/>
      <c r="EVC6" s="108"/>
      <c r="EVD6" s="108"/>
      <c r="EVE6" s="108"/>
      <c r="EVF6" s="108"/>
      <c r="EVG6" s="108"/>
    </row>
    <row r="7" spans="1:3959" s="111" customFormat="1" ht="15" x14ac:dyDescent="0.25">
      <c r="A7" s="786" t="s">
        <v>1292</v>
      </c>
      <c r="B7" s="406" t="s">
        <v>1486</v>
      </c>
      <c r="C7" s="370">
        <v>2</v>
      </c>
      <c r="D7" s="414">
        <f>'Notes BS'!D23+'Notes BS'!D34</f>
        <v>0</v>
      </c>
      <c r="E7" s="117"/>
      <c r="F7" s="414">
        <f>'Notes BS'!E23+'Notes BS'!E34</f>
        <v>0</v>
      </c>
      <c r="G7" s="4"/>
      <c r="H7" s="420">
        <f>'Notes BS'!F23+'Notes BS'!F34</f>
        <v>0</v>
      </c>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108"/>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108"/>
      <c r="JZ7" s="108"/>
      <c r="KA7" s="108"/>
      <c r="KB7" s="108"/>
      <c r="KC7" s="108"/>
      <c r="KD7" s="108"/>
      <c r="KE7" s="108"/>
      <c r="KF7" s="108"/>
      <c r="KG7" s="108"/>
      <c r="KH7" s="108"/>
      <c r="KI7" s="108"/>
      <c r="KJ7" s="108"/>
      <c r="KK7" s="108"/>
      <c r="KL7" s="108"/>
      <c r="KM7" s="108"/>
      <c r="KN7" s="108"/>
      <c r="KO7" s="108"/>
      <c r="KP7" s="108"/>
      <c r="KQ7" s="108"/>
      <c r="KR7" s="108"/>
      <c r="KS7" s="108"/>
      <c r="KT7" s="108"/>
      <c r="KU7" s="108"/>
      <c r="KV7" s="108"/>
      <c r="KW7" s="108"/>
      <c r="KX7" s="108"/>
      <c r="KY7" s="108"/>
      <c r="KZ7" s="108"/>
      <c r="LA7" s="108"/>
      <c r="LB7" s="108"/>
      <c r="LC7" s="108"/>
      <c r="LD7" s="108"/>
      <c r="LE7" s="108"/>
      <c r="LF7" s="108"/>
      <c r="LG7" s="108"/>
      <c r="LH7" s="108"/>
      <c r="LI7" s="108"/>
      <c r="LJ7" s="108"/>
      <c r="LK7" s="108"/>
      <c r="LL7" s="108"/>
      <c r="LM7" s="108"/>
      <c r="LN7" s="108"/>
      <c r="LO7" s="108"/>
      <c r="LP7" s="108"/>
      <c r="LQ7" s="108"/>
      <c r="LR7" s="108"/>
      <c r="LS7" s="108"/>
      <c r="LT7" s="108"/>
      <c r="LU7" s="108"/>
      <c r="LV7" s="108"/>
      <c r="LW7" s="108"/>
      <c r="LX7" s="108"/>
      <c r="LY7" s="108"/>
      <c r="LZ7" s="108"/>
      <c r="MA7" s="108"/>
      <c r="MB7" s="108"/>
      <c r="MC7" s="108"/>
      <c r="MD7" s="108"/>
      <c r="ME7" s="108"/>
      <c r="MF7" s="108"/>
      <c r="MG7" s="108"/>
      <c r="MH7" s="108"/>
      <c r="MI7" s="108"/>
      <c r="MJ7" s="108"/>
      <c r="MK7" s="108"/>
      <c r="ML7" s="108"/>
      <c r="MM7" s="108"/>
      <c r="MN7" s="108"/>
      <c r="MO7" s="108"/>
      <c r="MP7" s="108"/>
      <c r="MQ7" s="108"/>
      <c r="MR7" s="108"/>
      <c r="MS7" s="108"/>
      <c r="MT7" s="108"/>
      <c r="MU7" s="108"/>
      <c r="MV7" s="108"/>
      <c r="MW7" s="108"/>
      <c r="MX7" s="108"/>
      <c r="MY7" s="108"/>
      <c r="MZ7" s="108"/>
      <c r="NA7" s="108"/>
      <c r="NB7" s="108"/>
      <c r="NC7" s="108"/>
      <c r="ND7" s="108"/>
      <c r="NE7" s="108"/>
      <c r="NF7" s="108"/>
      <c r="NG7" s="108"/>
      <c r="NH7" s="108"/>
      <c r="NI7" s="108"/>
      <c r="NJ7" s="108"/>
      <c r="NK7" s="108"/>
      <c r="NL7" s="108"/>
      <c r="NM7" s="108"/>
      <c r="NN7" s="108"/>
      <c r="NO7" s="108"/>
      <c r="NP7" s="108"/>
      <c r="NQ7" s="108"/>
      <c r="NR7" s="108"/>
      <c r="NS7" s="108"/>
      <c r="NT7" s="108"/>
      <c r="NU7" s="108"/>
      <c r="NV7" s="108"/>
      <c r="NW7" s="108"/>
      <c r="NX7" s="108"/>
      <c r="NY7" s="108"/>
      <c r="NZ7" s="108"/>
      <c r="OA7" s="108"/>
      <c r="OB7" s="108"/>
      <c r="OC7" s="108"/>
      <c r="OD7" s="108"/>
      <c r="OE7" s="108"/>
      <c r="OF7" s="108"/>
      <c r="OG7" s="108"/>
      <c r="OH7" s="108"/>
      <c r="OI7" s="108"/>
      <c r="OJ7" s="108"/>
      <c r="OK7" s="108"/>
      <c r="OL7" s="108"/>
      <c r="OM7" s="108"/>
      <c r="ON7" s="108"/>
      <c r="OO7" s="108"/>
      <c r="OP7" s="108"/>
      <c r="OQ7" s="108"/>
      <c r="OR7" s="108"/>
      <c r="OS7" s="108"/>
      <c r="OT7" s="108"/>
      <c r="OU7" s="108"/>
      <c r="OV7" s="108"/>
      <c r="OW7" s="108"/>
      <c r="OX7" s="108"/>
      <c r="OY7" s="108"/>
      <c r="OZ7" s="108"/>
      <c r="PA7" s="108"/>
      <c r="PB7" s="108"/>
      <c r="PC7" s="108"/>
      <c r="PD7" s="108"/>
      <c r="PE7" s="108"/>
      <c r="PF7" s="108"/>
      <c r="PG7" s="108"/>
      <c r="PH7" s="108"/>
      <c r="PI7" s="108"/>
      <c r="PJ7" s="108"/>
      <c r="PK7" s="108"/>
      <c r="PL7" s="108"/>
      <c r="PM7" s="108"/>
      <c r="PN7" s="108"/>
      <c r="PO7" s="108"/>
      <c r="PP7" s="108"/>
      <c r="PQ7" s="108"/>
      <c r="PR7" s="108"/>
      <c r="PS7" s="108"/>
      <c r="PT7" s="108"/>
      <c r="PU7" s="108"/>
      <c r="PV7" s="108"/>
      <c r="PW7" s="108"/>
      <c r="PX7" s="108"/>
      <c r="PY7" s="108"/>
      <c r="PZ7" s="108"/>
      <c r="QA7" s="108"/>
      <c r="QB7" s="108"/>
      <c r="QC7" s="108"/>
      <c r="QD7" s="108"/>
      <c r="QE7" s="108"/>
      <c r="QF7" s="108"/>
      <c r="QG7" s="108"/>
      <c r="QH7" s="108"/>
      <c r="QI7" s="108"/>
      <c r="QJ7" s="108"/>
      <c r="QK7" s="108"/>
      <c r="QL7" s="108"/>
      <c r="QM7" s="108"/>
      <c r="QN7" s="108"/>
      <c r="QO7" s="108"/>
      <c r="QP7" s="108"/>
      <c r="QQ7" s="108"/>
      <c r="QR7" s="108"/>
      <c r="QS7" s="108"/>
      <c r="QT7" s="108"/>
      <c r="QU7" s="108"/>
      <c r="QV7" s="108"/>
      <c r="QW7" s="108"/>
      <c r="QX7" s="108"/>
      <c r="QY7" s="108"/>
      <c r="QZ7" s="108"/>
      <c r="RA7" s="108"/>
      <c r="RB7" s="108"/>
      <c r="RC7" s="108"/>
      <c r="RD7" s="108"/>
      <c r="RE7" s="108"/>
      <c r="RF7" s="108"/>
      <c r="RG7" s="108"/>
      <c r="RH7" s="108"/>
      <c r="RI7" s="108"/>
      <c r="RJ7" s="108"/>
      <c r="RK7" s="108"/>
      <c r="RL7" s="108"/>
      <c r="RM7" s="108"/>
      <c r="RN7" s="108"/>
      <c r="RO7" s="108"/>
      <c r="RP7" s="108"/>
      <c r="RQ7" s="108"/>
      <c r="RR7" s="108"/>
      <c r="RS7" s="108"/>
      <c r="RT7" s="108"/>
      <c r="RU7" s="108"/>
      <c r="RV7" s="108"/>
      <c r="RW7" s="108"/>
      <c r="RX7" s="108"/>
      <c r="RY7" s="108"/>
      <c r="RZ7" s="108"/>
      <c r="SA7" s="108"/>
      <c r="SB7" s="108"/>
      <c r="SC7" s="108"/>
      <c r="SD7" s="108"/>
      <c r="SE7" s="108"/>
      <c r="SF7" s="108"/>
      <c r="SG7" s="108"/>
      <c r="SH7" s="108"/>
      <c r="SI7" s="108"/>
      <c r="SJ7" s="108"/>
      <c r="SK7" s="108"/>
      <c r="SL7" s="108"/>
      <c r="SM7" s="108"/>
      <c r="SN7" s="108"/>
      <c r="SO7" s="108"/>
      <c r="SP7" s="108"/>
      <c r="SQ7" s="108"/>
      <c r="SR7" s="108"/>
      <c r="SS7" s="108"/>
      <c r="ST7" s="108"/>
      <c r="SU7" s="108"/>
      <c r="SV7" s="108"/>
      <c r="SW7" s="108"/>
      <c r="SX7" s="108"/>
      <c r="SY7" s="108"/>
      <c r="SZ7" s="108"/>
      <c r="TA7" s="108"/>
      <c r="TB7" s="108"/>
      <c r="TC7" s="108"/>
      <c r="TD7" s="108"/>
      <c r="TE7" s="108"/>
      <c r="TF7" s="108"/>
      <c r="TG7" s="108"/>
      <c r="TH7" s="108"/>
      <c r="TI7" s="108"/>
      <c r="TJ7" s="108"/>
      <c r="TK7" s="108"/>
      <c r="TL7" s="108"/>
      <c r="TM7" s="108"/>
      <c r="TN7" s="108"/>
      <c r="TO7" s="108"/>
      <c r="TP7" s="108"/>
      <c r="TQ7" s="108"/>
      <c r="TR7" s="108"/>
      <c r="TS7" s="108"/>
      <c r="TT7" s="108"/>
      <c r="TU7" s="108"/>
      <c r="TV7" s="108"/>
      <c r="TW7" s="108"/>
      <c r="TX7" s="108"/>
      <c r="TY7" s="108"/>
      <c r="TZ7" s="108"/>
      <c r="UA7" s="108"/>
      <c r="UB7" s="108"/>
      <c r="UC7" s="108"/>
      <c r="UD7" s="108"/>
      <c r="UE7" s="108"/>
      <c r="UF7" s="108"/>
      <c r="UG7" s="108"/>
      <c r="UH7" s="108"/>
      <c r="UI7" s="108"/>
      <c r="UJ7" s="108"/>
      <c r="UK7" s="108"/>
      <c r="UL7" s="108"/>
      <c r="UM7" s="108"/>
      <c r="UN7" s="108"/>
      <c r="UO7" s="108"/>
      <c r="UP7" s="108"/>
      <c r="UQ7" s="108"/>
      <c r="UR7" s="108"/>
      <c r="US7" s="108"/>
      <c r="UT7" s="108"/>
      <c r="UU7" s="108"/>
      <c r="UV7" s="108"/>
      <c r="UW7" s="108"/>
      <c r="UX7" s="108"/>
      <c r="UY7" s="108"/>
      <c r="UZ7" s="108"/>
      <c r="VA7" s="108"/>
      <c r="VB7" s="108"/>
      <c r="VC7" s="108"/>
      <c r="VD7" s="108"/>
      <c r="VE7" s="108"/>
      <c r="VF7" s="108"/>
      <c r="VG7" s="108"/>
      <c r="VH7" s="108"/>
      <c r="VI7" s="108"/>
      <c r="VJ7" s="108"/>
      <c r="VK7" s="108"/>
      <c r="VL7" s="108"/>
      <c r="VM7" s="108"/>
      <c r="VN7" s="108"/>
      <c r="VO7" s="108"/>
      <c r="VP7" s="108"/>
      <c r="VQ7" s="108"/>
      <c r="VR7" s="108"/>
      <c r="VS7" s="108"/>
      <c r="VT7" s="108"/>
      <c r="VU7" s="108"/>
      <c r="VV7" s="108"/>
      <c r="VW7" s="108"/>
      <c r="VX7" s="108"/>
      <c r="VY7" s="108"/>
      <c r="VZ7" s="108"/>
      <c r="WA7" s="108"/>
      <c r="WB7" s="108"/>
      <c r="WC7" s="108"/>
      <c r="WD7" s="108"/>
      <c r="WE7" s="108"/>
      <c r="WF7" s="108"/>
      <c r="WG7" s="108"/>
      <c r="WH7" s="108"/>
      <c r="WI7" s="108"/>
      <c r="WJ7" s="108"/>
      <c r="WK7" s="108"/>
      <c r="WL7" s="108"/>
      <c r="WM7" s="108"/>
      <c r="WN7" s="108"/>
      <c r="WO7" s="108"/>
      <c r="WP7" s="108"/>
      <c r="WQ7" s="108"/>
      <c r="WR7" s="108"/>
      <c r="WS7" s="108"/>
      <c r="WT7" s="108"/>
      <c r="WU7" s="108"/>
      <c r="WV7" s="108"/>
      <c r="WW7" s="108"/>
      <c r="WX7" s="108"/>
      <c r="WY7" s="108"/>
      <c r="WZ7" s="108"/>
      <c r="XA7" s="108"/>
      <c r="XB7" s="108"/>
      <c r="XC7" s="108"/>
      <c r="XD7" s="108"/>
      <c r="XE7" s="108"/>
      <c r="XF7" s="108"/>
      <c r="XG7" s="108"/>
      <c r="XH7" s="108"/>
      <c r="XI7" s="108"/>
      <c r="XJ7" s="108"/>
      <c r="XK7" s="108"/>
      <c r="XL7" s="108"/>
      <c r="XM7" s="108"/>
      <c r="XN7" s="108"/>
      <c r="XO7" s="108"/>
      <c r="XP7" s="108"/>
      <c r="XQ7" s="108"/>
      <c r="XR7" s="108"/>
      <c r="XS7" s="108"/>
      <c r="XT7" s="108"/>
      <c r="XU7" s="108"/>
      <c r="XV7" s="108"/>
      <c r="XW7" s="108"/>
      <c r="XX7" s="108"/>
      <c r="XY7" s="108"/>
      <c r="XZ7" s="108"/>
      <c r="YA7" s="108"/>
      <c r="YB7" s="108"/>
      <c r="YC7" s="108"/>
      <c r="YD7" s="108"/>
      <c r="YE7" s="108"/>
      <c r="YF7" s="108"/>
      <c r="YG7" s="108"/>
      <c r="YH7" s="108"/>
      <c r="YI7" s="108"/>
      <c r="YJ7" s="108"/>
      <c r="YK7" s="108"/>
      <c r="YL7" s="108"/>
      <c r="YM7" s="108"/>
      <c r="YN7" s="108"/>
      <c r="YO7" s="108"/>
      <c r="YP7" s="108"/>
      <c r="YQ7" s="108"/>
      <c r="YR7" s="108"/>
      <c r="YS7" s="108"/>
      <c r="YT7" s="108"/>
      <c r="YU7" s="108"/>
      <c r="YV7" s="108"/>
      <c r="YW7" s="108"/>
      <c r="YX7" s="108"/>
      <c r="YY7" s="108"/>
      <c r="YZ7" s="108"/>
      <c r="ZA7" s="108"/>
      <c r="ZB7" s="108"/>
      <c r="ZC7" s="108"/>
      <c r="ZD7" s="108"/>
      <c r="ZE7" s="108"/>
      <c r="ZF7" s="108"/>
      <c r="ZG7" s="108"/>
      <c r="ZH7" s="108"/>
      <c r="ZI7" s="108"/>
      <c r="ZJ7" s="108"/>
      <c r="ZK7" s="108"/>
      <c r="ZL7" s="108"/>
      <c r="ZM7" s="108"/>
      <c r="ZN7" s="108"/>
      <c r="ZO7" s="108"/>
      <c r="ZP7" s="108"/>
      <c r="ZQ7" s="108"/>
      <c r="ZR7" s="108"/>
      <c r="ZS7" s="108"/>
      <c r="ZT7" s="108"/>
      <c r="ZU7" s="108"/>
      <c r="ZV7" s="108"/>
      <c r="ZW7" s="108"/>
      <c r="ZX7" s="108"/>
      <c r="ZY7" s="108"/>
      <c r="ZZ7" s="108"/>
      <c r="AAA7" s="108"/>
      <c r="AAB7" s="108"/>
      <c r="AAC7" s="108"/>
      <c r="AAD7" s="108"/>
      <c r="AAE7" s="108"/>
      <c r="AAF7" s="108"/>
      <c r="AAG7" s="108"/>
      <c r="AAH7" s="108"/>
      <c r="AAI7" s="108"/>
      <c r="AAJ7" s="108"/>
      <c r="AAK7" s="108"/>
      <c r="AAL7" s="108"/>
      <c r="AAM7" s="108"/>
      <c r="AAN7" s="108"/>
      <c r="AAO7" s="108"/>
      <c r="AAP7" s="108"/>
      <c r="AAQ7" s="108"/>
      <c r="AAR7" s="108"/>
      <c r="AAS7" s="108"/>
      <c r="AAT7" s="108"/>
      <c r="AAU7" s="108"/>
      <c r="AAV7" s="108"/>
      <c r="AAW7" s="108"/>
      <c r="AAX7" s="108"/>
      <c r="AAY7" s="108"/>
      <c r="AAZ7" s="108"/>
      <c r="ABA7" s="108"/>
      <c r="ABB7" s="108"/>
      <c r="ABC7" s="108"/>
      <c r="ABD7" s="108"/>
      <c r="ABE7" s="108"/>
      <c r="ABF7" s="108"/>
      <c r="ABG7" s="108"/>
      <c r="ABH7" s="108"/>
      <c r="ABI7" s="108"/>
      <c r="ABJ7" s="108"/>
      <c r="ABK7" s="108"/>
      <c r="ABL7" s="108"/>
      <c r="ABM7" s="108"/>
      <c r="ABN7" s="108"/>
      <c r="ABO7" s="108"/>
      <c r="ABP7" s="108"/>
      <c r="ABQ7" s="108"/>
      <c r="ABR7" s="108"/>
      <c r="ABS7" s="108"/>
      <c r="ABT7" s="108"/>
      <c r="ABU7" s="108"/>
      <c r="ABV7" s="108"/>
      <c r="ABW7" s="108"/>
      <c r="ABX7" s="108"/>
      <c r="ABY7" s="108"/>
      <c r="ABZ7" s="108"/>
      <c r="ACA7" s="108"/>
      <c r="ACB7" s="108"/>
      <c r="ACC7" s="108"/>
      <c r="ACD7" s="108"/>
      <c r="ACE7" s="108"/>
      <c r="ACF7" s="108"/>
      <c r="ACG7" s="108"/>
      <c r="ACH7" s="108"/>
      <c r="ACI7" s="108"/>
      <c r="ACJ7" s="108"/>
      <c r="ACK7" s="108"/>
      <c r="ACL7" s="108"/>
      <c r="ACM7" s="108"/>
      <c r="ACN7" s="108"/>
      <c r="ACO7" s="108"/>
      <c r="ACP7" s="108"/>
      <c r="ACQ7" s="108"/>
      <c r="ACR7" s="108"/>
      <c r="ACS7" s="108"/>
      <c r="ACT7" s="108"/>
      <c r="ACU7" s="108"/>
      <c r="ACV7" s="108"/>
      <c r="ACW7" s="108"/>
      <c r="ACX7" s="108"/>
      <c r="ACY7" s="108"/>
      <c r="ACZ7" s="108"/>
      <c r="ADA7" s="108"/>
      <c r="ADB7" s="108"/>
      <c r="ADC7" s="108"/>
      <c r="ADD7" s="108"/>
      <c r="ADE7" s="108"/>
      <c r="ADF7" s="108"/>
      <c r="ADG7" s="108"/>
      <c r="ADH7" s="108"/>
      <c r="ADI7" s="108"/>
      <c r="ADJ7" s="108"/>
      <c r="ADK7" s="108"/>
      <c r="ADL7" s="108"/>
      <c r="ADM7" s="108"/>
      <c r="ADN7" s="108"/>
      <c r="ADO7" s="108"/>
      <c r="ADP7" s="108"/>
      <c r="ADQ7" s="108"/>
      <c r="ADR7" s="108"/>
      <c r="ADS7" s="108"/>
      <c r="ADT7" s="108"/>
      <c r="ADU7" s="108"/>
      <c r="ADV7" s="108"/>
      <c r="ADW7" s="108"/>
      <c r="ADX7" s="108"/>
      <c r="ADY7" s="108"/>
      <c r="ADZ7" s="108"/>
      <c r="AEA7" s="108"/>
      <c r="AEB7" s="108"/>
      <c r="AEC7" s="108"/>
      <c r="AED7" s="108"/>
      <c r="AEE7" s="108"/>
      <c r="AEF7" s="108"/>
      <c r="AEG7" s="108"/>
      <c r="AEH7" s="108"/>
      <c r="AEI7" s="108"/>
      <c r="AEJ7" s="108"/>
      <c r="AEK7" s="108"/>
      <c r="AEL7" s="108"/>
      <c r="AEM7" s="108"/>
      <c r="AEN7" s="108"/>
      <c r="AEO7" s="108"/>
      <c r="AEP7" s="108"/>
      <c r="AEQ7" s="108"/>
      <c r="AER7" s="108"/>
      <c r="AES7" s="108"/>
      <c r="AET7" s="108"/>
      <c r="AEU7" s="108"/>
      <c r="AEV7" s="108"/>
      <c r="AEW7" s="108"/>
      <c r="AEX7" s="108"/>
      <c r="AEY7" s="108"/>
      <c r="AEZ7" s="108"/>
      <c r="AFA7" s="108"/>
      <c r="AFB7" s="108"/>
      <c r="AFC7" s="108"/>
      <c r="AFD7" s="108"/>
      <c r="AFE7" s="108"/>
      <c r="AFF7" s="108"/>
      <c r="AFG7" s="108"/>
      <c r="AFH7" s="108"/>
      <c r="AFI7" s="108"/>
      <c r="AFJ7" s="108"/>
      <c r="AFK7" s="108"/>
      <c r="AFL7" s="108"/>
      <c r="AFM7" s="108"/>
      <c r="AFN7" s="108"/>
      <c r="AFO7" s="108"/>
      <c r="AFP7" s="108"/>
      <c r="AFQ7" s="108"/>
      <c r="AFR7" s="108"/>
      <c r="AFS7" s="108"/>
      <c r="AFT7" s="108"/>
      <c r="AFU7" s="108"/>
      <c r="AFV7" s="108"/>
      <c r="AFW7" s="108"/>
      <c r="AFX7" s="108"/>
      <c r="AFY7" s="108"/>
      <c r="AFZ7" s="108"/>
      <c r="AGA7" s="108"/>
      <c r="AGB7" s="108"/>
      <c r="AGC7" s="108"/>
      <c r="AGD7" s="108"/>
      <c r="AGE7" s="108"/>
      <c r="AGF7" s="108"/>
      <c r="AGG7" s="108"/>
      <c r="AGH7" s="108"/>
      <c r="AGI7" s="108"/>
      <c r="AGJ7" s="108"/>
      <c r="AGK7" s="108"/>
      <c r="AGL7" s="108"/>
      <c r="AGM7" s="108"/>
      <c r="AGN7" s="108"/>
      <c r="AGO7" s="108"/>
      <c r="AGP7" s="108"/>
      <c r="AGQ7" s="108"/>
      <c r="AGR7" s="108"/>
      <c r="AGS7" s="108"/>
      <c r="AGT7" s="108"/>
      <c r="AGU7" s="108"/>
      <c r="AGV7" s="108"/>
      <c r="AGW7" s="108"/>
      <c r="AGX7" s="108"/>
      <c r="AGY7" s="108"/>
      <c r="AGZ7" s="108"/>
      <c r="AHA7" s="108"/>
      <c r="AHB7" s="108"/>
      <c r="AHC7" s="108"/>
      <c r="AHD7" s="108"/>
      <c r="AHE7" s="108"/>
      <c r="AHF7" s="108"/>
      <c r="AHG7" s="108"/>
      <c r="AHH7" s="108"/>
      <c r="AHI7" s="108"/>
      <c r="AHJ7" s="108"/>
      <c r="AHK7" s="108"/>
      <c r="AHL7" s="108"/>
      <c r="AHM7" s="108"/>
      <c r="AHN7" s="108"/>
      <c r="AHO7" s="108"/>
      <c r="AHP7" s="108"/>
      <c r="AHQ7" s="108"/>
      <c r="AHR7" s="108"/>
      <c r="AHS7" s="108"/>
      <c r="AHT7" s="108"/>
      <c r="AHU7" s="108"/>
      <c r="AHV7" s="108"/>
      <c r="AHW7" s="108"/>
      <c r="AHX7" s="108"/>
      <c r="AHY7" s="108"/>
      <c r="AHZ7" s="108"/>
      <c r="AIA7" s="108"/>
      <c r="AIB7" s="108"/>
      <c r="AIC7" s="108"/>
      <c r="AID7" s="108"/>
      <c r="AIE7" s="108"/>
      <c r="AIF7" s="108"/>
      <c r="AIG7" s="108"/>
      <c r="AIH7" s="108"/>
      <c r="AII7" s="108"/>
      <c r="AIJ7" s="108"/>
      <c r="AIK7" s="108"/>
      <c r="AIL7" s="108"/>
      <c r="AIM7" s="108"/>
      <c r="AIN7" s="108"/>
      <c r="AIO7" s="108"/>
      <c r="AIP7" s="108"/>
      <c r="AIQ7" s="108"/>
      <c r="AIR7" s="108"/>
      <c r="AIS7" s="108"/>
      <c r="AIT7" s="108"/>
      <c r="AIU7" s="108"/>
      <c r="AIV7" s="108"/>
      <c r="AIW7" s="108"/>
      <c r="AIX7" s="108"/>
      <c r="AIY7" s="108"/>
      <c r="AIZ7" s="108"/>
      <c r="AJA7" s="108"/>
      <c r="AJB7" s="108"/>
      <c r="AJC7" s="108"/>
      <c r="AJD7" s="108"/>
      <c r="AJE7" s="108"/>
      <c r="AJF7" s="108"/>
      <c r="AJG7" s="108"/>
      <c r="AJH7" s="108"/>
      <c r="AJI7" s="108"/>
      <c r="AJJ7" s="108"/>
      <c r="AJK7" s="108"/>
      <c r="AJL7" s="108"/>
      <c r="AJM7" s="108"/>
      <c r="AJN7" s="108"/>
      <c r="AJO7" s="108"/>
      <c r="AJP7" s="108"/>
      <c r="AJQ7" s="108"/>
      <c r="AJR7" s="108"/>
      <c r="AJS7" s="108"/>
      <c r="AJT7" s="108"/>
      <c r="AJU7" s="108"/>
      <c r="AJV7" s="108"/>
      <c r="AJW7" s="108"/>
      <c r="AJX7" s="108"/>
      <c r="AJY7" s="108"/>
      <c r="AJZ7" s="108"/>
      <c r="AKA7" s="108"/>
      <c r="AKB7" s="108"/>
      <c r="AKC7" s="108"/>
      <c r="AKD7" s="108"/>
      <c r="AKE7" s="108"/>
      <c r="AKF7" s="108"/>
      <c r="AKG7" s="108"/>
      <c r="AKH7" s="108"/>
      <c r="AKI7" s="108"/>
      <c r="AKJ7" s="108"/>
      <c r="AKK7" s="108"/>
      <c r="AKL7" s="108"/>
      <c r="AKM7" s="108"/>
      <c r="AKN7" s="108"/>
      <c r="AKO7" s="108"/>
      <c r="AKP7" s="108"/>
      <c r="AKQ7" s="108"/>
      <c r="AKR7" s="108"/>
      <c r="AKS7" s="108"/>
      <c r="AKT7" s="108"/>
      <c r="AKU7" s="108"/>
      <c r="AKV7" s="108"/>
      <c r="AKW7" s="108"/>
      <c r="AKX7" s="108"/>
      <c r="AKY7" s="108"/>
      <c r="AKZ7" s="108"/>
      <c r="ALA7" s="108"/>
      <c r="ALB7" s="108"/>
      <c r="ALC7" s="108"/>
      <c r="ALD7" s="108"/>
      <c r="ALE7" s="108"/>
      <c r="ALF7" s="108"/>
      <c r="ALG7" s="108"/>
      <c r="ALH7" s="108"/>
      <c r="ALI7" s="108"/>
      <c r="ALJ7" s="108"/>
      <c r="ALK7" s="108"/>
      <c r="ALL7" s="108"/>
      <c r="ALM7" s="108"/>
      <c r="ALN7" s="108"/>
      <c r="ALO7" s="108"/>
      <c r="ALP7" s="108"/>
      <c r="ALQ7" s="108"/>
      <c r="ALR7" s="108"/>
      <c r="ALS7" s="108"/>
      <c r="ALT7" s="108"/>
      <c r="ALU7" s="108"/>
      <c r="ALV7" s="108"/>
      <c r="ALW7" s="108"/>
      <c r="ALX7" s="108"/>
      <c r="ALY7" s="108"/>
      <c r="ALZ7" s="108"/>
      <c r="AMA7" s="108"/>
      <c r="AMB7" s="108"/>
      <c r="AMC7" s="108"/>
      <c r="AMD7" s="108"/>
      <c r="AME7" s="108"/>
      <c r="AMF7" s="108"/>
      <c r="AMG7" s="108"/>
      <c r="AMH7" s="108"/>
      <c r="AMI7" s="108"/>
      <c r="AMJ7" s="108"/>
      <c r="AMK7" s="108"/>
      <c r="AML7" s="108"/>
      <c r="AMM7" s="108"/>
      <c r="AMN7" s="108"/>
      <c r="AMO7" s="108"/>
      <c r="AMP7" s="108"/>
      <c r="AMQ7" s="108"/>
      <c r="AMR7" s="108"/>
      <c r="AMS7" s="108"/>
      <c r="AMT7" s="108"/>
      <c r="AMU7" s="108"/>
      <c r="AMV7" s="108"/>
      <c r="AMW7" s="108"/>
      <c r="AMX7" s="108"/>
      <c r="AMY7" s="108"/>
      <c r="AMZ7" s="108"/>
      <c r="ANA7" s="108"/>
      <c r="ANB7" s="108"/>
      <c r="ANC7" s="108"/>
      <c r="AND7" s="108"/>
      <c r="ANE7" s="108"/>
      <c r="ANF7" s="108"/>
      <c r="ANG7" s="108"/>
      <c r="ANH7" s="108"/>
      <c r="ANI7" s="108"/>
      <c r="ANJ7" s="108"/>
      <c r="ANK7" s="108"/>
      <c r="ANL7" s="108"/>
      <c r="ANM7" s="108"/>
      <c r="ANN7" s="108"/>
      <c r="ANO7" s="108"/>
      <c r="ANP7" s="108"/>
      <c r="ANQ7" s="108"/>
      <c r="ANR7" s="108"/>
      <c r="ANS7" s="108"/>
      <c r="ANT7" s="108"/>
      <c r="ANU7" s="108"/>
      <c r="ANV7" s="108"/>
      <c r="ANW7" s="108"/>
      <c r="ANX7" s="108"/>
      <c r="ANY7" s="108"/>
      <c r="ANZ7" s="108"/>
      <c r="AOA7" s="108"/>
      <c r="AOB7" s="108"/>
      <c r="AOC7" s="108"/>
      <c r="AOD7" s="108"/>
      <c r="AOE7" s="108"/>
      <c r="AOF7" s="108"/>
      <c r="AOG7" s="108"/>
      <c r="AOH7" s="108"/>
      <c r="AOI7" s="108"/>
      <c r="AOJ7" s="108"/>
      <c r="AOK7" s="108"/>
      <c r="AOL7" s="108"/>
      <c r="AOM7" s="108"/>
      <c r="AON7" s="108"/>
      <c r="AOO7" s="108"/>
      <c r="AOP7" s="108"/>
      <c r="AOQ7" s="108"/>
      <c r="AOR7" s="108"/>
      <c r="AOS7" s="108"/>
      <c r="AOT7" s="108"/>
      <c r="AOU7" s="108"/>
      <c r="AOV7" s="108"/>
      <c r="AOW7" s="108"/>
      <c r="AOX7" s="108"/>
      <c r="AOY7" s="108"/>
      <c r="AOZ7" s="108"/>
      <c r="APA7" s="108"/>
      <c r="APB7" s="108"/>
      <c r="APC7" s="108"/>
      <c r="APD7" s="108"/>
      <c r="APE7" s="108"/>
      <c r="APF7" s="108"/>
      <c r="APG7" s="108"/>
      <c r="APH7" s="108"/>
      <c r="API7" s="108"/>
      <c r="APJ7" s="108"/>
      <c r="APK7" s="108"/>
      <c r="APL7" s="108"/>
      <c r="APM7" s="108"/>
      <c r="APN7" s="108"/>
      <c r="APO7" s="108"/>
      <c r="APP7" s="108"/>
      <c r="APQ7" s="108"/>
      <c r="APR7" s="108"/>
      <c r="APS7" s="108"/>
      <c r="APT7" s="108"/>
      <c r="APU7" s="108"/>
      <c r="APV7" s="108"/>
      <c r="APW7" s="108"/>
      <c r="APX7" s="108"/>
      <c r="APY7" s="108"/>
      <c r="APZ7" s="108"/>
      <c r="AQA7" s="108"/>
      <c r="AQB7" s="108"/>
      <c r="AQC7" s="108"/>
      <c r="AQD7" s="108"/>
      <c r="AQE7" s="108"/>
      <c r="AQF7" s="108"/>
      <c r="AQG7" s="108"/>
      <c r="AQH7" s="108"/>
      <c r="AQI7" s="108"/>
      <c r="AQJ7" s="108"/>
      <c r="AQK7" s="108"/>
      <c r="AQL7" s="108"/>
      <c r="AQM7" s="108"/>
      <c r="AQN7" s="108"/>
      <c r="AQO7" s="108"/>
      <c r="AQP7" s="108"/>
      <c r="AQQ7" s="108"/>
      <c r="AQR7" s="108"/>
      <c r="AQS7" s="108"/>
      <c r="AQT7" s="108"/>
      <c r="AQU7" s="108"/>
      <c r="AQV7" s="108"/>
      <c r="AQW7" s="108"/>
      <c r="AQX7" s="108"/>
      <c r="AQY7" s="108"/>
      <c r="AQZ7" s="108"/>
      <c r="ARA7" s="108"/>
      <c r="ARB7" s="108"/>
      <c r="ARC7" s="108"/>
      <c r="ARD7" s="108"/>
      <c r="ARE7" s="108"/>
      <c r="ARF7" s="108"/>
      <c r="ARG7" s="108"/>
      <c r="ARH7" s="108"/>
      <c r="ARI7" s="108"/>
      <c r="ARJ7" s="108"/>
      <c r="ARK7" s="108"/>
      <c r="ARL7" s="108"/>
      <c r="ARM7" s="108"/>
      <c r="ARN7" s="108"/>
      <c r="ARO7" s="108"/>
      <c r="ARP7" s="108"/>
      <c r="ARQ7" s="108"/>
      <c r="ARR7" s="108"/>
      <c r="ARS7" s="108"/>
      <c r="ART7" s="108"/>
      <c r="ARU7" s="108"/>
      <c r="ARV7" s="108"/>
      <c r="ARW7" s="108"/>
      <c r="ARX7" s="108"/>
      <c r="ARY7" s="108"/>
      <c r="ARZ7" s="108"/>
      <c r="ASA7" s="108"/>
      <c r="ASB7" s="108"/>
      <c r="ASC7" s="108"/>
      <c r="ASD7" s="108"/>
      <c r="ASE7" s="108"/>
      <c r="ASF7" s="108"/>
      <c r="ASG7" s="108"/>
      <c r="ASH7" s="108"/>
      <c r="ASI7" s="108"/>
      <c r="ASJ7" s="108"/>
      <c r="ASK7" s="108"/>
      <c r="ASL7" s="108"/>
      <c r="ASM7" s="108"/>
      <c r="ASN7" s="108"/>
      <c r="ASO7" s="108"/>
      <c r="ASP7" s="108"/>
      <c r="ASQ7" s="108"/>
      <c r="ASR7" s="108"/>
      <c r="ASS7" s="108"/>
      <c r="AST7" s="108"/>
      <c r="ASU7" s="108"/>
      <c r="ASV7" s="108"/>
      <c r="ASW7" s="108"/>
      <c r="ASX7" s="108"/>
      <c r="ASY7" s="108"/>
      <c r="ASZ7" s="108"/>
      <c r="ATA7" s="108"/>
      <c r="ATB7" s="108"/>
      <c r="ATC7" s="108"/>
      <c r="ATD7" s="108"/>
      <c r="ATE7" s="108"/>
      <c r="ATF7" s="108"/>
      <c r="ATG7" s="108"/>
      <c r="ATH7" s="108"/>
      <c r="ATI7" s="108"/>
      <c r="ATJ7" s="108"/>
      <c r="ATK7" s="108"/>
      <c r="ATL7" s="108"/>
      <c r="ATM7" s="108"/>
      <c r="ATN7" s="108"/>
      <c r="ATO7" s="108"/>
      <c r="ATP7" s="108"/>
      <c r="ATQ7" s="108"/>
      <c r="ATR7" s="108"/>
      <c r="ATS7" s="108"/>
      <c r="ATT7" s="108"/>
      <c r="ATU7" s="108"/>
      <c r="ATV7" s="108"/>
      <c r="ATW7" s="108"/>
      <c r="ATX7" s="108"/>
      <c r="ATY7" s="108"/>
      <c r="ATZ7" s="108"/>
      <c r="AUA7" s="108"/>
      <c r="AUB7" s="108"/>
      <c r="AUC7" s="108"/>
      <c r="AUD7" s="108"/>
      <c r="AUE7" s="108"/>
      <c r="AUF7" s="108"/>
      <c r="AUG7" s="108"/>
      <c r="AUH7" s="108"/>
      <c r="AUI7" s="108"/>
      <c r="AUJ7" s="108"/>
      <c r="AUK7" s="108"/>
      <c r="AUL7" s="108"/>
      <c r="AUM7" s="108"/>
      <c r="AUN7" s="108"/>
      <c r="AUO7" s="108"/>
      <c r="AUP7" s="108"/>
      <c r="AUQ7" s="108"/>
      <c r="AUR7" s="108"/>
      <c r="AUS7" s="108"/>
      <c r="AUT7" s="108"/>
      <c r="AUU7" s="108"/>
      <c r="AUV7" s="108"/>
      <c r="AUW7" s="108"/>
      <c r="AUX7" s="108"/>
      <c r="AUY7" s="108"/>
      <c r="AUZ7" s="108"/>
      <c r="AVA7" s="108"/>
      <c r="AVB7" s="108"/>
      <c r="AVC7" s="108"/>
      <c r="AVD7" s="108"/>
      <c r="AVE7" s="108"/>
      <c r="AVF7" s="108"/>
      <c r="AVG7" s="108"/>
      <c r="AVH7" s="108"/>
      <c r="AVI7" s="108"/>
      <c r="AVJ7" s="108"/>
      <c r="AVK7" s="108"/>
      <c r="AVL7" s="108"/>
      <c r="AVM7" s="108"/>
      <c r="AVN7" s="108"/>
      <c r="AVO7" s="108"/>
      <c r="AVP7" s="108"/>
      <c r="AVQ7" s="108"/>
      <c r="AVR7" s="108"/>
      <c r="AVS7" s="108"/>
      <c r="AVT7" s="108"/>
      <c r="AVU7" s="108"/>
      <c r="AVV7" s="108"/>
      <c r="AVW7" s="108"/>
      <c r="AVX7" s="108"/>
      <c r="AVY7" s="108"/>
      <c r="AVZ7" s="108"/>
      <c r="AWA7" s="108"/>
      <c r="AWB7" s="108"/>
      <c r="AWC7" s="108"/>
      <c r="AWD7" s="108"/>
      <c r="AWE7" s="108"/>
      <c r="AWF7" s="108"/>
      <c r="AWG7" s="108"/>
      <c r="AWH7" s="108"/>
      <c r="AWI7" s="108"/>
      <c r="AWJ7" s="108"/>
      <c r="AWK7" s="108"/>
      <c r="AWL7" s="108"/>
      <c r="AWM7" s="108"/>
      <c r="AWN7" s="108"/>
      <c r="AWO7" s="108"/>
      <c r="AWP7" s="108"/>
      <c r="AWQ7" s="108"/>
      <c r="AWR7" s="108"/>
      <c r="AWS7" s="108"/>
      <c r="AWT7" s="108"/>
      <c r="AWU7" s="108"/>
      <c r="AWV7" s="108"/>
      <c r="AWW7" s="108"/>
      <c r="AWX7" s="108"/>
      <c r="AWY7" s="108"/>
      <c r="AWZ7" s="108"/>
      <c r="AXA7" s="108"/>
      <c r="AXB7" s="108"/>
      <c r="AXC7" s="108"/>
      <c r="AXD7" s="108"/>
      <c r="AXE7" s="108"/>
      <c r="AXF7" s="108"/>
      <c r="AXG7" s="108"/>
      <c r="AXH7" s="108"/>
      <c r="AXI7" s="108"/>
      <c r="AXJ7" s="108"/>
      <c r="AXK7" s="108"/>
      <c r="AXL7" s="108"/>
      <c r="AXM7" s="108"/>
      <c r="AXN7" s="108"/>
      <c r="AXO7" s="108"/>
      <c r="AXP7" s="108"/>
      <c r="AXQ7" s="108"/>
      <c r="AXR7" s="108"/>
      <c r="AXS7" s="108"/>
      <c r="AXT7" s="108"/>
      <c r="AXU7" s="108"/>
      <c r="AXV7" s="108"/>
      <c r="AXW7" s="108"/>
      <c r="AXX7" s="108"/>
      <c r="AXY7" s="108"/>
      <c r="AXZ7" s="108"/>
      <c r="AYA7" s="108"/>
      <c r="AYB7" s="108"/>
      <c r="AYC7" s="108"/>
      <c r="AYD7" s="108"/>
      <c r="AYE7" s="108"/>
      <c r="AYF7" s="108"/>
      <c r="AYG7" s="108"/>
      <c r="AYH7" s="108"/>
      <c r="AYI7" s="108"/>
      <c r="AYJ7" s="108"/>
      <c r="AYK7" s="108"/>
      <c r="AYL7" s="108"/>
      <c r="AYM7" s="108"/>
      <c r="AYN7" s="108"/>
      <c r="AYO7" s="108"/>
      <c r="AYP7" s="108"/>
      <c r="AYQ7" s="108"/>
      <c r="AYR7" s="108"/>
      <c r="AYS7" s="108"/>
      <c r="AYT7" s="108"/>
      <c r="AYU7" s="108"/>
      <c r="AYV7" s="108"/>
      <c r="AYW7" s="108"/>
      <c r="AYX7" s="108"/>
      <c r="AYY7" s="108"/>
      <c r="AYZ7" s="108"/>
      <c r="AZA7" s="108"/>
      <c r="AZB7" s="108"/>
      <c r="AZC7" s="108"/>
      <c r="AZD7" s="108"/>
      <c r="AZE7" s="108"/>
      <c r="AZF7" s="108"/>
      <c r="AZG7" s="108"/>
      <c r="AZH7" s="108"/>
      <c r="AZI7" s="108"/>
      <c r="AZJ7" s="108"/>
      <c r="AZK7" s="108"/>
      <c r="AZL7" s="108"/>
      <c r="AZM7" s="108"/>
      <c r="AZN7" s="108"/>
      <c r="AZO7" s="108"/>
      <c r="AZP7" s="108"/>
      <c r="AZQ7" s="108"/>
      <c r="AZR7" s="108"/>
      <c r="AZS7" s="108"/>
      <c r="AZT7" s="108"/>
      <c r="AZU7" s="108"/>
      <c r="AZV7" s="108"/>
      <c r="AZW7" s="108"/>
      <c r="AZX7" s="108"/>
      <c r="AZY7" s="108"/>
      <c r="AZZ7" s="108"/>
      <c r="BAA7" s="108"/>
      <c r="BAB7" s="108"/>
      <c r="BAC7" s="108"/>
      <c r="BAD7" s="108"/>
      <c r="BAE7" s="108"/>
      <c r="BAF7" s="108"/>
      <c r="BAG7" s="108"/>
      <c r="BAH7" s="108"/>
      <c r="BAI7" s="108"/>
      <c r="BAJ7" s="108"/>
      <c r="BAK7" s="108"/>
      <c r="BAL7" s="108"/>
      <c r="BAM7" s="108"/>
      <c r="BAN7" s="108"/>
      <c r="BAO7" s="108"/>
      <c r="BAP7" s="108"/>
      <c r="BAQ7" s="108"/>
      <c r="BAR7" s="108"/>
      <c r="BAS7" s="108"/>
      <c r="BAT7" s="108"/>
      <c r="BAU7" s="108"/>
      <c r="BAV7" s="108"/>
      <c r="BAW7" s="108"/>
      <c r="BAX7" s="108"/>
      <c r="BAY7" s="108"/>
      <c r="BAZ7" s="108"/>
      <c r="BBA7" s="108"/>
      <c r="BBB7" s="108"/>
      <c r="BBC7" s="108"/>
      <c r="BBD7" s="108"/>
      <c r="BBE7" s="108"/>
      <c r="BBF7" s="108"/>
      <c r="BBG7" s="108"/>
      <c r="BBH7" s="108"/>
      <c r="BBI7" s="108"/>
      <c r="BBJ7" s="108"/>
      <c r="BBK7" s="108"/>
      <c r="BBL7" s="108"/>
      <c r="BBM7" s="108"/>
      <c r="BBN7" s="108"/>
      <c r="BBO7" s="108"/>
      <c r="BBP7" s="108"/>
      <c r="BBQ7" s="108"/>
      <c r="BBR7" s="108"/>
      <c r="BBS7" s="108"/>
      <c r="BBT7" s="108"/>
      <c r="BBU7" s="108"/>
      <c r="BBV7" s="108"/>
      <c r="BBW7" s="108"/>
      <c r="BBX7" s="108"/>
      <c r="BBY7" s="108"/>
      <c r="BBZ7" s="108"/>
      <c r="BCA7" s="108"/>
      <c r="BCB7" s="108"/>
      <c r="BCC7" s="108"/>
      <c r="BCD7" s="108"/>
      <c r="BCE7" s="108"/>
      <c r="BCF7" s="108"/>
      <c r="BCG7" s="108"/>
      <c r="BCH7" s="108"/>
      <c r="BCI7" s="108"/>
      <c r="BCJ7" s="108"/>
      <c r="BCK7" s="108"/>
      <c r="BCL7" s="108"/>
      <c r="BCM7" s="108"/>
      <c r="BCN7" s="108"/>
      <c r="BCO7" s="108"/>
      <c r="BCP7" s="108"/>
      <c r="BCQ7" s="108"/>
      <c r="BCR7" s="108"/>
      <c r="BCS7" s="108"/>
      <c r="BCT7" s="108"/>
      <c r="BCU7" s="108"/>
      <c r="BCV7" s="108"/>
      <c r="BCW7" s="108"/>
      <c r="BCX7" s="108"/>
      <c r="BCY7" s="108"/>
      <c r="BCZ7" s="108"/>
      <c r="BDA7" s="108"/>
      <c r="BDB7" s="108"/>
      <c r="BDC7" s="108"/>
      <c r="BDD7" s="108"/>
      <c r="BDE7" s="108"/>
      <c r="BDF7" s="108"/>
      <c r="BDG7" s="108"/>
      <c r="BDH7" s="108"/>
      <c r="BDI7" s="108"/>
      <c r="BDJ7" s="108"/>
      <c r="BDK7" s="108"/>
      <c r="BDL7" s="108"/>
      <c r="BDM7" s="108"/>
      <c r="BDN7" s="108"/>
      <c r="BDO7" s="108"/>
      <c r="BDP7" s="108"/>
      <c r="BDQ7" s="108"/>
      <c r="BDR7" s="108"/>
      <c r="BDS7" s="108"/>
      <c r="BDT7" s="108"/>
      <c r="BDU7" s="108"/>
      <c r="BDV7" s="108"/>
      <c r="BDW7" s="108"/>
      <c r="BDX7" s="108"/>
      <c r="BDY7" s="108"/>
      <c r="BDZ7" s="108"/>
      <c r="BEA7" s="108"/>
      <c r="BEB7" s="108"/>
      <c r="BEC7" s="108"/>
      <c r="BED7" s="108"/>
      <c r="BEE7" s="108"/>
      <c r="BEF7" s="108"/>
      <c r="BEG7" s="108"/>
      <c r="BEH7" s="108"/>
      <c r="BEI7" s="108"/>
      <c r="BEJ7" s="108"/>
      <c r="BEK7" s="108"/>
      <c r="BEL7" s="108"/>
      <c r="BEM7" s="108"/>
      <c r="BEN7" s="108"/>
      <c r="BEO7" s="108"/>
      <c r="BEP7" s="108"/>
      <c r="BEQ7" s="108"/>
      <c r="BER7" s="108"/>
      <c r="BES7" s="108"/>
      <c r="BET7" s="108"/>
      <c r="BEU7" s="108"/>
      <c r="BEV7" s="108"/>
      <c r="BEW7" s="108"/>
      <c r="BEX7" s="108"/>
      <c r="BEY7" s="108"/>
      <c r="BEZ7" s="108"/>
      <c r="BFA7" s="108"/>
      <c r="BFB7" s="108"/>
      <c r="BFC7" s="108"/>
      <c r="BFD7" s="108"/>
      <c r="BFE7" s="108"/>
      <c r="BFF7" s="108"/>
      <c r="BFG7" s="108"/>
      <c r="BFH7" s="108"/>
      <c r="BFI7" s="108"/>
      <c r="BFJ7" s="108"/>
      <c r="BFK7" s="108"/>
      <c r="BFL7" s="108"/>
      <c r="BFM7" s="108"/>
      <c r="BFN7" s="108"/>
      <c r="BFO7" s="108"/>
      <c r="BFP7" s="108"/>
      <c r="BFQ7" s="108"/>
      <c r="BFR7" s="108"/>
      <c r="BFS7" s="108"/>
      <c r="BFT7" s="108"/>
      <c r="BFU7" s="108"/>
      <c r="BFV7" s="108"/>
      <c r="BFW7" s="108"/>
      <c r="BFX7" s="108"/>
      <c r="BFY7" s="108"/>
      <c r="BFZ7" s="108"/>
      <c r="BGA7" s="108"/>
      <c r="BGB7" s="108"/>
      <c r="BGC7" s="108"/>
      <c r="BGD7" s="108"/>
      <c r="BGE7" s="108"/>
      <c r="BGF7" s="108"/>
      <c r="BGG7" s="108"/>
      <c r="BGH7" s="108"/>
      <c r="BGI7" s="108"/>
      <c r="BGJ7" s="108"/>
      <c r="BGK7" s="108"/>
      <c r="BGL7" s="108"/>
      <c r="BGM7" s="108"/>
      <c r="BGN7" s="108"/>
      <c r="BGO7" s="108"/>
      <c r="BGP7" s="108"/>
      <c r="BGQ7" s="108"/>
      <c r="BGR7" s="108"/>
      <c r="BGS7" s="108"/>
      <c r="BGT7" s="108"/>
      <c r="BGU7" s="108"/>
      <c r="BGV7" s="108"/>
      <c r="BGW7" s="108"/>
      <c r="BGX7" s="108"/>
      <c r="BGY7" s="108"/>
      <c r="BGZ7" s="108"/>
      <c r="BHA7" s="108"/>
      <c r="BHB7" s="108"/>
      <c r="BHC7" s="108"/>
      <c r="BHD7" s="108"/>
      <c r="BHE7" s="108"/>
      <c r="BHF7" s="108"/>
      <c r="BHG7" s="108"/>
      <c r="BHH7" s="108"/>
      <c r="BHI7" s="108"/>
      <c r="BHJ7" s="108"/>
      <c r="BHK7" s="108"/>
      <c r="BHL7" s="108"/>
      <c r="BHM7" s="108"/>
      <c r="BHN7" s="108"/>
      <c r="BHO7" s="108"/>
      <c r="BHP7" s="108"/>
      <c r="BHQ7" s="108"/>
      <c r="BHR7" s="108"/>
      <c r="BHS7" s="108"/>
      <c r="BHT7" s="108"/>
      <c r="BHU7" s="108"/>
      <c r="BHV7" s="108"/>
      <c r="BHW7" s="108"/>
      <c r="BHX7" s="108"/>
      <c r="BHY7" s="108"/>
      <c r="BHZ7" s="108"/>
      <c r="BIA7" s="108"/>
      <c r="BIB7" s="108"/>
      <c r="BIC7" s="108"/>
      <c r="BID7" s="108"/>
      <c r="BIE7" s="108"/>
      <c r="BIF7" s="108"/>
      <c r="BIG7" s="108"/>
      <c r="BIH7" s="108"/>
      <c r="BII7" s="108"/>
      <c r="BIJ7" s="108"/>
      <c r="BIK7" s="108"/>
      <c r="BIL7" s="108"/>
      <c r="BIM7" s="108"/>
      <c r="BIN7" s="108"/>
      <c r="BIO7" s="108"/>
      <c r="BIP7" s="108"/>
      <c r="BIQ7" s="108"/>
      <c r="BIR7" s="108"/>
      <c r="BIS7" s="108"/>
      <c r="BIT7" s="108"/>
      <c r="BIU7" s="108"/>
      <c r="BIV7" s="108"/>
      <c r="BIW7" s="108"/>
      <c r="BIX7" s="108"/>
      <c r="BIY7" s="108"/>
      <c r="BIZ7" s="108"/>
      <c r="BJA7" s="108"/>
      <c r="BJB7" s="108"/>
      <c r="BJC7" s="108"/>
      <c r="BJD7" s="108"/>
      <c r="BJE7" s="108"/>
      <c r="BJF7" s="108"/>
      <c r="BJG7" s="108"/>
      <c r="BJH7" s="108"/>
      <c r="BJI7" s="108"/>
      <c r="BJJ7" s="108"/>
      <c r="BJK7" s="108"/>
      <c r="BJL7" s="108"/>
      <c r="BJM7" s="108"/>
      <c r="BJN7" s="108"/>
      <c r="BJO7" s="108"/>
      <c r="BJP7" s="108"/>
      <c r="BJQ7" s="108"/>
      <c r="BJR7" s="108"/>
      <c r="BJS7" s="108"/>
      <c r="BJT7" s="108"/>
      <c r="BJU7" s="108"/>
      <c r="BJV7" s="108"/>
      <c r="BJW7" s="108"/>
      <c r="BJX7" s="108"/>
      <c r="BJY7" s="108"/>
      <c r="BJZ7" s="108"/>
      <c r="BKA7" s="108"/>
      <c r="BKB7" s="108"/>
      <c r="BKC7" s="108"/>
      <c r="BKD7" s="108"/>
      <c r="BKE7" s="108"/>
      <c r="BKF7" s="108"/>
      <c r="BKG7" s="108"/>
      <c r="BKH7" s="108"/>
      <c r="BKI7" s="108"/>
      <c r="BKJ7" s="108"/>
      <c r="BKK7" s="108"/>
      <c r="BKL7" s="108"/>
      <c r="BKM7" s="108"/>
      <c r="BKN7" s="108"/>
      <c r="BKO7" s="108"/>
      <c r="BKP7" s="108"/>
      <c r="BKQ7" s="108"/>
      <c r="BKR7" s="108"/>
      <c r="BKS7" s="108"/>
      <c r="BKT7" s="108"/>
      <c r="BKU7" s="108"/>
      <c r="BKV7" s="108"/>
      <c r="BKW7" s="108"/>
      <c r="BKX7" s="108"/>
      <c r="BKY7" s="108"/>
      <c r="BKZ7" s="108"/>
      <c r="BLA7" s="108"/>
      <c r="BLB7" s="108"/>
      <c r="BLC7" s="108"/>
      <c r="BLD7" s="108"/>
      <c r="BLE7" s="108"/>
      <c r="BLF7" s="108"/>
      <c r="BLG7" s="108"/>
      <c r="BLH7" s="108"/>
      <c r="BLI7" s="108"/>
      <c r="BLJ7" s="108"/>
      <c r="BLK7" s="108"/>
      <c r="BLL7" s="108"/>
      <c r="BLM7" s="108"/>
      <c r="BLN7" s="108"/>
      <c r="BLO7" s="108"/>
      <c r="BLP7" s="108"/>
      <c r="BLQ7" s="108"/>
      <c r="BLR7" s="108"/>
      <c r="BLS7" s="108"/>
      <c r="BLT7" s="108"/>
      <c r="BLU7" s="108"/>
      <c r="BLV7" s="108"/>
      <c r="BLW7" s="108"/>
      <c r="BLX7" s="108"/>
      <c r="BLY7" s="108"/>
      <c r="BLZ7" s="108"/>
      <c r="BMA7" s="108"/>
      <c r="BMB7" s="108"/>
      <c r="BMC7" s="108"/>
      <c r="BMD7" s="108"/>
      <c r="BME7" s="108"/>
      <c r="BMF7" s="108"/>
      <c r="BMG7" s="108"/>
      <c r="BMH7" s="108"/>
      <c r="BMI7" s="108"/>
      <c r="BMJ7" s="108"/>
      <c r="BMK7" s="108"/>
      <c r="BML7" s="108"/>
      <c r="BMM7" s="108"/>
      <c r="BMN7" s="108"/>
      <c r="BMO7" s="108"/>
      <c r="BMP7" s="108"/>
      <c r="BMQ7" s="108"/>
      <c r="BMR7" s="108"/>
      <c r="BMS7" s="108"/>
      <c r="BMT7" s="108"/>
      <c r="BMU7" s="108"/>
      <c r="BMV7" s="108"/>
      <c r="BMW7" s="108"/>
      <c r="BMX7" s="108"/>
      <c r="BMY7" s="108"/>
      <c r="BMZ7" s="108"/>
      <c r="BNA7" s="108"/>
      <c r="BNB7" s="108"/>
      <c r="BNC7" s="108"/>
      <c r="BND7" s="108"/>
      <c r="BNE7" s="108"/>
      <c r="BNF7" s="108"/>
      <c r="BNG7" s="108"/>
      <c r="BNH7" s="108"/>
      <c r="BNI7" s="108"/>
      <c r="BNJ7" s="108"/>
      <c r="BNK7" s="108"/>
      <c r="BNL7" s="108"/>
      <c r="BNM7" s="108"/>
      <c r="BNN7" s="108"/>
      <c r="BNO7" s="108"/>
      <c r="BNP7" s="108"/>
      <c r="BNQ7" s="108"/>
      <c r="BNR7" s="108"/>
      <c r="BNS7" s="108"/>
      <c r="BNT7" s="108"/>
      <c r="BNU7" s="108"/>
      <c r="BNV7" s="108"/>
      <c r="BNW7" s="108"/>
      <c r="BNX7" s="108"/>
      <c r="BNY7" s="108"/>
      <c r="BNZ7" s="108"/>
      <c r="BOA7" s="108"/>
      <c r="BOB7" s="108"/>
      <c r="BOC7" s="108"/>
      <c r="BOD7" s="108"/>
      <c r="BOE7" s="108"/>
      <c r="BOF7" s="108"/>
      <c r="BOG7" s="108"/>
      <c r="BOH7" s="108"/>
      <c r="BOI7" s="108"/>
      <c r="BOJ7" s="108"/>
      <c r="BOK7" s="108"/>
      <c r="BOL7" s="108"/>
      <c r="BOM7" s="108"/>
      <c r="BON7" s="108"/>
      <c r="BOO7" s="108"/>
      <c r="BOP7" s="108"/>
      <c r="BOQ7" s="108"/>
      <c r="BOR7" s="108"/>
      <c r="BOS7" s="108"/>
      <c r="BOT7" s="108"/>
      <c r="BOU7" s="108"/>
      <c r="BOV7" s="108"/>
      <c r="BOW7" s="108"/>
      <c r="BOX7" s="108"/>
      <c r="BOY7" s="108"/>
      <c r="BOZ7" s="108"/>
      <c r="BPA7" s="108"/>
      <c r="BPB7" s="108"/>
      <c r="BPC7" s="108"/>
      <c r="BPD7" s="108"/>
      <c r="BPE7" s="108"/>
      <c r="BPF7" s="108"/>
      <c r="BPG7" s="108"/>
      <c r="BPH7" s="108"/>
      <c r="BPI7" s="108"/>
      <c r="BPJ7" s="108"/>
      <c r="BPK7" s="108"/>
      <c r="BPL7" s="108"/>
      <c r="BPM7" s="108"/>
      <c r="BPN7" s="108"/>
      <c r="BPO7" s="108"/>
      <c r="BPP7" s="108"/>
      <c r="BPQ7" s="108"/>
      <c r="BPR7" s="108"/>
      <c r="BPS7" s="108"/>
      <c r="BPT7" s="108"/>
      <c r="BPU7" s="108"/>
      <c r="BPV7" s="108"/>
      <c r="BPW7" s="108"/>
      <c r="BPX7" s="108"/>
      <c r="BPY7" s="108"/>
      <c r="BPZ7" s="108"/>
      <c r="BQA7" s="108"/>
      <c r="BQB7" s="108"/>
      <c r="BQC7" s="108"/>
      <c r="BQD7" s="108"/>
      <c r="BQE7" s="108"/>
      <c r="BQF7" s="108"/>
      <c r="BQG7" s="108"/>
      <c r="BQH7" s="108"/>
      <c r="BQI7" s="108"/>
      <c r="BQJ7" s="108"/>
      <c r="BQK7" s="108"/>
      <c r="BQL7" s="108"/>
      <c r="BQM7" s="108"/>
      <c r="BQN7" s="108"/>
      <c r="BQO7" s="108"/>
      <c r="BQP7" s="108"/>
      <c r="BQQ7" s="108"/>
      <c r="BQR7" s="108"/>
      <c r="BQS7" s="108"/>
      <c r="BQT7" s="108"/>
      <c r="BQU7" s="108"/>
      <c r="BQV7" s="108"/>
      <c r="BQW7" s="108"/>
      <c r="BQX7" s="108"/>
      <c r="BQY7" s="108"/>
      <c r="BQZ7" s="108"/>
      <c r="BRA7" s="108"/>
      <c r="BRB7" s="108"/>
      <c r="BRC7" s="108"/>
      <c r="BRD7" s="108"/>
      <c r="BRE7" s="108"/>
      <c r="BRF7" s="108"/>
      <c r="BRG7" s="108"/>
      <c r="BRH7" s="108"/>
      <c r="BRI7" s="108"/>
      <c r="BRJ7" s="108"/>
      <c r="BRK7" s="108"/>
      <c r="BRL7" s="108"/>
      <c r="BRM7" s="108"/>
      <c r="BRN7" s="108"/>
      <c r="BRO7" s="108"/>
      <c r="BRP7" s="108"/>
      <c r="BRQ7" s="108"/>
      <c r="BRR7" s="108"/>
      <c r="BRS7" s="108"/>
      <c r="BRT7" s="108"/>
      <c r="BRU7" s="108"/>
      <c r="BRV7" s="108"/>
      <c r="BRW7" s="108"/>
      <c r="BRX7" s="108"/>
      <c r="BRY7" s="108"/>
      <c r="BRZ7" s="108"/>
      <c r="BSA7" s="108"/>
      <c r="BSB7" s="108"/>
      <c r="BSC7" s="108"/>
      <c r="BSD7" s="108"/>
      <c r="BSE7" s="108"/>
      <c r="BSF7" s="108"/>
      <c r="BSG7" s="108"/>
      <c r="BSH7" s="108"/>
      <c r="BSI7" s="108"/>
      <c r="BSJ7" s="108"/>
      <c r="BSK7" s="108"/>
      <c r="BSL7" s="108"/>
      <c r="BSM7" s="108"/>
      <c r="BSN7" s="108"/>
      <c r="BSO7" s="108"/>
      <c r="BSP7" s="108"/>
      <c r="BSQ7" s="108"/>
      <c r="BSR7" s="108"/>
      <c r="BSS7" s="108"/>
      <c r="BST7" s="108"/>
      <c r="BSU7" s="108"/>
      <c r="BSV7" s="108"/>
      <c r="BSW7" s="108"/>
      <c r="BSX7" s="108"/>
      <c r="BSY7" s="108"/>
      <c r="BSZ7" s="108"/>
      <c r="BTA7" s="108"/>
      <c r="BTB7" s="108"/>
      <c r="BTC7" s="108"/>
      <c r="BTD7" s="108"/>
      <c r="BTE7" s="108"/>
      <c r="BTF7" s="108"/>
      <c r="BTG7" s="108"/>
      <c r="BTH7" s="108"/>
      <c r="BTI7" s="108"/>
      <c r="BTJ7" s="108"/>
      <c r="BTK7" s="108"/>
      <c r="BTL7" s="108"/>
      <c r="BTM7" s="108"/>
      <c r="BTN7" s="108"/>
      <c r="BTO7" s="108"/>
      <c r="BTP7" s="108"/>
      <c r="BTQ7" s="108"/>
      <c r="BTR7" s="108"/>
      <c r="BTS7" s="108"/>
      <c r="BTT7" s="108"/>
      <c r="BTU7" s="108"/>
      <c r="BTV7" s="108"/>
      <c r="BTW7" s="108"/>
      <c r="BTX7" s="108"/>
      <c r="BTY7" s="108"/>
      <c r="BTZ7" s="108"/>
      <c r="BUA7" s="108"/>
      <c r="BUB7" s="108"/>
      <c r="BUC7" s="108"/>
      <c r="BUD7" s="108"/>
      <c r="BUE7" s="108"/>
      <c r="BUF7" s="108"/>
      <c r="BUG7" s="108"/>
      <c r="BUH7" s="108"/>
      <c r="BUI7" s="108"/>
      <c r="BUJ7" s="108"/>
      <c r="BUK7" s="108"/>
      <c r="BUL7" s="108"/>
      <c r="BUM7" s="108"/>
      <c r="BUN7" s="108"/>
      <c r="BUO7" s="108"/>
      <c r="BUP7" s="108"/>
      <c r="BUQ7" s="108"/>
      <c r="BUR7" s="108"/>
      <c r="BUS7" s="108"/>
      <c r="BUT7" s="108"/>
      <c r="BUU7" s="108"/>
      <c r="BUV7" s="108"/>
      <c r="BUW7" s="108"/>
      <c r="BUX7" s="108"/>
      <c r="BUY7" s="108"/>
      <c r="BUZ7" s="108"/>
      <c r="BVA7" s="108"/>
      <c r="BVB7" s="108"/>
      <c r="BVC7" s="108"/>
      <c r="BVD7" s="108"/>
      <c r="BVE7" s="108"/>
      <c r="BVF7" s="108"/>
      <c r="BVG7" s="108"/>
      <c r="BVH7" s="108"/>
      <c r="BVI7" s="108"/>
      <c r="BVJ7" s="108"/>
      <c r="BVK7" s="108"/>
      <c r="BVL7" s="108"/>
      <c r="BVM7" s="108"/>
      <c r="BVN7" s="108"/>
      <c r="BVO7" s="108"/>
      <c r="BVP7" s="108"/>
      <c r="BVQ7" s="108"/>
      <c r="BVR7" s="108"/>
      <c r="BVS7" s="108"/>
      <c r="BVT7" s="108"/>
      <c r="BVU7" s="108"/>
      <c r="BVV7" s="108"/>
      <c r="BVW7" s="108"/>
      <c r="BVX7" s="108"/>
      <c r="BVY7" s="108"/>
      <c r="BVZ7" s="108"/>
      <c r="BWA7" s="108"/>
      <c r="BWB7" s="108"/>
      <c r="BWC7" s="108"/>
      <c r="BWD7" s="108"/>
      <c r="BWE7" s="108"/>
      <c r="BWF7" s="108"/>
      <c r="BWG7" s="108"/>
      <c r="BWH7" s="108"/>
      <c r="BWI7" s="108"/>
      <c r="BWJ7" s="108"/>
      <c r="BWK7" s="108"/>
      <c r="BWL7" s="108"/>
      <c r="BWM7" s="108"/>
      <c r="BWN7" s="108"/>
      <c r="BWO7" s="108"/>
      <c r="BWP7" s="108"/>
      <c r="BWQ7" s="108"/>
      <c r="BWR7" s="108"/>
      <c r="BWS7" s="108"/>
      <c r="BWT7" s="108"/>
      <c r="BWU7" s="108"/>
      <c r="BWV7" s="108"/>
      <c r="BWW7" s="108"/>
      <c r="BWX7" s="108"/>
      <c r="BWY7" s="108"/>
      <c r="BWZ7" s="108"/>
      <c r="BXA7" s="108"/>
      <c r="BXB7" s="108"/>
      <c r="BXC7" s="108"/>
      <c r="BXD7" s="108"/>
      <c r="BXE7" s="108"/>
      <c r="BXF7" s="108"/>
      <c r="BXG7" s="108"/>
      <c r="BXH7" s="108"/>
      <c r="BXI7" s="108"/>
      <c r="BXJ7" s="108"/>
      <c r="BXK7" s="108"/>
      <c r="BXL7" s="108"/>
      <c r="BXM7" s="108"/>
      <c r="BXN7" s="108"/>
      <c r="BXO7" s="108"/>
      <c r="BXP7" s="108"/>
      <c r="BXQ7" s="108"/>
      <c r="BXR7" s="108"/>
      <c r="BXS7" s="108"/>
      <c r="BXT7" s="108"/>
      <c r="BXU7" s="108"/>
      <c r="BXV7" s="108"/>
      <c r="BXW7" s="108"/>
      <c r="BXX7" s="108"/>
      <c r="BXY7" s="108"/>
      <c r="BXZ7" s="108"/>
      <c r="BYA7" s="108"/>
      <c r="BYB7" s="108"/>
      <c r="BYC7" s="108"/>
      <c r="BYD7" s="108"/>
      <c r="BYE7" s="108"/>
      <c r="BYF7" s="108"/>
      <c r="BYG7" s="108"/>
      <c r="BYH7" s="108"/>
      <c r="BYI7" s="108"/>
      <c r="BYJ7" s="108"/>
      <c r="BYK7" s="108"/>
      <c r="BYL7" s="108"/>
      <c r="BYM7" s="108"/>
      <c r="BYN7" s="108"/>
      <c r="BYO7" s="108"/>
      <c r="BYP7" s="108"/>
      <c r="BYQ7" s="108"/>
      <c r="BYR7" s="108"/>
      <c r="BYS7" s="108"/>
      <c r="BYT7" s="108"/>
      <c r="BYU7" s="108"/>
      <c r="BYV7" s="108"/>
      <c r="BYW7" s="108"/>
      <c r="BYX7" s="108"/>
      <c r="BYY7" s="108"/>
      <c r="BYZ7" s="108"/>
      <c r="BZA7" s="108"/>
      <c r="BZB7" s="108"/>
      <c r="BZC7" s="108"/>
      <c r="BZD7" s="108"/>
      <c r="BZE7" s="108"/>
      <c r="BZF7" s="108"/>
      <c r="BZG7" s="108"/>
      <c r="BZH7" s="108"/>
      <c r="BZI7" s="108"/>
      <c r="BZJ7" s="108"/>
      <c r="BZK7" s="108"/>
      <c r="BZL7" s="108"/>
      <c r="BZM7" s="108"/>
      <c r="BZN7" s="108"/>
      <c r="BZO7" s="108"/>
      <c r="BZP7" s="108"/>
      <c r="BZQ7" s="108"/>
      <c r="BZR7" s="108"/>
      <c r="BZS7" s="108"/>
      <c r="BZT7" s="108"/>
      <c r="BZU7" s="108"/>
      <c r="BZV7" s="108"/>
      <c r="BZW7" s="108"/>
      <c r="BZX7" s="108"/>
      <c r="BZY7" s="108"/>
      <c r="BZZ7" s="108"/>
      <c r="CAA7" s="108"/>
      <c r="CAB7" s="108"/>
      <c r="CAC7" s="108"/>
      <c r="CAD7" s="108"/>
      <c r="CAE7" s="108"/>
      <c r="CAF7" s="108"/>
      <c r="CAG7" s="108"/>
      <c r="CAH7" s="108"/>
      <c r="CAI7" s="108"/>
      <c r="CAJ7" s="108"/>
      <c r="CAK7" s="108"/>
      <c r="CAL7" s="108"/>
      <c r="CAM7" s="108"/>
      <c r="CAN7" s="108"/>
      <c r="CAO7" s="108"/>
      <c r="CAP7" s="108"/>
      <c r="CAQ7" s="108"/>
      <c r="CAR7" s="108"/>
      <c r="CAS7" s="108"/>
      <c r="CAT7" s="108"/>
      <c r="CAU7" s="108"/>
      <c r="CAV7" s="108"/>
      <c r="CAW7" s="108"/>
      <c r="CAX7" s="108"/>
      <c r="CAY7" s="108"/>
      <c r="CAZ7" s="108"/>
      <c r="CBA7" s="108"/>
      <c r="CBB7" s="108"/>
      <c r="CBC7" s="108"/>
      <c r="CBD7" s="108"/>
      <c r="CBE7" s="108"/>
      <c r="CBF7" s="108"/>
      <c r="CBG7" s="108"/>
      <c r="CBH7" s="108"/>
      <c r="CBI7" s="108"/>
      <c r="CBJ7" s="108"/>
      <c r="CBK7" s="108"/>
      <c r="CBL7" s="108"/>
      <c r="CBM7" s="108"/>
      <c r="CBN7" s="108"/>
      <c r="CBO7" s="108"/>
      <c r="CBP7" s="108"/>
      <c r="CBQ7" s="108"/>
      <c r="CBR7" s="108"/>
      <c r="CBS7" s="108"/>
      <c r="CBT7" s="108"/>
      <c r="CBU7" s="108"/>
      <c r="CBV7" s="108"/>
      <c r="CBW7" s="108"/>
      <c r="CBX7" s="108"/>
      <c r="CBY7" s="108"/>
      <c r="CBZ7" s="108"/>
      <c r="CCA7" s="108"/>
      <c r="CCB7" s="108"/>
      <c r="CCC7" s="108"/>
      <c r="CCD7" s="108"/>
      <c r="CCE7" s="108"/>
      <c r="CCF7" s="108"/>
      <c r="CCG7" s="108"/>
      <c r="CCH7" s="108"/>
      <c r="CCI7" s="108"/>
      <c r="CCJ7" s="108"/>
      <c r="CCK7" s="108"/>
      <c r="CCL7" s="108"/>
      <c r="CCM7" s="108"/>
      <c r="CCN7" s="108"/>
      <c r="CCO7" s="108"/>
      <c r="CCP7" s="108"/>
      <c r="CCQ7" s="108"/>
      <c r="CCR7" s="108"/>
      <c r="CCS7" s="108"/>
      <c r="CCT7" s="108"/>
      <c r="CCU7" s="108"/>
      <c r="CCV7" s="108"/>
      <c r="CCW7" s="108"/>
      <c r="CCX7" s="108"/>
      <c r="CCY7" s="108"/>
      <c r="CCZ7" s="108"/>
      <c r="CDA7" s="108"/>
      <c r="CDB7" s="108"/>
      <c r="CDC7" s="108"/>
      <c r="CDD7" s="108"/>
      <c r="CDE7" s="108"/>
      <c r="CDF7" s="108"/>
      <c r="CDG7" s="108"/>
      <c r="CDH7" s="108"/>
      <c r="CDI7" s="108"/>
      <c r="CDJ7" s="108"/>
      <c r="CDK7" s="108"/>
      <c r="CDL7" s="108"/>
      <c r="CDM7" s="108"/>
      <c r="CDN7" s="108"/>
      <c r="CDO7" s="108"/>
      <c r="CDP7" s="108"/>
      <c r="CDQ7" s="108"/>
      <c r="CDR7" s="108"/>
      <c r="CDS7" s="108"/>
      <c r="CDT7" s="108"/>
      <c r="CDU7" s="108"/>
      <c r="CDV7" s="108"/>
      <c r="CDW7" s="108"/>
      <c r="CDX7" s="108"/>
      <c r="CDY7" s="108"/>
      <c r="CDZ7" s="108"/>
      <c r="CEA7" s="108"/>
      <c r="CEB7" s="108"/>
      <c r="CEC7" s="108"/>
      <c r="CED7" s="108"/>
      <c r="CEE7" s="108"/>
      <c r="CEF7" s="108"/>
      <c r="CEG7" s="108"/>
      <c r="CEH7" s="108"/>
      <c r="CEI7" s="108"/>
      <c r="CEJ7" s="108"/>
      <c r="CEK7" s="108"/>
      <c r="CEL7" s="108"/>
      <c r="CEM7" s="108"/>
      <c r="CEN7" s="108"/>
      <c r="CEO7" s="108"/>
      <c r="CEP7" s="108"/>
      <c r="CEQ7" s="108"/>
      <c r="CER7" s="108"/>
      <c r="CES7" s="108"/>
      <c r="CET7" s="108"/>
      <c r="CEU7" s="108"/>
      <c r="CEV7" s="108"/>
      <c r="CEW7" s="108"/>
      <c r="CEX7" s="108"/>
      <c r="CEY7" s="108"/>
      <c r="CEZ7" s="108"/>
      <c r="CFA7" s="108"/>
      <c r="CFB7" s="108"/>
      <c r="CFC7" s="108"/>
      <c r="CFD7" s="108"/>
      <c r="CFE7" s="108"/>
      <c r="CFF7" s="108"/>
      <c r="CFG7" s="108"/>
      <c r="CFH7" s="108"/>
      <c r="CFI7" s="108"/>
      <c r="CFJ7" s="108"/>
      <c r="CFK7" s="108"/>
      <c r="CFL7" s="108"/>
      <c r="CFM7" s="108"/>
      <c r="CFN7" s="108"/>
      <c r="CFO7" s="108"/>
      <c r="CFP7" s="108"/>
      <c r="CFQ7" s="108"/>
      <c r="CFR7" s="108"/>
      <c r="CFS7" s="108"/>
      <c r="CFT7" s="108"/>
      <c r="CFU7" s="108"/>
      <c r="CFV7" s="108"/>
      <c r="CFW7" s="108"/>
      <c r="CFX7" s="108"/>
      <c r="CFY7" s="108"/>
      <c r="CFZ7" s="108"/>
      <c r="CGA7" s="108"/>
      <c r="CGB7" s="108"/>
      <c r="CGC7" s="108"/>
      <c r="CGD7" s="108"/>
      <c r="CGE7" s="108"/>
      <c r="CGF7" s="108"/>
      <c r="CGG7" s="108"/>
      <c r="CGH7" s="108"/>
      <c r="CGI7" s="108"/>
      <c r="CGJ7" s="108"/>
      <c r="CGK7" s="108"/>
      <c r="CGL7" s="108"/>
      <c r="CGM7" s="108"/>
      <c r="CGN7" s="108"/>
      <c r="CGO7" s="108"/>
      <c r="CGP7" s="108"/>
      <c r="CGQ7" s="108"/>
      <c r="CGR7" s="108"/>
      <c r="CGS7" s="108"/>
      <c r="CGT7" s="108"/>
      <c r="CGU7" s="108"/>
      <c r="CGV7" s="108"/>
      <c r="CGW7" s="108"/>
      <c r="CGX7" s="108"/>
      <c r="CGY7" s="108"/>
      <c r="CGZ7" s="108"/>
      <c r="CHA7" s="108"/>
      <c r="CHB7" s="108"/>
      <c r="CHC7" s="108"/>
      <c r="CHD7" s="108"/>
      <c r="CHE7" s="108"/>
      <c r="CHF7" s="108"/>
      <c r="CHG7" s="108"/>
      <c r="CHH7" s="108"/>
      <c r="CHI7" s="108"/>
      <c r="CHJ7" s="108"/>
      <c r="CHK7" s="108"/>
      <c r="CHL7" s="108"/>
      <c r="CHM7" s="108"/>
      <c r="CHN7" s="108"/>
      <c r="CHO7" s="108"/>
      <c r="CHP7" s="108"/>
      <c r="CHQ7" s="108"/>
      <c r="CHR7" s="108"/>
      <c r="CHS7" s="108"/>
      <c r="CHT7" s="108"/>
      <c r="CHU7" s="108"/>
      <c r="CHV7" s="108"/>
      <c r="CHW7" s="108"/>
      <c r="CHX7" s="108"/>
      <c r="CHY7" s="108"/>
      <c r="CHZ7" s="108"/>
      <c r="CIA7" s="108"/>
      <c r="CIB7" s="108"/>
      <c r="CIC7" s="108"/>
      <c r="CID7" s="108"/>
      <c r="CIE7" s="108"/>
      <c r="CIF7" s="108"/>
      <c r="CIG7" s="108"/>
      <c r="CIH7" s="108"/>
      <c r="CII7" s="108"/>
      <c r="CIJ7" s="108"/>
      <c r="CIK7" s="108"/>
      <c r="CIL7" s="108"/>
      <c r="CIM7" s="108"/>
      <c r="CIN7" s="108"/>
      <c r="CIO7" s="108"/>
      <c r="CIP7" s="108"/>
      <c r="CIQ7" s="108"/>
      <c r="CIR7" s="108"/>
      <c r="CIS7" s="108"/>
      <c r="CIT7" s="108"/>
      <c r="CIU7" s="108"/>
      <c r="CIV7" s="108"/>
      <c r="CIW7" s="108"/>
      <c r="CIX7" s="108"/>
      <c r="CIY7" s="108"/>
      <c r="CIZ7" s="108"/>
      <c r="CJA7" s="108"/>
      <c r="CJB7" s="108"/>
      <c r="CJC7" s="108"/>
      <c r="CJD7" s="108"/>
      <c r="CJE7" s="108"/>
      <c r="CJF7" s="108"/>
      <c r="CJG7" s="108"/>
      <c r="CJH7" s="108"/>
      <c r="CJI7" s="108"/>
      <c r="CJJ7" s="108"/>
      <c r="CJK7" s="108"/>
      <c r="CJL7" s="108"/>
      <c r="CJM7" s="108"/>
      <c r="CJN7" s="108"/>
      <c r="CJO7" s="108"/>
      <c r="CJP7" s="108"/>
      <c r="CJQ7" s="108"/>
      <c r="CJR7" s="108"/>
      <c r="CJS7" s="108"/>
      <c r="CJT7" s="108"/>
      <c r="CJU7" s="108"/>
      <c r="CJV7" s="108"/>
      <c r="CJW7" s="108"/>
      <c r="CJX7" s="108"/>
      <c r="CJY7" s="108"/>
      <c r="CJZ7" s="108"/>
      <c r="CKA7" s="108"/>
      <c r="CKB7" s="108"/>
      <c r="CKC7" s="108"/>
      <c r="CKD7" s="108"/>
      <c r="CKE7" s="108"/>
      <c r="CKF7" s="108"/>
      <c r="CKG7" s="108"/>
      <c r="CKH7" s="108"/>
      <c r="CKI7" s="108"/>
      <c r="CKJ7" s="108"/>
      <c r="CKK7" s="108"/>
      <c r="CKL7" s="108"/>
      <c r="CKM7" s="108"/>
      <c r="CKN7" s="108"/>
      <c r="CKO7" s="108"/>
      <c r="CKP7" s="108"/>
      <c r="CKQ7" s="108"/>
      <c r="CKR7" s="108"/>
      <c r="CKS7" s="108"/>
      <c r="CKT7" s="108"/>
      <c r="CKU7" s="108"/>
      <c r="CKV7" s="108"/>
      <c r="CKW7" s="108"/>
      <c r="CKX7" s="108"/>
      <c r="CKY7" s="108"/>
      <c r="CKZ7" s="108"/>
      <c r="CLA7" s="108"/>
      <c r="CLB7" s="108"/>
      <c r="CLC7" s="108"/>
      <c r="CLD7" s="108"/>
      <c r="CLE7" s="108"/>
      <c r="CLF7" s="108"/>
      <c r="CLG7" s="108"/>
      <c r="CLH7" s="108"/>
      <c r="CLI7" s="108"/>
      <c r="CLJ7" s="108"/>
      <c r="CLK7" s="108"/>
      <c r="CLL7" s="108"/>
      <c r="CLM7" s="108"/>
      <c r="CLN7" s="108"/>
      <c r="CLO7" s="108"/>
      <c r="CLP7" s="108"/>
      <c r="CLQ7" s="108"/>
      <c r="CLR7" s="108"/>
      <c r="CLS7" s="108"/>
      <c r="CLT7" s="108"/>
      <c r="CLU7" s="108"/>
      <c r="CLV7" s="108"/>
      <c r="CLW7" s="108"/>
      <c r="CLX7" s="108"/>
      <c r="CLY7" s="108"/>
      <c r="CLZ7" s="108"/>
      <c r="CMA7" s="108"/>
      <c r="CMB7" s="108"/>
      <c r="CMC7" s="108"/>
      <c r="CMD7" s="108"/>
      <c r="CME7" s="108"/>
      <c r="CMF7" s="108"/>
      <c r="CMG7" s="108"/>
      <c r="CMH7" s="108"/>
      <c r="CMI7" s="108"/>
      <c r="CMJ7" s="108"/>
      <c r="CMK7" s="108"/>
      <c r="CML7" s="108"/>
      <c r="CMM7" s="108"/>
      <c r="CMN7" s="108"/>
      <c r="CMO7" s="108"/>
      <c r="CMP7" s="108"/>
      <c r="CMQ7" s="108"/>
      <c r="CMR7" s="108"/>
      <c r="CMS7" s="108"/>
      <c r="CMT7" s="108"/>
      <c r="CMU7" s="108"/>
      <c r="CMV7" s="108"/>
      <c r="CMW7" s="108"/>
      <c r="CMX7" s="108"/>
      <c r="CMY7" s="108"/>
      <c r="CMZ7" s="108"/>
      <c r="CNA7" s="108"/>
      <c r="CNB7" s="108"/>
      <c r="CNC7" s="108"/>
      <c r="CND7" s="108"/>
      <c r="CNE7" s="108"/>
      <c r="CNF7" s="108"/>
      <c r="CNG7" s="108"/>
      <c r="CNH7" s="108"/>
      <c r="CNI7" s="108"/>
      <c r="CNJ7" s="108"/>
      <c r="CNK7" s="108"/>
      <c r="CNL7" s="108"/>
      <c r="CNM7" s="108"/>
      <c r="CNN7" s="108"/>
      <c r="CNO7" s="108"/>
      <c r="CNP7" s="108"/>
      <c r="CNQ7" s="108"/>
      <c r="CNR7" s="108"/>
      <c r="CNS7" s="108"/>
      <c r="CNT7" s="108"/>
      <c r="CNU7" s="108"/>
      <c r="CNV7" s="108"/>
      <c r="CNW7" s="108"/>
      <c r="CNX7" s="108"/>
      <c r="CNY7" s="108"/>
      <c r="CNZ7" s="108"/>
      <c r="COA7" s="108"/>
      <c r="COB7" s="108"/>
      <c r="COC7" s="108"/>
      <c r="COD7" s="108"/>
      <c r="COE7" s="108"/>
      <c r="COF7" s="108"/>
      <c r="COG7" s="108"/>
      <c r="COH7" s="108"/>
      <c r="COI7" s="108"/>
      <c r="COJ7" s="108"/>
      <c r="COK7" s="108"/>
      <c r="COL7" s="108"/>
      <c r="COM7" s="108"/>
      <c r="CON7" s="108"/>
      <c r="COO7" s="108"/>
      <c r="COP7" s="108"/>
      <c r="COQ7" s="108"/>
      <c r="COR7" s="108"/>
      <c r="COS7" s="108"/>
      <c r="COT7" s="108"/>
      <c r="COU7" s="108"/>
      <c r="COV7" s="108"/>
      <c r="COW7" s="108"/>
      <c r="COX7" s="108"/>
      <c r="COY7" s="108"/>
      <c r="COZ7" s="108"/>
      <c r="CPA7" s="108"/>
      <c r="CPB7" s="108"/>
      <c r="CPC7" s="108"/>
      <c r="CPD7" s="108"/>
      <c r="CPE7" s="108"/>
      <c r="CPF7" s="108"/>
      <c r="CPG7" s="108"/>
      <c r="CPH7" s="108"/>
      <c r="CPI7" s="108"/>
      <c r="CPJ7" s="108"/>
      <c r="CPK7" s="108"/>
      <c r="CPL7" s="108"/>
      <c r="CPM7" s="108"/>
      <c r="CPN7" s="108"/>
      <c r="CPO7" s="108"/>
      <c r="CPP7" s="108"/>
      <c r="CPQ7" s="108"/>
      <c r="CPR7" s="108"/>
      <c r="CPS7" s="108"/>
      <c r="CPT7" s="108"/>
      <c r="CPU7" s="108"/>
      <c r="CPV7" s="108"/>
      <c r="CPW7" s="108"/>
      <c r="CPX7" s="108"/>
      <c r="CPY7" s="108"/>
      <c r="CPZ7" s="108"/>
      <c r="CQA7" s="108"/>
      <c r="CQB7" s="108"/>
      <c r="CQC7" s="108"/>
      <c r="CQD7" s="108"/>
      <c r="CQE7" s="108"/>
      <c r="CQF7" s="108"/>
      <c r="CQG7" s="108"/>
      <c r="CQH7" s="108"/>
      <c r="CQI7" s="108"/>
      <c r="CQJ7" s="108"/>
      <c r="CQK7" s="108"/>
      <c r="CQL7" s="108"/>
      <c r="CQM7" s="108"/>
      <c r="CQN7" s="108"/>
      <c r="CQO7" s="108"/>
      <c r="CQP7" s="108"/>
      <c r="CQQ7" s="108"/>
      <c r="CQR7" s="108"/>
      <c r="CQS7" s="108"/>
      <c r="CQT7" s="108"/>
      <c r="CQU7" s="108"/>
      <c r="CQV7" s="108"/>
      <c r="CQW7" s="108"/>
      <c r="CQX7" s="108"/>
      <c r="CQY7" s="108"/>
      <c r="CQZ7" s="108"/>
      <c r="CRA7" s="108"/>
      <c r="CRB7" s="108"/>
      <c r="CRC7" s="108"/>
      <c r="CRD7" s="108"/>
      <c r="CRE7" s="108"/>
      <c r="CRF7" s="108"/>
      <c r="CRG7" s="108"/>
      <c r="CRH7" s="108"/>
      <c r="CRI7" s="108"/>
      <c r="CRJ7" s="108"/>
      <c r="CRK7" s="108"/>
      <c r="CRL7" s="108"/>
      <c r="CRM7" s="108"/>
      <c r="CRN7" s="108"/>
      <c r="CRO7" s="108"/>
      <c r="CRP7" s="108"/>
      <c r="CRQ7" s="108"/>
      <c r="CRR7" s="108"/>
      <c r="CRS7" s="108"/>
      <c r="CRT7" s="108"/>
      <c r="CRU7" s="108"/>
      <c r="CRV7" s="108"/>
      <c r="CRW7" s="108"/>
      <c r="CRX7" s="108"/>
      <c r="CRY7" s="108"/>
      <c r="CRZ7" s="108"/>
      <c r="CSA7" s="108"/>
      <c r="CSB7" s="108"/>
      <c r="CSC7" s="108"/>
      <c r="CSD7" s="108"/>
      <c r="CSE7" s="108"/>
      <c r="CSF7" s="108"/>
      <c r="CSG7" s="108"/>
      <c r="CSH7" s="108"/>
      <c r="CSI7" s="108"/>
      <c r="CSJ7" s="108"/>
      <c r="CSK7" s="108"/>
      <c r="CSL7" s="108"/>
      <c r="CSM7" s="108"/>
      <c r="CSN7" s="108"/>
      <c r="CSO7" s="108"/>
      <c r="CSP7" s="108"/>
      <c r="CSQ7" s="108"/>
      <c r="CSR7" s="108"/>
      <c r="CSS7" s="108"/>
      <c r="CST7" s="108"/>
      <c r="CSU7" s="108"/>
      <c r="CSV7" s="108"/>
      <c r="CSW7" s="108"/>
      <c r="CSX7" s="108"/>
      <c r="CSY7" s="108"/>
      <c r="CSZ7" s="108"/>
      <c r="CTA7" s="108"/>
      <c r="CTB7" s="108"/>
      <c r="CTC7" s="108"/>
      <c r="CTD7" s="108"/>
      <c r="CTE7" s="108"/>
      <c r="CTF7" s="108"/>
      <c r="CTG7" s="108"/>
      <c r="CTH7" s="108"/>
      <c r="CTI7" s="108"/>
      <c r="CTJ7" s="108"/>
      <c r="CTK7" s="108"/>
      <c r="CTL7" s="108"/>
      <c r="CTM7" s="108"/>
      <c r="CTN7" s="108"/>
      <c r="CTO7" s="108"/>
      <c r="CTP7" s="108"/>
      <c r="CTQ7" s="108"/>
      <c r="CTR7" s="108"/>
      <c r="CTS7" s="108"/>
      <c r="CTT7" s="108"/>
      <c r="CTU7" s="108"/>
      <c r="CTV7" s="108"/>
      <c r="CTW7" s="108"/>
      <c r="CTX7" s="108"/>
      <c r="CTY7" s="108"/>
      <c r="CTZ7" s="108"/>
      <c r="CUA7" s="108"/>
      <c r="CUB7" s="108"/>
      <c r="CUC7" s="108"/>
      <c r="CUD7" s="108"/>
      <c r="CUE7" s="108"/>
      <c r="CUF7" s="108"/>
      <c r="CUG7" s="108"/>
      <c r="CUH7" s="108"/>
      <c r="CUI7" s="108"/>
      <c r="CUJ7" s="108"/>
      <c r="CUK7" s="108"/>
      <c r="CUL7" s="108"/>
      <c r="CUM7" s="108"/>
      <c r="CUN7" s="108"/>
      <c r="CUO7" s="108"/>
      <c r="CUP7" s="108"/>
      <c r="CUQ7" s="108"/>
      <c r="CUR7" s="108"/>
      <c r="CUS7" s="108"/>
      <c r="CUT7" s="108"/>
      <c r="CUU7" s="108"/>
      <c r="CUV7" s="108"/>
      <c r="CUW7" s="108"/>
      <c r="CUX7" s="108"/>
      <c r="CUY7" s="108"/>
      <c r="CUZ7" s="108"/>
      <c r="CVA7" s="108"/>
      <c r="CVB7" s="108"/>
      <c r="CVC7" s="108"/>
      <c r="CVD7" s="108"/>
      <c r="CVE7" s="108"/>
      <c r="CVF7" s="108"/>
      <c r="CVG7" s="108"/>
      <c r="CVH7" s="108"/>
      <c r="CVI7" s="108"/>
      <c r="CVJ7" s="108"/>
      <c r="CVK7" s="108"/>
      <c r="CVL7" s="108"/>
      <c r="CVM7" s="108"/>
      <c r="CVN7" s="108"/>
      <c r="CVO7" s="108"/>
      <c r="CVP7" s="108"/>
      <c r="CVQ7" s="108"/>
      <c r="CVR7" s="108"/>
      <c r="CVS7" s="108"/>
      <c r="CVT7" s="108"/>
      <c r="CVU7" s="108"/>
      <c r="CVV7" s="108"/>
      <c r="CVW7" s="108"/>
      <c r="CVX7" s="108"/>
      <c r="CVY7" s="108"/>
      <c r="CVZ7" s="108"/>
      <c r="CWA7" s="108"/>
      <c r="CWB7" s="108"/>
      <c r="CWC7" s="108"/>
      <c r="CWD7" s="108"/>
      <c r="CWE7" s="108"/>
      <c r="CWF7" s="108"/>
      <c r="CWG7" s="108"/>
      <c r="CWH7" s="108"/>
      <c r="CWI7" s="108"/>
      <c r="CWJ7" s="108"/>
      <c r="CWK7" s="108"/>
      <c r="CWL7" s="108"/>
      <c r="CWM7" s="108"/>
      <c r="CWN7" s="108"/>
      <c r="CWO7" s="108"/>
      <c r="CWP7" s="108"/>
      <c r="CWQ7" s="108"/>
      <c r="CWR7" s="108"/>
      <c r="CWS7" s="108"/>
      <c r="CWT7" s="108"/>
      <c r="CWU7" s="108"/>
      <c r="CWV7" s="108"/>
      <c r="CWW7" s="108"/>
      <c r="CWX7" s="108"/>
      <c r="CWY7" s="108"/>
      <c r="CWZ7" s="108"/>
      <c r="CXA7" s="108"/>
      <c r="CXB7" s="108"/>
      <c r="CXC7" s="108"/>
      <c r="CXD7" s="108"/>
      <c r="CXE7" s="108"/>
      <c r="CXF7" s="108"/>
      <c r="CXG7" s="108"/>
      <c r="CXH7" s="108"/>
      <c r="CXI7" s="108"/>
      <c r="CXJ7" s="108"/>
      <c r="CXK7" s="108"/>
      <c r="CXL7" s="108"/>
      <c r="CXM7" s="108"/>
      <c r="CXN7" s="108"/>
      <c r="CXO7" s="108"/>
      <c r="CXP7" s="108"/>
      <c r="CXQ7" s="108"/>
      <c r="CXR7" s="108"/>
      <c r="CXS7" s="108"/>
      <c r="CXT7" s="108"/>
      <c r="CXU7" s="108"/>
      <c r="CXV7" s="108"/>
      <c r="CXW7" s="108"/>
      <c r="CXX7" s="108"/>
      <c r="CXY7" s="108"/>
      <c r="CXZ7" s="108"/>
      <c r="CYA7" s="108"/>
      <c r="CYB7" s="108"/>
      <c r="CYC7" s="108"/>
      <c r="CYD7" s="108"/>
      <c r="CYE7" s="108"/>
      <c r="CYF7" s="108"/>
      <c r="CYG7" s="108"/>
      <c r="CYH7" s="108"/>
      <c r="CYI7" s="108"/>
      <c r="CYJ7" s="108"/>
      <c r="CYK7" s="108"/>
      <c r="CYL7" s="108"/>
      <c r="CYM7" s="108"/>
      <c r="CYN7" s="108"/>
      <c r="CYO7" s="108"/>
      <c r="CYP7" s="108"/>
      <c r="CYQ7" s="108"/>
      <c r="CYR7" s="108"/>
      <c r="CYS7" s="108"/>
      <c r="CYT7" s="108"/>
      <c r="CYU7" s="108"/>
      <c r="CYV7" s="108"/>
      <c r="CYW7" s="108"/>
      <c r="CYX7" s="108"/>
      <c r="CYY7" s="108"/>
      <c r="CYZ7" s="108"/>
      <c r="CZA7" s="108"/>
      <c r="CZB7" s="108"/>
      <c r="CZC7" s="108"/>
      <c r="CZD7" s="108"/>
      <c r="CZE7" s="108"/>
      <c r="CZF7" s="108"/>
      <c r="CZG7" s="108"/>
      <c r="CZH7" s="108"/>
      <c r="CZI7" s="108"/>
      <c r="CZJ7" s="108"/>
      <c r="CZK7" s="108"/>
      <c r="CZL7" s="108"/>
      <c r="CZM7" s="108"/>
      <c r="CZN7" s="108"/>
      <c r="CZO7" s="108"/>
      <c r="CZP7" s="108"/>
      <c r="CZQ7" s="108"/>
      <c r="CZR7" s="108"/>
      <c r="CZS7" s="108"/>
      <c r="CZT7" s="108"/>
      <c r="CZU7" s="108"/>
      <c r="CZV7" s="108"/>
      <c r="CZW7" s="108"/>
      <c r="CZX7" s="108"/>
      <c r="CZY7" s="108"/>
      <c r="CZZ7" s="108"/>
      <c r="DAA7" s="108"/>
      <c r="DAB7" s="108"/>
      <c r="DAC7" s="108"/>
      <c r="DAD7" s="108"/>
      <c r="DAE7" s="108"/>
      <c r="DAF7" s="108"/>
      <c r="DAG7" s="108"/>
      <c r="DAH7" s="108"/>
      <c r="DAI7" s="108"/>
      <c r="DAJ7" s="108"/>
      <c r="DAK7" s="108"/>
      <c r="DAL7" s="108"/>
      <c r="DAM7" s="108"/>
      <c r="DAN7" s="108"/>
      <c r="DAO7" s="108"/>
      <c r="DAP7" s="108"/>
      <c r="DAQ7" s="108"/>
      <c r="DAR7" s="108"/>
      <c r="DAS7" s="108"/>
      <c r="DAT7" s="108"/>
      <c r="DAU7" s="108"/>
      <c r="DAV7" s="108"/>
      <c r="DAW7" s="108"/>
      <c r="DAX7" s="108"/>
      <c r="DAY7" s="108"/>
      <c r="DAZ7" s="108"/>
      <c r="DBA7" s="108"/>
      <c r="DBB7" s="108"/>
      <c r="DBC7" s="108"/>
      <c r="DBD7" s="108"/>
      <c r="DBE7" s="108"/>
      <c r="DBF7" s="108"/>
      <c r="DBG7" s="108"/>
      <c r="DBH7" s="108"/>
      <c r="DBI7" s="108"/>
      <c r="DBJ7" s="108"/>
      <c r="DBK7" s="108"/>
      <c r="DBL7" s="108"/>
      <c r="DBM7" s="108"/>
      <c r="DBN7" s="108"/>
      <c r="DBO7" s="108"/>
      <c r="DBP7" s="108"/>
      <c r="DBQ7" s="108"/>
      <c r="DBR7" s="108"/>
      <c r="DBS7" s="108"/>
      <c r="DBT7" s="108"/>
      <c r="DBU7" s="108"/>
      <c r="DBV7" s="108"/>
      <c r="DBW7" s="108"/>
      <c r="DBX7" s="108"/>
      <c r="DBY7" s="108"/>
      <c r="DBZ7" s="108"/>
      <c r="DCA7" s="108"/>
      <c r="DCB7" s="108"/>
      <c r="DCC7" s="108"/>
      <c r="DCD7" s="108"/>
      <c r="DCE7" s="108"/>
      <c r="DCF7" s="108"/>
      <c r="DCG7" s="108"/>
      <c r="DCH7" s="108"/>
      <c r="DCI7" s="108"/>
      <c r="DCJ7" s="108"/>
      <c r="DCK7" s="108"/>
      <c r="DCL7" s="108"/>
      <c r="DCM7" s="108"/>
      <c r="DCN7" s="108"/>
      <c r="DCO7" s="108"/>
      <c r="DCP7" s="108"/>
      <c r="DCQ7" s="108"/>
      <c r="DCR7" s="108"/>
      <c r="DCS7" s="108"/>
      <c r="DCT7" s="108"/>
      <c r="DCU7" s="108"/>
      <c r="DCV7" s="108"/>
      <c r="DCW7" s="108"/>
      <c r="DCX7" s="108"/>
      <c r="DCY7" s="108"/>
      <c r="DCZ7" s="108"/>
      <c r="DDA7" s="108"/>
      <c r="DDB7" s="108"/>
      <c r="DDC7" s="108"/>
      <c r="DDD7" s="108"/>
      <c r="DDE7" s="108"/>
      <c r="DDF7" s="108"/>
      <c r="DDG7" s="108"/>
      <c r="DDH7" s="108"/>
      <c r="DDI7" s="108"/>
      <c r="DDJ7" s="108"/>
      <c r="DDK7" s="108"/>
      <c r="DDL7" s="108"/>
      <c r="DDM7" s="108"/>
      <c r="DDN7" s="108"/>
      <c r="DDO7" s="108"/>
      <c r="DDP7" s="108"/>
      <c r="DDQ7" s="108"/>
      <c r="DDR7" s="108"/>
      <c r="DDS7" s="108"/>
      <c r="DDT7" s="108"/>
      <c r="DDU7" s="108"/>
      <c r="DDV7" s="108"/>
      <c r="DDW7" s="108"/>
      <c r="DDX7" s="108"/>
      <c r="DDY7" s="108"/>
      <c r="DDZ7" s="108"/>
      <c r="DEA7" s="108"/>
      <c r="DEB7" s="108"/>
      <c r="DEC7" s="108"/>
      <c r="DED7" s="108"/>
      <c r="DEE7" s="108"/>
      <c r="DEF7" s="108"/>
      <c r="DEG7" s="108"/>
      <c r="DEH7" s="108"/>
      <c r="DEI7" s="108"/>
      <c r="DEJ7" s="108"/>
      <c r="DEK7" s="108"/>
      <c r="DEL7" s="108"/>
      <c r="DEM7" s="108"/>
      <c r="DEN7" s="108"/>
      <c r="DEO7" s="108"/>
      <c r="DEP7" s="108"/>
      <c r="DEQ7" s="108"/>
      <c r="DER7" s="108"/>
      <c r="DES7" s="108"/>
      <c r="DET7" s="108"/>
      <c r="DEU7" s="108"/>
      <c r="DEV7" s="108"/>
      <c r="DEW7" s="108"/>
      <c r="DEX7" s="108"/>
      <c r="DEY7" s="108"/>
      <c r="DEZ7" s="108"/>
      <c r="DFA7" s="108"/>
      <c r="DFB7" s="108"/>
      <c r="DFC7" s="108"/>
      <c r="DFD7" s="108"/>
      <c r="DFE7" s="108"/>
      <c r="DFF7" s="108"/>
      <c r="DFG7" s="108"/>
      <c r="DFH7" s="108"/>
      <c r="DFI7" s="108"/>
      <c r="DFJ7" s="108"/>
      <c r="DFK7" s="108"/>
      <c r="DFL7" s="108"/>
      <c r="DFM7" s="108"/>
      <c r="DFN7" s="108"/>
      <c r="DFO7" s="108"/>
      <c r="DFP7" s="108"/>
      <c r="DFQ7" s="108"/>
      <c r="DFR7" s="108"/>
      <c r="DFS7" s="108"/>
      <c r="DFT7" s="108"/>
      <c r="DFU7" s="108"/>
      <c r="DFV7" s="108"/>
      <c r="DFW7" s="108"/>
      <c r="DFX7" s="108"/>
      <c r="DFY7" s="108"/>
      <c r="DFZ7" s="108"/>
      <c r="DGA7" s="108"/>
      <c r="DGB7" s="108"/>
      <c r="DGC7" s="108"/>
      <c r="DGD7" s="108"/>
      <c r="DGE7" s="108"/>
      <c r="DGF7" s="108"/>
      <c r="DGG7" s="108"/>
      <c r="DGH7" s="108"/>
      <c r="DGI7" s="108"/>
      <c r="DGJ7" s="108"/>
      <c r="DGK7" s="108"/>
      <c r="DGL7" s="108"/>
      <c r="DGM7" s="108"/>
      <c r="DGN7" s="108"/>
      <c r="DGO7" s="108"/>
      <c r="DGP7" s="108"/>
      <c r="DGQ7" s="108"/>
      <c r="DGR7" s="108"/>
      <c r="DGS7" s="108"/>
      <c r="DGT7" s="108"/>
      <c r="DGU7" s="108"/>
      <c r="DGV7" s="108"/>
      <c r="DGW7" s="108"/>
      <c r="DGX7" s="108"/>
      <c r="DGY7" s="108"/>
      <c r="DGZ7" s="108"/>
      <c r="DHA7" s="108"/>
      <c r="DHB7" s="108"/>
      <c r="DHC7" s="108"/>
      <c r="DHD7" s="108"/>
      <c r="DHE7" s="108"/>
      <c r="DHF7" s="108"/>
      <c r="DHG7" s="108"/>
      <c r="DHH7" s="108"/>
      <c r="DHI7" s="108"/>
      <c r="DHJ7" s="108"/>
      <c r="DHK7" s="108"/>
      <c r="DHL7" s="108"/>
      <c r="DHM7" s="108"/>
      <c r="DHN7" s="108"/>
      <c r="DHO7" s="108"/>
      <c r="DHP7" s="108"/>
      <c r="DHQ7" s="108"/>
      <c r="DHR7" s="108"/>
      <c r="DHS7" s="108"/>
      <c r="DHT7" s="108"/>
      <c r="DHU7" s="108"/>
      <c r="DHV7" s="108"/>
      <c r="DHW7" s="108"/>
      <c r="DHX7" s="108"/>
      <c r="DHY7" s="108"/>
      <c r="DHZ7" s="108"/>
      <c r="DIA7" s="108"/>
      <c r="DIB7" s="108"/>
      <c r="DIC7" s="108"/>
      <c r="DID7" s="108"/>
      <c r="DIE7" s="108"/>
      <c r="DIF7" s="108"/>
      <c r="DIG7" s="108"/>
      <c r="DIH7" s="108"/>
      <c r="DII7" s="108"/>
      <c r="DIJ7" s="108"/>
      <c r="DIK7" s="108"/>
      <c r="DIL7" s="108"/>
      <c r="DIM7" s="108"/>
      <c r="DIN7" s="108"/>
      <c r="DIO7" s="108"/>
      <c r="DIP7" s="108"/>
      <c r="DIQ7" s="108"/>
      <c r="DIR7" s="108"/>
      <c r="DIS7" s="108"/>
      <c r="DIT7" s="108"/>
      <c r="DIU7" s="108"/>
      <c r="DIV7" s="108"/>
      <c r="DIW7" s="108"/>
      <c r="DIX7" s="108"/>
      <c r="DIY7" s="108"/>
      <c r="DIZ7" s="108"/>
      <c r="DJA7" s="108"/>
      <c r="DJB7" s="108"/>
      <c r="DJC7" s="108"/>
      <c r="DJD7" s="108"/>
      <c r="DJE7" s="108"/>
      <c r="DJF7" s="108"/>
      <c r="DJG7" s="108"/>
      <c r="DJH7" s="108"/>
      <c r="DJI7" s="108"/>
      <c r="DJJ7" s="108"/>
      <c r="DJK7" s="108"/>
      <c r="DJL7" s="108"/>
      <c r="DJM7" s="108"/>
      <c r="DJN7" s="108"/>
      <c r="DJO7" s="108"/>
      <c r="DJP7" s="108"/>
      <c r="DJQ7" s="108"/>
      <c r="DJR7" s="108"/>
      <c r="DJS7" s="108"/>
      <c r="DJT7" s="108"/>
      <c r="DJU7" s="108"/>
      <c r="DJV7" s="108"/>
      <c r="DJW7" s="108"/>
      <c r="DJX7" s="108"/>
      <c r="DJY7" s="108"/>
      <c r="DJZ7" s="108"/>
      <c r="DKA7" s="108"/>
      <c r="DKB7" s="108"/>
      <c r="DKC7" s="108"/>
      <c r="DKD7" s="108"/>
      <c r="DKE7" s="108"/>
      <c r="DKF7" s="108"/>
      <c r="DKG7" s="108"/>
      <c r="DKH7" s="108"/>
      <c r="DKI7" s="108"/>
      <c r="DKJ7" s="108"/>
      <c r="DKK7" s="108"/>
      <c r="DKL7" s="108"/>
      <c r="DKM7" s="108"/>
      <c r="DKN7" s="108"/>
      <c r="DKO7" s="108"/>
      <c r="DKP7" s="108"/>
      <c r="DKQ7" s="108"/>
      <c r="DKR7" s="108"/>
      <c r="DKS7" s="108"/>
      <c r="DKT7" s="108"/>
      <c r="DKU7" s="108"/>
      <c r="DKV7" s="108"/>
      <c r="DKW7" s="108"/>
      <c r="DKX7" s="108"/>
      <c r="DKY7" s="108"/>
      <c r="DKZ7" s="108"/>
      <c r="DLA7" s="108"/>
      <c r="DLB7" s="108"/>
      <c r="DLC7" s="108"/>
      <c r="DLD7" s="108"/>
      <c r="DLE7" s="108"/>
      <c r="DLF7" s="108"/>
      <c r="DLG7" s="108"/>
      <c r="DLH7" s="108"/>
      <c r="DLI7" s="108"/>
      <c r="DLJ7" s="108"/>
      <c r="DLK7" s="108"/>
      <c r="DLL7" s="108"/>
      <c r="DLM7" s="108"/>
      <c r="DLN7" s="108"/>
      <c r="DLO7" s="108"/>
      <c r="DLP7" s="108"/>
      <c r="DLQ7" s="108"/>
      <c r="DLR7" s="108"/>
      <c r="DLS7" s="108"/>
      <c r="DLT7" s="108"/>
      <c r="DLU7" s="108"/>
      <c r="DLV7" s="108"/>
      <c r="DLW7" s="108"/>
      <c r="DLX7" s="108"/>
      <c r="DLY7" s="108"/>
      <c r="DLZ7" s="108"/>
      <c r="DMA7" s="108"/>
      <c r="DMB7" s="108"/>
      <c r="DMC7" s="108"/>
      <c r="DMD7" s="108"/>
      <c r="DME7" s="108"/>
      <c r="DMF7" s="108"/>
      <c r="DMG7" s="108"/>
      <c r="DMH7" s="108"/>
      <c r="DMI7" s="108"/>
      <c r="DMJ7" s="108"/>
      <c r="DMK7" s="108"/>
      <c r="DML7" s="108"/>
      <c r="DMM7" s="108"/>
      <c r="DMN7" s="108"/>
      <c r="DMO7" s="108"/>
      <c r="DMP7" s="108"/>
      <c r="DMQ7" s="108"/>
      <c r="DMR7" s="108"/>
      <c r="DMS7" s="108"/>
      <c r="DMT7" s="108"/>
      <c r="DMU7" s="108"/>
      <c r="DMV7" s="108"/>
      <c r="DMW7" s="108"/>
      <c r="DMX7" s="108"/>
      <c r="DMY7" s="108"/>
      <c r="DMZ7" s="108"/>
      <c r="DNA7" s="108"/>
      <c r="DNB7" s="108"/>
      <c r="DNC7" s="108"/>
      <c r="DND7" s="108"/>
      <c r="DNE7" s="108"/>
      <c r="DNF7" s="108"/>
      <c r="DNG7" s="108"/>
      <c r="DNH7" s="108"/>
      <c r="DNI7" s="108"/>
      <c r="DNJ7" s="108"/>
      <c r="DNK7" s="108"/>
      <c r="DNL7" s="108"/>
      <c r="DNM7" s="108"/>
      <c r="DNN7" s="108"/>
      <c r="DNO7" s="108"/>
      <c r="DNP7" s="108"/>
      <c r="DNQ7" s="108"/>
      <c r="DNR7" s="108"/>
      <c r="DNS7" s="108"/>
      <c r="DNT7" s="108"/>
      <c r="DNU7" s="108"/>
      <c r="DNV7" s="108"/>
      <c r="DNW7" s="108"/>
      <c r="DNX7" s="108"/>
      <c r="DNY7" s="108"/>
      <c r="DNZ7" s="108"/>
      <c r="DOA7" s="108"/>
      <c r="DOB7" s="108"/>
      <c r="DOC7" s="108"/>
      <c r="DOD7" s="108"/>
      <c r="DOE7" s="108"/>
      <c r="DOF7" s="108"/>
      <c r="DOG7" s="108"/>
      <c r="DOH7" s="108"/>
      <c r="DOI7" s="108"/>
      <c r="DOJ7" s="108"/>
      <c r="DOK7" s="108"/>
      <c r="DOL7" s="108"/>
      <c r="DOM7" s="108"/>
      <c r="DON7" s="108"/>
      <c r="DOO7" s="108"/>
      <c r="DOP7" s="108"/>
      <c r="DOQ7" s="108"/>
      <c r="DOR7" s="108"/>
      <c r="DOS7" s="108"/>
      <c r="DOT7" s="108"/>
      <c r="DOU7" s="108"/>
      <c r="DOV7" s="108"/>
      <c r="DOW7" s="108"/>
      <c r="DOX7" s="108"/>
      <c r="DOY7" s="108"/>
      <c r="DOZ7" s="108"/>
      <c r="DPA7" s="108"/>
      <c r="DPB7" s="108"/>
      <c r="DPC7" s="108"/>
      <c r="DPD7" s="108"/>
      <c r="DPE7" s="108"/>
      <c r="DPF7" s="108"/>
      <c r="DPG7" s="108"/>
      <c r="DPH7" s="108"/>
      <c r="DPI7" s="108"/>
      <c r="DPJ7" s="108"/>
      <c r="DPK7" s="108"/>
      <c r="DPL7" s="108"/>
      <c r="DPM7" s="108"/>
      <c r="DPN7" s="108"/>
      <c r="DPO7" s="108"/>
      <c r="DPP7" s="108"/>
      <c r="DPQ7" s="108"/>
      <c r="DPR7" s="108"/>
      <c r="DPS7" s="108"/>
      <c r="DPT7" s="108"/>
      <c r="DPU7" s="108"/>
      <c r="DPV7" s="108"/>
      <c r="DPW7" s="108"/>
      <c r="DPX7" s="108"/>
      <c r="DPY7" s="108"/>
      <c r="DPZ7" s="108"/>
      <c r="DQA7" s="108"/>
      <c r="DQB7" s="108"/>
      <c r="DQC7" s="108"/>
      <c r="DQD7" s="108"/>
      <c r="DQE7" s="108"/>
      <c r="DQF7" s="108"/>
      <c r="DQG7" s="108"/>
      <c r="DQH7" s="108"/>
      <c r="DQI7" s="108"/>
      <c r="DQJ7" s="108"/>
      <c r="DQK7" s="108"/>
      <c r="DQL7" s="108"/>
      <c r="DQM7" s="108"/>
      <c r="DQN7" s="108"/>
      <c r="DQO7" s="108"/>
      <c r="DQP7" s="108"/>
      <c r="DQQ7" s="108"/>
      <c r="DQR7" s="108"/>
      <c r="DQS7" s="108"/>
      <c r="DQT7" s="108"/>
      <c r="DQU7" s="108"/>
      <c r="DQV7" s="108"/>
      <c r="DQW7" s="108"/>
      <c r="DQX7" s="108"/>
      <c r="DQY7" s="108"/>
      <c r="DQZ7" s="108"/>
      <c r="DRA7" s="108"/>
      <c r="DRB7" s="108"/>
      <c r="DRC7" s="108"/>
      <c r="DRD7" s="108"/>
      <c r="DRE7" s="108"/>
      <c r="DRF7" s="108"/>
      <c r="DRG7" s="108"/>
      <c r="DRH7" s="108"/>
      <c r="DRI7" s="108"/>
      <c r="DRJ7" s="108"/>
      <c r="DRK7" s="108"/>
      <c r="DRL7" s="108"/>
      <c r="DRM7" s="108"/>
      <c r="DRN7" s="108"/>
      <c r="DRO7" s="108"/>
      <c r="DRP7" s="108"/>
      <c r="DRQ7" s="108"/>
      <c r="DRR7" s="108"/>
      <c r="DRS7" s="108"/>
      <c r="DRT7" s="108"/>
      <c r="DRU7" s="108"/>
      <c r="DRV7" s="108"/>
      <c r="DRW7" s="108"/>
      <c r="DRX7" s="108"/>
      <c r="DRY7" s="108"/>
      <c r="DRZ7" s="108"/>
      <c r="DSA7" s="108"/>
      <c r="DSB7" s="108"/>
      <c r="DSC7" s="108"/>
      <c r="DSD7" s="108"/>
      <c r="DSE7" s="108"/>
      <c r="DSF7" s="108"/>
      <c r="DSG7" s="108"/>
      <c r="DSH7" s="108"/>
      <c r="DSI7" s="108"/>
      <c r="DSJ7" s="108"/>
      <c r="DSK7" s="108"/>
      <c r="DSL7" s="108"/>
      <c r="DSM7" s="108"/>
      <c r="DSN7" s="108"/>
      <c r="DSO7" s="108"/>
      <c r="DSP7" s="108"/>
      <c r="DSQ7" s="108"/>
      <c r="DSR7" s="108"/>
      <c r="DSS7" s="108"/>
      <c r="DST7" s="108"/>
      <c r="DSU7" s="108"/>
      <c r="DSV7" s="108"/>
      <c r="DSW7" s="108"/>
      <c r="DSX7" s="108"/>
      <c r="DSY7" s="108"/>
      <c r="DSZ7" s="108"/>
      <c r="DTA7" s="108"/>
      <c r="DTB7" s="108"/>
      <c r="DTC7" s="108"/>
      <c r="DTD7" s="108"/>
      <c r="DTE7" s="108"/>
      <c r="DTF7" s="108"/>
      <c r="DTG7" s="108"/>
      <c r="DTH7" s="108"/>
      <c r="DTI7" s="108"/>
      <c r="DTJ7" s="108"/>
      <c r="DTK7" s="108"/>
      <c r="DTL7" s="108"/>
      <c r="DTM7" s="108"/>
      <c r="DTN7" s="108"/>
      <c r="DTO7" s="108"/>
      <c r="DTP7" s="108"/>
      <c r="DTQ7" s="108"/>
      <c r="DTR7" s="108"/>
      <c r="DTS7" s="108"/>
      <c r="DTT7" s="108"/>
      <c r="DTU7" s="108"/>
      <c r="DTV7" s="108"/>
      <c r="DTW7" s="108"/>
      <c r="DTX7" s="108"/>
      <c r="DTY7" s="108"/>
      <c r="DTZ7" s="108"/>
      <c r="DUA7" s="108"/>
      <c r="DUB7" s="108"/>
      <c r="DUC7" s="108"/>
      <c r="DUD7" s="108"/>
      <c r="DUE7" s="108"/>
      <c r="DUF7" s="108"/>
      <c r="DUG7" s="108"/>
      <c r="DUH7" s="108"/>
      <c r="DUI7" s="108"/>
      <c r="DUJ7" s="108"/>
      <c r="DUK7" s="108"/>
      <c r="DUL7" s="108"/>
      <c r="DUM7" s="108"/>
      <c r="DUN7" s="108"/>
      <c r="DUO7" s="108"/>
      <c r="DUP7" s="108"/>
      <c r="DUQ7" s="108"/>
      <c r="DUR7" s="108"/>
      <c r="DUS7" s="108"/>
      <c r="DUT7" s="108"/>
      <c r="DUU7" s="108"/>
      <c r="DUV7" s="108"/>
      <c r="DUW7" s="108"/>
      <c r="DUX7" s="108"/>
      <c r="DUY7" s="108"/>
      <c r="DUZ7" s="108"/>
      <c r="DVA7" s="108"/>
      <c r="DVB7" s="108"/>
      <c r="DVC7" s="108"/>
      <c r="DVD7" s="108"/>
      <c r="DVE7" s="108"/>
      <c r="DVF7" s="108"/>
      <c r="DVG7" s="108"/>
      <c r="DVH7" s="108"/>
      <c r="DVI7" s="108"/>
      <c r="DVJ7" s="108"/>
      <c r="DVK7" s="108"/>
      <c r="DVL7" s="108"/>
      <c r="DVM7" s="108"/>
      <c r="DVN7" s="108"/>
      <c r="DVO7" s="108"/>
      <c r="DVP7" s="108"/>
      <c r="DVQ7" s="108"/>
      <c r="DVR7" s="108"/>
      <c r="DVS7" s="108"/>
      <c r="DVT7" s="108"/>
      <c r="DVU7" s="108"/>
      <c r="DVV7" s="108"/>
      <c r="DVW7" s="108"/>
      <c r="DVX7" s="108"/>
      <c r="DVY7" s="108"/>
      <c r="DVZ7" s="108"/>
      <c r="DWA7" s="108"/>
      <c r="DWB7" s="108"/>
      <c r="DWC7" s="108"/>
      <c r="DWD7" s="108"/>
      <c r="DWE7" s="108"/>
      <c r="DWF7" s="108"/>
      <c r="DWG7" s="108"/>
      <c r="DWH7" s="108"/>
      <c r="DWI7" s="108"/>
      <c r="DWJ7" s="108"/>
      <c r="DWK7" s="108"/>
      <c r="DWL7" s="108"/>
      <c r="DWM7" s="108"/>
      <c r="DWN7" s="108"/>
      <c r="DWO7" s="108"/>
      <c r="DWP7" s="108"/>
      <c r="DWQ7" s="108"/>
      <c r="DWR7" s="108"/>
      <c r="DWS7" s="108"/>
      <c r="DWT7" s="108"/>
      <c r="DWU7" s="108"/>
      <c r="DWV7" s="108"/>
      <c r="DWW7" s="108"/>
      <c r="DWX7" s="108"/>
      <c r="DWY7" s="108"/>
      <c r="DWZ7" s="108"/>
      <c r="DXA7" s="108"/>
      <c r="DXB7" s="108"/>
      <c r="DXC7" s="108"/>
      <c r="DXD7" s="108"/>
      <c r="DXE7" s="108"/>
      <c r="DXF7" s="108"/>
      <c r="DXG7" s="108"/>
      <c r="DXH7" s="108"/>
      <c r="DXI7" s="108"/>
      <c r="DXJ7" s="108"/>
      <c r="DXK7" s="108"/>
      <c r="DXL7" s="108"/>
      <c r="DXM7" s="108"/>
      <c r="DXN7" s="108"/>
      <c r="DXO7" s="108"/>
      <c r="DXP7" s="108"/>
      <c r="DXQ7" s="108"/>
      <c r="DXR7" s="108"/>
      <c r="DXS7" s="108"/>
      <c r="DXT7" s="108"/>
      <c r="DXU7" s="108"/>
      <c r="DXV7" s="108"/>
      <c r="DXW7" s="108"/>
      <c r="DXX7" s="108"/>
      <c r="DXY7" s="108"/>
      <c r="DXZ7" s="108"/>
      <c r="DYA7" s="108"/>
      <c r="DYB7" s="108"/>
      <c r="DYC7" s="108"/>
      <c r="DYD7" s="108"/>
      <c r="DYE7" s="108"/>
      <c r="DYF7" s="108"/>
      <c r="DYG7" s="108"/>
      <c r="DYH7" s="108"/>
      <c r="DYI7" s="108"/>
      <c r="DYJ7" s="108"/>
      <c r="DYK7" s="108"/>
      <c r="DYL7" s="108"/>
      <c r="DYM7" s="108"/>
      <c r="DYN7" s="108"/>
      <c r="DYO7" s="108"/>
      <c r="DYP7" s="108"/>
      <c r="DYQ7" s="108"/>
      <c r="DYR7" s="108"/>
      <c r="DYS7" s="108"/>
      <c r="DYT7" s="108"/>
      <c r="DYU7" s="108"/>
      <c r="DYV7" s="108"/>
      <c r="DYW7" s="108"/>
      <c r="DYX7" s="108"/>
      <c r="DYY7" s="108"/>
      <c r="DYZ7" s="108"/>
      <c r="DZA7" s="108"/>
      <c r="DZB7" s="108"/>
      <c r="DZC7" s="108"/>
      <c r="DZD7" s="108"/>
      <c r="DZE7" s="108"/>
      <c r="DZF7" s="108"/>
      <c r="DZG7" s="108"/>
      <c r="DZH7" s="108"/>
      <c r="DZI7" s="108"/>
      <c r="DZJ7" s="108"/>
      <c r="DZK7" s="108"/>
      <c r="DZL7" s="108"/>
      <c r="DZM7" s="108"/>
      <c r="DZN7" s="108"/>
      <c r="DZO7" s="108"/>
      <c r="DZP7" s="108"/>
      <c r="DZQ7" s="108"/>
      <c r="DZR7" s="108"/>
      <c r="DZS7" s="108"/>
      <c r="DZT7" s="108"/>
      <c r="DZU7" s="108"/>
      <c r="DZV7" s="108"/>
      <c r="DZW7" s="108"/>
      <c r="DZX7" s="108"/>
      <c r="DZY7" s="108"/>
      <c r="DZZ7" s="108"/>
      <c r="EAA7" s="108"/>
      <c r="EAB7" s="108"/>
      <c r="EAC7" s="108"/>
      <c r="EAD7" s="108"/>
      <c r="EAE7" s="108"/>
      <c r="EAF7" s="108"/>
      <c r="EAG7" s="108"/>
      <c r="EAH7" s="108"/>
      <c r="EAI7" s="108"/>
      <c r="EAJ7" s="108"/>
      <c r="EAK7" s="108"/>
      <c r="EAL7" s="108"/>
      <c r="EAM7" s="108"/>
      <c r="EAN7" s="108"/>
      <c r="EAO7" s="108"/>
      <c r="EAP7" s="108"/>
      <c r="EAQ7" s="108"/>
      <c r="EAR7" s="108"/>
      <c r="EAS7" s="108"/>
      <c r="EAT7" s="108"/>
      <c r="EAU7" s="108"/>
      <c r="EAV7" s="108"/>
      <c r="EAW7" s="108"/>
      <c r="EAX7" s="108"/>
      <c r="EAY7" s="108"/>
      <c r="EAZ7" s="108"/>
      <c r="EBA7" s="108"/>
      <c r="EBB7" s="108"/>
      <c r="EBC7" s="108"/>
      <c r="EBD7" s="108"/>
      <c r="EBE7" s="108"/>
      <c r="EBF7" s="108"/>
      <c r="EBG7" s="108"/>
      <c r="EBH7" s="108"/>
      <c r="EBI7" s="108"/>
      <c r="EBJ7" s="108"/>
      <c r="EBK7" s="108"/>
      <c r="EBL7" s="108"/>
      <c r="EBM7" s="108"/>
      <c r="EBN7" s="108"/>
      <c r="EBO7" s="108"/>
      <c r="EBP7" s="108"/>
      <c r="EBQ7" s="108"/>
      <c r="EBR7" s="108"/>
      <c r="EBS7" s="108"/>
      <c r="EBT7" s="108"/>
      <c r="EBU7" s="108"/>
      <c r="EBV7" s="108"/>
      <c r="EBW7" s="108"/>
      <c r="EBX7" s="108"/>
      <c r="EBY7" s="108"/>
      <c r="EBZ7" s="108"/>
      <c r="ECA7" s="108"/>
      <c r="ECB7" s="108"/>
      <c r="ECC7" s="108"/>
      <c r="ECD7" s="108"/>
      <c r="ECE7" s="108"/>
      <c r="ECF7" s="108"/>
      <c r="ECG7" s="108"/>
      <c r="ECH7" s="108"/>
      <c r="ECI7" s="108"/>
      <c r="ECJ7" s="108"/>
      <c r="ECK7" s="108"/>
      <c r="ECL7" s="108"/>
      <c r="ECM7" s="108"/>
      <c r="ECN7" s="108"/>
      <c r="ECO7" s="108"/>
      <c r="ECP7" s="108"/>
      <c r="ECQ7" s="108"/>
      <c r="ECR7" s="108"/>
      <c r="ECS7" s="108"/>
      <c r="ECT7" s="108"/>
      <c r="ECU7" s="108"/>
      <c r="ECV7" s="108"/>
      <c r="ECW7" s="108"/>
      <c r="ECX7" s="108"/>
      <c r="ECY7" s="108"/>
      <c r="ECZ7" s="108"/>
      <c r="EDA7" s="108"/>
      <c r="EDB7" s="108"/>
      <c r="EDC7" s="108"/>
      <c r="EDD7" s="108"/>
      <c r="EDE7" s="108"/>
      <c r="EDF7" s="108"/>
      <c r="EDG7" s="108"/>
      <c r="EDH7" s="108"/>
      <c r="EDI7" s="108"/>
      <c r="EDJ7" s="108"/>
      <c r="EDK7" s="108"/>
      <c r="EDL7" s="108"/>
      <c r="EDM7" s="108"/>
      <c r="EDN7" s="108"/>
      <c r="EDO7" s="108"/>
      <c r="EDP7" s="108"/>
      <c r="EDQ7" s="108"/>
      <c r="EDR7" s="108"/>
      <c r="EDS7" s="108"/>
      <c r="EDT7" s="108"/>
      <c r="EDU7" s="108"/>
      <c r="EDV7" s="108"/>
      <c r="EDW7" s="108"/>
      <c r="EDX7" s="108"/>
      <c r="EDY7" s="108"/>
      <c r="EDZ7" s="108"/>
      <c r="EEA7" s="108"/>
      <c r="EEB7" s="108"/>
      <c r="EEC7" s="108"/>
      <c r="EED7" s="108"/>
      <c r="EEE7" s="108"/>
      <c r="EEF7" s="108"/>
      <c r="EEG7" s="108"/>
      <c r="EEH7" s="108"/>
      <c r="EEI7" s="108"/>
      <c r="EEJ7" s="108"/>
      <c r="EEK7" s="108"/>
      <c r="EEL7" s="108"/>
      <c r="EEM7" s="108"/>
      <c r="EEN7" s="108"/>
      <c r="EEO7" s="108"/>
      <c r="EEP7" s="108"/>
      <c r="EEQ7" s="108"/>
      <c r="EER7" s="108"/>
      <c r="EES7" s="108"/>
      <c r="EET7" s="108"/>
      <c r="EEU7" s="108"/>
      <c r="EEV7" s="108"/>
      <c r="EEW7" s="108"/>
      <c r="EEX7" s="108"/>
      <c r="EEY7" s="108"/>
      <c r="EEZ7" s="108"/>
      <c r="EFA7" s="108"/>
      <c r="EFB7" s="108"/>
      <c r="EFC7" s="108"/>
      <c r="EFD7" s="108"/>
      <c r="EFE7" s="108"/>
      <c r="EFF7" s="108"/>
      <c r="EFG7" s="108"/>
      <c r="EFH7" s="108"/>
      <c r="EFI7" s="108"/>
      <c r="EFJ7" s="108"/>
      <c r="EFK7" s="108"/>
      <c r="EFL7" s="108"/>
      <c r="EFM7" s="108"/>
      <c r="EFN7" s="108"/>
      <c r="EFO7" s="108"/>
      <c r="EFP7" s="108"/>
      <c r="EFQ7" s="108"/>
      <c r="EFR7" s="108"/>
      <c r="EFS7" s="108"/>
      <c r="EFT7" s="108"/>
      <c r="EFU7" s="108"/>
      <c r="EFV7" s="108"/>
      <c r="EFW7" s="108"/>
      <c r="EFX7" s="108"/>
      <c r="EFY7" s="108"/>
      <c r="EFZ7" s="108"/>
      <c r="EGA7" s="108"/>
      <c r="EGB7" s="108"/>
      <c r="EGC7" s="108"/>
      <c r="EGD7" s="108"/>
      <c r="EGE7" s="108"/>
      <c r="EGF7" s="108"/>
      <c r="EGG7" s="108"/>
      <c r="EGH7" s="108"/>
      <c r="EGI7" s="108"/>
      <c r="EGJ7" s="108"/>
      <c r="EGK7" s="108"/>
      <c r="EGL7" s="108"/>
      <c r="EGM7" s="108"/>
      <c r="EGN7" s="108"/>
      <c r="EGO7" s="108"/>
      <c r="EGP7" s="108"/>
      <c r="EGQ7" s="108"/>
      <c r="EGR7" s="108"/>
      <c r="EGS7" s="108"/>
      <c r="EGT7" s="108"/>
      <c r="EGU7" s="108"/>
      <c r="EGV7" s="108"/>
      <c r="EGW7" s="108"/>
      <c r="EGX7" s="108"/>
      <c r="EGY7" s="108"/>
      <c r="EGZ7" s="108"/>
      <c r="EHA7" s="108"/>
      <c r="EHB7" s="108"/>
      <c r="EHC7" s="108"/>
      <c r="EHD7" s="108"/>
      <c r="EHE7" s="108"/>
      <c r="EHF7" s="108"/>
      <c r="EHG7" s="108"/>
      <c r="EHH7" s="108"/>
      <c r="EHI7" s="108"/>
      <c r="EHJ7" s="108"/>
      <c r="EHK7" s="108"/>
      <c r="EHL7" s="108"/>
      <c r="EHM7" s="108"/>
      <c r="EHN7" s="108"/>
      <c r="EHO7" s="108"/>
      <c r="EHP7" s="108"/>
      <c r="EHQ7" s="108"/>
      <c r="EHR7" s="108"/>
      <c r="EHS7" s="108"/>
      <c r="EHT7" s="108"/>
      <c r="EHU7" s="108"/>
      <c r="EHV7" s="108"/>
      <c r="EHW7" s="108"/>
      <c r="EHX7" s="108"/>
      <c r="EHY7" s="108"/>
      <c r="EHZ7" s="108"/>
      <c r="EIA7" s="108"/>
      <c r="EIB7" s="108"/>
      <c r="EIC7" s="108"/>
      <c r="EID7" s="108"/>
      <c r="EIE7" s="108"/>
      <c r="EIF7" s="108"/>
      <c r="EIG7" s="108"/>
      <c r="EIH7" s="108"/>
      <c r="EII7" s="108"/>
      <c r="EIJ7" s="108"/>
      <c r="EIK7" s="108"/>
      <c r="EIL7" s="108"/>
      <c r="EIM7" s="108"/>
      <c r="EIN7" s="108"/>
      <c r="EIO7" s="108"/>
      <c r="EIP7" s="108"/>
      <c r="EIQ7" s="108"/>
      <c r="EIR7" s="108"/>
      <c r="EIS7" s="108"/>
      <c r="EIT7" s="108"/>
      <c r="EIU7" s="108"/>
      <c r="EIV7" s="108"/>
      <c r="EIW7" s="108"/>
      <c r="EIX7" s="108"/>
      <c r="EIY7" s="108"/>
      <c r="EIZ7" s="108"/>
      <c r="EJA7" s="108"/>
      <c r="EJB7" s="108"/>
      <c r="EJC7" s="108"/>
      <c r="EJD7" s="108"/>
      <c r="EJE7" s="108"/>
      <c r="EJF7" s="108"/>
      <c r="EJG7" s="108"/>
      <c r="EJH7" s="108"/>
      <c r="EJI7" s="108"/>
      <c r="EJJ7" s="108"/>
      <c r="EJK7" s="108"/>
      <c r="EJL7" s="108"/>
      <c r="EJM7" s="108"/>
      <c r="EJN7" s="108"/>
      <c r="EJO7" s="108"/>
      <c r="EJP7" s="108"/>
      <c r="EJQ7" s="108"/>
      <c r="EJR7" s="108"/>
      <c r="EJS7" s="108"/>
      <c r="EJT7" s="108"/>
      <c r="EJU7" s="108"/>
      <c r="EJV7" s="108"/>
      <c r="EJW7" s="108"/>
      <c r="EJX7" s="108"/>
      <c r="EJY7" s="108"/>
      <c r="EJZ7" s="108"/>
      <c r="EKA7" s="108"/>
      <c r="EKB7" s="108"/>
      <c r="EKC7" s="108"/>
      <c r="EKD7" s="108"/>
      <c r="EKE7" s="108"/>
      <c r="EKF7" s="108"/>
      <c r="EKG7" s="108"/>
      <c r="EKH7" s="108"/>
      <c r="EKI7" s="108"/>
      <c r="EKJ7" s="108"/>
      <c r="EKK7" s="108"/>
      <c r="EKL7" s="108"/>
      <c r="EKM7" s="108"/>
      <c r="EKN7" s="108"/>
      <c r="EKO7" s="108"/>
      <c r="EKP7" s="108"/>
      <c r="EKQ7" s="108"/>
      <c r="EKR7" s="108"/>
      <c r="EKS7" s="108"/>
      <c r="EKT7" s="108"/>
      <c r="EKU7" s="108"/>
      <c r="EKV7" s="108"/>
      <c r="EKW7" s="108"/>
      <c r="EKX7" s="108"/>
      <c r="EKY7" s="108"/>
      <c r="EKZ7" s="108"/>
      <c r="ELA7" s="108"/>
      <c r="ELB7" s="108"/>
      <c r="ELC7" s="108"/>
      <c r="ELD7" s="108"/>
      <c r="ELE7" s="108"/>
      <c r="ELF7" s="108"/>
      <c r="ELG7" s="108"/>
      <c r="ELH7" s="108"/>
      <c r="ELI7" s="108"/>
      <c r="ELJ7" s="108"/>
      <c r="ELK7" s="108"/>
      <c r="ELL7" s="108"/>
      <c r="ELM7" s="108"/>
      <c r="ELN7" s="108"/>
      <c r="ELO7" s="108"/>
      <c r="ELP7" s="108"/>
      <c r="ELQ7" s="108"/>
      <c r="ELR7" s="108"/>
      <c r="ELS7" s="108"/>
      <c r="ELT7" s="108"/>
      <c r="ELU7" s="108"/>
      <c r="ELV7" s="108"/>
      <c r="ELW7" s="108"/>
      <c r="ELX7" s="108"/>
      <c r="ELY7" s="108"/>
      <c r="ELZ7" s="108"/>
      <c r="EMA7" s="108"/>
      <c r="EMB7" s="108"/>
      <c r="EMC7" s="108"/>
      <c r="EMD7" s="108"/>
      <c r="EME7" s="108"/>
      <c r="EMF7" s="108"/>
      <c r="EMG7" s="108"/>
      <c r="EMH7" s="108"/>
      <c r="EMI7" s="108"/>
      <c r="EMJ7" s="108"/>
      <c r="EMK7" s="108"/>
      <c r="EML7" s="108"/>
      <c r="EMM7" s="108"/>
      <c r="EMN7" s="108"/>
      <c r="EMO7" s="108"/>
      <c r="EMP7" s="108"/>
      <c r="EMQ7" s="108"/>
      <c r="EMR7" s="108"/>
      <c r="EMS7" s="108"/>
      <c r="EMT7" s="108"/>
      <c r="EMU7" s="108"/>
      <c r="EMV7" s="108"/>
      <c r="EMW7" s="108"/>
      <c r="EMX7" s="108"/>
      <c r="EMY7" s="108"/>
      <c r="EMZ7" s="108"/>
      <c r="ENA7" s="108"/>
      <c r="ENB7" s="108"/>
      <c r="ENC7" s="108"/>
      <c r="END7" s="108"/>
      <c r="ENE7" s="108"/>
      <c r="ENF7" s="108"/>
      <c r="ENG7" s="108"/>
      <c r="ENH7" s="108"/>
      <c r="ENI7" s="108"/>
      <c r="ENJ7" s="108"/>
      <c r="ENK7" s="108"/>
      <c r="ENL7" s="108"/>
      <c r="ENM7" s="108"/>
      <c r="ENN7" s="108"/>
      <c r="ENO7" s="108"/>
      <c r="ENP7" s="108"/>
      <c r="ENQ7" s="108"/>
      <c r="ENR7" s="108"/>
      <c r="ENS7" s="108"/>
      <c r="ENT7" s="108"/>
      <c r="ENU7" s="108"/>
      <c r="ENV7" s="108"/>
      <c r="ENW7" s="108"/>
      <c r="ENX7" s="108"/>
      <c r="ENY7" s="108"/>
      <c r="ENZ7" s="108"/>
      <c r="EOA7" s="108"/>
      <c r="EOB7" s="108"/>
      <c r="EOC7" s="108"/>
      <c r="EOD7" s="108"/>
      <c r="EOE7" s="108"/>
      <c r="EOF7" s="108"/>
      <c r="EOG7" s="108"/>
      <c r="EOH7" s="108"/>
      <c r="EOI7" s="108"/>
      <c r="EOJ7" s="108"/>
      <c r="EOK7" s="108"/>
      <c r="EOL7" s="108"/>
      <c r="EOM7" s="108"/>
      <c r="EON7" s="108"/>
      <c r="EOO7" s="108"/>
      <c r="EOP7" s="108"/>
      <c r="EOQ7" s="108"/>
      <c r="EOR7" s="108"/>
      <c r="EOS7" s="108"/>
      <c r="EOT7" s="108"/>
      <c r="EOU7" s="108"/>
      <c r="EOV7" s="108"/>
      <c r="EOW7" s="108"/>
      <c r="EOX7" s="108"/>
      <c r="EOY7" s="108"/>
      <c r="EOZ7" s="108"/>
      <c r="EPA7" s="108"/>
      <c r="EPB7" s="108"/>
      <c r="EPC7" s="108"/>
      <c r="EPD7" s="108"/>
      <c r="EPE7" s="108"/>
      <c r="EPF7" s="108"/>
      <c r="EPG7" s="108"/>
      <c r="EPH7" s="108"/>
      <c r="EPI7" s="108"/>
      <c r="EPJ7" s="108"/>
      <c r="EPK7" s="108"/>
      <c r="EPL7" s="108"/>
      <c r="EPM7" s="108"/>
      <c r="EPN7" s="108"/>
      <c r="EPO7" s="108"/>
      <c r="EPP7" s="108"/>
      <c r="EPQ7" s="108"/>
      <c r="EPR7" s="108"/>
      <c r="EPS7" s="108"/>
      <c r="EPT7" s="108"/>
      <c r="EPU7" s="108"/>
      <c r="EPV7" s="108"/>
      <c r="EPW7" s="108"/>
      <c r="EPX7" s="108"/>
      <c r="EPY7" s="108"/>
      <c r="EPZ7" s="108"/>
      <c r="EQA7" s="108"/>
      <c r="EQB7" s="108"/>
      <c r="EQC7" s="108"/>
      <c r="EQD7" s="108"/>
      <c r="EQE7" s="108"/>
      <c r="EQF7" s="108"/>
      <c r="EQG7" s="108"/>
      <c r="EQH7" s="108"/>
      <c r="EQI7" s="108"/>
      <c r="EQJ7" s="108"/>
      <c r="EQK7" s="108"/>
      <c r="EQL7" s="108"/>
      <c r="EQM7" s="108"/>
      <c r="EQN7" s="108"/>
      <c r="EQO7" s="108"/>
      <c r="EQP7" s="108"/>
      <c r="EQQ7" s="108"/>
      <c r="EQR7" s="108"/>
      <c r="EQS7" s="108"/>
      <c r="EQT7" s="108"/>
      <c r="EQU7" s="108"/>
      <c r="EQV7" s="108"/>
      <c r="EQW7" s="108"/>
      <c r="EQX7" s="108"/>
      <c r="EQY7" s="108"/>
      <c r="EQZ7" s="108"/>
      <c r="ERA7" s="108"/>
      <c r="ERB7" s="108"/>
      <c r="ERC7" s="108"/>
      <c r="ERD7" s="108"/>
      <c r="ERE7" s="108"/>
      <c r="ERF7" s="108"/>
      <c r="ERG7" s="108"/>
      <c r="ERH7" s="108"/>
      <c r="ERI7" s="108"/>
      <c r="ERJ7" s="108"/>
      <c r="ERK7" s="108"/>
      <c r="ERL7" s="108"/>
      <c r="ERM7" s="108"/>
      <c r="ERN7" s="108"/>
      <c r="ERO7" s="108"/>
      <c r="ERP7" s="108"/>
      <c r="ERQ7" s="108"/>
      <c r="ERR7" s="108"/>
      <c r="ERS7" s="108"/>
      <c r="ERT7" s="108"/>
      <c r="ERU7" s="108"/>
      <c r="ERV7" s="108"/>
      <c r="ERW7" s="108"/>
      <c r="ERX7" s="108"/>
      <c r="ERY7" s="108"/>
      <c r="ERZ7" s="108"/>
      <c r="ESA7" s="108"/>
      <c r="ESB7" s="108"/>
      <c r="ESC7" s="108"/>
      <c r="ESD7" s="108"/>
      <c r="ESE7" s="108"/>
      <c r="ESF7" s="108"/>
      <c r="ESG7" s="108"/>
      <c r="ESH7" s="108"/>
      <c r="ESI7" s="108"/>
      <c r="ESJ7" s="108"/>
      <c r="ESK7" s="108"/>
      <c r="ESL7" s="108"/>
      <c r="ESM7" s="108"/>
      <c r="ESN7" s="108"/>
      <c r="ESO7" s="108"/>
      <c r="ESP7" s="108"/>
      <c r="ESQ7" s="108"/>
      <c r="ESR7" s="108"/>
      <c r="ESS7" s="108"/>
      <c r="EST7" s="108"/>
      <c r="ESU7" s="108"/>
      <c r="ESV7" s="108"/>
      <c r="ESW7" s="108"/>
      <c r="ESX7" s="108"/>
      <c r="ESY7" s="108"/>
      <c r="ESZ7" s="108"/>
      <c r="ETA7" s="108"/>
      <c r="ETB7" s="108"/>
      <c r="ETC7" s="108"/>
      <c r="ETD7" s="108"/>
      <c r="ETE7" s="108"/>
      <c r="ETF7" s="108"/>
      <c r="ETG7" s="108"/>
      <c r="ETH7" s="108"/>
      <c r="ETI7" s="108"/>
      <c r="ETJ7" s="108"/>
      <c r="ETK7" s="108"/>
      <c r="ETL7" s="108"/>
      <c r="ETM7" s="108"/>
      <c r="ETN7" s="108"/>
      <c r="ETO7" s="108"/>
      <c r="ETP7" s="108"/>
      <c r="ETQ7" s="108"/>
      <c r="ETR7" s="108"/>
      <c r="ETS7" s="108"/>
      <c r="ETT7" s="108"/>
      <c r="ETU7" s="108"/>
      <c r="ETV7" s="108"/>
      <c r="ETW7" s="108"/>
      <c r="ETX7" s="108"/>
      <c r="ETY7" s="108"/>
      <c r="ETZ7" s="108"/>
      <c r="EUA7" s="108"/>
      <c r="EUB7" s="108"/>
      <c r="EUC7" s="108"/>
      <c r="EUD7" s="108"/>
      <c r="EUE7" s="108"/>
      <c r="EUF7" s="108"/>
      <c r="EUG7" s="108"/>
      <c r="EUH7" s="108"/>
      <c r="EUI7" s="108"/>
      <c r="EUJ7" s="108"/>
      <c r="EUK7" s="108"/>
      <c r="EUL7" s="108"/>
      <c r="EUM7" s="108"/>
      <c r="EUN7" s="108"/>
      <c r="EUO7" s="108"/>
      <c r="EUP7" s="108"/>
      <c r="EUQ7" s="108"/>
      <c r="EUR7" s="108"/>
      <c r="EUS7" s="108"/>
      <c r="EUT7" s="108"/>
      <c r="EUU7" s="108"/>
      <c r="EUV7" s="108"/>
      <c r="EUW7" s="108"/>
      <c r="EUX7" s="108"/>
      <c r="EUY7" s="108"/>
      <c r="EUZ7" s="108"/>
      <c r="EVA7" s="108"/>
      <c r="EVB7" s="108"/>
      <c r="EVC7" s="108"/>
      <c r="EVD7" s="108"/>
      <c r="EVE7" s="108"/>
      <c r="EVF7" s="108"/>
      <c r="EVG7" s="108"/>
    </row>
    <row r="8" spans="1:3959" s="111" customFormat="1" ht="15" x14ac:dyDescent="0.25">
      <c r="A8" s="786" t="s">
        <v>1292</v>
      </c>
      <c r="B8" s="406" t="s">
        <v>1304</v>
      </c>
      <c r="C8" s="370">
        <v>3</v>
      </c>
      <c r="D8" s="414">
        <f>'Notes BS'!D51</f>
        <v>0</v>
      </c>
      <c r="E8" s="117"/>
      <c r="F8" s="414">
        <f>'Notes BS'!E51</f>
        <v>0</v>
      </c>
      <c r="G8" s="4"/>
      <c r="H8" s="420">
        <f>'Notes BS'!F51</f>
        <v>0</v>
      </c>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108"/>
      <c r="IJ8" s="108"/>
      <c r="IK8" s="108"/>
      <c r="IL8" s="108"/>
      <c r="IM8" s="108"/>
      <c r="IN8" s="108"/>
      <c r="IO8" s="108"/>
      <c r="IP8" s="108"/>
      <c r="IQ8" s="108"/>
      <c r="IR8" s="108"/>
      <c r="IS8" s="108"/>
      <c r="IT8" s="108"/>
      <c r="IU8" s="108"/>
      <c r="IV8" s="108"/>
      <c r="IW8" s="108"/>
      <c r="IX8" s="108"/>
      <c r="IY8" s="108"/>
      <c r="IZ8" s="108"/>
      <c r="JA8" s="108"/>
      <c r="JB8" s="108"/>
      <c r="JC8" s="108"/>
      <c r="JD8" s="108"/>
      <c r="JE8" s="108"/>
      <c r="JF8" s="108"/>
      <c r="JG8" s="108"/>
      <c r="JH8" s="108"/>
      <c r="JI8" s="108"/>
      <c r="JJ8" s="108"/>
      <c r="JK8" s="108"/>
      <c r="JL8" s="108"/>
      <c r="JM8" s="108"/>
      <c r="JN8" s="108"/>
      <c r="JO8" s="108"/>
      <c r="JP8" s="108"/>
      <c r="JQ8" s="108"/>
      <c r="JR8" s="108"/>
      <c r="JS8" s="108"/>
      <c r="JT8" s="108"/>
      <c r="JU8" s="108"/>
      <c r="JV8" s="108"/>
      <c r="JW8" s="108"/>
      <c r="JX8" s="108"/>
      <c r="JY8" s="108"/>
      <c r="JZ8" s="108"/>
      <c r="KA8" s="108"/>
      <c r="KB8" s="108"/>
      <c r="KC8" s="108"/>
      <c r="KD8" s="108"/>
      <c r="KE8" s="108"/>
      <c r="KF8" s="108"/>
      <c r="KG8" s="108"/>
      <c r="KH8" s="108"/>
      <c r="KI8" s="108"/>
      <c r="KJ8" s="108"/>
      <c r="KK8" s="108"/>
      <c r="KL8" s="108"/>
      <c r="KM8" s="108"/>
      <c r="KN8" s="108"/>
      <c r="KO8" s="108"/>
      <c r="KP8" s="108"/>
      <c r="KQ8" s="108"/>
      <c r="KR8" s="108"/>
      <c r="KS8" s="108"/>
      <c r="KT8" s="108"/>
      <c r="KU8" s="108"/>
      <c r="KV8" s="108"/>
      <c r="KW8" s="108"/>
      <c r="KX8" s="108"/>
      <c r="KY8" s="108"/>
      <c r="KZ8" s="108"/>
      <c r="LA8" s="108"/>
      <c r="LB8" s="108"/>
      <c r="LC8" s="108"/>
      <c r="LD8" s="108"/>
      <c r="LE8" s="108"/>
      <c r="LF8" s="108"/>
      <c r="LG8" s="108"/>
      <c r="LH8" s="108"/>
      <c r="LI8" s="108"/>
      <c r="LJ8" s="108"/>
      <c r="LK8" s="108"/>
      <c r="LL8" s="108"/>
      <c r="LM8" s="108"/>
      <c r="LN8" s="108"/>
      <c r="LO8" s="108"/>
      <c r="LP8" s="108"/>
      <c r="LQ8" s="108"/>
      <c r="LR8" s="108"/>
      <c r="LS8" s="108"/>
      <c r="LT8" s="108"/>
      <c r="LU8" s="108"/>
      <c r="LV8" s="108"/>
      <c r="LW8" s="108"/>
      <c r="LX8" s="108"/>
      <c r="LY8" s="108"/>
      <c r="LZ8" s="108"/>
      <c r="MA8" s="108"/>
      <c r="MB8" s="108"/>
      <c r="MC8" s="108"/>
      <c r="MD8" s="108"/>
      <c r="ME8" s="108"/>
      <c r="MF8" s="108"/>
      <c r="MG8" s="108"/>
      <c r="MH8" s="108"/>
      <c r="MI8" s="108"/>
      <c r="MJ8" s="108"/>
      <c r="MK8" s="108"/>
      <c r="ML8" s="108"/>
      <c r="MM8" s="108"/>
      <c r="MN8" s="108"/>
      <c r="MO8" s="108"/>
      <c r="MP8" s="108"/>
      <c r="MQ8" s="108"/>
      <c r="MR8" s="108"/>
      <c r="MS8" s="108"/>
      <c r="MT8" s="108"/>
      <c r="MU8" s="108"/>
      <c r="MV8" s="108"/>
      <c r="MW8" s="108"/>
      <c r="MX8" s="108"/>
      <c r="MY8" s="108"/>
      <c r="MZ8" s="108"/>
      <c r="NA8" s="108"/>
      <c r="NB8" s="108"/>
      <c r="NC8" s="108"/>
      <c r="ND8" s="108"/>
      <c r="NE8" s="108"/>
      <c r="NF8" s="108"/>
      <c r="NG8" s="108"/>
      <c r="NH8" s="108"/>
      <c r="NI8" s="108"/>
      <c r="NJ8" s="108"/>
      <c r="NK8" s="108"/>
      <c r="NL8" s="108"/>
      <c r="NM8" s="108"/>
      <c r="NN8" s="108"/>
      <c r="NO8" s="108"/>
      <c r="NP8" s="108"/>
      <c r="NQ8" s="108"/>
      <c r="NR8" s="108"/>
      <c r="NS8" s="108"/>
      <c r="NT8" s="108"/>
      <c r="NU8" s="108"/>
      <c r="NV8" s="108"/>
      <c r="NW8" s="108"/>
      <c r="NX8" s="108"/>
      <c r="NY8" s="108"/>
      <c r="NZ8" s="108"/>
      <c r="OA8" s="108"/>
      <c r="OB8" s="108"/>
      <c r="OC8" s="108"/>
      <c r="OD8" s="108"/>
      <c r="OE8" s="108"/>
      <c r="OF8" s="108"/>
      <c r="OG8" s="108"/>
      <c r="OH8" s="108"/>
      <c r="OI8" s="108"/>
      <c r="OJ8" s="108"/>
      <c r="OK8" s="108"/>
      <c r="OL8" s="108"/>
      <c r="OM8" s="108"/>
      <c r="ON8" s="108"/>
      <c r="OO8" s="108"/>
      <c r="OP8" s="108"/>
      <c r="OQ8" s="108"/>
      <c r="OR8" s="108"/>
      <c r="OS8" s="108"/>
      <c r="OT8" s="108"/>
      <c r="OU8" s="108"/>
      <c r="OV8" s="108"/>
      <c r="OW8" s="108"/>
      <c r="OX8" s="108"/>
      <c r="OY8" s="108"/>
      <c r="OZ8" s="108"/>
      <c r="PA8" s="108"/>
      <c r="PB8" s="108"/>
      <c r="PC8" s="108"/>
      <c r="PD8" s="108"/>
      <c r="PE8" s="108"/>
      <c r="PF8" s="108"/>
      <c r="PG8" s="108"/>
      <c r="PH8" s="108"/>
      <c r="PI8" s="108"/>
      <c r="PJ8" s="108"/>
      <c r="PK8" s="108"/>
      <c r="PL8" s="108"/>
      <c r="PM8" s="108"/>
      <c r="PN8" s="108"/>
      <c r="PO8" s="108"/>
      <c r="PP8" s="108"/>
      <c r="PQ8" s="108"/>
      <c r="PR8" s="108"/>
      <c r="PS8" s="108"/>
      <c r="PT8" s="108"/>
      <c r="PU8" s="108"/>
      <c r="PV8" s="108"/>
      <c r="PW8" s="108"/>
      <c r="PX8" s="108"/>
      <c r="PY8" s="108"/>
      <c r="PZ8" s="108"/>
      <c r="QA8" s="108"/>
      <c r="QB8" s="108"/>
      <c r="QC8" s="108"/>
      <c r="QD8" s="108"/>
      <c r="QE8" s="108"/>
      <c r="QF8" s="108"/>
      <c r="QG8" s="108"/>
      <c r="QH8" s="108"/>
      <c r="QI8" s="108"/>
      <c r="QJ8" s="108"/>
      <c r="QK8" s="108"/>
      <c r="QL8" s="108"/>
      <c r="QM8" s="108"/>
      <c r="QN8" s="108"/>
      <c r="QO8" s="108"/>
      <c r="QP8" s="108"/>
      <c r="QQ8" s="108"/>
      <c r="QR8" s="108"/>
      <c r="QS8" s="108"/>
      <c r="QT8" s="108"/>
      <c r="QU8" s="108"/>
      <c r="QV8" s="108"/>
      <c r="QW8" s="108"/>
      <c r="QX8" s="108"/>
      <c r="QY8" s="108"/>
      <c r="QZ8" s="108"/>
      <c r="RA8" s="108"/>
      <c r="RB8" s="108"/>
      <c r="RC8" s="108"/>
      <c r="RD8" s="108"/>
      <c r="RE8" s="108"/>
      <c r="RF8" s="108"/>
      <c r="RG8" s="108"/>
      <c r="RH8" s="108"/>
      <c r="RI8" s="108"/>
      <c r="RJ8" s="108"/>
      <c r="RK8" s="108"/>
      <c r="RL8" s="108"/>
      <c r="RM8" s="108"/>
      <c r="RN8" s="108"/>
      <c r="RO8" s="108"/>
      <c r="RP8" s="108"/>
      <c r="RQ8" s="108"/>
      <c r="RR8" s="108"/>
      <c r="RS8" s="108"/>
      <c r="RT8" s="108"/>
      <c r="RU8" s="108"/>
      <c r="RV8" s="108"/>
      <c r="RW8" s="108"/>
      <c r="RX8" s="108"/>
      <c r="RY8" s="108"/>
      <c r="RZ8" s="108"/>
      <c r="SA8" s="108"/>
      <c r="SB8" s="108"/>
      <c r="SC8" s="108"/>
      <c r="SD8" s="108"/>
      <c r="SE8" s="108"/>
      <c r="SF8" s="108"/>
      <c r="SG8" s="108"/>
      <c r="SH8" s="108"/>
      <c r="SI8" s="108"/>
      <c r="SJ8" s="108"/>
      <c r="SK8" s="108"/>
      <c r="SL8" s="108"/>
      <c r="SM8" s="108"/>
      <c r="SN8" s="108"/>
      <c r="SO8" s="108"/>
      <c r="SP8" s="108"/>
      <c r="SQ8" s="108"/>
      <c r="SR8" s="108"/>
      <c r="SS8" s="108"/>
      <c r="ST8" s="108"/>
      <c r="SU8" s="108"/>
      <c r="SV8" s="108"/>
      <c r="SW8" s="108"/>
      <c r="SX8" s="108"/>
      <c r="SY8" s="108"/>
      <c r="SZ8" s="108"/>
      <c r="TA8" s="108"/>
      <c r="TB8" s="108"/>
      <c r="TC8" s="108"/>
      <c r="TD8" s="108"/>
      <c r="TE8" s="108"/>
      <c r="TF8" s="108"/>
      <c r="TG8" s="108"/>
      <c r="TH8" s="108"/>
      <c r="TI8" s="108"/>
      <c r="TJ8" s="108"/>
      <c r="TK8" s="108"/>
      <c r="TL8" s="108"/>
      <c r="TM8" s="108"/>
      <c r="TN8" s="108"/>
      <c r="TO8" s="108"/>
      <c r="TP8" s="108"/>
      <c r="TQ8" s="108"/>
      <c r="TR8" s="108"/>
      <c r="TS8" s="108"/>
      <c r="TT8" s="108"/>
      <c r="TU8" s="108"/>
      <c r="TV8" s="108"/>
      <c r="TW8" s="108"/>
      <c r="TX8" s="108"/>
      <c r="TY8" s="108"/>
      <c r="TZ8" s="108"/>
      <c r="UA8" s="108"/>
      <c r="UB8" s="108"/>
      <c r="UC8" s="108"/>
      <c r="UD8" s="108"/>
      <c r="UE8" s="108"/>
      <c r="UF8" s="108"/>
      <c r="UG8" s="108"/>
      <c r="UH8" s="108"/>
      <c r="UI8" s="108"/>
      <c r="UJ8" s="108"/>
      <c r="UK8" s="108"/>
      <c r="UL8" s="108"/>
      <c r="UM8" s="108"/>
      <c r="UN8" s="108"/>
      <c r="UO8" s="108"/>
      <c r="UP8" s="108"/>
      <c r="UQ8" s="108"/>
      <c r="UR8" s="108"/>
      <c r="US8" s="108"/>
      <c r="UT8" s="108"/>
      <c r="UU8" s="108"/>
      <c r="UV8" s="108"/>
      <c r="UW8" s="108"/>
      <c r="UX8" s="108"/>
      <c r="UY8" s="108"/>
      <c r="UZ8" s="108"/>
      <c r="VA8" s="108"/>
      <c r="VB8" s="108"/>
      <c r="VC8" s="108"/>
      <c r="VD8" s="108"/>
      <c r="VE8" s="108"/>
      <c r="VF8" s="108"/>
      <c r="VG8" s="108"/>
      <c r="VH8" s="108"/>
      <c r="VI8" s="108"/>
      <c r="VJ8" s="108"/>
      <c r="VK8" s="108"/>
      <c r="VL8" s="108"/>
      <c r="VM8" s="108"/>
      <c r="VN8" s="108"/>
      <c r="VO8" s="108"/>
      <c r="VP8" s="108"/>
      <c r="VQ8" s="108"/>
      <c r="VR8" s="108"/>
      <c r="VS8" s="108"/>
      <c r="VT8" s="108"/>
      <c r="VU8" s="108"/>
      <c r="VV8" s="108"/>
      <c r="VW8" s="108"/>
      <c r="VX8" s="108"/>
      <c r="VY8" s="108"/>
      <c r="VZ8" s="108"/>
      <c r="WA8" s="108"/>
      <c r="WB8" s="108"/>
      <c r="WC8" s="108"/>
      <c r="WD8" s="108"/>
      <c r="WE8" s="108"/>
      <c r="WF8" s="108"/>
      <c r="WG8" s="108"/>
      <c r="WH8" s="108"/>
      <c r="WI8" s="108"/>
      <c r="WJ8" s="108"/>
      <c r="WK8" s="108"/>
      <c r="WL8" s="108"/>
      <c r="WM8" s="108"/>
      <c r="WN8" s="108"/>
      <c r="WO8" s="108"/>
      <c r="WP8" s="108"/>
      <c r="WQ8" s="108"/>
      <c r="WR8" s="108"/>
      <c r="WS8" s="108"/>
      <c r="WT8" s="108"/>
      <c r="WU8" s="108"/>
      <c r="WV8" s="108"/>
      <c r="WW8" s="108"/>
      <c r="WX8" s="108"/>
      <c r="WY8" s="108"/>
      <c r="WZ8" s="108"/>
      <c r="XA8" s="108"/>
      <c r="XB8" s="108"/>
      <c r="XC8" s="108"/>
      <c r="XD8" s="108"/>
      <c r="XE8" s="108"/>
      <c r="XF8" s="108"/>
      <c r="XG8" s="108"/>
      <c r="XH8" s="108"/>
      <c r="XI8" s="108"/>
      <c r="XJ8" s="108"/>
      <c r="XK8" s="108"/>
      <c r="XL8" s="108"/>
      <c r="XM8" s="108"/>
      <c r="XN8" s="108"/>
      <c r="XO8" s="108"/>
      <c r="XP8" s="108"/>
      <c r="XQ8" s="108"/>
      <c r="XR8" s="108"/>
      <c r="XS8" s="108"/>
      <c r="XT8" s="108"/>
      <c r="XU8" s="108"/>
      <c r="XV8" s="108"/>
      <c r="XW8" s="108"/>
      <c r="XX8" s="108"/>
      <c r="XY8" s="108"/>
      <c r="XZ8" s="108"/>
      <c r="YA8" s="108"/>
      <c r="YB8" s="108"/>
      <c r="YC8" s="108"/>
      <c r="YD8" s="108"/>
      <c r="YE8" s="108"/>
      <c r="YF8" s="108"/>
      <c r="YG8" s="108"/>
      <c r="YH8" s="108"/>
      <c r="YI8" s="108"/>
      <c r="YJ8" s="108"/>
      <c r="YK8" s="108"/>
      <c r="YL8" s="108"/>
      <c r="YM8" s="108"/>
      <c r="YN8" s="108"/>
      <c r="YO8" s="108"/>
      <c r="YP8" s="108"/>
      <c r="YQ8" s="108"/>
      <c r="YR8" s="108"/>
      <c r="YS8" s="108"/>
      <c r="YT8" s="108"/>
      <c r="YU8" s="108"/>
      <c r="YV8" s="108"/>
      <c r="YW8" s="108"/>
      <c r="YX8" s="108"/>
      <c r="YY8" s="108"/>
      <c r="YZ8" s="108"/>
      <c r="ZA8" s="108"/>
      <c r="ZB8" s="108"/>
      <c r="ZC8" s="108"/>
      <c r="ZD8" s="108"/>
      <c r="ZE8" s="108"/>
      <c r="ZF8" s="108"/>
      <c r="ZG8" s="108"/>
      <c r="ZH8" s="108"/>
      <c r="ZI8" s="108"/>
      <c r="ZJ8" s="108"/>
      <c r="ZK8" s="108"/>
      <c r="ZL8" s="108"/>
      <c r="ZM8" s="108"/>
      <c r="ZN8" s="108"/>
      <c r="ZO8" s="108"/>
      <c r="ZP8" s="108"/>
      <c r="ZQ8" s="108"/>
      <c r="ZR8" s="108"/>
      <c r="ZS8" s="108"/>
      <c r="ZT8" s="108"/>
      <c r="ZU8" s="108"/>
      <c r="ZV8" s="108"/>
      <c r="ZW8" s="108"/>
      <c r="ZX8" s="108"/>
      <c r="ZY8" s="108"/>
      <c r="ZZ8" s="108"/>
      <c r="AAA8" s="108"/>
      <c r="AAB8" s="108"/>
      <c r="AAC8" s="108"/>
      <c r="AAD8" s="108"/>
      <c r="AAE8" s="108"/>
      <c r="AAF8" s="108"/>
      <c r="AAG8" s="108"/>
      <c r="AAH8" s="108"/>
      <c r="AAI8" s="108"/>
      <c r="AAJ8" s="108"/>
      <c r="AAK8" s="108"/>
      <c r="AAL8" s="108"/>
      <c r="AAM8" s="108"/>
      <c r="AAN8" s="108"/>
      <c r="AAO8" s="108"/>
      <c r="AAP8" s="108"/>
      <c r="AAQ8" s="108"/>
      <c r="AAR8" s="108"/>
      <c r="AAS8" s="108"/>
      <c r="AAT8" s="108"/>
      <c r="AAU8" s="108"/>
      <c r="AAV8" s="108"/>
      <c r="AAW8" s="108"/>
      <c r="AAX8" s="108"/>
      <c r="AAY8" s="108"/>
      <c r="AAZ8" s="108"/>
      <c r="ABA8" s="108"/>
      <c r="ABB8" s="108"/>
      <c r="ABC8" s="108"/>
      <c r="ABD8" s="108"/>
      <c r="ABE8" s="108"/>
      <c r="ABF8" s="108"/>
      <c r="ABG8" s="108"/>
      <c r="ABH8" s="108"/>
      <c r="ABI8" s="108"/>
      <c r="ABJ8" s="108"/>
      <c r="ABK8" s="108"/>
      <c r="ABL8" s="108"/>
      <c r="ABM8" s="108"/>
      <c r="ABN8" s="108"/>
      <c r="ABO8" s="108"/>
      <c r="ABP8" s="108"/>
      <c r="ABQ8" s="108"/>
      <c r="ABR8" s="108"/>
      <c r="ABS8" s="108"/>
      <c r="ABT8" s="108"/>
      <c r="ABU8" s="108"/>
      <c r="ABV8" s="108"/>
      <c r="ABW8" s="108"/>
      <c r="ABX8" s="108"/>
      <c r="ABY8" s="108"/>
      <c r="ABZ8" s="108"/>
      <c r="ACA8" s="108"/>
      <c r="ACB8" s="108"/>
      <c r="ACC8" s="108"/>
      <c r="ACD8" s="108"/>
      <c r="ACE8" s="108"/>
      <c r="ACF8" s="108"/>
      <c r="ACG8" s="108"/>
      <c r="ACH8" s="108"/>
      <c r="ACI8" s="108"/>
      <c r="ACJ8" s="108"/>
      <c r="ACK8" s="108"/>
      <c r="ACL8" s="108"/>
      <c r="ACM8" s="108"/>
      <c r="ACN8" s="108"/>
      <c r="ACO8" s="108"/>
      <c r="ACP8" s="108"/>
      <c r="ACQ8" s="108"/>
      <c r="ACR8" s="108"/>
      <c r="ACS8" s="108"/>
      <c r="ACT8" s="108"/>
      <c r="ACU8" s="108"/>
      <c r="ACV8" s="108"/>
      <c r="ACW8" s="108"/>
      <c r="ACX8" s="108"/>
      <c r="ACY8" s="108"/>
      <c r="ACZ8" s="108"/>
      <c r="ADA8" s="108"/>
      <c r="ADB8" s="108"/>
      <c r="ADC8" s="108"/>
      <c r="ADD8" s="108"/>
      <c r="ADE8" s="108"/>
      <c r="ADF8" s="108"/>
      <c r="ADG8" s="108"/>
      <c r="ADH8" s="108"/>
      <c r="ADI8" s="108"/>
      <c r="ADJ8" s="108"/>
      <c r="ADK8" s="108"/>
      <c r="ADL8" s="108"/>
      <c r="ADM8" s="108"/>
      <c r="ADN8" s="108"/>
      <c r="ADO8" s="108"/>
      <c r="ADP8" s="108"/>
      <c r="ADQ8" s="108"/>
      <c r="ADR8" s="108"/>
      <c r="ADS8" s="108"/>
      <c r="ADT8" s="108"/>
      <c r="ADU8" s="108"/>
      <c r="ADV8" s="108"/>
      <c r="ADW8" s="108"/>
      <c r="ADX8" s="108"/>
      <c r="ADY8" s="108"/>
      <c r="ADZ8" s="108"/>
      <c r="AEA8" s="108"/>
      <c r="AEB8" s="108"/>
      <c r="AEC8" s="108"/>
      <c r="AED8" s="108"/>
      <c r="AEE8" s="108"/>
      <c r="AEF8" s="108"/>
      <c r="AEG8" s="108"/>
      <c r="AEH8" s="108"/>
      <c r="AEI8" s="108"/>
      <c r="AEJ8" s="108"/>
      <c r="AEK8" s="108"/>
      <c r="AEL8" s="108"/>
      <c r="AEM8" s="108"/>
      <c r="AEN8" s="108"/>
      <c r="AEO8" s="108"/>
      <c r="AEP8" s="108"/>
      <c r="AEQ8" s="108"/>
      <c r="AER8" s="108"/>
      <c r="AES8" s="108"/>
      <c r="AET8" s="108"/>
      <c r="AEU8" s="108"/>
      <c r="AEV8" s="108"/>
      <c r="AEW8" s="108"/>
      <c r="AEX8" s="108"/>
      <c r="AEY8" s="108"/>
      <c r="AEZ8" s="108"/>
      <c r="AFA8" s="108"/>
      <c r="AFB8" s="108"/>
      <c r="AFC8" s="108"/>
      <c r="AFD8" s="108"/>
      <c r="AFE8" s="108"/>
      <c r="AFF8" s="108"/>
      <c r="AFG8" s="108"/>
      <c r="AFH8" s="108"/>
      <c r="AFI8" s="108"/>
      <c r="AFJ8" s="108"/>
      <c r="AFK8" s="108"/>
      <c r="AFL8" s="108"/>
      <c r="AFM8" s="108"/>
      <c r="AFN8" s="108"/>
      <c r="AFO8" s="108"/>
      <c r="AFP8" s="108"/>
      <c r="AFQ8" s="108"/>
      <c r="AFR8" s="108"/>
      <c r="AFS8" s="108"/>
      <c r="AFT8" s="108"/>
      <c r="AFU8" s="108"/>
      <c r="AFV8" s="108"/>
      <c r="AFW8" s="108"/>
      <c r="AFX8" s="108"/>
      <c r="AFY8" s="108"/>
      <c r="AFZ8" s="108"/>
      <c r="AGA8" s="108"/>
      <c r="AGB8" s="108"/>
      <c r="AGC8" s="108"/>
      <c r="AGD8" s="108"/>
      <c r="AGE8" s="108"/>
      <c r="AGF8" s="108"/>
      <c r="AGG8" s="108"/>
      <c r="AGH8" s="108"/>
      <c r="AGI8" s="108"/>
      <c r="AGJ8" s="108"/>
      <c r="AGK8" s="108"/>
      <c r="AGL8" s="108"/>
      <c r="AGM8" s="108"/>
      <c r="AGN8" s="108"/>
      <c r="AGO8" s="108"/>
      <c r="AGP8" s="108"/>
      <c r="AGQ8" s="108"/>
      <c r="AGR8" s="108"/>
      <c r="AGS8" s="108"/>
      <c r="AGT8" s="108"/>
      <c r="AGU8" s="108"/>
      <c r="AGV8" s="108"/>
      <c r="AGW8" s="108"/>
      <c r="AGX8" s="108"/>
      <c r="AGY8" s="108"/>
      <c r="AGZ8" s="108"/>
      <c r="AHA8" s="108"/>
      <c r="AHB8" s="108"/>
      <c r="AHC8" s="108"/>
      <c r="AHD8" s="108"/>
      <c r="AHE8" s="108"/>
      <c r="AHF8" s="108"/>
      <c r="AHG8" s="108"/>
      <c r="AHH8" s="108"/>
      <c r="AHI8" s="108"/>
      <c r="AHJ8" s="108"/>
      <c r="AHK8" s="108"/>
      <c r="AHL8" s="108"/>
      <c r="AHM8" s="108"/>
      <c r="AHN8" s="108"/>
      <c r="AHO8" s="108"/>
      <c r="AHP8" s="108"/>
      <c r="AHQ8" s="108"/>
      <c r="AHR8" s="108"/>
      <c r="AHS8" s="108"/>
      <c r="AHT8" s="108"/>
      <c r="AHU8" s="108"/>
      <c r="AHV8" s="108"/>
      <c r="AHW8" s="108"/>
      <c r="AHX8" s="108"/>
      <c r="AHY8" s="108"/>
      <c r="AHZ8" s="108"/>
      <c r="AIA8" s="108"/>
      <c r="AIB8" s="108"/>
      <c r="AIC8" s="108"/>
      <c r="AID8" s="108"/>
      <c r="AIE8" s="108"/>
      <c r="AIF8" s="108"/>
      <c r="AIG8" s="108"/>
      <c r="AIH8" s="108"/>
      <c r="AII8" s="108"/>
      <c r="AIJ8" s="108"/>
      <c r="AIK8" s="108"/>
      <c r="AIL8" s="108"/>
      <c r="AIM8" s="108"/>
      <c r="AIN8" s="108"/>
      <c r="AIO8" s="108"/>
      <c r="AIP8" s="108"/>
      <c r="AIQ8" s="108"/>
      <c r="AIR8" s="108"/>
      <c r="AIS8" s="108"/>
      <c r="AIT8" s="108"/>
      <c r="AIU8" s="108"/>
      <c r="AIV8" s="108"/>
      <c r="AIW8" s="108"/>
      <c r="AIX8" s="108"/>
      <c r="AIY8" s="108"/>
      <c r="AIZ8" s="108"/>
      <c r="AJA8" s="108"/>
      <c r="AJB8" s="108"/>
      <c r="AJC8" s="108"/>
      <c r="AJD8" s="108"/>
      <c r="AJE8" s="108"/>
      <c r="AJF8" s="108"/>
      <c r="AJG8" s="108"/>
      <c r="AJH8" s="108"/>
      <c r="AJI8" s="108"/>
      <c r="AJJ8" s="108"/>
      <c r="AJK8" s="108"/>
      <c r="AJL8" s="108"/>
      <c r="AJM8" s="108"/>
      <c r="AJN8" s="108"/>
      <c r="AJO8" s="108"/>
      <c r="AJP8" s="108"/>
      <c r="AJQ8" s="108"/>
      <c r="AJR8" s="108"/>
      <c r="AJS8" s="108"/>
      <c r="AJT8" s="108"/>
      <c r="AJU8" s="108"/>
      <c r="AJV8" s="108"/>
      <c r="AJW8" s="108"/>
      <c r="AJX8" s="108"/>
      <c r="AJY8" s="108"/>
      <c r="AJZ8" s="108"/>
      <c r="AKA8" s="108"/>
      <c r="AKB8" s="108"/>
      <c r="AKC8" s="108"/>
      <c r="AKD8" s="108"/>
      <c r="AKE8" s="108"/>
      <c r="AKF8" s="108"/>
      <c r="AKG8" s="108"/>
      <c r="AKH8" s="108"/>
      <c r="AKI8" s="108"/>
      <c r="AKJ8" s="108"/>
      <c r="AKK8" s="108"/>
      <c r="AKL8" s="108"/>
      <c r="AKM8" s="108"/>
      <c r="AKN8" s="108"/>
      <c r="AKO8" s="108"/>
      <c r="AKP8" s="108"/>
      <c r="AKQ8" s="108"/>
      <c r="AKR8" s="108"/>
      <c r="AKS8" s="108"/>
      <c r="AKT8" s="108"/>
      <c r="AKU8" s="108"/>
      <c r="AKV8" s="108"/>
      <c r="AKW8" s="108"/>
      <c r="AKX8" s="108"/>
      <c r="AKY8" s="108"/>
      <c r="AKZ8" s="108"/>
      <c r="ALA8" s="108"/>
      <c r="ALB8" s="108"/>
      <c r="ALC8" s="108"/>
      <c r="ALD8" s="108"/>
      <c r="ALE8" s="108"/>
      <c r="ALF8" s="108"/>
      <c r="ALG8" s="108"/>
      <c r="ALH8" s="108"/>
      <c r="ALI8" s="108"/>
      <c r="ALJ8" s="108"/>
      <c r="ALK8" s="108"/>
      <c r="ALL8" s="108"/>
      <c r="ALM8" s="108"/>
      <c r="ALN8" s="108"/>
      <c r="ALO8" s="108"/>
      <c r="ALP8" s="108"/>
      <c r="ALQ8" s="108"/>
      <c r="ALR8" s="108"/>
      <c r="ALS8" s="108"/>
      <c r="ALT8" s="108"/>
      <c r="ALU8" s="108"/>
      <c r="ALV8" s="108"/>
      <c r="ALW8" s="108"/>
      <c r="ALX8" s="108"/>
      <c r="ALY8" s="108"/>
      <c r="ALZ8" s="108"/>
      <c r="AMA8" s="108"/>
      <c r="AMB8" s="108"/>
      <c r="AMC8" s="108"/>
      <c r="AMD8" s="108"/>
      <c r="AME8" s="108"/>
      <c r="AMF8" s="108"/>
      <c r="AMG8" s="108"/>
      <c r="AMH8" s="108"/>
      <c r="AMI8" s="108"/>
      <c r="AMJ8" s="108"/>
      <c r="AMK8" s="108"/>
      <c r="AML8" s="108"/>
      <c r="AMM8" s="108"/>
      <c r="AMN8" s="108"/>
      <c r="AMO8" s="108"/>
      <c r="AMP8" s="108"/>
      <c r="AMQ8" s="108"/>
      <c r="AMR8" s="108"/>
      <c r="AMS8" s="108"/>
      <c r="AMT8" s="108"/>
      <c r="AMU8" s="108"/>
      <c r="AMV8" s="108"/>
      <c r="AMW8" s="108"/>
      <c r="AMX8" s="108"/>
      <c r="AMY8" s="108"/>
      <c r="AMZ8" s="108"/>
      <c r="ANA8" s="108"/>
      <c r="ANB8" s="108"/>
      <c r="ANC8" s="108"/>
      <c r="AND8" s="108"/>
      <c r="ANE8" s="108"/>
      <c r="ANF8" s="108"/>
      <c r="ANG8" s="108"/>
      <c r="ANH8" s="108"/>
      <c r="ANI8" s="108"/>
      <c r="ANJ8" s="108"/>
      <c r="ANK8" s="108"/>
      <c r="ANL8" s="108"/>
      <c r="ANM8" s="108"/>
      <c r="ANN8" s="108"/>
      <c r="ANO8" s="108"/>
      <c r="ANP8" s="108"/>
      <c r="ANQ8" s="108"/>
      <c r="ANR8" s="108"/>
      <c r="ANS8" s="108"/>
      <c r="ANT8" s="108"/>
      <c r="ANU8" s="108"/>
      <c r="ANV8" s="108"/>
      <c r="ANW8" s="108"/>
      <c r="ANX8" s="108"/>
      <c r="ANY8" s="108"/>
      <c r="ANZ8" s="108"/>
      <c r="AOA8" s="108"/>
      <c r="AOB8" s="108"/>
      <c r="AOC8" s="108"/>
      <c r="AOD8" s="108"/>
      <c r="AOE8" s="108"/>
      <c r="AOF8" s="108"/>
      <c r="AOG8" s="108"/>
      <c r="AOH8" s="108"/>
      <c r="AOI8" s="108"/>
      <c r="AOJ8" s="108"/>
      <c r="AOK8" s="108"/>
      <c r="AOL8" s="108"/>
      <c r="AOM8" s="108"/>
      <c r="AON8" s="108"/>
      <c r="AOO8" s="108"/>
      <c r="AOP8" s="108"/>
      <c r="AOQ8" s="108"/>
      <c r="AOR8" s="108"/>
      <c r="AOS8" s="108"/>
      <c r="AOT8" s="108"/>
      <c r="AOU8" s="108"/>
      <c r="AOV8" s="108"/>
      <c r="AOW8" s="108"/>
      <c r="AOX8" s="108"/>
      <c r="AOY8" s="108"/>
      <c r="AOZ8" s="108"/>
      <c r="APA8" s="108"/>
      <c r="APB8" s="108"/>
      <c r="APC8" s="108"/>
      <c r="APD8" s="108"/>
      <c r="APE8" s="108"/>
      <c r="APF8" s="108"/>
      <c r="APG8" s="108"/>
      <c r="APH8" s="108"/>
      <c r="API8" s="108"/>
      <c r="APJ8" s="108"/>
      <c r="APK8" s="108"/>
      <c r="APL8" s="108"/>
      <c r="APM8" s="108"/>
      <c r="APN8" s="108"/>
      <c r="APO8" s="108"/>
      <c r="APP8" s="108"/>
      <c r="APQ8" s="108"/>
      <c r="APR8" s="108"/>
      <c r="APS8" s="108"/>
      <c r="APT8" s="108"/>
      <c r="APU8" s="108"/>
      <c r="APV8" s="108"/>
      <c r="APW8" s="108"/>
      <c r="APX8" s="108"/>
      <c r="APY8" s="108"/>
      <c r="APZ8" s="108"/>
      <c r="AQA8" s="108"/>
      <c r="AQB8" s="108"/>
      <c r="AQC8" s="108"/>
      <c r="AQD8" s="108"/>
      <c r="AQE8" s="108"/>
      <c r="AQF8" s="108"/>
      <c r="AQG8" s="108"/>
      <c r="AQH8" s="108"/>
      <c r="AQI8" s="108"/>
      <c r="AQJ8" s="108"/>
      <c r="AQK8" s="108"/>
      <c r="AQL8" s="108"/>
      <c r="AQM8" s="108"/>
      <c r="AQN8" s="108"/>
      <c r="AQO8" s="108"/>
      <c r="AQP8" s="108"/>
      <c r="AQQ8" s="108"/>
      <c r="AQR8" s="108"/>
      <c r="AQS8" s="108"/>
      <c r="AQT8" s="108"/>
      <c r="AQU8" s="108"/>
      <c r="AQV8" s="108"/>
      <c r="AQW8" s="108"/>
      <c r="AQX8" s="108"/>
      <c r="AQY8" s="108"/>
      <c r="AQZ8" s="108"/>
      <c r="ARA8" s="108"/>
      <c r="ARB8" s="108"/>
      <c r="ARC8" s="108"/>
      <c r="ARD8" s="108"/>
      <c r="ARE8" s="108"/>
      <c r="ARF8" s="108"/>
      <c r="ARG8" s="108"/>
      <c r="ARH8" s="108"/>
      <c r="ARI8" s="108"/>
      <c r="ARJ8" s="108"/>
      <c r="ARK8" s="108"/>
      <c r="ARL8" s="108"/>
      <c r="ARM8" s="108"/>
      <c r="ARN8" s="108"/>
      <c r="ARO8" s="108"/>
      <c r="ARP8" s="108"/>
      <c r="ARQ8" s="108"/>
      <c r="ARR8" s="108"/>
      <c r="ARS8" s="108"/>
      <c r="ART8" s="108"/>
      <c r="ARU8" s="108"/>
      <c r="ARV8" s="108"/>
      <c r="ARW8" s="108"/>
      <c r="ARX8" s="108"/>
      <c r="ARY8" s="108"/>
      <c r="ARZ8" s="108"/>
      <c r="ASA8" s="108"/>
      <c r="ASB8" s="108"/>
      <c r="ASC8" s="108"/>
      <c r="ASD8" s="108"/>
      <c r="ASE8" s="108"/>
      <c r="ASF8" s="108"/>
      <c r="ASG8" s="108"/>
      <c r="ASH8" s="108"/>
      <c r="ASI8" s="108"/>
      <c r="ASJ8" s="108"/>
      <c r="ASK8" s="108"/>
      <c r="ASL8" s="108"/>
      <c r="ASM8" s="108"/>
      <c r="ASN8" s="108"/>
      <c r="ASO8" s="108"/>
      <c r="ASP8" s="108"/>
      <c r="ASQ8" s="108"/>
      <c r="ASR8" s="108"/>
      <c r="ASS8" s="108"/>
      <c r="AST8" s="108"/>
      <c r="ASU8" s="108"/>
      <c r="ASV8" s="108"/>
      <c r="ASW8" s="108"/>
      <c r="ASX8" s="108"/>
      <c r="ASY8" s="108"/>
      <c r="ASZ8" s="108"/>
      <c r="ATA8" s="108"/>
      <c r="ATB8" s="108"/>
      <c r="ATC8" s="108"/>
      <c r="ATD8" s="108"/>
      <c r="ATE8" s="108"/>
      <c r="ATF8" s="108"/>
      <c r="ATG8" s="108"/>
      <c r="ATH8" s="108"/>
      <c r="ATI8" s="108"/>
      <c r="ATJ8" s="108"/>
      <c r="ATK8" s="108"/>
      <c r="ATL8" s="108"/>
      <c r="ATM8" s="108"/>
      <c r="ATN8" s="108"/>
      <c r="ATO8" s="108"/>
      <c r="ATP8" s="108"/>
      <c r="ATQ8" s="108"/>
      <c r="ATR8" s="108"/>
      <c r="ATS8" s="108"/>
      <c r="ATT8" s="108"/>
      <c r="ATU8" s="108"/>
      <c r="ATV8" s="108"/>
      <c r="ATW8" s="108"/>
      <c r="ATX8" s="108"/>
      <c r="ATY8" s="108"/>
      <c r="ATZ8" s="108"/>
      <c r="AUA8" s="108"/>
      <c r="AUB8" s="108"/>
      <c r="AUC8" s="108"/>
      <c r="AUD8" s="108"/>
      <c r="AUE8" s="108"/>
      <c r="AUF8" s="108"/>
      <c r="AUG8" s="108"/>
      <c r="AUH8" s="108"/>
      <c r="AUI8" s="108"/>
      <c r="AUJ8" s="108"/>
      <c r="AUK8" s="108"/>
      <c r="AUL8" s="108"/>
      <c r="AUM8" s="108"/>
      <c r="AUN8" s="108"/>
      <c r="AUO8" s="108"/>
      <c r="AUP8" s="108"/>
      <c r="AUQ8" s="108"/>
      <c r="AUR8" s="108"/>
      <c r="AUS8" s="108"/>
      <c r="AUT8" s="108"/>
      <c r="AUU8" s="108"/>
      <c r="AUV8" s="108"/>
      <c r="AUW8" s="108"/>
      <c r="AUX8" s="108"/>
      <c r="AUY8" s="108"/>
      <c r="AUZ8" s="108"/>
      <c r="AVA8" s="108"/>
      <c r="AVB8" s="108"/>
      <c r="AVC8" s="108"/>
      <c r="AVD8" s="108"/>
      <c r="AVE8" s="108"/>
      <c r="AVF8" s="108"/>
      <c r="AVG8" s="108"/>
      <c r="AVH8" s="108"/>
      <c r="AVI8" s="108"/>
      <c r="AVJ8" s="108"/>
      <c r="AVK8" s="108"/>
      <c r="AVL8" s="108"/>
      <c r="AVM8" s="108"/>
      <c r="AVN8" s="108"/>
      <c r="AVO8" s="108"/>
      <c r="AVP8" s="108"/>
      <c r="AVQ8" s="108"/>
      <c r="AVR8" s="108"/>
      <c r="AVS8" s="108"/>
      <c r="AVT8" s="108"/>
      <c r="AVU8" s="108"/>
      <c r="AVV8" s="108"/>
      <c r="AVW8" s="108"/>
      <c r="AVX8" s="108"/>
      <c r="AVY8" s="108"/>
      <c r="AVZ8" s="108"/>
      <c r="AWA8" s="108"/>
      <c r="AWB8" s="108"/>
      <c r="AWC8" s="108"/>
      <c r="AWD8" s="108"/>
      <c r="AWE8" s="108"/>
      <c r="AWF8" s="108"/>
      <c r="AWG8" s="108"/>
      <c r="AWH8" s="108"/>
      <c r="AWI8" s="108"/>
      <c r="AWJ8" s="108"/>
      <c r="AWK8" s="108"/>
      <c r="AWL8" s="108"/>
      <c r="AWM8" s="108"/>
      <c r="AWN8" s="108"/>
      <c r="AWO8" s="108"/>
      <c r="AWP8" s="108"/>
      <c r="AWQ8" s="108"/>
      <c r="AWR8" s="108"/>
      <c r="AWS8" s="108"/>
      <c r="AWT8" s="108"/>
      <c r="AWU8" s="108"/>
      <c r="AWV8" s="108"/>
      <c r="AWW8" s="108"/>
      <c r="AWX8" s="108"/>
      <c r="AWY8" s="108"/>
      <c r="AWZ8" s="108"/>
      <c r="AXA8" s="108"/>
      <c r="AXB8" s="108"/>
      <c r="AXC8" s="108"/>
      <c r="AXD8" s="108"/>
      <c r="AXE8" s="108"/>
      <c r="AXF8" s="108"/>
      <c r="AXG8" s="108"/>
      <c r="AXH8" s="108"/>
      <c r="AXI8" s="108"/>
      <c r="AXJ8" s="108"/>
      <c r="AXK8" s="108"/>
      <c r="AXL8" s="108"/>
      <c r="AXM8" s="108"/>
      <c r="AXN8" s="108"/>
      <c r="AXO8" s="108"/>
      <c r="AXP8" s="108"/>
      <c r="AXQ8" s="108"/>
      <c r="AXR8" s="108"/>
      <c r="AXS8" s="108"/>
      <c r="AXT8" s="108"/>
      <c r="AXU8" s="108"/>
      <c r="AXV8" s="108"/>
      <c r="AXW8" s="108"/>
      <c r="AXX8" s="108"/>
      <c r="AXY8" s="108"/>
      <c r="AXZ8" s="108"/>
      <c r="AYA8" s="108"/>
      <c r="AYB8" s="108"/>
      <c r="AYC8" s="108"/>
      <c r="AYD8" s="108"/>
      <c r="AYE8" s="108"/>
      <c r="AYF8" s="108"/>
      <c r="AYG8" s="108"/>
      <c r="AYH8" s="108"/>
      <c r="AYI8" s="108"/>
      <c r="AYJ8" s="108"/>
      <c r="AYK8" s="108"/>
      <c r="AYL8" s="108"/>
      <c r="AYM8" s="108"/>
      <c r="AYN8" s="108"/>
      <c r="AYO8" s="108"/>
      <c r="AYP8" s="108"/>
      <c r="AYQ8" s="108"/>
      <c r="AYR8" s="108"/>
      <c r="AYS8" s="108"/>
      <c r="AYT8" s="108"/>
      <c r="AYU8" s="108"/>
      <c r="AYV8" s="108"/>
      <c r="AYW8" s="108"/>
      <c r="AYX8" s="108"/>
      <c r="AYY8" s="108"/>
      <c r="AYZ8" s="108"/>
      <c r="AZA8" s="108"/>
      <c r="AZB8" s="108"/>
      <c r="AZC8" s="108"/>
      <c r="AZD8" s="108"/>
      <c r="AZE8" s="108"/>
      <c r="AZF8" s="108"/>
      <c r="AZG8" s="108"/>
      <c r="AZH8" s="108"/>
      <c r="AZI8" s="108"/>
      <c r="AZJ8" s="108"/>
      <c r="AZK8" s="108"/>
      <c r="AZL8" s="108"/>
      <c r="AZM8" s="108"/>
      <c r="AZN8" s="108"/>
      <c r="AZO8" s="108"/>
      <c r="AZP8" s="108"/>
      <c r="AZQ8" s="108"/>
      <c r="AZR8" s="108"/>
      <c r="AZS8" s="108"/>
      <c r="AZT8" s="108"/>
      <c r="AZU8" s="108"/>
      <c r="AZV8" s="108"/>
      <c r="AZW8" s="108"/>
      <c r="AZX8" s="108"/>
      <c r="AZY8" s="108"/>
      <c r="AZZ8" s="108"/>
      <c r="BAA8" s="108"/>
      <c r="BAB8" s="108"/>
      <c r="BAC8" s="108"/>
      <c r="BAD8" s="108"/>
      <c r="BAE8" s="108"/>
      <c r="BAF8" s="108"/>
      <c r="BAG8" s="108"/>
      <c r="BAH8" s="108"/>
      <c r="BAI8" s="108"/>
      <c r="BAJ8" s="108"/>
      <c r="BAK8" s="108"/>
      <c r="BAL8" s="108"/>
      <c r="BAM8" s="108"/>
      <c r="BAN8" s="108"/>
      <c r="BAO8" s="108"/>
      <c r="BAP8" s="108"/>
      <c r="BAQ8" s="108"/>
      <c r="BAR8" s="108"/>
      <c r="BAS8" s="108"/>
      <c r="BAT8" s="108"/>
      <c r="BAU8" s="108"/>
      <c r="BAV8" s="108"/>
      <c r="BAW8" s="108"/>
      <c r="BAX8" s="108"/>
      <c r="BAY8" s="108"/>
      <c r="BAZ8" s="108"/>
      <c r="BBA8" s="108"/>
      <c r="BBB8" s="108"/>
      <c r="BBC8" s="108"/>
      <c r="BBD8" s="108"/>
      <c r="BBE8" s="108"/>
      <c r="BBF8" s="108"/>
      <c r="BBG8" s="108"/>
      <c r="BBH8" s="108"/>
      <c r="BBI8" s="108"/>
      <c r="BBJ8" s="108"/>
      <c r="BBK8" s="108"/>
      <c r="BBL8" s="108"/>
      <c r="BBM8" s="108"/>
      <c r="BBN8" s="108"/>
      <c r="BBO8" s="108"/>
      <c r="BBP8" s="108"/>
      <c r="BBQ8" s="108"/>
      <c r="BBR8" s="108"/>
      <c r="BBS8" s="108"/>
      <c r="BBT8" s="108"/>
      <c r="BBU8" s="108"/>
      <c r="BBV8" s="108"/>
      <c r="BBW8" s="108"/>
      <c r="BBX8" s="108"/>
      <c r="BBY8" s="108"/>
      <c r="BBZ8" s="108"/>
      <c r="BCA8" s="108"/>
      <c r="BCB8" s="108"/>
      <c r="BCC8" s="108"/>
      <c r="BCD8" s="108"/>
      <c r="BCE8" s="108"/>
      <c r="BCF8" s="108"/>
      <c r="BCG8" s="108"/>
      <c r="BCH8" s="108"/>
      <c r="BCI8" s="108"/>
      <c r="BCJ8" s="108"/>
      <c r="BCK8" s="108"/>
      <c r="BCL8" s="108"/>
      <c r="BCM8" s="108"/>
      <c r="BCN8" s="108"/>
      <c r="BCO8" s="108"/>
      <c r="BCP8" s="108"/>
      <c r="BCQ8" s="108"/>
      <c r="BCR8" s="108"/>
      <c r="BCS8" s="108"/>
      <c r="BCT8" s="108"/>
      <c r="BCU8" s="108"/>
      <c r="BCV8" s="108"/>
      <c r="BCW8" s="108"/>
      <c r="BCX8" s="108"/>
      <c r="BCY8" s="108"/>
      <c r="BCZ8" s="108"/>
      <c r="BDA8" s="108"/>
      <c r="BDB8" s="108"/>
      <c r="BDC8" s="108"/>
      <c r="BDD8" s="108"/>
      <c r="BDE8" s="108"/>
      <c r="BDF8" s="108"/>
      <c r="BDG8" s="108"/>
      <c r="BDH8" s="108"/>
      <c r="BDI8" s="108"/>
      <c r="BDJ8" s="108"/>
      <c r="BDK8" s="108"/>
      <c r="BDL8" s="108"/>
      <c r="BDM8" s="108"/>
      <c r="BDN8" s="108"/>
      <c r="BDO8" s="108"/>
      <c r="BDP8" s="108"/>
      <c r="BDQ8" s="108"/>
      <c r="BDR8" s="108"/>
      <c r="BDS8" s="108"/>
      <c r="BDT8" s="108"/>
      <c r="BDU8" s="108"/>
      <c r="BDV8" s="108"/>
      <c r="BDW8" s="108"/>
      <c r="BDX8" s="108"/>
      <c r="BDY8" s="108"/>
      <c r="BDZ8" s="108"/>
      <c r="BEA8" s="108"/>
      <c r="BEB8" s="108"/>
      <c r="BEC8" s="108"/>
      <c r="BED8" s="108"/>
      <c r="BEE8" s="108"/>
      <c r="BEF8" s="108"/>
      <c r="BEG8" s="108"/>
      <c r="BEH8" s="108"/>
      <c r="BEI8" s="108"/>
      <c r="BEJ8" s="108"/>
      <c r="BEK8" s="108"/>
      <c r="BEL8" s="108"/>
      <c r="BEM8" s="108"/>
      <c r="BEN8" s="108"/>
      <c r="BEO8" s="108"/>
      <c r="BEP8" s="108"/>
      <c r="BEQ8" s="108"/>
      <c r="BER8" s="108"/>
      <c r="BES8" s="108"/>
      <c r="BET8" s="108"/>
      <c r="BEU8" s="108"/>
      <c r="BEV8" s="108"/>
      <c r="BEW8" s="108"/>
      <c r="BEX8" s="108"/>
      <c r="BEY8" s="108"/>
      <c r="BEZ8" s="108"/>
      <c r="BFA8" s="108"/>
      <c r="BFB8" s="108"/>
      <c r="BFC8" s="108"/>
      <c r="BFD8" s="108"/>
      <c r="BFE8" s="108"/>
      <c r="BFF8" s="108"/>
      <c r="BFG8" s="108"/>
      <c r="BFH8" s="108"/>
      <c r="BFI8" s="108"/>
      <c r="BFJ8" s="108"/>
      <c r="BFK8" s="108"/>
      <c r="BFL8" s="108"/>
      <c r="BFM8" s="108"/>
      <c r="BFN8" s="108"/>
      <c r="BFO8" s="108"/>
      <c r="BFP8" s="108"/>
      <c r="BFQ8" s="108"/>
      <c r="BFR8" s="108"/>
      <c r="BFS8" s="108"/>
      <c r="BFT8" s="108"/>
      <c r="BFU8" s="108"/>
      <c r="BFV8" s="108"/>
      <c r="BFW8" s="108"/>
      <c r="BFX8" s="108"/>
      <c r="BFY8" s="108"/>
      <c r="BFZ8" s="108"/>
      <c r="BGA8" s="108"/>
      <c r="BGB8" s="108"/>
      <c r="BGC8" s="108"/>
      <c r="BGD8" s="108"/>
      <c r="BGE8" s="108"/>
      <c r="BGF8" s="108"/>
      <c r="BGG8" s="108"/>
      <c r="BGH8" s="108"/>
      <c r="BGI8" s="108"/>
      <c r="BGJ8" s="108"/>
      <c r="BGK8" s="108"/>
      <c r="BGL8" s="108"/>
      <c r="BGM8" s="108"/>
      <c r="BGN8" s="108"/>
      <c r="BGO8" s="108"/>
      <c r="BGP8" s="108"/>
      <c r="BGQ8" s="108"/>
      <c r="BGR8" s="108"/>
      <c r="BGS8" s="108"/>
      <c r="BGT8" s="108"/>
      <c r="BGU8" s="108"/>
      <c r="BGV8" s="108"/>
      <c r="BGW8" s="108"/>
      <c r="BGX8" s="108"/>
      <c r="BGY8" s="108"/>
      <c r="BGZ8" s="108"/>
      <c r="BHA8" s="108"/>
      <c r="BHB8" s="108"/>
      <c r="BHC8" s="108"/>
      <c r="BHD8" s="108"/>
      <c r="BHE8" s="108"/>
      <c r="BHF8" s="108"/>
      <c r="BHG8" s="108"/>
      <c r="BHH8" s="108"/>
      <c r="BHI8" s="108"/>
      <c r="BHJ8" s="108"/>
      <c r="BHK8" s="108"/>
      <c r="BHL8" s="108"/>
      <c r="BHM8" s="108"/>
      <c r="BHN8" s="108"/>
      <c r="BHO8" s="108"/>
      <c r="BHP8" s="108"/>
      <c r="BHQ8" s="108"/>
      <c r="BHR8" s="108"/>
      <c r="BHS8" s="108"/>
      <c r="BHT8" s="108"/>
      <c r="BHU8" s="108"/>
      <c r="BHV8" s="108"/>
      <c r="BHW8" s="108"/>
      <c r="BHX8" s="108"/>
      <c r="BHY8" s="108"/>
      <c r="BHZ8" s="108"/>
      <c r="BIA8" s="108"/>
      <c r="BIB8" s="108"/>
      <c r="BIC8" s="108"/>
      <c r="BID8" s="108"/>
      <c r="BIE8" s="108"/>
      <c r="BIF8" s="108"/>
      <c r="BIG8" s="108"/>
      <c r="BIH8" s="108"/>
      <c r="BII8" s="108"/>
      <c r="BIJ8" s="108"/>
      <c r="BIK8" s="108"/>
      <c r="BIL8" s="108"/>
      <c r="BIM8" s="108"/>
      <c r="BIN8" s="108"/>
      <c r="BIO8" s="108"/>
      <c r="BIP8" s="108"/>
      <c r="BIQ8" s="108"/>
      <c r="BIR8" s="108"/>
      <c r="BIS8" s="108"/>
      <c r="BIT8" s="108"/>
      <c r="BIU8" s="108"/>
      <c r="BIV8" s="108"/>
      <c r="BIW8" s="108"/>
      <c r="BIX8" s="108"/>
      <c r="BIY8" s="108"/>
      <c r="BIZ8" s="108"/>
      <c r="BJA8" s="108"/>
      <c r="BJB8" s="108"/>
      <c r="BJC8" s="108"/>
      <c r="BJD8" s="108"/>
      <c r="BJE8" s="108"/>
      <c r="BJF8" s="108"/>
      <c r="BJG8" s="108"/>
      <c r="BJH8" s="108"/>
      <c r="BJI8" s="108"/>
      <c r="BJJ8" s="108"/>
      <c r="BJK8" s="108"/>
      <c r="BJL8" s="108"/>
      <c r="BJM8" s="108"/>
      <c r="BJN8" s="108"/>
      <c r="BJO8" s="108"/>
      <c r="BJP8" s="108"/>
      <c r="BJQ8" s="108"/>
      <c r="BJR8" s="108"/>
      <c r="BJS8" s="108"/>
      <c r="BJT8" s="108"/>
      <c r="BJU8" s="108"/>
      <c r="BJV8" s="108"/>
      <c r="BJW8" s="108"/>
      <c r="BJX8" s="108"/>
      <c r="BJY8" s="108"/>
      <c r="BJZ8" s="108"/>
      <c r="BKA8" s="108"/>
      <c r="BKB8" s="108"/>
      <c r="BKC8" s="108"/>
      <c r="BKD8" s="108"/>
      <c r="BKE8" s="108"/>
      <c r="BKF8" s="108"/>
      <c r="BKG8" s="108"/>
      <c r="BKH8" s="108"/>
      <c r="BKI8" s="108"/>
      <c r="BKJ8" s="108"/>
      <c r="BKK8" s="108"/>
      <c r="BKL8" s="108"/>
      <c r="BKM8" s="108"/>
      <c r="BKN8" s="108"/>
      <c r="BKO8" s="108"/>
      <c r="BKP8" s="108"/>
      <c r="BKQ8" s="108"/>
      <c r="BKR8" s="108"/>
      <c r="BKS8" s="108"/>
      <c r="BKT8" s="108"/>
      <c r="BKU8" s="108"/>
      <c r="BKV8" s="108"/>
      <c r="BKW8" s="108"/>
      <c r="BKX8" s="108"/>
      <c r="BKY8" s="108"/>
      <c r="BKZ8" s="108"/>
      <c r="BLA8" s="108"/>
      <c r="BLB8" s="108"/>
      <c r="BLC8" s="108"/>
      <c r="BLD8" s="108"/>
      <c r="BLE8" s="108"/>
      <c r="BLF8" s="108"/>
      <c r="BLG8" s="108"/>
      <c r="BLH8" s="108"/>
      <c r="BLI8" s="108"/>
      <c r="BLJ8" s="108"/>
      <c r="BLK8" s="108"/>
      <c r="BLL8" s="108"/>
      <c r="BLM8" s="108"/>
      <c r="BLN8" s="108"/>
      <c r="BLO8" s="108"/>
      <c r="BLP8" s="108"/>
      <c r="BLQ8" s="108"/>
      <c r="BLR8" s="108"/>
      <c r="BLS8" s="108"/>
      <c r="BLT8" s="108"/>
      <c r="BLU8" s="108"/>
      <c r="BLV8" s="108"/>
      <c r="BLW8" s="108"/>
      <c r="BLX8" s="108"/>
      <c r="BLY8" s="108"/>
      <c r="BLZ8" s="108"/>
      <c r="BMA8" s="108"/>
      <c r="BMB8" s="108"/>
      <c r="BMC8" s="108"/>
      <c r="BMD8" s="108"/>
      <c r="BME8" s="108"/>
      <c r="BMF8" s="108"/>
      <c r="BMG8" s="108"/>
      <c r="BMH8" s="108"/>
      <c r="BMI8" s="108"/>
      <c r="BMJ8" s="108"/>
      <c r="BMK8" s="108"/>
      <c r="BML8" s="108"/>
      <c r="BMM8" s="108"/>
      <c r="BMN8" s="108"/>
      <c r="BMO8" s="108"/>
      <c r="BMP8" s="108"/>
      <c r="BMQ8" s="108"/>
      <c r="BMR8" s="108"/>
      <c r="BMS8" s="108"/>
      <c r="BMT8" s="108"/>
      <c r="BMU8" s="108"/>
      <c r="BMV8" s="108"/>
      <c r="BMW8" s="108"/>
      <c r="BMX8" s="108"/>
      <c r="BMY8" s="108"/>
      <c r="BMZ8" s="108"/>
      <c r="BNA8" s="108"/>
      <c r="BNB8" s="108"/>
      <c r="BNC8" s="108"/>
      <c r="BND8" s="108"/>
      <c r="BNE8" s="108"/>
      <c r="BNF8" s="108"/>
      <c r="BNG8" s="108"/>
      <c r="BNH8" s="108"/>
      <c r="BNI8" s="108"/>
      <c r="BNJ8" s="108"/>
      <c r="BNK8" s="108"/>
      <c r="BNL8" s="108"/>
      <c r="BNM8" s="108"/>
      <c r="BNN8" s="108"/>
      <c r="BNO8" s="108"/>
      <c r="BNP8" s="108"/>
      <c r="BNQ8" s="108"/>
      <c r="BNR8" s="108"/>
      <c r="BNS8" s="108"/>
      <c r="BNT8" s="108"/>
      <c r="BNU8" s="108"/>
      <c r="BNV8" s="108"/>
      <c r="BNW8" s="108"/>
      <c r="BNX8" s="108"/>
      <c r="BNY8" s="108"/>
      <c r="BNZ8" s="108"/>
      <c r="BOA8" s="108"/>
      <c r="BOB8" s="108"/>
      <c r="BOC8" s="108"/>
      <c r="BOD8" s="108"/>
      <c r="BOE8" s="108"/>
      <c r="BOF8" s="108"/>
      <c r="BOG8" s="108"/>
      <c r="BOH8" s="108"/>
      <c r="BOI8" s="108"/>
      <c r="BOJ8" s="108"/>
      <c r="BOK8" s="108"/>
      <c r="BOL8" s="108"/>
      <c r="BOM8" s="108"/>
      <c r="BON8" s="108"/>
      <c r="BOO8" s="108"/>
      <c r="BOP8" s="108"/>
      <c r="BOQ8" s="108"/>
      <c r="BOR8" s="108"/>
      <c r="BOS8" s="108"/>
      <c r="BOT8" s="108"/>
      <c r="BOU8" s="108"/>
      <c r="BOV8" s="108"/>
      <c r="BOW8" s="108"/>
      <c r="BOX8" s="108"/>
      <c r="BOY8" s="108"/>
      <c r="BOZ8" s="108"/>
      <c r="BPA8" s="108"/>
      <c r="BPB8" s="108"/>
      <c r="BPC8" s="108"/>
      <c r="BPD8" s="108"/>
      <c r="BPE8" s="108"/>
      <c r="BPF8" s="108"/>
      <c r="BPG8" s="108"/>
      <c r="BPH8" s="108"/>
      <c r="BPI8" s="108"/>
      <c r="BPJ8" s="108"/>
      <c r="BPK8" s="108"/>
      <c r="BPL8" s="108"/>
      <c r="BPM8" s="108"/>
      <c r="BPN8" s="108"/>
      <c r="BPO8" s="108"/>
      <c r="BPP8" s="108"/>
      <c r="BPQ8" s="108"/>
      <c r="BPR8" s="108"/>
      <c r="BPS8" s="108"/>
      <c r="BPT8" s="108"/>
      <c r="BPU8" s="108"/>
      <c r="BPV8" s="108"/>
      <c r="BPW8" s="108"/>
      <c r="BPX8" s="108"/>
      <c r="BPY8" s="108"/>
      <c r="BPZ8" s="108"/>
      <c r="BQA8" s="108"/>
      <c r="BQB8" s="108"/>
      <c r="BQC8" s="108"/>
      <c r="BQD8" s="108"/>
      <c r="BQE8" s="108"/>
      <c r="BQF8" s="108"/>
      <c r="BQG8" s="108"/>
      <c r="BQH8" s="108"/>
      <c r="BQI8" s="108"/>
      <c r="BQJ8" s="108"/>
      <c r="BQK8" s="108"/>
      <c r="BQL8" s="108"/>
      <c r="BQM8" s="108"/>
      <c r="BQN8" s="108"/>
      <c r="BQO8" s="108"/>
      <c r="BQP8" s="108"/>
      <c r="BQQ8" s="108"/>
      <c r="BQR8" s="108"/>
      <c r="BQS8" s="108"/>
      <c r="BQT8" s="108"/>
      <c r="BQU8" s="108"/>
      <c r="BQV8" s="108"/>
      <c r="BQW8" s="108"/>
      <c r="BQX8" s="108"/>
      <c r="BQY8" s="108"/>
      <c r="BQZ8" s="108"/>
      <c r="BRA8" s="108"/>
      <c r="BRB8" s="108"/>
      <c r="BRC8" s="108"/>
      <c r="BRD8" s="108"/>
      <c r="BRE8" s="108"/>
      <c r="BRF8" s="108"/>
      <c r="BRG8" s="108"/>
      <c r="BRH8" s="108"/>
      <c r="BRI8" s="108"/>
      <c r="BRJ8" s="108"/>
      <c r="BRK8" s="108"/>
      <c r="BRL8" s="108"/>
      <c r="BRM8" s="108"/>
      <c r="BRN8" s="108"/>
      <c r="BRO8" s="108"/>
      <c r="BRP8" s="108"/>
      <c r="BRQ8" s="108"/>
      <c r="BRR8" s="108"/>
      <c r="BRS8" s="108"/>
      <c r="BRT8" s="108"/>
      <c r="BRU8" s="108"/>
      <c r="BRV8" s="108"/>
      <c r="BRW8" s="108"/>
      <c r="BRX8" s="108"/>
      <c r="BRY8" s="108"/>
      <c r="BRZ8" s="108"/>
      <c r="BSA8" s="108"/>
      <c r="BSB8" s="108"/>
      <c r="BSC8" s="108"/>
      <c r="BSD8" s="108"/>
      <c r="BSE8" s="108"/>
      <c r="BSF8" s="108"/>
      <c r="BSG8" s="108"/>
      <c r="BSH8" s="108"/>
      <c r="BSI8" s="108"/>
      <c r="BSJ8" s="108"/>
      <c r="BSK8" s="108"/>
      <c r="BSL8" s="108"/>
      <c r="BSM8" s="108"/>
      <c r="BSN8" s="108"/>
      <c r="BSO8" s="108"/>
      <c r="BSP8" s="108"/>
      <c r="BSQ8" s="108"/>
      <c r="BSR8" s="108"/>
      <c r="BSS8" s="108"/>
      <c r="BST8" s="108"/>
      <c r="BSU8" s="108"/>
      <c r="BSV8" s="108"/>
      <c r="BSW8" s="108"/>
      <c r="BSX8" s="108"/>
      <c r="BSY8" s="108"/>
      <c r="BSZ8" s="108"/>
      <c r="BTA8" s="108"/>
      <c r="BTB8" s="108"/>
      <c r="BTC8" s="108"/>
      <c r="BTD8" s="108"/>
      <c r="BTE8" s="108"/>
      <c r="BTF8" s="108"/>
      <c r="BTG8" s="108"/>
      <c r="BTH8" s="108"/>
      <c r="BTI8" s="108"/>
      <c r="BTJ8" s="108"/>
      <c r="BTK8" s="108"/>
      <c r="BTL8" s="108"/>
      <c r="BTM8" s="108"/>
      <c r="BTN8" s="108"/>
      <c r="BTO8" s="108"/>
      <c r="BTP8" s="108"/>
      <c r="BTQ8" s="108"/>
      <c r="BTR8" s="108"/>
      <c r="BTS8" s="108"/>
      <c r="BTT8" s="108"/>
      <c r="BTU8" s="108"/>
      <c r="BTV8" s="108"/>
      <c r="BTW8" s="108"/>
      <c r="BTX8" s="108"/>
      <c r="BTY8" s="108"/>
      <c r="BTZ8" s="108"/>
      <c r="BUA8" s="108"/>
      <c r="BUB8" s="108"/>
      <c r="BUC8" s="108"/>
      <c r="BUD8" s="108"/>
      <c r="BUE8" s="108"/>
      <c r="BUF8" s="108"/>
      <c r="BUG8" s="108"/>
      <c r="BUH8" s="108"/>
      <c r="BUI8" s="108"/>
      <c r="BUJ8" s="108"/>
      <c r="BUK8" s="108"/>
      <c r="BUL8" s="108"/>
      <c r="BUM8" s="108"/>
      <c r="BUN8" s="108"/>
      <c r="BUO8" s="108"/>
      <c r="BUP8" s="108"/>
      <c r="BUQ8" s="108"/>
      <c r="BUR8" s="108"/>
      <c r="BUS8" s="108"/>
      <c r="BUT8" s="108"/>
      <c r="BUU8" s="108"/>
      <c r="BUV8" s="108"/>
      <c r="BUW8" s="108"/>
      <c r="BUX8" s="108"/>
      <c r="BUY8" s="108"/>
      <c r="BUZ8" s="108"/>
      <c r="BVA8" s="108"/>
      <c r="BVB8" s="108"/>
      <c r="BVC8" s="108"/>
      <c r="BVD8" s="108"/>
      <c r="BVE8" s="108"/>
      <c r="BVF8" s="108"/>
      <c r="BVG8" s="108"/>
      <c r="BVH8" s="108"/>
      <c r="BVI8" s="108"/>
      <c r="BVJ8" s="108"/>
      <c r="BVK8" s="108"/>
      <c r="BVL8" s="108"/>
      <c r="BVM8" s="108"/>
      <c r="BVN8" s="108"/>
      <c r="BVO8" s="108"/>
      <c r="BVP8" s="108"/>
      <c r="BVQ8" s="108"/>
      <c r="BVR8" s="108"/>
      <c r="BVS8" s="108"/>
      <c r="BVT8" s="108"/>
      <c r="BVU8" s="108"/>
      <c r="BVV8" s="108"/>
      <c r="BVW8" s="108"/>
      <c r="BVX8" s="108"/>
      <c r="BVY8" s="108"/>
      <c r="BVZ8" s="108"/>
      <c r="BWA8" s="108"/>
      <c r="BWB8" s="108"/>
      <c r="BWC8" s="108"/>
      <c r="BWD8" s="108"/>
      <c r="BWE8" s="108"/>
      <c r="BWF8" s="108"/>
      <c r="BWG8" s="108"/>
      <c r="BWH8" s="108"/>
      <c r="BWI8" s="108"/>
      <c r="BWJ8" s="108"/>
      <c r="BWK8" s="108"/>
      <c r="BWL8" s="108"/>
      <c r="BWM8" s="108"/>
      <c r="BWN8" s="108"/>
      <c r="BWO8" s="108"/>
      <c r="BWP8" s="108"/>
      <c r="BWQ8" s="108"/>
      <c r="BWR8" s="108"/>
      <c r="BWS8" s="108"/>
      <c r="BWT8" s="108"/>
      <c r="BWU8" s="108"/>
      <c r="BWV8" s="108"/>
      <c r="BWW8" s="108"/>
      <c r="BWX8" s="108"/>
      <c r="BWY8" s="108"/>
      <c r="BWZ8" s="108"/>
      <c r="BXA8" s="108"/>
      <c r="BXB8" s="108"/>
      <c r="BXC8" s="108"/>
      <c r="BXD8" s="108"/>
      <c r="BXE8" s="108"/>
      <c r="BXF8" s="108"/>
      <c r="BXG8" s="108"/>
      <c r="BXH8" s="108"/>
      <c r="BXI8" s="108"/>
      <c r="BXJ8" s="108"/>
      <c r="BXK8" s="108"/>
      <c r="BXL8" s="108"/>
      <c r="BXM8" s="108"/>
      <c r="BXN8" s="108"/>
      <c r="BXO8" s="108"/>
      <c r="BXP8" s="108"/>
      <c r="BXQ8" s="108"/>
      <c r="BXR8" s="108"/>
      <c r="BXS8" s="108"/>
      <c r="BXT8" s="108"/>
      <c r="BXU8" s="108"/>
      <c r="BXV8" s="108"/>
      <c r="BXW8" s="108"/>
      <c r="BXX8" s="108"/>
      <c r="BXY8" s="108"/>
      <c r="BXZ8" s="108"/>
      <c r="BYA8" s="108"/>
      <c r="BYB8" s="108"/>
      <c r="BYC8" s="108"/>
      <c r="BYD8" s="108"/>
      <c r="BYE8" s="108"/>
      <c r="BYF8" s="108"/>
      <c r="BYG8" s="108"/>
      <c r="BYH8" s="108"/>
      <c r="BYI8" s="108"/>
      <c r="BYJ8" s="108"/>
      <c r="BYK8" s="108"/>
      <c r="BYL8" s="108"/>
      <c r="BYM8" s="108"/>
      <c r="BYN8" s="108"/>
      <c r="BYO8" s="108"/>
      <c r="BYP8" s="108"/>
      <c r="BYQ8" s="108"/>
      <c r="BYR8" s="108"/>
      <c r="BYS8" s="108"/>
      <c r="BYT8" s="108"/>
      <c r="BYU8" s="108"/>
      <c r="BYV8" s="108"/>
      <c r="BYW8" s="108"/>
      <c r="BYX8" s="108"/>
      <c r="BYY8" s="108"/>
      <c r="BYZ8" s="108"/>
      <c r="BZA8" s="108"/>
      <c r="BZB8" s="108"/>
      <c r="BZC8" s="108"/>
      <c r="BZD8" s="108"/>
      <c r="BZE8" s="108"/>
      <c r="BZF8" s="108"/>
      <c r="BZG8" s="108"/>
      <c r="BZH8" s="108"/>
      <c r="BZI8" s="108"/>
      <c r="BZJ8" s="108"/>
      <c r="BZK8" s="108"/>
      <c r="BZL8" s="108"/>
      <c r="BZM8" s="108"/>
      <c r="BZN8" s="108"/>
      <c r="BZO8" s="108"/>
      <c r="BZP8" s="108"/>
      <c r="BZQ8" s="108"/>
      <c r="BZR8" s="108"/>
      <c r="BZS8" s="108"/>
      <c r="BZT8" s="108"/>
      <c r="BZU8" s="108"/>
      <c r="BZV8" s="108"/>
      <c r="BZW8" s="108"/>
      <c r="BZX8" s="108"/>
      <c r="BZY8" s="108"/>
      <c r="BZZ8" s="108"/>
      <c r="CAA8" s="108"/>
      <c r="CAB8" s="108"/>
      <c r="CAC8" s="108"/>
      <c r="CAD8" s="108"/>
      <c r="CAE8" s="108"/>
      <c r="CAF8" s="108"/>
      <c r="CAG8" s="108"/>
      <c r="CAH8" s="108"/>
      <c r="CAI8" s="108"/>
      <c r="CAJ8" s="108"/>
      <c r="CAK8" s="108"/>
      <c r="CAL8" s="108"/>
      <c r="CAM8" s="108"/>
      <c r="CAN8" s="108"/>
      <c r="CAO8" s="108"/>
      <c r="CAP8" s="108"/>
      <c r="CAQ8" s="108"/>
      <c r="CAR8" s="108"/>
      <c r="CAS8" s="108"/>
      <c r="CAT8" s="108"/>
      <c r="CAU8" s="108"/>
      <c r="CAV8" s="108"/>
      <c r="CAW8" s="108"/>
      <c r="CAX8" s="108"/>
      <c r="CAY8" s="108"/>
      <c r="CAZ8" s="108"/>
      <c r="CBA8" s="108"/>
      <c r="CBB8" s="108"/>
      <c r="CBC8" s="108"/>
      <c r="CBD8" s="108"/>
      <c r="CBE8" s="108"/>
      <c r="CBF8" s="108"/>
      <c r="CBG8" s="108"/>
      <c r="CBH8" s="108"/>
      <c r="CBI8" s="108"/>
      <c r="CBJ8" s="108"/>
      <c r="CBK8" s="108"/>
      <c r="CBL8" s="108"/>
      <c r="CBM8" s="108"/>
      <c r="CBN8" s="108"/>
      <c r="CBO8" s="108"/>
      <c r="CBP8" s="108"/>
      <c r="CBQ8" s="108"/>
      <c r="CBR8" s="108"/>
      <c r="CBS8" s="108"/>
      <c r="CBT8" s="108"/>
      <c r="CBU8" s="108"/>
      <c r="CBV8" s="108"/>
      <c r="CBW8" s="108"/>
      <c r="CBX8" s="108"/>
      <c r="CBY8" s="108"/>
      <c r="CBZ8" s="108"/>
      <c r="CCA8" s="108"/>
      <c r="CCB8" s="108"/>
      <c r="CCC8" s="108"/>
      <c r="CCD8" s="108"/>
      <c r="CCE8" s="108"/>
      <c r="CCF8" s="108"/>
      <c r="CCG8" s="108"/>
      <c r="CCH8" s="108"/>
      <c r="CCI8" s="108"/>
      <c r="CCJ8" s="108"/>
      <c r="CCK8" s="108"/>
      <c r="CCL8" s="108"/>
      <c r="CCM8" s="108"/>
      <c r="CCN8" s="108"/>
      <c r="CCO8" s="108"/>
      <c r="CCP8" s="108"/>
      <c r="CCQ8" s="108"/>
      <c r="CCR8" s="108"/>
      <c r="CCS8" s="108"/>
      <c r="CCT8" s="108"/>
      <c r="CCU8" s="108"/>
      <c r="CCV8" s="108"/>
      <c r="CCW8" s="108"/>
      <c r="CCX8" s="108"/>
      <c r="CCY8" s="108"/>
      <c r="CCZ8" s="108"/>
      <c r="CDA8" s="108"/>
      <c r="CDB8" s="108"/>
      <c r="CDC8" s="108"/>
      <c r="CDD8" s="108"/>
      <c r="CDE8" s="108"/>
      <c r="CDF8" s="108"/>
      <c r="CDG8" s="108"/>
      <c r="CDH8" s="108"/>
      <c r="CDI8" s="108"/>
      <c r="CDJ8" s="108"/>
      <c r="CDK8" s="108"/>
      <c r="CDL8" s="108"/>
      <c r="CDM8" s="108"/>
      <c r="CDN8" s="108"/>
      <c r="CDO8" s="108"/>
      <c r="CDP8" s="108"/>
      <c r="CDQ8" s="108"/>
      <c r="CDR8" s="108"/>
      <c r="CDS8" s="108"/>
      <c r="CDT8" s="108"/>
      <c r="CDU8" s="108"/>
      <c r="CDV8" s="108"/>
      <c r="CDW8" s="108"/>
      <c r="CDX8" s="108"/>
      <c r="CDY8" s="108"/>
      <c r="CDZ8" s="108"/>
      <c r="CEA8" s="108"/>
      <c r="CEB8" s="108"/>
      <c r="CEC8" s="108"/>
      <c r="CED8" s="108"/>
      <c r="CEE8" s="108"/>
      <c r="CEF8" s="108"/>
      <c r="CEG8" s="108"/>
      <c r="CEH8" s="108"/>
      <c r="CEI8" s="108"/>
      <c r="CEJ8" s="108"/>
      <c r="CEK8" s="108"/>
      <c r="CEL8" s="108"/>
      <c r="CEM8" s="108"/>
      <c r="CEN8" s="108"/>
      <c r="CEO8" s="108"/>
      <c r="CEP8" s="108"/>
      <c r="CEQ8" s="108"/>
      <c r="CER8" s="108"/>
      <c r="CES8" s="108"/>
      <c r="CET8" s="108"/>
      <c r="CEU8" s="108"/>
      <c r="CEV8" s="108"/>
      <c r="CEW8" s="108"/>
      <c r="CEX8" s="108"/>
      <c r="CEY8" s="108"/>
      <c r="CEZ8" s="108"/>
      <c r="CFA8" s="108"/>
      <c r="CFB8" s="108"/>
      <c r="CFC8" s="108"/>
      <c r="CFD8" s="108"/>
      <c r="CFE8" s="108"/>
      <c r="CFF8" s="108"/>
      <c r="CFG8" s="108"/>
      <c r="CFH8" s="108"/>
      <c r="CFI8" s="108"/>
      <c r="CFJ8" s="108"/>
      <c r="CFK8" s="108"/>
      <c r="CFL8" s="108"/>
      <c r="CFM8" s="108"/>
      <c r="CFN8" s="108"/>
      <c r="CFO8" s="108"/>
      <c r="CFP8" s="108"/>
      <c r="CFQ8" s="108"/>
      <c r="CFR8" s="108"/>
      <c r="CFS8" s="108"/>
      <c r="CFT8" s="108"/>
      <c r="CFU8" s="108"/>
      <c r="CFV8" s="108"/>
      <c r="CFW8" s="108"/>
      <c r="CFX8" s="108"/>
      <c r="CFY8" s="108"/>
      <c r="CFZ8" s="108"/>
      <c r="CGA8" s="108"/>
      <c r="CGB8" s="108"/>
      <c r="CGC8" s="108"/>
      <c r="CGD8" s="108"/>
      <c r="CGE8" s="108"/>
      <c r="CGF8" s="108"/>
      <c r="CGG8" s="108"/>
      <c r="CGH8" s="108"/>
      <c r="CGI8" s="108"/>
      <c r="CGJ8" s="108"/>
      <c r="CGK8" s="108"/>
      <c r="CGL8" s="108"/>
      <c r="CGM8" s="108"/>
      <c r="CGN8" s="108"/>
      <c r="CGO8" s="108"/>
      <c r="CGP8" s="108"/>
      <c r="CGQ8" s="108"/>
      <c r="CGR8" s="108"/>
      <c r="CGS8" s="108"/>
      <c r="CGT8" s="108"/>
      <c r="CGU8" s="108"/>
      <c r="CGV8" s="108"/>
      <c r="CGW8" s="108"/>
      <c r="CGX8" s="108"/>
      <c r="CGY8" s="108"/>
      <c r="CGZ8" s="108"/>
      <c r="CHA8" s="108"/>
      <c r="CHB8" s="108"/>
      <c r="CHC8" s="108"/>
      <c r="CHD8" s="108"/>
      <c r="CHE8" s="108"/>
      <c r="CHF8" s="108"/>
      <c r="CHG8" s="108"/>
      <c r="CHH8" s="108"/>
      <c r="CHI8" s="108"/>
      <c r="CHJ8" s="108"/>
      <c r="CHK8" s="108"/>
      <c r="CHL8" s="108"/>
      <c r="CHM8" s="108"/>
      <c r="CHN8" s="108"/>
      <c r="CHO8" s="108"/>
      <c r="CHP8" s="108"/>
      <c r="CHQ8" s="108"/>
      <c r="CHR8" s="108"/>
      <c r="CHS8" s="108"/>
      <c r="CHT8" s="108"/>
      <c r="CHU8" s="108"/>
      <c r="CHV8" s="108"/>
      <c r="CHW8" s="108"/>
      <c r="CHX8" s="108"/>
      <c r="CHY8" s="108"/>
      <c r="CHZ8" s="108"/>
      <c r="CIA8" s="108"/>
      <c r="CIB8" s="108"/>
      <c r="CIC8" s="108"/>
      <c r="CID8" s="108"/>
      <c r="CIE8" s="108"/>
      <c r="CIF8" s="108"/>
      <c r="CIG8" s="108"/>
      <c r="CIH8" s="108"/>
      <c r="CII8" s="108"/>
      <c r="CIJ8" s="108"/>
      <c r="CIK8" s="108"/>
      <c r="CIL8" s="108"/>
      <c r="CIM8" s="108"/>
      <c r="CIN8" s="108"/>
      <c r="CIO8" s="108"/>
      <c r="CIP8" s="108"/>
      <c r="CIQ8" s="108"/>
      <c r="CIR8" s="108"/>
      <c r="CIS8" s="108"/>
      <c r="CIT8" s="108"/>
      <c r="CIU8" s="108"/>
      <c r="CIV8" s="108"/>
      <c r="CIW8" s="108"/>
      <c r="CIX8" s="108"/>
      <c r="CIY8" s="108"/>
      <c r="CIZ8" s="108"/>
      <c r="CJA8" s="108"/>
      <c r="CJB8" s="108"/>
      <c r="CJC8" s="108"/>
      <c r="CJD8" s="108"/>
      <c r="CJE8" s="108"/>
      <c r="CJF8" s="108"/>
      <c r="CJG8" s="108"/>
      <c r="CJH8" s="108"/>
      <c r="CJI8" s="108"/>
      <c r="CJJ8" s="108"/>
      <c r="CJK8" s="108"/>
      <c r="CJL8" s="108"/>
      <c r="CJM8" s="108"/>
      <c r="CJN8" s="108"/>
      <c r="CJO8" s="108"/>
      <c r="CJP8" s="108"/>
      <c r="CJQ8" s="108"/>
      <c r="CJR8" s="108"/>
      <c r="CJS8" s="108"/>
      <c r="CJT8" s="108"/>
      <c r="CJU8" s="108"/>
      <c r="CJV8" s="108"/>
      <c r="CJW8" s="108"/>
      <c r="CJX8" s="108"/>
      <c r="CJY8" s="108"/>
      <c r="CJZ8" s="108"/>
      <c r="CKA8" s="108"/>
      <c r="CKB8" s="108"/>
      <c r="CKC8" s="108"/>
      <c r="CKD8" s="108"/>
      <c r="CKE8" s="108"/>
      <c r="CKF8" s="108"/>
      <c r="CKG8" s="108"/>
      <c r="CKH8" s="108"/>
      <c r="CKI8" s="108"/>
      <c r="CKJ8" s="108"/>
      <c r="CKK8" s="108"/>
      <c r="CKL8" s="108"/>
      <c r="CKM8" s="108"/>
      <c r="CKN8" s="108"/>
      <c r="CKO8" s="108"/>
      <c r="CKP8" s="108"/>
      <c r="CKQ8" s="108"/>
      <c r="CKR8" s="108"/>
      <c r="CKS8" s="108"/>
      <c r="CKT8" s="108"/>
      <c r="CKU8" s="108"/>
      <c r="CKV8" s="108"/>
      <c r="CKW8" s="108"/>
      <c r="CKX8" s="108"/>
      <c r="CKY8" s="108"/>
      <c r="CKZ8" s="108"/>
      <c r="CLA8" s="108"/>
      <c r="CLB8" s="108"/>
      <c r="CLC8" s="108"/>
      <c r="CLD8" s="108"/>
      <c r="CLE8" s="108"/>
      <c r="CLF8" s="108"/>
      <c r="CLG8" s="108"/>
      <c r="CLH8" s="108"/>
      <c r="CLI8" s="108"/>
      <c r="CLJ8" s="108"/>
      <c r="CLK8" s="108"/>
      <c r="CLL8" s="108"/>
      <c r="CLM8" s="108"/>
      <c r="CLN8" s="108"/>
      <c r="CLO8" s="108"/>
      <c r="CLP8" s="108"/>
      <c r="CLQ8" s="108"/>
      <c r="CLR8" s="108"/>
      <c r="CLS8" s="108"/>
      <c r="CLT8" s="108"/>
      <c r="CLU8" s="108"/>
      <c r="CLV8" s="108"/>
      <c r="CLW8" s="108"/>
      <c r="CLX8" s="108"/>
      <c r="CLY8" s="108"/>
      <c r="CLZ8" s="108"/>
      <c r="CMA8" s="108"/>
      <c r="CMB8" s="108"/>
      <c r="CMC8" s="108"/>
      <c r="CMD8" s="108"/>
      <c r="CME8" s="108"/>
      <c r="CMF8" s="108"/>
      <c r="CMG8" s="108"/>
      <c r="CMH8" s="108"/>
      <c r="CMI8" s="108"/>
      <c r="CMJ8" s="108"/>
      <c r="CMK8" s="108"/>
      <c r="CML8" s="108"/>
      <c r="CMM8" s="108"/>
      <c r="CMN8" s="108"/>
      <c r="CMO8" s="108"/>
      <c r="CMP8" s="108"/>
      <c r="CMQ8" s="108"/>
      <c r="CMR8" s="108"/>
      <c r="CMS8" s="108"/>
      <c r="CMT8" s="108"/>
      <c r="CMU8" s="108"/>
      <c r="CMV8" s="108"/>
      <c r="CMW8" s="108"/>
      <c r="CMX8" s="108"/>
      <c r="CMY8" s="108"/>
      <c r="CMZ8" s="108"/>
      <c r="CNA8" s="108"/>
      <c r="CNB8" s="108"/>
      <c r="CNC8" s="108"/>
      <c r="CND8" s="108"/>
      <c r="CNE8" s="108"/>
      <c r="CNF8" s="108"/>
      <c r="CNG8" s="108"/>
      <c r="CNH8" s="108"/>
      <c r="CNI8" s="108"/>
      <c r="CNJ8" s="108"/>
      <c r="CNK8" s="108"/>
      <c r="CNL8" s="108"/>
      <c r="CNM8" s="108"/>
      <c r="CNN8" s="108"/>
      <c r="CNO8" s="108"/>
      <c r="CNP8" s="108"/>
      <c r="CNQ8" s="108"/>
      <c r="CNR8" s="108"/>
      <c r="CNS8" s="108"/>
      <c r="CNT8" s="108"/>
      <c r="CNU8" s="108"/>
      <c r="CNV8" s="108"/>
      <c r="CNW8" s="108"/>
      <c r="CNX8" s="108"/>
      <c r="CNY8" s="108"/>
      <c r="CNZ8" s="108"/>
      <c r="COA8" s="108"/>
      <c r="COB8" s="108"/>
      <c r="COC8" s="108"/>
      <c r="COD8" s="108"/>
      <c r="COE8" s="108"/>
      <c r="COF8" s="108"/>
      <c r="COG8" s="108"/>
      <c r="COH8" s="108"/>
      <c r="COI8" s="108"/>
      <c r="COJ8" s="108"/>
      <c r="COK8" s="108"/>
      <c r="COL8" s="108"/>
      <c r="COM8" s="108"/>
      <c r="CON8" s="108"/>
      <c r="COO8" s="108"/>
      <c r="COP8" s="108"/>
      <c r="COQ8" s="108"/>
      <c r="COR8" s="108"/>
      <c r="COS8" s="108"/>
      <c r="COT8" s="108"/>
      <c r="COU8" s="108"/>
      <c r="COV8" s="108"/>
      <c r="COW8" s="108"/>
      <c r="COX8" s="108"/>
      <c r="COY8" s="108"/>
      <c r="COZ8" s="108"/>
      <c r="CPA8" s="108"/>
      <c r="CPB8" s="108"/>
      <c r="CPC8" s="108"/>
      <c r="CPD8" s="108"/>
      <c r="CPE8" s="108"/>
      <c r="CPF8" s="108"/>
      <c r="CPG8" s="108"/>
      <c r="CPH8" s="108"/>
      <c r="CPI8" s="108"/>
      <c r="CPJ8" s="108"/>
      <c r="CPK8" s="108"/>
      <c r="CPL8" s="108"/>
      <c r="CPM8" s="108"/>
      <c r="CPN8" s="108"/>
      <c r="CPO8" s="108"/>
      <c r="CPP8" s="108"/>
      <c r="CPQ8" s="108"/>
      <c r="CPR8" s="108"/>
      <c r="CPS8" s="108"/>
      <c r="CPT8" s="108"/>
      <c r="CPU8" s="108"/>
      <c r="CPV8" s="108"/>
      <c r="CPW8" s="108"/>
      <c r="CPX8" s="108"/>
      <c r="CPY8" s="108"/>
      <c r="CPZ8" s="108"/>
      <c r="CQA8" s="108"/>
      <c r="CQB8" s="108"/>
      <c r="CQC8" s="108"/>
      <c r="CQD8" s="108"/>
      <c r="CQE8" s="108"/>
      <c r="CQF8" s="108"/>
      <c r="CQG8" s="108"/>
      <c r="CQH8" s="108"/>
      <c r="CQI8" s="108"/>
      <c r="CQJ8" s="108"/>
      <c r="CQK8" s="108"/>
      <c r="CQL8" s="108"/>
      <c r="CQM8" s="108"/>
      <c r="CQN8" s="108"/>
      <c r="CQO8" s="108"/>
      <c r="CQP8" s="108"/>
      <c r="CQQ8" s="108"/>
      <c r="CQR8" s="108"/>
      <c r="CQS8" s="108"/>
      <c r="CQT8" s="108"/>
      <c r="CQU8" s="108"/>
      <c r="CQV8" s="108"/>
      <c r="CQW8" s="108"/>
      <c r="CQX8" s="108"/>
      <c r="CQY8" s="108"/>
      <c r="CQZ8" s="108"/>
      <c r="CRA8" s="108"/>
      <c r="CRB8" s="108"/>
      <c r="CRC8" s="108"/>
      <c r="CRD8" s="108"/>
      <c r="CRE8" s="108"/>
      <c r="CRF8" s="108"/>
      <c r="CRG8" s="108"/>
      <c r="CRH8" s="108"/>
      <c r="CRI8" s="108"/>
      <c r="CRJ8" s="108"/>
      <c r="CRK8" s="108"/>
      <c r="CRL8" s="108"/>
      <c r="CRM8" s="108"/>
      <c r="CRN8" s="108"/>
      <c r="CRO8" s="108"/>
      <c r="CRP8" s="108"/>
      <c r="CRQ8" s="108"/>
      <c r="CRR8" s="108"/>
      <c r="CRS8" s="108"/>
      <c r="CRT8" s="108"/>
      <c r="CRU8" s="108"/>
      <c r="CRV8" s="108"/>
      <c r="CRW8" s="108"/>
      <c r="CRX8" s="108"/>
      <c r="CRY8" s="108"/>
      <c r="CRZ8" s="108"/>
      <c r="CSA8" s="108"/>
      <c r="CSB8" s="108"/>
      <c r="CSC8" s="108"/>
      <c r="CSD8" s="108"/>
      <c r="CSE8" s="108"/>
      <c r="CSF8" s="108"/>
      <c r="CSG8" s="108"/>
      <c r="CSH8" s="108"/>
      <c r="CSI8" s="108"/>
      <c r="CSJ8" s="108"/>
      <c r="CSK8" s="108"/>
      <c r="CSL8" s="108"/>
      <c r="CSM8" s="108"/>
      <c r="CSN8" s="108"/>
      <c r="CSO8" s="108"/>
      <c r="CSP8" s="108"/>
      <c r="CSQ8" s="108"/>
      <c r="CSR8" s="108"/>
      <c r="CSS8" s="108"/>
      <c r="CST8" s="108"/>
      <c r="CSU8" s="108"/>
      <c r="CSV8" s="108"/>
      <c r="CSW8" s="108"/>
      <c r="CSX8" s="108"/>
      <c r="CSY8" s="108"/>
      <c r="CSZ8" s="108"/>
      <c r="CTA8" s="108"/>
      <c r="CTB8" s="108"/>
      <c r="CTC8" s="108"/>
      <c r="CTD8" s="108"/>
      <c r="CTE8" s="108"/>
      <c r="CTF8" s="108"/>
      <c r="CTG8" s="108"/>
      <c r="CTH8" s="108"/>
      <c r="CTI8" s="108"/>
      <c r="CTJ8" s="108"/>
      <c r="CTK8" s="108"/>
      <c r="CTL8" s="108"/>
      <c r="CTM8" s="108"/>
      <c r="CTN8" s="108"/>
      <c r="CTO8" s="108"/>
      <c r="CTP8" s="108"/>
      <c r="CTQ8" s="108"/>
      <c r="CTR8" s="108"/>
      <c r="CTS8" s="108"/>
      <c r="CTT8" s="108"/>
      <c r="CTU8" s="108"/>
      <c r="CTV8" s="108"/>
      <c r="CTW8" s="108"/>
      <c r="CTX8" s="108"/>
      <c r="CTY8" s="108"/>
      <c r="CTZ8" s="108"/>
      <c r="CUA8" s="108"/>
      <c r="CUB8" s="108"/>
      <c r="CUC8" s="108"/>
      <c r="CUD8" s="108"/>
      <c r="CUE8" s="108"/>
      <c r="CUF8" s="108"/>
      <c r="CUG8" s="108"/>
      <c r="CUH8" s="108"/>
      <c r="CUI8" s="108"/>
      <c r="CUJ8" s="108"/>
      <c r="CUK8" s="108"/>
      <c r="CUL8" s="108"/>
      <c r="CUM8" s="108"/>
      <c r="CUN8" s="108"/>
      <c r="CUO8" s="108"/>
      <c r="CUP8" s="108"/>
      <c r="CUQ8" s="108"/>
      <c r="CUR8" s="108"/>
      <c r="CUS8" s="108"/>
      <c r="CUT8" s="108"/>
      <c r="CUU8" s="108"/>
      <c r="CUV8" s="108"/>
      <c r="CUW8" s="108"/>
      <c r="CUX8" s="108"/>
      <c r="CUY8" s="108"/>
      <c r="CUZ8" s="108"/>
      <c r="CVA8" s="108"/>
      <c r="CVB8" s="108"/>
      <c r="CVC8" s="108"/>
      <c r="CVD8" s="108"/>
      <c r="CVE8" s="108"/>
      <c r="CVF8" s="108"/>
      <c r="CVG8" s="108"/>
      <c r="CVH8" s="108"/>
      <c r="CVI8" s="108"/>
      <c r="CVJ8" s="108"/>
      <c r="CVK8" s="108"/>
      <c r="CVL8" s="108"/>
      <c r="CVM8" s="108"/>
      <c r="CVN8" s="108"/>
      <c r="CVO8" s="108"/>
      <c r="CVP8" s="108"/>
      <c r="CVQ8" s="108"/>
      <c r="CVR8" s="108"/>
      <c r="CVS8" s="108"/>
      <c r="CVT8" s="108"/>
      <c r="CVU8" s="108"/>
      <c r="CVV8" s="108"/>
      <c r="CVW8" s="108"/>
      <c r="CVX8" s="108"/>
      <c r="CVY8" s="108"/>
      <c r="CVZ8" s="108"/>
      <c r="CWA8" s="108"/>
      <c r="CWB8" s="108"/>
      <c r="CWC8" s="108"/>
      <c r="CWD8" s="108"/>
      <c r="CWE8" s="108"/>
      <c r="CWF8" s="108"/>
      <c r="CWG8" s="108"/>
      <c r="CWH8" s="108"/>
      <c r="CWI8" s="108"/>
      <c r="CWJ8" s="108"/>
      <c r="CWK8" s="108"/>
      <c r="CWL8" s="108"/>
      <c r="CWM8" s="108"/>
      <c r="CWN8" s="108"/>
      <c r="CWO8" s="108"/>
      <c r="CWP8" s="108"/>
      <c r="CWQ8" s="108"/>
      <c r="CWR8" s="108"/>
      <c r="CWS8" s="108"/>
      <c r="CWT8" s="108"/>
      <c r="CWU8" s="108"/>
      <c r="CWV8" s="108"/>
      <c r="CWW8" s="108"/>
      <c r="CWX8" s="108"/>
      <c r="CWY8" s="108"/>
      <c r="CWZ8" s="108"/>
      <c r="CXA8" s="108"/>
      <c r="CXB8" s="108"/>
      <c r="CXC8" s="108"/>
      <c r="CXD8" s="108"/>
      <c r="CXE8" s="108"/>
      <c r="CXF8" s="108"/>
      <c r="CXG8" s="108"/>
      <c r="CXH8" s="108"/>
      <c r="CXI8" s="108"/>
      <c r="CXJ8" s="108"/>
      <c r="CXK8" s="108"/>
      <c r="CXL8" s="108"/>
      <c r="CXM8" s="108"/>
      <c r="CXN8" s="108"/>
      <c r="CXO8" s="108"/>
      <c r="CXP8" s="108"/>
      <c r="CXQ8" s="108"/>
      <c r="CXR8" s="108"/>
      <c r="CXS8" s="108"/>
      <c r="CXT8" s="108"/>
      <c r="CXU8" s="108"/>
      <c r="CXV8" s="108"/>
      <c r="CXW8" s="108"/>
      <c r="CXX8" s="108"/>
      <c r="CXY8" s="108"/>
      <c r="CXZ8" s="108"/>
      <c r="CYA8" s="108"/>
      <c r="CYB8" s="108"/>
      <c r="CYC8" s="108"/>
      <c r="CYD8" s="108"/>
      <c r="CYE8" s="108"/>
      <c r="CYF8" s="108"/>
      <c r="CYG8" s="108"/>
      <c r="CYH8" s="108"/>
      <c r="CYI8" s="108"/>
      <c r="CYJ8" s="108"/>
      <c r="CYK8" s="108"/>
      <c r="CYL8" s="108"/>
      <c r="CYM8" s="108"/>
      <c r="CYN8" s="108"/>
      <c r="CYO8" s="108"/>
      <c r="CYP8" s="108"/>
      <c r="CYQ8" s="108"/>
      <c r="CYR8" s="108"/>
      <c r="CYS8" s="108"/>
      <c r="CYT8" s="108"/>
      <c r="CYU8" s="108"/>
      <c r="CYV8" s="108"/>
      <c r="CYW8" s="108"/>
      <c r="CYX8" s="108"/>
      <c r="CYY8" s="108"/>
      <c r="CYZ8" s="108"/>
      <c r="CZA8" s="108"/>
      <c r="CZB8" s="108"/>
      <c r="CZC8" s="108"/>
      <c r="CZD8" s="108"/>
      <c r="CZE8" s="108"/>
      <c r="CZF8" s="108"/>
      <c r="CZG8" s="108"/>
      <c r="CZH8" s="108"/>
      <c r="CZI8" s="108"/>
      <c r="CZJ8" s="108"/>
      <c r="CZK8" s="108"/>
      <c r="CZL8" s="108"/>
      <c r="CZM8" s="108"/>
      <c r="CZN8" s="108"/>
      <c r="CZO8" s="108"/>
      <c r="CZP8" s="108"/>
      <c r="CZQ8" s="108"/>
      <c r="CZR8" s="108"/>
      <c r="CZS8" s="108"/>
      <c r="CZT8" s="108"/>
      <c r="CZU8" s="108"/>
      <c r="CZV8" s="108"/>
      <c r="CZW8" s="108"/>
      <c r="CZX8" s="108"/>
      <c r="CZY8" s="108"/>
      <c r="CZZ8" s="108"/>
      <c r="DAA8" s="108"/>
      <c r="DAB8" s="108"/>
      <c r="DAC8" s="108"/>
      <c r="DAD8" s="108"/>
      <c r="DAE8" s="108"/>
      <c r="DAF8" s="108"/>
      <c r="DAG8" s="108"/>
      <c r="DAH8" s="108"/>
      <c r="DAI8" s="108"/>
      <c r="DAJ8" s="108"/>
      <c r="DAK8" s="108"/>
      <c r="DAL8" s="108"/>
      <c r="DAM8" s="108"/>
      <c r="DAN8" s="108"/>
      <c r="DAO8" s="108"/>
      <c r="DAP8" s="108"/>
      <c r="DAQ8" s="108"/>
      <c r="DAR8" s="108"/>
      <c r="DAS8" s="108"/>
      <c r="DAT8" s="108"/>
      <c r="DAU8" s="108"/>
      <c r="DAV8" s="108"/>
      <c r="DAW8" s="108"/>
      <c r="DAX8" s="108"/>
      <c r="DAY8" s="108"/>
      <c r="DAZ8" s="108"/>
      <c r="DBA8" s="108"/>
      <c r="DBB8" s="108"/>
      <c r="DBC8" s="108"/>
      <c r="DBD8" s="108"/>
      <c r="DBE8" s="108"/>
      <c r="DBF8" s="108"/>
      <c r="DBG8" s="108"/>
      <c r="DBH8" s="108"/>
      <c r="DBI8" s="108"/>
      <c r="DBJ8" s="108"/>
      <c r="DBK8" s="108"/>
      <c r="DBL8" s="108"/>
      <c r="DBM8" s="108"/>
      <c r="DBN8" s="108"/>
      <c r="DBO8" s="108"/>
      <c r="DBP8" s="108"/>
      <c r="DBQ8" s="108"/>
      <c r="DBR8" s="108"/>
      <c r="DBS8" s="108"/>
      <c r="DBT8" s="108"/>
      <c r="DBU8" s="108"/>
      <c r="DBV8" s="108"/>
      <c r="DBW8" s="108"/>
      <c r="DBX8" s="108"/>
      <c r="DBY8" s="108"/>
      <c r="DBZ8" s="108"/>
      <c r="DCA8" s="108"/>
      <c r="DCB8" s="108"/>
      <c r="DCC8" s="108"/>
      <c r="DCD8" s="108"/>
      <c r="DCE8" s="108"/>
      <c r="DCF8" s="108"/>
      <c r="DCG8" s="108"/>
      <c r="DCH8" s="108"/>
      <c r="DCI8" s="108"/>
      <c r="DCJ8" s="108"/>
      <c r="DCK8" s="108"/>
      <c r="DCL8" s="108"/>
      <c r="DCM8" s="108"/>
      <c r="DCN8" s="108"/>
      <c r="DCO8" s="108"/>
      <c r="DCP8" s="108"/>
      <c r="DCQ8" s="108"/>
      <c r="DCR8" s="108"/>
      <c r="DCS8" s="108"/>
      <c r="DCT8" s="108"/>
      <c r="DCU8" s="108"/>
      <c r="DCV8" s="108"/>
      <c r="DCW8" s="108"/>
      <c r="DCX8" s="108"/>
      <c r="DCY8" s="108"/>
      <c r="DCZ8" s="108"/>
      <c r="DDA8" s="108"/>
      <c r="DDB8" s="108"/>
      <c r="DDC8" s="108"/>
      <c r="DDD8" s="108"/>
      <c r="DDE8" s="108"/>
      <c r="DDF8" s="108"/>
      <c r="DDG8" s="108"/>
      <c r="DDH8" s="108"/>
      <c r="DDI8" s="108"/>
      <c r="DDJ8" s="108"/>
      <c r="DDK8" s="108"/>
      <c r="DDL8" s="108"/>
      <c r="DDM8" s="108"/>
      <c r="DDN8" s="108"/>
      <c r="DDO8" s="108"/>
      <c r="DDP8" s="108"/>
      <c r="DDQ8" s="108"/>
      <c r="DDR8" s="108"/>
      <c r="DDS8" s="108"/>
      <c r="DDT8" s="108"/>
      <c r="DDU8" s="108"/>
      <c r="DDV8" s="108"/>
      <c r="DDW8" s="108"/>
      <c r="DDX8" s="108"/>
      <c r="DDY8" s="108"/>
      <c r="DDZ8" s="108"/>
      <c r="DEA8" s="108"/>
      <c r="DEB8" s="108"/>
      <c r="DEC8" s="108"/>
      <c r="DED8" s="108"/>
      <c r="DEE8" s="108"/>
      <c r="DEF8" s="108"/>
      <c r="DEG8" s="108"/>
      <c r="DEH8" s="108"/>
      <c r="DEI8" s="108"/>
      <c r="DEJ8" s="108"/>
      <c r="DEK8" s="108"/>
      <c r="DEL8" s="108"/>
      <c r="DEM8" s="108"/>
      <c r="DEN8" s="108"/>
      <c r="DEO8" s="108"/>
      <c r="DEP8" s="108"/>
      <c r="DEQ8" s="108"/>
      <c r="DER8" s="108"/>
      <c r="DES8" s="108"/>
      <c r="DET8" s="108"/>
      <c r="DEU8" s="108"/>
      <c r="DEV8" s="108"/>
      <c r="DEW8" s="108"/>
      <c r="DEX8" s="108"/>
      <c r="DEY8" s="108"/>
      <c r="DEZ8" s="108"/>
      <c r="DFA8" s="108"/>
      <c r="DFB8" s="108"/>
      <c r="DFC8" s="108"/>
      <c r="DFD8" s="108"/>
      <c r="DFE8" s="108"/>
      <c r="DFF8" s="108"/>
      <c r="DFG8" s="108"/>
      <c r="DFH8" s="108"/>
      <c r="DFI8" s="108"/>
      <c r="DFJ8" s="108"/>
      <c r="DFK8" s="108"/>
      <c r="DFL8" s="108"/>
      <c r="DFM8" s="108"/>
      <c r="DFN8" s="108"/>
      <c r="DFO8" s="108"/>
      <c r="DFP8" s="108"/>
      <c r="DFQ8" s="108"/>
      <c r="DFR8" s="108"/>
      <c r="DFS8" s="108"/>
      <c r="DFT8" s="108"/>
      <c r="DFU8" s="108"/>
      <c r="DFV8" s="108"/>
      <c r="DFW8" s="108"/>
      <c r="DFX8" s="108"/>
      <c r="DFY8" s="108"/>
      <c r="DFZ8" s="108"/>
      <c r="DGA8" s="108"/>
      <c r="DGB8" s="108"/>
      <c r="DGC8" s="108"/>
      <c r="DGD8" s="108"/>
      <c r="DGE8" s="108"/>
      <c r="DGF8" s="108"/>
      <c r="DGG8" s="108"/>
      <c r="DGH8" s="108"/>
      <c r="DGI8" s="108"/>
      <c r="DGJ8" s="108"/>
      <c r="DGK8" s="108"/>
      <c r="DGL8" s="108"/>
      <c r="DGM8" s="108"/>
      <c r="DGN8" s="108"/>
      <c r="DGO8" s="108"/>
      <c r="DGP8" s="108"/>
      <c r="DGQ8" s="108"/>
      <c r="DGR8" s="108"/>
      <c r="DGS8" s="108"/>
      <c r="DGT8" s="108"/>
      <c r="DGU8" s="108"/>
      <c r="DGV8" s="108"/>
      <c r="DGW8" s="108"/>
      <c r="DGX8" s="108"/>
      <c r="DGY8" s="108"/>
      <c r="DGZ8" s="108"/>
      <c r="DHA8" s="108"/>
      <c r="DHB8" s="108"/>
      <c r="DHC8" s="108"/>
      <c r="DHD8" s="108"/>
      <c r="DHE8" s="108"/>
      <c r="DHF8" s="108"/>
      <c r="DHG8" s="108"/>
      <c r="DHH8" s="108"/>
      <c r="DHI8" s="108"/>
      <c r="DHJ8" s="108"/>
      <c r="DHK8" s="108"/>
      <c r="DHL8" s="108"/>
      <c r="DHM8" s="108"/>
      <c r="DHN8" s="108"/>
      <c r="DHO8" s="108"/>
      <c r="DHP8" s="108"/>
      <c r="DHQ8" s="108"/>
      <c r="DHR8" s="108"/>
      <c r="DHS8" s="108"/>
      <c r="DHT8" s="108"/>
      <c r="DHU8" s="108"/>
      <c r="DHV8" s="108"/>
      <c r="DHW8" s="108"/>
      <c r="DHX8" s="108"/>
      <c r="DHY8" s="108"/>
      <c r="DHZ8" s="108"/>
      <c r="DIA8" s="108"/>
      <c r="DIB8" s="108"/>
      <c r="DIC8" s="108"/>
      <c r="DID8" s="108"/>
      <c r="DIE8" s="108"/>
      <c r="DIF8" s="108"/>
      <c r="DIG8" s="108"/>
      <c r="DIH8" s="108"/>
      <c r="DII8" s="108"/>
      <c r="DIJ8" s="108"/>
      <c r="DIK8" s="108"/>
      <c r="DIL8" s="108"/>
      <c r="DIM8" s="108"/>
      <c r="DIN8" s="108"/>
      <c r="DIO8" s="108"/>
      <c r="DIP8" s="108"/>
      <c r="DIQ8" s="108"/>
      <c r="DIR8" s="108"/>
      <c r="DIS8" s="108"/>
      <c r="DIT8" s="108"/>
      <c r="DIU8" s="108"/>
      <c r="DIV8" s="108"/>
      <c r="DIW8" s="108"/>
      <c r="DIX8" s="108"/>
      <c r="DIY8" s="108"/>
      <c r="DIZ8" s="108"/>
      <c r="DJA8" s="108"/>
      <c r="DJB8" s="108"/>
      <c r="DJC8" s="108"/>
      <c r="DJD8" s="108"/>
      <c r="DJE8" s="108"/>
      <c r="DJF8" s="108"/>
      <c r="DJG8" s="108"/>
      <c r="DJH8" s="108"/>
      <c r="DJI8" s="108"/>
      <c r="DJJ8" s="108"/>
      <c r="DJK8" s="108"/>
      <c r="DJL8" s="108"/>
      <c r="DJM8" s="108"/>
      <c r="DJN8" s="108"/>
      <c r="DJO8" s="108"/>
      <c r="DJP8" s="108"/>
      <c r="DJQ8" s="108"/>
      <c r="DJR8" s="108"/>
      <c r="DJS8" s="108"/>
      <c r="DJT8" s="108"/>
      <c r="DJU8" s="108"/>
      <c r="DJV8" s="108"/>
      <c r="DJW8" s="108"/>
      <c r="DJX8" s="108"/>
      <c r="DJY8" s="108"/>
      <c r="DJZ8" s="108"/>
      <c r="DKA8" s="108"/>
      <c r="DKB8" s="108"/>
      <c r="DKC8" s="108"/>
      <c r="DKD8" s="108"/>
      <c r="DKE8" s="108"/>
      <c r="DKF8" s="108"/>
      <c r="DKG8" s="108"/>
      <c r="DKH8" s="108"/>
      <c r="DKI8" s="108"/>
      <c r="DKJ8" s="108"/>
      <c r="DKK8" s="108"/>
      <c r="DKL8" s="108"/>
      <c r="DKM8" s="108"/>
      <c r="DKN8" s="108"/>
      <c r="DKO8" s="108"/>
      <c r="DKP8" s="108"/>
      <c r="DKQ8" s="108"/>
      <c r="DKR8" s="108"/>
      <c r="DKS8" s="108"/>
      <c r="DKT8" s="108"/>
      <c r="DKU8" s="108"/>
      <c r="DKV8" s="108"/>
      <c r="DKW8" s="108"/>
      <c r="DKX8" s="108"/>
      <c r="DKY8" s="108"/>
      <c r="DKZ8" s="108"/>
      <c r="DLA8" s="108"/>
      <c r="DLB8" s="108"/>
      <c r="DLC8" s="108"/>
      <c r="DLD8" s="108"/>
      <c r="DLE8" s="108"/>
      <c r="DLF8" s="108"/>
      <c r="DLG8" s="108"/>
      <c r="DLH8" s="108"/>
      <c r="DLI8" s="108"/>
      <c r="DLJ8" s="108"/>
      <c r="DLK8" s="108"/>
      <c r="DLL8" s="108"/>
      <c r="DLM8" s="108"/>
      <c r="DLN8" s="108"/>
      <c r="DLO8" s="108"/>
      <c r="DLP8" s="108"/>
      <c r="DLQ8" s="108"/>
      <c r="DLR8" s="108"/>
      <c r="DLS8" s="108"/>
      <c r="DLT8" s="108"/>
      <c r="DLU8" s="108"/>
      <c r="DLV8" s="108"/>
      <c r="DLW8" s="108"/>
      <c r="DLX8" s="108"/>
      <c r="DLY8" s="108"/>
      <c r="DLZ8" s="108"/>
      <c r="DMA8" s="108"/>
      <c r="DMB8" s="108"/>
      <c r="DMC8" s="108"/>
      <c r="DMD8" s="108"/>
      <c r="DME8" s="108"/>
      <c r="DMF8" s="108"/>
      <c r="DMG8" s="108"/>
      <c r="DMH8" s="108"/>
      <c r="DMI8" s="108"/>
      <c r="DMJ8" s="108"/>
      <c r="DMK8" s="108"/>
      <c r="DML8" s="108"/>
      <c r="DMM8" s="108"/>
      <c r="DMN8" s="108"/>
      <c r="DMO8" s="108"/>
      <c r="DMP8" s="108"/>
      <c r="DMQ8" s="108"/>
      <c r="DMR8" s="108"/>
      <c r="DMS8" s="108"/>
      <c r="DMT8" s="108"/>
      <c r="DMU8" s="108"/>
      <c r="DMV8" s="108"/>
      <c r="DMW8" s="108"/>
      <c r="DMX8" s="108"/>
      <c r="DMY8" s="108"/>
      <c r="DMZ8" s="108"/>
      <c r="DNA8" s="108"/>
      <c r="DNB8" s="108"/>
      <c r="DNC8" s="108"/>
      <c r="DND8" s="108"/>
      <c r="DNE8" s="108"/>
      <c r="DNF8" s="108"/>
      <c r="DNG8" s="108"/>
      <c r="DNH8" s="108"/>
      <c r="DNI8" s="108"/>
      <c r="DNJ8" s="108"/>
      <c r="DNK8" s="108"/>
      <c r="DNL8" s="108"/>
      <c r="DNM8" s="108"/>
      <c r="DNN8" s="108"/>
      <c r="DNO8" s="108"/>
      <c r="DNP8" s="108"/>
      <c r="DNQ8" s="108"/>
      <c r="DNR8" s="108"/>
      <c r="DNS8" s="108"/>
      <c r="DNT8" s="108"/>
      <c r="DNU8" s="108"/>
      <c r="DNV8" s="108"/>
      <c r="DNW8" s="108"/>
      <c r="DNX8" s="108"/>
      <c r="DNY8" s="108"/>
      <c r="DNZ8" s="108"/>
      <c r="DOA8" s="108"/>
      <c r="DOB8" s="108"/>
      <c r="DOC8" s="108"/>
      <c r="DOD8" s="108"/>
      <c r="DOE8" s="108"/>
      <c r="DOF8" s="108"/>
      <c r="DOG8" s="108"/>
      <c r="DOH8" s="108"/>
      <c r="DOI8" s="108"/>
      <c r="DOJ8" s="108"/>
      <c r="DOK8" s="108"/>
      <c r="DOL8" s="108"/>
      <c r="DOM8" s="108"/>
      <c r="DON8" s="108"/>
      <c r="DOO8" s="108"/>
      <c r="DOP8" s="108"/>
      <c r="DOQ8" s="108"/>
      <c r="DOR8" s="108"/>
      <c r="DOS8" s="108"/>
      <c r="DOT8" s="108"/>
      <c r="DOU8" s="108"/>
      <c r="DOV8" s="108"/>
      <c r="DOW8" s="108"/>
      <c r="DOX8" s="108"/>
      <c r="DOY8" s="108"/>
      <c r="DOZ8" s="108"/>
      <c r="DPA8" s="108"/>
      <c r="DPB8" s="108"/>
      <c r="DPC8" s="108"/>
      <c r="DPD8" s="108"/>
      <c r="DPE8" s="108"/>
      <c r="DPF8" s="108"/>
      <c r="DPG8" s="108"/>
      <c r="DPH8" s="108"/>
      <c r="DPI8" s="108"/>
      <c r="DPJ8" s="108"/>
      <c r="DPK8" s="108"/>
      <c r="DPL8" s="108"/>
      <c r="DPM8" s="108"/>
      <c r="DPN8" s="108"/>
      <c r="DPO8" s="108"/>
      <c r="DPP8" s="108"/>
      <c r="DPQ8" s="108"/>
      <c r="DPR8" s="108"/>
      <c r="DPS8" s="108"/>
      <c r="DPT8" s="108"/>
      <c r="DPU8" s="108"/>
      <c r="DPV8" s="108"/>
      <c r="DPW8" s="108"/>
      <c r="DPX8" s="108"/>
      <c r="DPY8" s="108"/>
      <c r="DPZ8" s="108"/>
      <c r="DQA8" s="108"/>
      <c r="DQB8" s="108"/>
      <c r="DQC8" s="108"/>
      <c r="DQD8" s="108"/>
      <c r="DQE8" s="108"/>
      <c r="DQF8" s="108"/>
      <c r="DQG8" s="108"/>
      <c r="DQH8" s="108"/>
      <c r="DQI8" s="108"/>
      <c r="DQJ8" s="108"/>
      <c r="DQK8" s="108"/>
      <c r="DQL8" s="108"/>
      <c r="DQM8" s="108"/>
      <c r="DQN8" s="108"/>
      <c r="DQO8" s="108"/>
      <c r="DQP8" s="108"/>
      <c r="DQQ8" s="108"/>
      <c r="DQR8" s="108"/>
      <c r="DQS8" s="108"/>
      <c r="DQT8" s="108"/>
      <c r="DQU8" s="108"/>
      <c r="DQV8" s="108"/>
      <c r="DQW8" s="108"/>
      <c r="DQX8" s="108"/>
      <c r="DQY8" s="108"/>
      <c r="DQZ8" s="108"/>
      <c r="DRA8" s="108"/>
      <c r="DRB8" s="108"/>
      <c r="DRC8" s="108"/>
      <c r="DRD8" s="108"/>
      <c r="DRE8" s="108"/>
      <c r="DRF8" s="108"/>
      <c r="DRG8" s="108"/>
      <c r="DRH8" s="108"/>
      <c r="DRI8" s="108"/>
      <c r="DRJ8" s="108"/>
      <c r="DRK8" s="108"/>
      <c r="DRL8" s="108"/>
      <c r="DRM8" s="108"/>
      <c r="DRN8" s="108"/>
      <c r="DRO8" s="108"/>
      <c r="DRP8" s="108"/>
      <c r="DRQ8" s="108"/>
      <c r="DRR8" s="108"/>
      <c r="DRS8" s="108"/>
      <c r="DRT8" s="108"/>
      <c r="DRU8" s="108"/>
      <c r="DRV8" s="108"/>
      <c r="DRW8" s="108"/>
      <c r="DRX8" s="108"/>
      <c r="DRY8" s="108"/>
      <c r="DRZ8" s="108"/>
      <c r="DSA8" s="108"/>
      <c r="DSB8" s="108"/>
      <c r="DSC8" s="108"/>
      <c r="DSD8" s="108"/>
      <c r="DSE8" s="108"/>
      <c r="DSF8" s="108"/>
      <c r="DSG8" s="108"/>
      <c r="DSH8" s="108"/>
      <c r="DSI8" s="108"/>
      <c r="DSJ8" s="108"/>
      <c r="DSK8" s="108"/>
      <c r="DSL8" s="108"/>
      <c r="DSM8" s="108"/>
      <c r="DSN8" s="108"/>
      <c r="DSO8" s="108"/>
      <c r="DSP8" s="108"/>
      <c r="DSQ8" s="108"/>
      <c r="DSR8" s="108"/>
      <c r="DSS8" s="108"/>
      <c r="DST8" s="108"/>
      <c r="DSU8" s="108"/>
      <c r="DSV8" s="108"/>
      <c r="DSW8" s="108"/>
      <c r="DSX8" s="108"/>
      <c r="DSY8" s="108"/>
      <c r="DSZ8" s="108"/>
      <c r="DTA8" s="108"/>
      <c r="DTB8" s="108"/>
      <c r="DTC8" s="108"/>
      <c r="DTD8" s="108"/>
      <c r="DTE8" s="108"/>
      <c r="DTF8" s="108"/>
      <c r="DTG8" s="108"/>
      <c r="DTH8" s="108"/>
      <c r="DTI8" s="108"/>
      <c r="DTJ8" s="108"/>
      <c r="DTK8" s="108"/>
      <c r="DTL8" s="108"/>
      <c r="DTM8" s="108"/>
      <c r="DTN8" s="108"/>
      <c r="DTO8" s="108"/>
      <c r="DTP8" s="108"/>
      <c r="DTQ8" s="108"/>
      <c r="DTR8" s="108"/>
      <c r="DTS8" s="108"/>
      <c r="DTT8" s="108"/>
      <c r="DTU8" s="108"/>
      <c r="DTV8" s="108"/>
      <c r="DTW8" s="108"/>
      <c r="DTX8" s="108"/>
      <c r="DTY8" s="108"/>
      <c r="DTZ8" s="108"/>
      <c r="DUA8" s="108"/>
      <c r="DUB8" s="108"/>
      <c r="DUC8" s="108"/>
      <c r="DUD8" s="108"/>
      <c r="DUE8" s="108"/>
      <c r="DUF8" s="108"/>
      <c r="DUG8" s="108"/>
      <c r="DUH8" s="108"/>
      <c r="DUI8" s="108"/>
      <c r="DUJ8" s="108"/>
      <c r="DUK8" s="108"/>
      <c r="DUL8" s="108"/>
      <c r="DUM8" s="108"/>
      <c r="DUN8" s="108"/>
      <c r="DUO8" s="108"/>
      <c r="DUP8" s="108"/>
      <c r="DUQ8" s="108"/>
      <c r="DUR8" s="108"/>
      <c r="DUS8" s="108"/>
      <c r="DUT8" s="108"/>
      <c r="DUU8" s="108"/>
      <c r="DUV8" s="108"/>
      <c r="DUW8" s="108"/>
      <c r="DUX8" s="108"/>
      <c r="DUY8" s="108"/>
      <c r="DUZ8" s="108"/>
      <c r="DVA8" s="108"/>
      <c r="DVB8" s="108"/>
      <c r="DVC8" s="108"/>
      <c r="DVD8" s="108"/>
      <c r="DVE8" s="108"/>
      <c r="DVF8" s="108"/>
      <c r="DVG8" s="108"/>
      <c r="DVH8" s="108"/>
      <c r="DVI8" s="108"/>
      <c r="DVJ8" s="108"/>
      <c r="DVK8" s="108"/>
      <c r="DVL8" s="108"/>
      <c r="DVM8" s="108"/>
      <c r="DVN8" s="108"/>
      <c r="DVO8" s="108"/>
      <c r="DVP8" s="108"/>
      <c r="DVQ8" s="108"/>
      <c r="DVR8" s="108"/>
      <c r="DVS8" s="108"/>
      <c r="DVT8" s="108"/>
      <c r="DVU8" s="108"/>
      <c r="DVV8" s="108"/>
      <c r="DVW8" s="108"/>
      <c r="DVX8" s="108"/>
      <c r="DVY8" s="108"/>
      <c r="DVZ8" s="108"/>
      <c r="DWA8" s="108"/>
      <c r="DWB8" s="108"/>
      <c r="DWC8" s="108"/>
      <c r="DWD8" s="108"/>
      <c r="DWE8" s="108"/>
      <c r="DWF8" s="108"/>
      <c r="DWG8" s="108"/>
      <c r="DWH8" s="108"/>
      <c r="DWI8" s="108"/>
      <c r="DWJ8" s="108"/>
      <c r="DWK8" s="108"/>
      <c r="DWL8" s="108"/>
      <c r="DWM8" s="108"/>
      <c r="DWN8" s="108"/>
      <c r="DWO8" s="108"/>
      <c r="DWP8" s="108"/>
      <c r="DWQ8" s="108"/>
      <c r="DWR8" s="108"/>
      <c r="DWS8" s="108"/>
      <c r="DWT8" s="108"/>
      <c r="DWU8" s="108"/>
      <c r="DWV8" s="108"/>
      <c r="DWW8" s="108"/>
      <c r="DWX8" s="108"/>
      <c r="DWY8" s="108"/>
      <c r="DWZ8" s="108"/>
      <c r="DXA8" s="108"/>
      <c r="DXB8" s="108"/>
      <c r="DXC8" s="108"/>
      <c r="DXD8" s="108"/>
      <c r="DXE8" s="108"/>
      <c r="DXF8" s="108"/>
      <c r="DXG8" s="108"/>
      <c r="DXH8" s="108"/>
      <c r="DXI8" s="108"/>
      <c r="DXJ8" s="108"/>
      <c r="DXK8" s="108"/>
      <c r="DXL8" s="108"/>
      <c r="DXM8" s="108"/>
      <c r="DXN8" s="108"/>
      <c r="DXO8" s="108"/>
      <c r="DXP8" s="108"/>
      <c r="DXQ8" s="108"/>
      <c r="DXR8" s="108"/>
      <c r="DXS8" s="108"/>
      <c r="DXT8" s="108"/>
      <c r="DXU8" s="108"/>
      <c r="DXV8" s="108"/>
      <c r="DXW8" s="108"/>
      <c r="DXX8" s="108"/>
      <c r="DXY8" s="108"/>
      <c r="DXZ8" s="108"/>
      <c r="DYA8" s="108"/>
      <c r="DYB8" s="108"/>
      <c r="DYC8" s="108"/>
      <c r="DYD8" s="108"/>
      <c r="DYE8" s="108"/>
      <c r="DYF8" s="108"/>
      <c r="DYG8" s="108"/>
      <c r="DYH8" s="108"/>
      <c r="DYI8" s="108"/>
      <c r="DYJ8" s="108"/>
      <c r="DYK8" s="108"/>
      <c r="DYL8" s="108"/>
      <c r="DYM8" s="108"/>
      <c r="DYN8" s="108"/>
      <c r="DYO8" s="108"/>
      <c r="DYP8" s="108"/>
      <c r="DYQ8" s="108"/>
      <c r="DYR8" s="108"/>
      <c r="DYS8" s="108"/>
      <c r="DYT8" s="108"/>
      <c r="DYU8" s="108"/>
      <c r="DYV8" s="108"/>
      <c r="DYW8" s="108"/>
      <c r="DYX8" s="108"/>
      <c r="DYY8" s="108"/>
      <c r="DYZ8" s="108"/>
      <c r="DZA8" s="108"/>
      <c r="DZB8" s="108"/>
      <c r="DZC8" s="108"/>
      <c r="DZD8" s="108"/>
      <c r="DZE8" s="108"/>
      <c r="DZF8" s="108"/>
      <c r="DZG8" s="108"/>
      <c r="DZH8" s="108"/>
      <c r="DZI8" s="108"/>
      <c r="DZJ8" s="108"/>
      <c r="DZK8" s="108"/>
      <c r="DZL8" s="108"/>
      <c r="DZM8" s="108"/>
      <c r="DZN8" s="108"/>
      <c r="DZO8" s="108"/>
      <c r="DZP8" s="108"/>
      <c r="DZQ8" s="108"/>
      <c r="DZR8" s="108"/>
      <c r="DZS8" s="108"/>
      <c r="DZT8" s="108"/>
      <c r="DZU8" s="108"/>
      <c r="DZV8" s="108"/>
      <c r="DZW8" s="108"/>
      <c r="DZX8" s="108"/>
      <c r="DZY8" s="108"/>
      <c r="DZZ8" s="108"/>
      <c r="EAA8" s="108"/>
      <c r="EAB8" s="108"/>
      <c r="EAC8" s="108"/>
      <c r="EAD8" s="108"/>
      <c r="EAE8" s="108"/>
      <c r="EAF8" s="108"/>
      <c r="EAG8" s="108"/>
      <c r="EAH8" s="108"/>
      <c r="EAI8" s="108"/>
      <c r="EAJ8" s="108"/>
      <c r="EAK8" s="108"/>
      <c r="EAL8" s="108"/>
      <c r="EAM8" s="108"/>
      <c r="EAN8" s="108"/>
      <c r="EAO8" s="108"/>
      <c r="EAP8" s="108"/>
      <c r="EAQ8" s="108"/>
      <c r="EAR8" s="108"/>
      <c r="EAS8" s="108"/>
      <c r="EAT8" s="108"/>
      <c r="EAU8" s="108"/>
      <c r="EAV8" s="108"/>
      <c r="EAW8" s="108"/>
      <c r="EAX8" s="108"/>
      <c r="EAY8" s="108"/>
      <c r="EAZ8" s="108"/>
      <c r="EBA8" s="108"/>
      <c r="EBB8" s="108"/>
      <c r="EBC8" s="108"/>
      <c r="EBD8" s="108"/>
      <c r="EBE8" s="108"/>
      <c r="EBF8" s="108"/>
      <c r="EBG8" s="108"/>
      <c r="EBH8" s="108"/>
      <c r="EBI8" s="108"/>
      <c r="EBJ8" s="108"/>
      <c r="EBK8" s="108"/>
      <c r="EBL8" s="108"/>
      <c r="EBM8" s="108"/>
      <c r="EBN8" s="108"/>
      <c r="EBO8" s="108"/>
      <c r="EBP8" s="108"/>
      <c r="EBQ8" s="108"/>
      <c r="EBR8" s="108"/>
      <c r="EBS8" s="108"/>
      <c r="EBT8" s="108"/>
      <c r="EBU8" s="108"/>
      <c r="EBV8" s="108"/>
      <c r="EBW8" s="108"/>
      <c r="EBX8" s="108"/>
      <c r="EBY8" s="108"/>
      <c r="EBZ8" s="108"/>
      <c r="ECA8" s="108"/>
      <c r="ECB8" s="108"/>
      <c r="ECC8" s="108"/>
      <c r="ECD8" s="108"/>
      <c r="ECE8" s="108"/>
      <c r="ECF8" s="108"/>
      <c r="ECG8" s="108"/>
      <c r="ECH8" s="108"/>
      <c r="ECI8" s="108"/>
      <c r="ECJ8" s="108"/>
      <c r="ECK8" s="108"/>
      <c r="ECL8" s="108"/>
      <c r="ECM8" s="108"/>
      <c r="ECN8" s="108"/>
      <c r="ECO8" s="108"/>
      <c r="ECP8" s="108"/>
      <c r="ECQ8" s="108"/>
      <c r="ECR8" s="108"/>
      <c r="ECS8" s="108"/>
      <c r="ECT8" s="108"/>
      <c r="ECU8" s="108"/>
      <c r="ECV8" s="108"/>
      <c r="ECW8" s="108"/>
      <c r="ECX8" s="108"/>
      <c r="ECY8" s="108"/>
      <c r="ECZ8" s="108"/>
      <c r="EDA8" s="108"/>
      <c r="EDB8" s="108"/>
      <c r="EDC8" s="108"/>
      <c r="EDD8" s="108"/>
      <c r="EDE8" s="108"/>
      <c r="EDF8" s="108"/>
      <c r="EDG8" s="108"/>
      <c r="EDH8" s="108"/>
      <c r="EDI8" s="108"/>
      <c r="EDJ8" s="108"/>
      <c r="EDK8" s="108"/>
      <c r="EDL8" s="108"/>
      <c r="EDM8" s="108"/>
      <c r="EDN8" s="108"/>
      <c r="EDO8" s="108"/>
      <c r="EDP8" s="108"/>
      <c r="EDQ8" s="108"/>
      <c r="EDR8" s="108"/>
      <c r="EDS8" s="108"/>
      <c r="EDT8" s="108"/>
      <c r="EDU8" s="108"/>
      <c r="EDV8" s="108"/>
      <c r="EDW8" s="108"/>
      <c r="EDX8" s="108"/>
      <c r="EDY8" s="108"/>
      <c r="EDZ8" s="108"/>
      <c r="EEA8" s="108"/>
      <c r="EEB8" s="108"/>
      <c r="EEC8" s="108"/>
      <c r="EED8" s="108"/>
      <c r="EEE8" s="108"/>
      <c r="EEF8" s="108"/>
      <c r="EEG8" s="108"/>
      <c r="EEH8" s="108"/>
      <c r="EEI8" s="108"/>
      <c r="EEJ8" s="108"/>
      <c r="EEK8" s="108"/>
      <c r="EEL8" s="108"/>
      <c r="EEM8" s="108"/>
      <c r="EEN8" s="108"/>
      <c r="EEO8" s="108"/>
      <c r="EEP8" s="108"/>
      <c r="EEQ8" s="108"/>
      <c r="EER8" s="108"/>
      <c r="EES8" s="108"/>
      <c r="EET8" s="108"/>
      <c r="EEU8" s="108"/>
      <c r="EEV8" s="108"/>
      <c r="EEW8" s="108"/>
      <c r="EEX8" s="108"/>
      <c r="EEY8" s="108"/>
      <c r="EEZ8" s="108"/>
      <c r="EFA8" s="108"/>
      <c r="EFB8" s="108"/>
      <c r="EFC8" s="108"/>
      <c r="EFD8" s="108"/>
      <c r="EFE8" s="108"/>
      <c r="EFF8" s="108"/>
      <c r="EFG8" s="108"/>
      <c r="EFH8" s="108"/>
      <c r="EFI8" s="108"/>
      <c r="EFJ8" s="108"/>
      <c r="EFK8" s="108"/>
      <c r="EFL8" s="108"/>
      <c r="EFM8" s="108"/>
      <c r="EFN8" s="108"/>
      <c r="EFO8" s="108"/>
      <c r="EFP8" s="108"/>
      <c r="EFQ8" s="108"/>
      <c r="EFR8" s="108"/>
      <c r="EFS8" s="108"/>
      <c r="EFT8" s="108"/>
      <c r="EFU8" s="108"/>
      <c r="EFV8" s="108"/>
      <c r="EFW8" s="108"/>
      <c r="EFX8" s="108"/>
      <c r="EFY8" s="108"/>
      <c r="EFZ8" s="108"/>
      <c r="EGA8" s="108"/>
      <c r="EGB8" s="108"/>
      <c r="EGC8" s="108"/>
      <c r="EGD8" s="108"/>
      <c r="EGE8" s="108"/>
      <c r="EGF8" s="108"/>
      <c r="EGG8" s="108"/>
      <c r="EGH8" s="108"/>
      <c r="EGI8" s="108"/>
      <c r="EGJ8" s="108"/>
      <c r="EGK8" s="108"/>
      <c r="EGL8" s="108"/>
      <c r="EGM8" s="108"/>
      <c r="EGN8" s="108"/>
      <c r="EGO8" s="108"/>
      <c r="EGP8" s="108"/>
      <c r="EGQ8" s="108"/>
      <c r="EGR8" s="108"/>
      <c r="EGS8" s="108"/>
      <c r="EGT8" s="108"/>
      <c r="EGU8" s="108"/>
      <c r="EGV8" s="108"/>
      <c r="EGW8" s="108"/>
      <c r="EGX8" s="108"/>
      <c r="EGY8" s="108"/>
      <c r="EGZ8" s="108"/>
      <c r="EHA8" s="108"/>
      <c r="EHB8" s="108"/>
      <c r="EHC8" s="108"/>
      <c r="EHD8" s="108"/>
      <c r="EHE8" s="108"/>
      <c r="EHF8" s="108"/>
      <c r="EHG8" s="108"/>
      <c r="EHH8" s="108"/>
      <c r="EHI8" s="108"/>
      <c r="EHJ8" s="108"/>
      <c r="EHK8" s="108"/>
      <c r="EHL8" s="108"/>
      <c r="EHM8" s="108"/>
      <c r="EHN8" s="108"/>
      <c r="EHO8" s="108"/>
      <c r="EHP8" s="108"/>
      <c r="EHQ8" s="108"/>
      <c r="EHR8" s="108"/>
      <c r="EHS8" s="108"/>
      <c r="EHT8" s="108"/>
      <c r="EHU8" s="108"/>
      <c r="EHV8" s="108"/>
      <c r="EHW8" s="108"/>
      <c r="EHX8" s="108"/>
      <c r="EHY8" s="108"/>
      <c r="EHZ8" s="108"/>
      <c r="EIA8" s="108"/>
      <c r="EIB8" s="108"/>
      <c r="EIC8" s="108"/>
      <c r="EID8" s="108"/>
      <c r="EIE8" s="108"/>
      <c r="EIF8" s="108"/>
      <c r="EIG8" s="108"/>
      <c r="EIH8" s="108"/>
      <c r="EII8" s="108"/>
      <c r="EIJ8" s="108"/>
      <c r="EIK8" s="108"/>
      <c r="EIL8" s="108"/>
      <c r="EIM8" s="108"/>
      <c r="EIN8" s="108"/>
      <c r="EIO8" s="108"/>
      <c r="EIP8" s="108"/>
      <c r="EIQ8" s="108"/>
      <c r="EIR8" s="108"/>
      <c r="EIS8" s="108"/>
      <c r="EIT8" s="108"/>
      <c r="EIU8" s="108"/>
      <c r="EIV8" s="108"/>
      <c r="EIW8" s="108"/>
      <c r="EIX8" s="108"/>
      <c r="EIY8" s="108"/>
      <c r="EIZ8" s="108"/>
      <c r="EJA8" s="108"/>
      <c r="EJB8" s="108"/>
      <c r="EJC8" s="108"/>
      <c r="EJD8" s="108"/>
      <c r="EJE8" s="108"/>
      <c r="EJF8" s="108"/>
      <c r="EJG8" s="108"/>
      <c r="EJH8" s="108"/>
      <c r="EJI8" s="108"/>
      <c r="EJJ8" s="108"/>
      <c r="EJK8" s="108"/>
      <c r="EJL8" s="108"/>
      <c r="EJM8" s="108"/>
      <c r="EJN8" s="108"/>
      <c r="EJO8" s="108"/>
      <c r="EJP8" s="108"/>
      <c r="EJQ8" s="108"/>
      <c r="EJR8" s="108"/>
      <c r="EJS8" s="108"/>
      <c r="EJT8" s="108"/>
      <c r="EJU8" s="108"/>
      <c r="EJV8" s="108"/>
      <c r="EJW8" s="108"/>
      <c r="EJX8" s="108"/>
      <c r="EJY8" s="108"/>
      <c r="EJZ8" s="108"/>
      <c r="EKA8" s="108"/>
      <c r="EKB8" s="108"/>
      <c r="EKC8" s="108"/>
      <c r="EKD8" s="108"/>
      <c r="EKE8" s="108"/>
      <c r="EKF8" s="108"/>
      <c r="EKG8" s="108"/>
      <c r="EKH8" s="108"/>
      <c r="EKI8" s="108"/>
      <c r="EKJ8" s="108"/>
      <c r="EKK8" s="108"/>
      <c r="EKL8" s="108"/>
      <c r="EKM8" s="108"/>
      <c r="EKN8" s="108"/>
      <c r="EKO8" s="108"/>
      <c r="EKP8" s="108"/>
      <c r="EKQ8" s="108"/>
      <c r="EKR8" s="108"/>
      <c r="EKS8" s="108"/>
      <c r="EKT8" s="108"/>
      <c r="EKU8" s="108"/>
      <c r="EKV8" s="108"/>
      <c r="EKW8" s="108"/>
      <c r="EKX8" s="108"/>
      <c r="EKY8" s="108"/>
      <c r="EKZ8" s="108"/>
      <c r="ELA8" s="108"/>
      <c r="ELB8" s="108"/>
      <c r="ELC8" s="108"/>
      <c r="ELD8" s="108"/>
      <c r="ELE8" s="108"/>
      <c r="ELF8" s="108"/>
      <c r="ELG8" s="108"/>
      <c r="ELH8" s="108"/>
      <c r="ELI8" s="108"/>
      <c r="ELJ8" s="108"/>
      <c r="ELK8" s="108"/>
      <c r="ELL8" s="108"/>
      <c r="ELM8" s="108"/>
      <c r="ELN8" s="108"/>
      <c r="ELO8" s="108"/>
      <c r="ELP8" s="108"/>
      <c r="ELQ8" s="108"/>
      <c r="ELR8" s="108"/>
      <c r="ELS8" s="108"/>
      <c r="ELT8" s="108"/>
      <c r="ELU8" s="108"/>
      <c r="ELV8" s="108"/>
      <c r="ELW8" s="108"/>
      <c r="ELX8" s="108"/>
      <c r="ELY8" s="108"/>
      <c r="ELZ8" s="108"/>
      <c r="EMA8" s="108"/>
      <c r="EMB8" s="108"/>
      <c r="EMC8" s="108"/>
      <c r="EMD8" s="108"/>
      <c r="EME8" s="108"/>
      <c r="EMF8" s="108"/>
      <c r="EMG8" s="108"/>
      <c r="EMH8" s="108"/>
      <c r="EMI8" s="108"/>
      <c r="EMJ8" s="108"/>
      <c r="EMK8" s="108"/>
      <c r="EML8" s="108"/>
      <c r="EMM8" s="108"/>
      <c r="EMN8" s="108"/>
      <c r="EMO8" s="108"/>
      <c r="EMP8" s="108"/>
      <c r="EMQ8" s="108"/>
      <c r="EMR8" s="108"/>
      <c r="EMS8" s="108"/>
      <c r="EMT8" s="108"/>
      <c r="EMU8" s="108"/>
      <c r="EMV8" s="108"/>
      <c r="EMW8" s="108"/>
      <c r="EMX8" s="108"/>
      <c r="EMY8" s="108"/>
      <c r="EMZ8" s="108"/>
      <c r="ENA8" s="108"/>
      <c r="ENB8" s="108"/>
      <c r="ENC8" s="108"/>
      <c r="END8" s="108"/>
      <c r="ENE8" s="108"/>
      <c r="ENF8" s="108"/>
      <c r="ENG8" s="108"/>
      <c r="ENH8" s="108"/>
      <c r="ENI8" s="108"/>
      <c r="ENJ8" s="108"/>
      <c r="ENK8" s="108"/>
      <c r="ENL8" s="108"/>
      <c r="ENM8" s="108"/>
      <c r="ENN8" s="108"/>
      <c r="ENO8" s="108"/>
      <c r="ENP8" s="108"/>
      <c r="ENQ8" s="108"/>
      <c r="ENR8" s="108"/>
      <c r="ENS8" s="108"/>
      <c r="ENT8" s="108"/>
      <c r="ENU8" s="108"/>
      <c r="ENV8" s="108"/>
      <c r="ENW8" s="108"/>
      <c r="ENX8" s="108"/>
      <c r="ENY8" s="108"/>
      <c r="ENZ8" s="108"/>
      <c r="EOA8" s="108"/>
      <c r="EOB8" s="108"/>
      <c r="EOC8" s="108"/>
      <c r="EOD8" s="108"/>
      <c r="EOE8" s="108"/>
      <c r="EOF8" s="108"/>
      <c r="EOG8" s="108"/>
      <c r="EOH8" s="108"/>
      <c r="EOI8" s="108"/>
      <c r="EOJ8" s="108"/>
      <c r="EOK8" s="108"/>
      <c r="EOL8" s="108"/>
      <c r="EOM8" s="108"/>
      <c r="EON8" s="108"/>
      <c r="EOO8" s="108"/>
      <c r="EOP8" s="108"/>
      <c r="EOQ8" s="108"/>
      <c r="EOR8" s="108"/>
      <c r="EOS8" s="108"/>
      <c r="EOT8" s="108"/>
      <c r="EOU8" s="108"/>
      <c r="EOV8" s="108"/>
      <c r="EOW8" s="108"/>
      <c r="EOX8" s="108"/>
      <c r="EOY8" s="108"/>
      <c r="EOZ8" s="108"/>
      <c r="EPA8" s="108"/>
      <c r="EPB8" s="108"/>
      <c r="EPC8" s="108"/>
      <c r="EPD8" s="108"/>
      <c r="EPE8" s="108"/>
      <c r="EPF8" s="108"/>
      <c r="EPG8" s="108"/>
      <c r="EPH8" s="108"/>
      <c r="EPI8" s="108"/>
      <c r="EPJ8" s="108"/>
      <c r="EPK8" s="108"/>
      <c r="EPL8" s="108"/>
      <c r="EPM8" s="108"/>
      <c r="EPN8" s="108"/>
      <c r="EPO8" s="108"/>
      <c r="EPP8" s="108"/>
      <c r="EPQ8" s="108"/>
      <c r="EPR8" s="108"/>
      <c r="EPS8" s="108"/>
      <c r="EPT8" s="108"/>
      <c r="EPU8" s="108"/>
      <c r="EPV8" s="108"/>
      <c r="EPW8" s="108"/>
      <c r="EPX8" s="108"/>
      <c r="EPY8" s="108"/>
      <c r="EPZ8" s="108"/>
      <c r="EQA8" s="108"/>
      <c r="EQB8" s="108"/>
      <c r="EQC8" s="108"/>
      <c r="EQD8" s="108"/>
      <c r="EQE8" s="108"/>
      <c r="EQF8" s="108"/>
      <c r="EQG8" s="108"/>
      <c r="EQH8" s="108"/>
      <c r="EQI8" s="108"/>
      <c r="EQJ8" s="108"/>
      <c r="EQK8" s="108"/>
      <c r="EQL8" s="108"/>
      <c r="EQM8" s="108"/>
      <c r="EQN8" s="108"/>
      <c r="EQO8" s="108"/>
      <c r="EQP8" s="108"/>
      <c r="EQQ8" s="108"/>
      <c r="EQR8" s="108"/>
      <c r="EQS8" s="108"/>
      <c r="EQT8" s="108"/>
      <c r="EQU8" s="108"/>
      <c r="EQV8" s="108"/>
      <c r="EQW8" s="108"/>
      <c r="EQX8" s="108"/>
      <c r="EQY8" s="108"/>
      <c r="EQZ8" s="108"/>
      <c r="ERA8" s="108"/>
      <c r="ERB8" s="108"/>
      <c r="ERC8" s="108"/>
      <c r="ERD8" s="108"/>
      <c r="ERE8" s="108"/>
      <c r="ERF8" s="108"/>
      <c r="ERG8" s="108"/>
      <c r="ERH8" s="108"/>
      <c r="ERI8" s="108"/>
      <c r="ERJ8" s="108"/>
      <c r="ERK8" s="108"/>
      <c r="ERL8" s="108"/>
      <c r="ERM8" s="108"/>
      <c r="ERN8" s="108"/>
      <c r="ERO8" s="108"/>
      <c r="ERP8" s="108"/>
      <c r="ERQ8" s="108"/>
      <c r="ERR8" s="108"/>
      <c r="ERS8" s="108"/>
      <c r="ERT8" s="108"/>
      <c r="ERU8" s="108"/>
      <c r="ERV8" s="108"/>
      <c r="ERW8" s="108"/>
      <c r="ERX8" s="108"/>
      <c r="ERY8" s="108"/>
      <c r="ERZ8" s="108"/>
      <c r="ESA8" s="108"/>
      <c r="ESB8" s="108"/>
      <c r="ESC8" s="108"/>
      <c r="ESD8" s="108"/>
      <c r="ESE8" s="108"/>
      <c r="ESF8" s="108"/>
      <c r="ESG8" s="108"/>
      <c r="ESH8" s="108"/>
      <c r="ESI8" s="108"/>
      <c r="ESJ8" s="108"/>
      <c r="ESK8" s="108"/>
      <c r="ESL8" s="108"/>
      <c r="ESM8" s="108"/>
      <c r="ESN8" s="108"/>
      <c r="ESO8" s="108"/>
      <c r="ESP8" s="108"/>
      <c r="ESQ8" s="108"/>
      <c r="ESR8" s="108"/>
      <c r="ESS8" s="108"/>
      <c r="EST8" s="108"/>
      <c r="ESU8" s="108"/>
      <c r="ESV8" s="108"/>
      <c r="ESW8" s="108"/>
      <c r="ESX8" s="108"/>
      <c r="ESY8" s="108"/>
      <c r="ESZ8" s="108"/>
      <c r="ETA8" s="108"/>
      <c r="ETB8" s="108"/>
      <c r="ETC8" s="108"/>
      <c r="ETD8" s="108"/>
      <c r="ETE8" s="108"/>
      <c r="ETF8" s="108"/>
      <c r="ETG8" s="108"/>
      <c r="ETH8" s="108"/>
      <c r="ETI8" s="108"/>
      <c r="ETJ8" s="108"/>
      <c r="ETK8" s="108"/>
      <c r="ETL8" s="108"/>
      <c r="ETM8" s="108"/>
      <c r="ETN8" s="108"/>
      <c r="ETO8" s="108"/>
      <c r="ETP8" s="108"/>
      <c r="ETQ8" s="108"/>
      <c r="ETR8" s="108"/>
      <c r="ETS8" s="108"/>
      <c r="ETT8" s="108"/>
      <c r="ETU8" s="108"/>
      <c r="ETV8" s="108"/>
      <c r="ETW8" s="108"/>
      <c r="ETX8" s="108"/>
      <c r="ETY8" s="108"/>
      <c r="ETZ8" s="108"/>
      <c r="EUA8" s="108"/>
      <c r="EUB8" s="108"/>
      <c r="EUC8" s="108"/>
      <c r="EUD8" s="108"/>
      <c r="EUE8" s="108"/>
      <c r="EUF8" s="108"/>
      <c r="EUG8" s="108"/>
      <c r="EUH8" s="108"/>
      <c r="EUI8" s="108"/>
      <c r="EUJ8" s="108"/>
      <c r="EUK8" s="108"/>
      <c r="EUL8" s="108"/>
      <c r="EUM8" s="108"/>
      <c r="EUN8" s="108"/>
      <c r="EUO8" s="108"/>
      <c r="EUP8" s="108"/>
      <c r="EUQ8" s="108"/>
      <c r="EUR8" s="108"/>
      <c r="EUS8" s="108"/>
      <c r="EUT8" s="108"/>
      <c r="EUU8" s="108"/>
      <c r="EUV8" s="108"/>
      <c r="EUW8" s="108"/>
      <c r="EUX8" s="108"/>
      <c r="EUY8" s="108"/>
      <c r="EUZ8" s="108"/>
      <c r="EVA8" s="108"/>
      <c r="EVB8" s="108"/>
      <c r="EVC8" s="108"/>
      <c r="EVD8" s="108"/>
      <c r="EVE8" s="108"/>
      <c r="EVF8" s="108"/>
      <c r="EVG8" s="108"/>
    </row>
    <row r="9" spans="1:3959" s="111" customFormat="1" ht="15" x14ac:dyDescent="0.25">
      <c r="A9" s="786" t="s">
        <v>1292</v>
      </c>
      <c r="B9" s="406" t="s">
        <v>18</v>
      </c>
      <c r="C9" s="370">
        <v>4</v>
      </c>
      <c r="D9" s="414">
        <f>'Notes BS'!D71</f>
        <v>0</v>
      </c>
      <c r="E9" s="117"/>
      <c r="F9" s="414">
        <f>'Notes BS'!E71</f>
        <v>0</v>
      </c>
      <c r="G9" s="4"/>
      <c r="H9" s="420">
        <f>'Notes BS'!F71</f>
        <v>0</v>
      </c>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08"/>
      <c r="IX9" s="108"/>
      <c r="IY9" s="108"/>
      <c r="IZ9" s="108"/>
      <c r="JA9" s="108"/>
      <c r="JB9" s="108"/>
      <c r="JC9" s="108"/>
      <c r="JD9" s="108"/>
      <c r="JE9" s="108"/>
      <c r="JF9" s="108"/>
      <c r="JG9" s="108"/>
      <c r="JH9" s="108"/>
      <c r="JI9" s="108"/>
      <c r="JJ9" s="108"/>
      <c r="JK9" s="108"/>
      <c r="JL9" s="108"/>
      <c r="JM9" s="108"/>
      <c r="JN9" s="108"/>
      <c r="JO9" s="108"/>
      <c r="JP9" s="108"/>
      <c r="JQ9" s="108"/>
      <c r="JR9" s="108"/>
      <c r="JS9" s="108"/>
      <c r="JT9" s="108"/>
      <c r="JU9" s="108"/>
      <c r="JV9" s="108"/>
      <c r="JW9" s="108"/>
      <c r="JX9" s="108"/>
      <c r="JY9" s="108"/>
      <c r="JZ9" s="108"/>
      <c r="KA9" s="108"/>
      <c r="KB9" s="108"/>
      <c r="KC9" s="108"/>
      <c r="KD9" s="108"/>
      <c r="KE9" s="108"/>
      <c r="KF9" s="108"/>
      <c r="KG9" s="108"/>
      <c r="KH9" s="108"/>
      <c r="KI9" s="108"/>
      <c r="KJ9" s="108"/>
      <c r="KK9" s="108"/>
      <c r="KL9" s="108"/>
      <c r="KM9" s="108"/>
      <c r="KN9" s="108"/>
      <c r="KO9" s="108"/>
      <c r="KP9" s="108"/>
      <c r="KQ9" s="108"/>
      <c r="KR9" s="108"/>
      <c r="KS9" s="108"/>
      <c r="KT9" s="108"/>
      <c r="KU9" s="108"/>
      <c r="KV9" s="108"/>
      <c r="KW9" s="108"/>
      <c r="KX9" s="108"/>
      <c r="KY9" s="108"/>
      <c r="KZ9" s="108"/>
      <c r="LA9" s="108"/>
      <c r="LB9" s="108"/>
      <c r="LC9" s="108"/>
      <c r="LD9" s="108"/>
      <c r="LE9" s="108"/>
      <c r="LF9" s="108"/>
      <c r="LG9" s="108"/>
      <c r="LH9" s="108"/>
      <c r="LI9" s="108"/>
      <c r="LJ9" s="108"/>
      <c r="LK9" s="108"/>
      <c r="LL9" s="108"/>
      <c r="LM9" s="108"/>
      <c r="LN9" s="108"/>
      <c r="LO9" s="108"/>
      <c r="LP9" s="108"/>
      <c r="LQ9" s="108"/>
      <c r="LR9" s="108"/>
      <c r="LS9" s="108"/>
      <c r="LT9" s="108"/>
      <c r="LU9" s="108"/>
      <c r="LV9" s="108"/>
      <c r="LW9" s="108"/>
      <c r="LX9" s="108"/>
      <c r="LY9" s="108"/>
      <c r="LZ9" s="108"/>
      <c r="MA9" s="108"/>
      <c r="MB9" s="108"/>
      <c r="MC9" s="108"/>
      <c r="MD9" s="108"/>
      <c r="ME9" s="108"/>
      <c r="MF9" s="108"/>
      <c r="MG9" s="108"/>
      <c r="MH9" s="108"/>
      <c r="MI9" s="108"/>
      <c r="MJ9" s="108"/>
      <c r="MK9" s="108"/>
      <c r="ML9" s="108"/>
      <c r="MM9" s="108"/>
      <c r="MN9" s="108"/>
      <c r="MO9" s="108"/>
      <c r="MP9" s="108"/>
      <c r="MQ9" s="108"/>
      <c r="MR9" s="108"/>
      <c r="MS9" s="108"/>
      <c r="MT9" s="108"/>
      <c r="MU9" s="108"/>
      <c r="MV9" s="108"/>
      <c r="MW9" s="108"/>
      <c r="MX9" s="108"/>
      <c r="MY9" s="108"/>
      <c r="MZ9" s="108"/>
      <c r="NA9" s="108"/>
      <c r="NB9" s="108"/>
      <c r="NC9" s="108"/>
      <c r="ND9" s="108"/>
      <c r="NE9" s="108"/>
      <c r="NF9" s="108"/>
      <c r="NG9" s="108"/>
      <c r="NH9" s="108"/>
      <c r="NI9" s="108"/>
      <c r="NJ9" s="108"/>
      <c r="NK9" s="108"/>
      <c r="NL9" s="108"/>
      <c r="NM9" s="108"/>
      <c r="NN9" s="108"/>
      <c r="NO9" s="108"/>
      <c r="NP9" s="108"/>
      <c r="NQ9" s="108"/>
      <c r="NR9" s="108"/>
      <c r="NS9" s="108"/>
      <c r="NT9" s="108"/>
      <c r="NU9" s="108"/>
      <c r="NV9" s="108"/>
      <c r="NW9" s="108"/>
      <c r="NX9" s="108"/>
      <c r="NY9" s="108"/>
      <c r="NZ9" s="108"/>
      <c r="OA9" s="108"/>
      <c r="OB9" s="108"/>
      <c r="OC9" s="108"/>
      <c r="OD9" s="108"/>
      <c r="OE9" s="108"/>
      <c r="OF9" s="108"/>
      <c r="OG9" s="108"/>
      <c r="OH9" s="108"/>
      <c r="OI9" s="108"/>
      <c r="OJ9" s="108"/>
      <c r="OK9" s="108"/>
      <c r="OL9" s="108"/>
      <c r="OM9" s="108"/>
      <c r="ON9" s="108"/>
      <c r="OO9" s="108"/>
      <c r="OP9" s="108"/>
      <c r="OQ9" s="108"/>
      <c r="OR9" s="108"/>
      <c r="OS9" s="108"/>
      <c r="OT9" s="108"/>
      <c r="OU9" s="108"/>
      <c r="OV9" s="108"/>
      <c r="OW9" s="108"/>
      <c r="OX9" s="108"/>
      <c r="OY9" s="108"/>
      <c r="OZ9" s="108"/>
      <c r="PA9" s="108"/>
      <c r="PB9" s="108"/>
      <c r="PC9" s="108"/>
      <c r="PD9" s="108"/>
      <c r="PE9" s="108"/>
      <c r="PF9" s="108"/>
      <c r="PG9" s="108"/>
      <c r="PH9" s="108"/>
      <c r="PI9" s="108"/>
      <c r="PJ9" s="108"/>
      <c r="PK9" s="108"/>
      <c r="PL9" s="108"/>
      <c r="PM9" s="108"/>
      <c r="PN9" s="108"/>
      <c r="PO9" s="108"/>
      <c r="PP9" s="108"/>
      <c r="PQ9" s="108"/>
      <c r="PR9" s="108"/>
      <c r="PS9" s="108"/>
      <c r="PT9" s="108"/>
      <c r="PU9" s="108"/>
      <c r="PV9" s="108"/>
      <c r="PW9" s="108"/>
      <c r="PX9" s="108"/>
      <c r="PY9" s="108"/>
      <c r="PZ9" s="108"/>
      <c r="QA9" s="108"/>
      <c r="QB9" s="108"/>
      <c r="QC9" s="108"/>
      <c r="QD9" s="108"/>
      <c r="QE9" s="108"/>
      <c r="QF9" s="108"/>
      <c r="QG9" s="108"/>
      <c r="QH9" s="108"/>
      <c r="QI9" s="108"/>
      <c r="QJ9" s="108"/>
      <c r="QK9" s="108"/>
      <c r="QL9" s="108"/>
      <c r="QM9" s="108"/>
      <c r="QN9" s="108"/>
      <c r="QO9" s="108"/>
      <c r="QP9" s="108"/>
      <c r="QQ9" s="108"/>
      <c r="QR9" s="108"/>
      <c r="QS9" s="108"/>
      <c r="QT9" s="108"/>
      <c r="QU9" s="108"/>
      <c r="QV9" s="108"/>
      <c r="QW9" s="108"/>
      <c r="QX9" s="108"/>
      <c r="QY9" s="108"/>
      <c r="QZ9" s="108"/>
      <c r="RA9" s="108"/>
      <c r="RB9" s="108"/>
      <c r="RC9" s="108"/>
      <c r="RD9" s="108"/>
      <c r="RE9" s="108"/>
      <c r="RF9" s="108"/>
      <c r="RG9" s="108"/>
      <c r="RH9" s="108"/>
      <c r="RI9" s="108"/>
      <c r="RJ9" s="108"/>
      <c r="RK9" s="108"/>
      <c r="RL9" s="108"/>
      <c r="RM9" s="108"/>
      <c r="RN9" s="108"/>
      <c r="RO9" s="108"/>
      <c r="RP9" s="108"/>
      <c r="RQ9" s="108"/>
      <c r="RR9" s="108"/>
      <c r="RS9" s="108"/>
      <c r="RT9" s="108"/>
      <c r="RU9" s="108"/>
      <c r="RV9" s="108"/>
      <c r="RW9" s="108"/>
      <c r="RX9" s="108"/>
      <c r="RY9" s="108"/>
      <c r="RZ9" s="108"/>
      <c r="SA9" s="108"/>
      <c r="SB9" s="108"/>
      <c r="SC9" s="108"/>
      <c r="SD9" s="108"/>
      <c r="SE9" s="108"/>
      <c r="SF9" s="108"/>
      <c r="SG9" s="108"/>
      <c r="SH9" s="108"/>
      <c r="SI9" s="108"/>
      <c r="SJ9" s="108"/>
      <c r="SK9" s="108"/>
      <c r="SL9" s="108"/>
      <c r="SM9" s="108"/>
      <c r="SN9" s="108"/>
      <c r="SO9" s="108"/>
      <c r="SP9" s="108"/>
      <c r="SQ9" s="108"/>
      <c r="SR9" s="108"/>
      <c r="SS9" s="108"/>
      <c r="ST9" s="108"/>
      <c r="SU9" s="108"/>
      <c r="SV9" s="108"/>
      <c r="SW9" s="108"/>
      <c r="SX9" s="108"/>
      <c r="SY9" s="108"/>
      <c r="SZ9" s="108"/>
      <c r="TA9" s="108"/>
      <c r="TB9" s="108"/>
      <c r="TC9" s="108"/>
      <c r="TD9" s="108"/>
      <c r="TE9" s="108"/>
      <c r="TF9" s="108"/>
      <c r="TG9" s="108"/>
      <c r="TH9" s="108"/>
      <c r="TI9" s="108"/>
      <c r="TJ9" s="108"/>
      <c r="TK9" s="108"/>
      <c r="TL9" s="108"/>
      <c r="TM9" s="108"/>
      <c r="TN9" s="108"/>
      <c r="TO9" s="108"/>
      <c r="TP9" s="108"/>
      <c r="TQ9" s="108"/>
      <c r="TR9" s="108"/>
      <c r="TS9" s="108"/>
      <c r="TT9" s="108"/>
      <c r="TU9" s="108"/>
      <c r="TV9" s="108"/>
      <c r="TW9" s="108"/>
      <c r="TX9" s="108"/>
      <c r="TY9" s="108"/>
      <c r="TZ9" s="108"/>
      <c r="UA9" s="108"/>
      <c r="UB9" s="108"/>
      <c r="UC9" s="108"/>
      <c r="UD9" s="108"/>
      <c r="UE9" s="108"/>
      <c r="UF9" s="108"/>
      <c r="UG9" s="108"/>
      <c r="UH9" s="108"/>
      <c r="UI9" s="108"/>
      <c r="UJ9" s="108"/>
      <c r="UK9" s="108"/>
      <c r="UL9" s="108"/>
      <c r="UM9" s="108"/>
      <c r="UN9" s="108"/>
      <c r="UO9" s="108"/>
      <c r="UP9" s="108"/>
      <c r="UQ9" s="108"/>
      <c r="UR9" s="108"/>
      <c r="US9" s="108"/>
      <c r="UT9" s="108"/>
      <c r="UU9" s="108"/>
      <c r="UV9" s="108"/>
      <c r="UW9" s="108"/>
      <c r="UX9" s="108"/>
      <c r="UY9" s="108"/>
      <c r="UZ9" s="108"/>
      <c r="VA9" s="108"/>
      <c r="VB9" s="108"/>
      <c r="VC9" s="108"/>
      <c r="VD9" s="108"/>
      <c r="VE9" s="108"/>
      <c r="VF9" s="108"/>
      <c r="VG9" s="108"/>
      <c r="VH9" s="108"/>
      <c r="VI9" s="108"/>
      <c r="VJ9" s="108"/>
      <c r="VK9" s="108"/>
      <c r="VL9" s="108"/>
      <c r="VM9" s="108"/>
      <c r="VN9" s="108"/>
      <c r="VO9" s="108"/>
      <c r="VP9" s="108"/>
      <c r="VQ9" s="108"/>
      <c r="VR9" s="108"/>
      <c r="VS9" s="108"/>
      <c r="VT9" s="108"/>
      <c r="VU9" s="108"/>
      <c r="VV9" s="108"/>
      <c r="VW9" s="108"/>
      <c r="VX9" s="108"/>
      <c r="VY9" s="108"/>
      <c r="VZ9" s="108"/>
      <c r="WA9" s="108"/>
      <c r="WB9" s="108"/>
      <c r="WC9" s="108"/>
      <c r="WD9" s="108"/>
      <c r="WE9" s="108"/>
      <c r="WF9" s="108"/>
      <c r="WG9" s="108"/>
      <c r="WH9" s="108"/>
      <c r="WI9" s="108"/>
      <c r="WJ9" s="108"/>
      <c r="WK9" s="108"/>
      <c r="WL9" s="108"/>
      <c r="WM9" s="108"/>
      <c r="WN9" s="108"/>
      <c r="WO9" s="108"/>
      <c r="WP9" s="108"/>
      <c r="WQ9" s="108"/>
      <c r="WR9" s="108"/>
      <c r="WS9" s="108"/>
      <c r="WT9" s="108"/>
      <c r="WU9" s="108"/>
      <c r="WV9" s="108"/>
      <c r="WW9" s="108"/>
      <c r="WX9" s="108"/>
      <c r="WY9" s="108"/>
      <c r="WZ9" s="108"/>
      <c r="XA9" s="108"/>
      <c r="XB9" s="108"/>
      <c r="XC9" s="108"/>
      <c r="XD9" s="108"/>
      <c r="XE9" s="108"/>
      <c r="XF9" s="108"/>
      <c r="XG9" s="108"/>
      <c r="XH9" s="108"/>
      <c r="XI9" s="108"/>
      <c r="XJ9" s="108"/>
      <c r="XK9" s="108"/>
      <c r="XL9" s="108"/>
      <c r="XM9" s="108"/>
      <c r="XN9" s="108"/>
      <c r="XO9" s="108"/>
      <c r="XP9" s="108"/>
      <c r="XQ9" s="108"/>
      <c r="XR9" s="108"/>
      <c r="XS9" s="108"/>
      <c r="XT9" s="108"/>
      <c r="XU9" s="108"/>
      <c r="XV9" s="108"/>
      <c r="XW9" s="108"/>
      <c r="XX9" s="108"/>
      <c r="XY9" s="108"/>
      <c r="XZ9" s="108"/>
      <c r="YA9" s="108"/>
      <c r="YB9" s="108"/>
      <c r="YC9" s="108"/>
      <c r="YD9" s="108"/>
      <c r="YE9" s="108"/>
      <c r="YF9" s="108"/>
      <c r="YG9" s="108"/>
      <c r="YH9" s="108"/>
      <c r="YI9" s="108"/>
      <c r="YJ9" s="108"/>
      <c r="YK9" s="108"/>
      <c r="YL9" s="108"/>
      <c r="YM9" s="108"/>
      <c r="YN9" s="108"/>
      <c r="YO9" s="108"/>
      <c r="YP9" s="108"/>
      <c r="YQ9" s="108"/>
      <c r="YR9" s="108"/>
      <c r="YS9" s="108"/>
      <c r="YT9" s="108"/>
      <c r="YU9" s="108"/>
      <c r="YV9" s="108"/>
      <c r="YW9" s="108"/>
      <c r="YX9" s="108"/>
      <c r="YY9" s="108"/>
      <c r="YZ9" s="108"/>
      <c r="ZA9" s="108"/>
      <c r="ZB9" s="108"/>
      <c r="ZC9" s="108"/>
      <c r="ZD9" s="108"/>
      <c r="ZE9" s="108"/>
      <c r="ZF9" s="108"/>
      <c r="ZG9" s="108"/>
      <c r="ZH9" s="108"/>
      <c r="ZI9" s="108"/>
      <c r="ZJ9" s="108"/>
      <c r="ZK9" s="108"/>
      <c r="ZL9" s="108"/>
      <c r="ZM9" s="108"/>
      <c r="ZN9" s="108"/>
      <c r="ZO9" s="108"/>
      <c r="ZP9" s="108"/>
      <c r="ZQ9" s="108"/>
      <c r="ZR9" s="108"/>
      <c r="ZS9" s="108"/>
      <c r="ZT9" s="108"/>
      <c r="ZU9" s="108"/>
      <c r="ZV9" s="108"/>
      <c r="ZW9" s="108"/>
      <c r="ZX9" s="108"/>
      <c r="ZY9" s="108"/>
      <c r="ZZ9" s="108"/>
      <c r="AAA9" s="108"/>
      <c r="AAB9" s="108"/>
      <c r="AAC9" s="108"/>
      <c r="AAD9" s="108"/>
      <c r="AAE9" s="108"/>
      <c r="AAF9" s="108"/>
      <c r="AAG9" s="108"/>
      <c r="AAH9" s="108"/>
      <c r="AAI9" s="108"/>
      <c r="AAJ9" s="108"/>
      <c r="AAK9" s="108"/>
      <c r="AAL9" s="108"/>
      <c r="AAM9" s="108"/>
      <c r="AAN9" s="108"/>
      <c r="AAO9" s="108"/>
      <c r="AAP9" s="108"/>
      <c r="AAQ9" s="108"/>
      <c r="AAR9" s="108"/>
      <c r="AAS9" s="108"/>
      <c r="AAT9" s="108"/>
      <c r="AAU9" s="108"/>
      <c r="AAV9" s="108"/>
      <c r="AAW9" s="108"/>
      <c r="AAX9" s="108"/>
      <c r="AAY9" s="108"/>
      <c r="AAZ9" s="108"/>
      <c r="ABA9" s="108"/>
      <c r="ABB9" s="108"/>
      <c r="ABC9" s="108"/>
      <c r="ABD9" s="108"/>
      <c r="ABE9" s="108"/>
      <c r="ABF9" s="108"/>
      <c r="ABG9" s="108"/>
      <c r="ABH9" s="108"/>
      <c r="ABI9" s="108"/>
      <c r="ABJ9" s="108"/>
      <c r="ABK9" s="108"/>
      <c r="ABL9" s="108"/>
      <c r="ABM9" s="108"/>
      <c r="ABN9" s="108"/>
      <c r="ABO9" s="108"/>
      <c r="ABP9" s="108"/>
      <c r="ABQ9" s="108"/>
      <c r="ABR9" s="108"/>
      <c r="ABS9" s="108"/>
      <c r="ABT9" s="108"/>
      <c r="ABU9" s="108"/>
      <c r="ABV9" s="108"/>
      <c r="ABW9" s="108"/>
      <c r="ABX9" s="108"/>
      <c r="ABY9" s="108"/>
      <c r="ABZ9" s="108"/>
      <c r="ACA9" s="108"/>
      <c r="ACB9" s="108"/>
      <c r="ACC9" s="108"/>
      <c r="ACD9" s="108"/>
      <c r="ACE9" s="108"/>
      <c r="ACF9" s="108"/>
      <c r="ACG9" s="108"/>
      <c r="ACH9" s="108"/>
      <c r="ACI9" s="108"/>
      <c r="ACJ9" s="108"/>
      <c r="ACK9" s="108"/>
      <c r="ACL9" s="108"/>
      <c r="ACM9" s="108"/>
      <c r="ACN9" s="108"/>
      <c r="ACO9" s="108"/>
      <c r="ACP9" s="108"/>
      <c r="ACQ9" s="108"/>
      <c r="ACR9" s="108"/>
      <c r="ACS9" s="108"/>
      <c r="ACT9" s="108"/>
      <c r="ACU9" s="108"/>
      <c r="ACV9" s="108"/>
      <c r="ACW9" s="108"/>
      <c r="ACX9" s="108"/>
      <c r="ACY9" s="108"/>
      <c r="ACZ9" s="108"/>
      <c r="ADA9" s="108"/>
      <c r="ADB9" s="108"/>
      <c r="ADC9" s="108"/>
      <c r="ADD9" s="108"/>
      <c r="ADE9" s="108"/>
      <c r="ADF9" s="108"/>
      <c r="ADG9" s="108"/>
      <c r="ADH9" s="108"/>
      <c r="ADI9" s="108"/>
      <c r="ADJ9" s="108"/>
      <c r="ADK9" s="108"/>
      <c r="ADL9" s="108"/>
      <c r="ADM9" s="108"/>
      <c r="ADN9" s="108"/>
      <c r="ADO9" s="108"/>
      <c r="ADP9" s="108"/>
      <c r="ADQ9" s="108"/>
      <c r="ADR9" s="108"/>
      <c r="ADS9" s="108"/>
      <c r="ADT9" s="108"/>
      <c r="ADU9" s="108"/>
      <c r="ADV9" s="108"/>
      <c r="ADW9" s="108"/>
      <c r="ADX9" s="108"/>
      <c r="ADY9" s="108"/>
      <c r="ADZ9" s="108"/>
      <c r="AEA9" s="108"/>
      <c r="AEB9" s="108"/>
      <c r="AEC9" s="108"/>
      <c r="AED9" s="108"/>
      <c r="AEE9" s="108"/>
      <c r="AEF9" s="108"/>
      <c r="AEG9" s="108"/>
      <c r="AEH9" s="108"/>
      <c r="AEI9" s="108"/>
      <c r="AEJ9" s="108"/>
      <c r="AEK9" s="108"/>
      <c r="AEL9" s="108"/>
      <c r="AEM9" s="108"/>
      <c r="AEN9" s="108"/>
      <c r="AEO9" s="108"/>
      <c r="AEP9" s="108"/>
      <c r="AEQ9" s="108"/>
      <c r="AER9" s="108"/>
      <c r="AES9" s="108"/>
      <c r="AET9" s="108"/>
      <c r="AEU9" s="108"/>
      <c r="AEV9" s="108"/>
      <c r="AEW9" s="108"/>
      <c r="AEX9" s="108"/>
      <c r="AEY9" s="108"/>
      <c r="AEZ9" s="108"/>
      <c r="AFA9" s="108"/>
      <c r="AFB9" s="108"/>
      <c r="AFC9" s="108"/>
      <c r="AFD9" s="108"/>
      <c r="AFE9" s="108"/>
      <c r="AFF9" s="108"/>
      <c r="AFG9" s="108"/>
      <c r="AFH9" s="108"/>
      <c r="AFI9" s="108"/>
      <c r="AFJ9" s="108"/>
      <c r="AFK9" s="108"/>
      <c r="AFL9" s="108"/>
      <c r="AFM9" s="108"/>
      <c r="AFN9" s="108"/>
      <c r="AFO9" s="108"/>
      <c r="AFP9" s="108"/>
      <c r="AFQ9" s="108"/>
      <c r="AFR9" s="108"/>
      <c r="AFS9" s="108"/>
      <c r="AFT9" s="108"/>
      <c r="AFU9" s="108"/>
      <c r="AFV9" s="108"/>
      <c r="AFW9" s="108"/>
      <c r="AFX9" s="108"/>
      <c r="AFY9" s="108"/>
      <c r="AFZ9" s="108"/>
      <c r="AGA9" s="108"/>
      <c r="AGB9" s="108"/>
      <c r="AGC9" s="108"/>
      <c r="AGD9" s="108"/>
      <c r="AGE9" s="108"/>
      <c r="AGF9" s="108"/>
      <c r="AGG9" s="108"/>
      <c r="AGH9" s="108"/>
      <c r="AGI9" s="108"/>
      <c r="AGJ9" s="108"/>
      <c r="AGK9" s="108"/>
      <c r="AGL9" s="108"/>
      <c r="AGM9" s="108"/>
      <c r="AGN9" s="108"/>
      <c r="AGO9" s="108"/>
      <c r="AGP9" s="108"/>
      <c r="AGQ9" s="108"/>
      <c r="AGR9" s="108"/>
      <c r="AGS9" s="108"/>
      <c r="AGT9" s="108"/>
      <c r="AGU9" s="108"/>
      <c r="AGV9" s="108"/>
      <c r="AGW9" s="108"/>
      <c r="AGX9" s="108"/>
      <c r="AGY9" s="108"/>
      <c r="AGZ9" s="108"/>
      <c r="AHA9" s="108"/>
      <c r="AHB9" s="108"/>
      <c r="AHC9" s="108"/>
      <c r="AHD9" s="108"/>
      <c r="AHE9" s="108"/>
      <c r="AHF9" s="108"/>
      <c r="AHG9" s="108"/>
      <c r="AHH9" s="108"/>
      <c r="AHI9" s="108"/>
      <c r="AHJ9" s="108"/>
      <c r="AHK9" s="108"/>
      <c r="AHL9" s="108"/>
      <c r="AHM9" s="108"/>
      <c r="AHN9" s="108"/>
      <c r="AHO9" s="108"/>
      <c r="AHP9" s="108"/>
      <c r="AHQ9" s="108"/>
      <c r="AHR9" s="108"/>
      <c r="AHS9" s="108"/>
      <c r="AHT9" s="108"/>
      <c r="AHU9" s="108"/>
      <c r="AHV9" s="108"/>
      <c r="AHW9" s="108"/>
      <c r="AHX9" s="108"/>
      <c r="AHY9" s="108"/>
      <c r="AHZ9" s="108"/>
      <c r="AIA9" s="108"/>
      <c r="AIB9" s="108"/>
      <c r="AIC9" s="108"/>
      <c r="AID9" s="108"/>
      <c r="AIE9" s="108"/>
      <c r="AIF9" s="108"/>
      <c r="AIG9" s="108"/>
      <c r="AIH9" s="108"/>
      <c r="AII9" s="108"/>
      <c r="AIJ9" s="108"/>
      <c r="AIK9" s="108"/>
      <c r="AIL9" s="108"/>
      <c r="AIM9" s="108"/>
      <c r="AIN9" s="108"/>
      <c r="AIO9" s="108"/>
      <c r="AIP9" s="108"/>
      <c r="AIQ9" s="108"/>
      <c r="AIR9" s="108"/>
      <c r="AIS9" s="108"/>
      <c r="AIT9" s="108"/>
      <c r="AIU9" s="108"/>
      <c r="AIV9" s="108"/>
      <c r="AIW9" s="108"/>
      <c r="AIX9" s="108"/>
      <c r="AIY9" s="108"/>
      <c r="AIZ9" s="108"/>
      <c r="AJA9" s="108"/>
      <c r="AJB9" s="108"/>
      <c r="AJC9" s="108"/>
      <c r="AJD9" s="108"/>
      <c r="AJE9" s="108"/>
      <c r="AJF9" s="108"/>
      <c r="AJG9" s="108"/>
      <c r="AJH9" s="108"/>
      <c r="AJI9" s="108"/>
      <c r="AJJ9" s="108"/>
      <c r="AJK9" s="108"/>
      <c r="AJL9" s="108"/>
      <c r="AJM9" s="108"/>
      <c r="AJN9" s="108"/>
      <c r="AJO9" s="108"/>
      <c r="AJP9" s="108"/>
      <c r="AJQ9" s="108"/>
      <c r="AJR9" s="108"/>
      <c r="AJS9" s="108"/>
      <c r="AJT9" s="108"/>
      <c r="AJU9" s="108"/>
      <c r="AJV9" s="108"/>
      <c r="AJW9" s="108"/>
      <c r="AJX9" s="108"/>
      <c r="AJY9" s="108"/>
      <c r="AJZ9" s="108"/>
      <c r="AKA9" s="108"/>
      <c r="AKB9" s="108"/>
      <c r="AKC9" s="108"/>
      <c r="AKD9" s="108"/>
      <c r="AKE9" s="108"/>
      <c r="AKF9" s="108"/>
      <c r="AKG9" s="108"/>
      <c r="AKH9" s="108"/>
      <c r="AKI9" s="108"/>
      <c r="AKJ9" s="108"/>
      <c r="AKK9" s="108"/>
      <c r="AKL9" s="108"/>
      <c r="AKM9" s="108"/>
      <c r="AKN9" s="108"/>
      <c r="AKO9" s="108"/>
      <c r="AKP9" s="108"/>
      <c r="AKQ9" s="108"/>
      <c r="AKR9" s="108"/>
      <c r="AKS9" s="108"/>
      <c r="AKT9" s="108"/>
      <c r="AKU9" s="108"/>
      <c r="AKV9" s="108"/>
      <c r="AKW9" s="108"/>
      <c r="AKX9" s="108"/>
      <c r="AKY9" s="108"/>
      <c r="AKZ9" s="108"/>
      <c r="ALA9" s="108"/>
      <c r="ALB9" s="108"/>
      <c r="ALC9" s="108"/>
      <c r="ALD9" s="108"/>
      <c r="ALE9" s="108"/>
      <c r="ALF9" s="108"/>
      <c r="ALG9" s="108"/>
      <c r="ALH9" s="108"/>
      <c r="ALI9" s="108"/>
      <c r="ALJ9" s="108"/>
      <c r="ALK9" s="108"/>
      <c r="ALL9" s="108"/>
      <c r="ALM9" s="108"/>
      <c r="ALN9" s="108"/>
      <c r="ALO9" s="108"/>
      <c r="ALP9" s="108"/>
      <c r="ALQ9" s="108"/>
      <c r="ALR9" s="108"/>
      <c r="ALS9" s="108"/>
      <c r="ALT9" s="108"/>
      <c r="ALU9" s="108"/>
      <c r="ALV9" s="108"/>
      <c r="ALW9" s="108"/>
      <c r="ALX9" s="108"/>
      <c r="ALY9" s="108"/>
      <c r="ALZ9" s="108"/>
      <c r="AMA9" s="108"/>
      <c r="AMB9" s="108"/>
      <c r="AMC9" s="108"/>
      <c r="AMD9" s="108"/>
      <c r="AME9" s="108"/>
      <c r="AMF9" s="108"/>
      <c r="AMG9" s="108"/>
      <c r="AMH9" s="108"/>
      <c r="AMI9" s="108"/>
      <c r="AMJ9" s="108"/>
      <c r="AMK9" s="108"/>
      <c r="AML9" s="108"/>
      <c r="AMM9" s="108"/>
      <c r="AMN9" s="108"/>
      <c r="AMO9" s="108"/>
      <c r="AMP9" s="108"/>
      <c r="AMQ9" s="108"/>
      <c r="AMR9" s="108"/>
      <c r="AMS9" s="108"/>
      <c r="AMT9" s="108"/>
      <c r="AMU9" s="108"/>
      <c r="AMV9" s="108"/>
      <c r="AMW9" s="108"/>
      <c r="AMX9" s="108"/>
      <c r="AMY9" s="108"/>
      <c r="AMZ9" s="108"/>
      <c r="ANA9" s="108"/>
      <c r="ANB9" s="108"/>
      <c r="ANC9" s="108"/>
      <c r="AND9" s="108"/>
      <c r="ANE9" s="108"/>
      <c r="ANF9" s="108"/>
      <c r="ANG9" s="108"/>
      <c r="ANH9" s="108"/>
      <c r="ANI9" s="108"/>
      <c r="ANJ9" s="108"/>
      <c r="ANK9" s="108"/>
      <c r="ANL9" s="108"/>
      <c r="ANM9" s="108"/>
      <c r="ANN9" s="108"/>
      <c r="ANO9" s="108"/>
      <c r="ANP9" s="108"/>
      <c r="ANQ9" s="108"/>
      <c r="ANR9" s="108"/>
      <c r="ANS9" s="108"/>
      <c r="ANT9" s="108"/>
      <c r="ANU9" s="108"/>
      <c r="ANV9" s="108"/>
      <c r="ANW9" s="108"/>
      <c r="ANX9" s="108"/>
      <c r="ANY9" s="108"/>
      <c r="ANZ9" s="108"/>
      <c r="AOA9" s="108"/>
      <c r="AOB9" s="108"/>
      <c r="AOC9" s="108"/>
      <c r="AOD9" s="108"/>
      <c r="AOE9" s="108"/>
      <c r="AOF9" s="108"/>
      <c r="AOG9" s="108"/>
      <c r="AOH9" s="108"/>
      <c r="AOI9" s="108"/>
      <c r="AOJ9" s="108"/>
      <c r="AOK9" s="108"/>
      <c r="AOL9" s="108"/>
      <c r="AOM9" s="108"/>
      <c r="AON9" s="108"/>
      <c r="AOO9" s="108"/>
      <c r="AOP9" s="108"/>
      <c r="AOQ9" s="108"/>
      <c r="AOR9" s="108"/>
      <c r="AOS9" s="108"/>
      <c r="AOT9" s="108"/>
      <c r="AOU9" s="108"/>
      <c r="AOV9" s="108"/>
      <c r="AOW9" s="108"/>
      <c r="AOX9" s="108"/>
      <c r="AOY9" s="108"/>
      <c r="AOZ9" s="108"/>
      <c r="APA9" s="108"/>
      <c r="APB9" s="108"/>
      <c r="APC9" s="108"/>
      <c r="APD9" s="108"/>
      <c r="APE9" s="108"/>
      <c r="APF9" s="108"/>
      <c r="APG9" s="108"/>
      <c r="APH9" s="108"/>
      <c r="API9" s="108"/>
      <c r="APJ9" s="108"/>
      <c r="APK9" s="108"/>
      <c r="APL9" s="108"/>
      <c r="APM9" s="108"/>
      <c r="APN9" s="108"/>
      <c r="APO9" s="108"/>
      <c r="APP9" s="108"/>
      <c r="APQ9" s="108"/>
      <c r="APR9" s="108"/>
      <c r="APS9" s="108"/>
      <c r="APT9" s="108"/>
      <c r="APU9" s="108"/>
      <c r="APV9" s="108"/>
      <c r="APW9" s="108"/>
      <c r="APX9" s="108"/>
      <c r="APY9" s="108"/>
      <c r="APZ9" s="108"/>
      <c r="AQA9" s="108"/>
      <c r="AQB9" s="108"/>
      <c r="AQC9" s="108"/>
      <c r="AQD9" s="108"/>
      <c r="AQE9" s="108"/>
      <c r="AQF9" s="108"/>
      <c r="AQG9" s="108"/>
      <c r="AQH9" s="108"/>
      <c r="AQI9" s="108"/>
      <c r="AQJ9" s="108"/>
      <c r="AQK9" s="108"/>
      <c r="AQL9" s="108"/>
      <c r="AQM9" s="108"/>
      <c r="AQN9" s="108"/>
      <c r="AQO9" s="108"/>
      <c r="AQP9" s="108"/>
      <c r="AQQ9" s="108"/>
      <c r="AQR9" s="108"/>
      <c r="AQS9" s="108"/>
      <c r="AQT9" s="108"/>
      <c r="AQU9" s="108"/>
      <c r="AQV9" s="108"/>
      <c r="AQW9" s="108"/>
      <c r="AQX9" s="108"/>
      <c r="AQY9" s="108"/>
      <c r="AQZ9" s="108"/>
      <c r="ARA9" s="108"/>
      <c r="ARB9" s="108"/>
      <c r="ARC9" s="108"/>
      <c r="ARD9" s="108"/>
      <c r="ARE9" s="108"/>
      <c r="ARF9" s="108"/>
      <c r="ARG9" s="108"/>
      <c r="ARH9" s="108"/>
      <c r="ARI9" s="108"/>
      <c r="ARJ9" s="108"/>
      <c r="ARK9" s="108"/>
      <c r="ARL9" s="108"/>
      <c r="ARM9" s="108"/>
      <c r="ARN9" s="108"/>
      <c r="ARO9" s="108"/>
      <c r="ARP9" s="108"/>
      <c r="ARQ9" s="108"/>
      <c r="ARR9" s="108"/>
      <c r="ARS9" s="108"/>
      <c r="ART9" s="108"/>
      <c r="ARU9" s="108"/>
      <c r="ARV9" s="108"/>
      <c r="ARW9" s="108"/>
      <c r="ARX9" s="108"/>
      <c r="ARY9" s="108"/>
      <c r="ARZ9" s="108"/>
      <c r="ASA9" s="108"/>
      <c r="ASB9" s="108"/>
      <c r="ASC9" s="108"/>
      <c r="ASD9" s="108"/>
      <c r="ASE9" s="108"/>
      <c r="ASF9" s="108"/>
      <c r="ASG9" s="108"/>
      <c r="ASH9" s="108"/>
      <c r="ASI9" s="108"/>
      <c r="ASJ9" s="108"/>
      <c r="ASK9" s="108"/>
      <c r="ASL9" s="108"/>
      <c r="ASM9" s="108"/>
      <c r="ASN9" s="108"/>
      <c r="ASO9" s="108"/>
      <c r="ASP9" s="108"/>
      <c r="ASQ9" s="108"/>
      <c r="ASR9" s="108"/>
      <c r="ASS9" s="108"/>
      <c r="AST9" s="108"/>
      <c r="ASU9" s="108"/>
      <c r="ASV9" s="108"/>
      <c r="ASW9" s="108"/>
      <c r="ASX9" s="108"/>
      <c r="ASY9" s="108"/>
      <c r="ASZ9" s="108"/>
      <c r="ATA9" s="108"/>
      <c r="ATB9" s="108"/>
      <c r="ATC9" s="108"/>
      <c r="ATD9" s="108"/>
      <c r="ATE9" s="108"/>
      <c r="ATF9" s="108"/>
      <c r="ATG9" s="108"/>
      <c r="ATH9" s="108"/>
      <c r="ATI9" s="108"/>
      <c r="ATJ9" s="108"/>
      <c r="ATK9" s="108"/>
      <c r="ATL9" s="108"/>
      <c r="ATM9" s="108"/>
      <c r="ATN9" s="108"/>
      <c r="ATO9" s="108"/>
      <c r="ATP9" s="108"/>
      <c r="ATQ9" s="108"/>
      <c r="ATR9" s="108"/>
      <c r="ATS9" s="108"/>
      <c r="ATT9" s="108"/>
      <c r="ATU9" s="108"/>
      <c r="ATV9" s="108"/>
      <c r="ATW9" s="108"/>
      <c r="ATX9" s="108"/>
      <c r="ATY9" s="108"/>
      <c r="ATZ9" s="108"/>
      <c r="AUA9" s="108"/>
      <c r="AUB9" s="108"/>
      <c r="AUC9" s="108"/>
      <c r="AUD9" s="108"/>
      <c r="AUE9" s="108"/>
      <c r="AUF9" s="108"/>
      <c r="AUG9" s="108"/>
      <c r="AUH9" s="108"/>
      <c r="AUI9" s="108"/>
      <c r="AUJ9" s="108"/>
      <c r="AUK9" s="108"/>
      <c r="AUL9" s="108"/>
      <c r="AUM9" s="108"/>
      <c r="AUN9" s="108"/>
      <c r="AUO9" s="108"/>
      <c r="AUP9" s="108"/>
      <c r="AUQ9" s="108"/>
      <c r="AUR9" s="108"/>
      <c r="AUS9" s="108"/>
      <c r="AUT9" s="108"/>
      <c r="AUU9" s="108"/>
      <c r="AUV9" s="108"/>
      <c r="AUW9" s="108"/>
      <c r="AUX9" s="108"/>
      <c r="AUY9" s="108"/>
      <c r="AUZ9" s="108"/>
      <c r="AVA9" s="108"/>
      <c r="AVB9" s="108"/>
      <c r="AVC9" s="108"/>
      <c r="AVD9" s="108"/>
      <c r="AVE9" s="108"/>
      <c r="AVF9" s="108"/>
      <c r="AVG9" s="108"/>
      <c r="AVH9" s="108"/>
      <c r="AVI9" s="108"/>
      <c r="AVJ9" s="108"/>
      <c r="AVK9" s="108"/>
      <c r="AVL9" s="108"/>
      <c r="AVM9" s="108"/>
      <c r="AVN9" s="108"/>
      <c r="AVO9" s="108"/>
      <c r="AVP9" s="108"/>
      <c r="AVQ9" s="108"/>
      <c r="AVR9" s="108"/>
      <c r="AVS9" s="108"/>
      <c r="AVT9" s="108"/>
      <c r="AVU9" s="108"/>
      <c r="AVV9" s="108"/>
      <c r="AVW9" s="108"/>
      <c r="AVX9" s="108"/>
      <c r="AVY9" s="108"/>
      <c r="AVZ9" s="108"/>
      <c r="AWA9" s="108"/>
      <c r="AWB9" s="108"/>
      <c r="AWC9" s="108"/>
      <c r="AWD9" s="108"/>
      <c r="AWE9" s="108"/>
      <c r="AWF9" s="108"/>
      <c r="AWG9" s="108"/>
      <c r="AWH9" s="108"/>
      <c r="AWI9" s="108"/>
      <c r="AWJ9" s="108"/>
      <c r="AWK9" s="108"/>
      <c r="AWL9" s="108"/>
      <c r="AWM9" s="108"/>
      <c r="AWN9" s="108"/>
      <c r="AWO9" s="108"/>
      <c r="AWP9" s="108"/>
      <c r="AWQ9" s="108"/>
      <c r="AWR9" s="108"/>
      <c r="AWS9" s="108"/>
      <c r="AWT9" s="108"/>
      <c r="AWU9" s="108"/>
      <c r="AWV9" s="108"/>
      <c r="AWW9" s="108"/>
      <c r="AWX9" s="108"/>
      <c r="AWY9" s="108"/>
      <c r="AWZ9" s="108"/>
      <c r="AXA9" s="108"/>
      <c r="AXB9" s="108"/>
      <c r="AXC9" s="108"/>
      <c r="AXD9" s="108"/>
      <c r="AXE9" s="108"/>
      <c r="AXF9" s="108"/>
      <c r="AXG9" s="108"/>
      <c r="AXH9" s="108"/>
      <c r="AXI9" s="108"/>
      <c r="AXJ9" s="108"/>
      <c r="AXK9" s="108"/>
      <c r="AXL9" s="108"/>
      <c r="AXM9" s="108"/>
      <c r="AXN9" s="108"/>
      <c r="AXO9" s="108"/>
      <c r="AXP9" s="108"/>
      <c r="AXQ9" s="108"/>
      <c r="AXR9" s="108"/>
      <c r="AXS9" s="108"/>
      <c r="AXT9" s="108"/>
      <c r="AXU9" s="108"/>
      <c r="AXV9" s="108"/>
      <c r="AXW9" s="108"/>
      <c r="AXX9" s="108"/>
      <c r="AXY9" s="108"/>
      <c r="AXZ9" s="108"/>
      <c r="AYA9" s="108"/>
      <c r="AYB9" s="108"/>
      <c r="AYC9" s="108"/>
      <c r="AYD9" s="108"/>
      <c r="AYE9" s="108"/>
      <c r="AYF9" s="108"/>
      <c r="AYG9" s="108"/>
      <c r="AYH9" s="108"/>
      <c r="AYI9" s="108"/>
      <c r="AYJ9" s="108"/>
      <c r="AYK9" s="108"/>
      <c r="AYL9" s="108"/>
      <c r="AYM9" s="108"/>
      <c r="AYN9" s="108"/>
      <c r="AYO9" s="108"/>
      <c r="AYP9" s="108"/>
      <c r="AYQ9" s="108"/>
      <c r="AYR9" s="108"/>
      <c r="AYS9" s="108"/>
      <c r="AYT9" s="108"/>
      <c r="AYU9" s="108"/>
      <c r="AYV9" s="108"/>
      <c r="AYW9" s="108"/>
      <c r="AYX9" s="108"/>
      <c r="AYY9" s="108"/>
      <c r="AYZ9" s="108"/>
      <c r="AZA9" s="108"/>
      <c r="AZB9" s="108"/>
      <c r="AZC9" s="108"/>
      <c r="AZD9" s="108"/>
      <c r="AZE9" s="108"/>
      <c r="AZF9" s="108"/>
      <c r="AZG9" s="108"/>
      <c r="AZH9" s="108"/>
      <c r="AZI9" s="108"/>
      <c r="AZJ9" s="108"/>
      <c r="AZK9" s="108"/>
      <c r="AZL9" s="108"/>
      <c r="AZM9" s="108"/>
      <c r="AZN9" s="108"/>
      <c r="AZO9" s="108"/>
      <c r="AZP9" s="108"/>
      <c r="AZQ9" s="108"/>
      <c r="AZR9" s="108"/>
      <c r="AZS9" s="108"/>
      <c r="AZT9" s="108"/>
      <c r="AZU9" s="108"/>
      <c r="AZV9" s="108"/>
      <c r="AZW9" s="108"/>
      <c r="AZX9" s="108"/>
      <c r="AZY9" s="108"/>
      <c r="AZZ9" s="108"/>
      <c r="BAA9" s="108"/>
      <c r="BAB9" s="108"/>
      <c r="BAC9" s="108"/>
      <c r="BAD9" s="108"/>
      <c r="BAE9" s="108"/>
      <c r="BAF9" s="108"/>
      <c r="BAG9" s="108"/>
      <c r="BAH9" s="108"/>
      <c r="BAI9" s="108"/>
      <c r="BAJ9" s="108"/>
      <c r="BAK9" s="108"/>
      <c r="BAL9" s="108"/>
      <c r="BAM9" s="108"/>
      <c r="BAN9" s="108"/>
      <c r="BAO9" s="108"/>
      <c r="BAP9" s="108"/>
      <c r="BAQ9" s="108"/>
      <c r="BAR9" s="108"/>
      <c r="BAS9" s="108"/>
      <c r="BAT9" s="108"/>
      <c r="BAU9" s="108"/>
      <c r="BAV9" s="108"/>
      <c r="BAW9" s="108"/>
      <c r="BAX9" s="108"/>
      <c r="BAY9" s="108"/>
      <c r="BAZ9" s="108"/>
      <c r="BBA9" s="108"/>
      <c r="BBB9" s="108"/>
      <c r="BBC9" s="108"/>
      <c r="BBD9" s="108"/>
      <c r="BBE9" s="108"/>
      <c r="BBF9" s="108"/>
      <c r="BBG9" s="108"/>
      <c r="BBH9" s="108"/>
      <c r="BBI9" s="108"/>
      <c r="BBJ9" s="108"/>
      <c r="BBK9" s="108"/>
      <c r="BBL9" s="108"/>
      <c r="BBM9" s="108"/>
      <c r="BBN9" s="108"/>
      <c r="BBO9" s="108"/>
      <c r="BBP9" s="108"/>
      <c r="BBQ9" s="108"/>
      <c r="BBR9" s="108"/>
      <c r="BBS9" s="108"/>
      <c r="BBT9" s="108"/>
      <c r="BBU9" s="108"/>
      <c r="BBV9" s="108"/>
      <c r="BBW9" s="108"/>
      <c r="BBX9" s="108"/>
      <c r="BBY9" s="108"/>
      <c r="BBZ9" s="108"/>
      <c r="BCA9" s="108"/>
      <c r="BCB9" s="108"/>
      <c r="BCC9" s="108"/>
      <c r="BCD9" s="108"/>
      <c r="BCE9" s="108"/>
      <c r="BCF9" s="108"/>
      <c r="BCG9" s="108"/>
      <c r="BCH9" s="108"/>
      <c r="BCI9" s="108"/>
      <c r="BCJ9" s="108"/>
      <c r="BCK9" s="108"/>
      <c r="BCL9" s="108"/>
      <c r="BCM9" s="108"/>
      <c r="BCN9" s="108"/>
      <c r="BCO9" s="108"/>
      <c r="BCP9" s="108"/>
      <c r="BCQ9" s="108"/>
      <c r="BCR9" s="108"/>
      <c r="BCS9" s="108"/>
      <c r="BCT9" s="108"/>
      <c r="BCU9" s="108"/>
      <c r="BCV9" s="108"/>
      <c r="BCW9" s="108"/>
      <c r="BCX9" s="108"/>
      <c r="BCY9" s="108"/>
      <c r="BCZ9" s="108"/>
      <c r="BDA9" s="108"/>
      <c r="BDB9" s="108"/>
      <c r="BDC9" s="108"/>
      <c r="BDD9" s="108"/>
      <c r="BDE9" s="108"/>
      <c r="BDF9" s="108"/>
      <c r="BDG9" s="108"/>
      <c r="BDH9" s="108"/>
      <c r="BDI9" s="108"/>
      <c r="BDJ9" s="108"/>
      <c r="BDK9" s="108"/>
      <c r="BDL9" s="108"/>
      <c r="BDM9" s="108"/>
      <c r="BDN9" s="108"/>
      <c r="BDO9" s="108"/>
      <c r="BDP9" s="108"/>
      <c r="BDQ9" s="108"/>
      <c r="BDR9" s="108"/>
      <c r="BDS9" s="108"/>
      <c r="BDT9" s="108"/>
      <c r="BDU9" s="108"/>
      <c r="BDV9" s="108"/>
      <c r="BDW9" s="108"/>
      <c r="BDX9" s="108"/>
      <c r="BDY9" s="108"/>
      <c r="BDZ9" s="108"/>
      <c r="BEA9" s="108"/>
      <c r="BEB9" s="108"/>
      <c r="BEC9" s="108"/>
      <c r="BED9" s="108"/>
      <c r="BEE9" s="108"/>
      <c r="BEF9" s="108"/>
      <c r="BEG9" s="108"/>
      <c r="BEH9" s="108"/>
      <c r="BEI9" s="108"/>
      <c r="BEJ9" s="108"/>
      <c r="BEK9" s="108"/>
      <c r="BEL9" s="108"/>
      <c r="BEM9" s="108"/>
      <c r="BEN9" s="108"/>
      <c r="BEO9" s="108"/>
      <c r="BEP9" s="108"/>
      <c r="BEQ9" s="108"/>
      <c r="BER9" s="108"/>
      <c r="BES9" s="108"/>
      <c r="BET9" s="108"/>
      <c r="BEU9" s="108"/>
      <c r="BEV9" s="108"/>
      <c r="BEW9" s="108"/>
      <c r="BEX9" s="108"/>
      <c r="BEY9" s="108"/>
      <c r="BEZ9" s="108"/>
      <c r="BFA9" s="108"/>
      <c r="BFB9" s="108"/>
      <c r="BFC9" s="108"/>
      <c r="BFD9" s="108"/>
      <c r="BFE9" s="108"/>
      <c r="BFF9" s="108"/>
      <c r="BFG9" s="108"/>
      <c r="BFH9" s="108"/>
      <c r="BFI9" s="108"/>
      <c r="BFJ9" s="108"/>
      <c r="BFK9" s="108"/>
      <c r="BFL9" s="108"/>
      <c r="BFM9" s="108"/>
      <c r="BFN9" s="108"/>
      <c r="BFO9" s="108"/>
      <c r="BFP9" s="108"/>
      <c r="BFQ9" s="108"/>
      <c r="BFR9" s="108"/>
      <c r="BFS9" s="108"/>
      <c r="BFT9" s="108"/>
      <c r="BFU9" s="108"/>
      <c r="BFV9" s="108"/>
      <c r="BFW9" s="108"/>
      <c r="BFX9" s="108"/>
      <c r="BFY9" s="108"/>
      <c r="BFZ9" s="108"/>
      <c r="BGA9" s="108"/>
      <c r="BGB9" s="108"/>
      <c r="BGC9" s="108"/>
      <c r="BGD9" s="108"/>
      <c r="BGE9" s="108"/>
      <c r="BGF9" s="108"/>
      <c r="BGG9" s="108"/>
      <c r="BGH9" s="108"/>
      <c r="BGI9" s="108"/>
      <c r="BGJ9" s="108"/>
      <c r="BGK9" s="108"/>
      <c r="BGL9" s="108"/>
      <c r="BGM9" s="108"/>
      <c r="BGN9" s="108"/>
      <c r="BGO9" s="108"/>
      <c r="BGP9" s="108"/>
      <c r="BGQ9" s="108"/>
      <c r="BGR9" s="108"/>
      <c r="BGS9" s="108"/>
      <c r="BGT9" s="108"/>
      <c r="BGU9" s="108"/>
      <c r="BGV9" s="108"/>
      <c r="BGW9" s="108"/>
      <c r="BGX9" s="108"/>
      <c r="BGY9" s="108"/>
      <c r="BGZ9" s="108"/>
      <c r="BHA9" s="108"/>
      <c r="BHB9" s="108"/>
      <c r="BHC9" s="108"/>
      <c r="BHD9" s="108"/>
      <c r="BHE9" s="108"/>
      <c r="BHF9" s="108"/>
      <c r="BHG9" s="108"/>
      <c r="BHH9" s="108"/>
      <c r="BHI9" s="108"/>
      <c r="BHJ9" s="108"/>
      <c r="BHK9" s="108"/>
      <c r="BHL9" s="108"/>
      <c r="BHM9" s="108"/>
      <c r="BHN9" s="108"/>
      <c r="BHO9" s="108"/>
      <c r="BHP9" s="108"/>
      <c r="BHQ9" s="108"/>
      <c r="BHR9" s="108"/>
      <c r="BHS9" s="108"/>
      <c r="BHT9" s="108"/>
      <c r="BHU9" s="108"/>
      <c r="BHV9" s="108"/>
      <c r="BHW9" s="108"/>
      <c r="BHX9" s="108"/>
      <c r="BHY9" s="108"/>
      <c r="BHZ9" s="108"/>
      <c r="BIA9" s="108"/>
      <c r="BIB9" s="108"/>
      <c r="BIC9" s="108"/>
      <c r="BID9" s="108"/>
      <c r="BIE9" s="108"/>
      <c r="BIF9" s="108"/>
      <c r="BIG9" s="108"/>
      <c r="BIH9" s="108"/>
      <c r="BII9" s="108"/>
      <c r="BIJ9" s="108"/>
      <c r="BIK9" s="108"/>
      <c r="BIL9" s="108"/>
      <c r="BIM9" s="108"/>
      <c r="BIN9" s="108"/>
      <c r="BIO9" s="108"/>
      <c r="BIP9" s="108"/>
      <c r="BIQ9" s="108"/>
      <c r="BIR9" s="108"/>
      <c r="BIS9" s="108"/>
      <c r="BIT9" s="108"/>
      <c r="BIU9" s="108"/>
      <c r="BIV9" s="108"/>
      <c r="BIW9" s="108"/>
      <c r="BIX9" s="108"/>
      <c r="BIY9" s="108"/>
      <c r="BIZ9" s="108"/>
      <c r="BJA9" s="108"/>
      <c r="BJB9" s="108"/>
      <c r="BJC9" s="108"/>
      <c r="BJD9" s="108"/>
      <c r="BJE9" s="108"/>
      <c r="BJF9" s="108"/>
      <c r="BJG9" s="108"/>
      <c r="BJH9" s="108"/>
      <c r="BJI9" s="108"/>
      <c r="BJJ9" s="108"/>
      <c r="BJK9" s="108"/>
      <c r="BJL9" s="108"/>
      <c r="BJM9" s="108"/>
      <c r="BJN9" s="108"/>
      <c r="BJO9" s="108"/>
      <c r="BJP9" s="108"/>
      <c r="BJQ9" s="108"/>
      <c r="BJR9" s="108"/>
      <c r="BJS9" s="108"/>
      <c r="BJT9" s="108"/>
      <c r="BJU9" s="108"/>
      <c r="BJV9" s="108"/>
      <c r="BJW9" s="108"/>
      <c r="BJX9" s="108"/>
      <c r="BJY9" s="108"/>
      <c r="BJZ9" s="108"/>
      <c r="BKA9" s="108"/>
      <c r="BKB9" s="108"/>
      <c r="BKC9" s="108"/>
      <c r="BKD9" s="108"/>
      <c r="BKE9" s="108"/>
      <c r="BKF9" s="108"/>
      <c r="BKG9" s="108"/>
      <c r="BKH9" s="108"/>
      <c r="BKI9" s="108"/>
      <c r="BKJ9" s="108"/>
      <c r="BKK9" s="108"/>
      <c r="BKL9" s="108"/>
      <c r="BKM9" s="108"/>
      <c r="BKN9" s="108"/>
      <c r="BKO9" s="108"/>
      <c r="BKP9" s="108"/>
      <c r="BKQ9" s="108"/>
      <c r="BKR9" s="108"/>
      <c r="BKS9" s="108"/>
      <c r="BKT9" s="108"/>
      <c r="BKU9" s="108"/>
      <c r="BKV9" s="108"/>
      <c r="BKW9" s="108"/>
      <c r="BKX9" s="108"/>
      <c r="BKY9" s="108"/>
      <c r="BKZ9" s="108"/>
      <c r="BLA9" s="108"/>
      <c r="BLB9" s="108"/>
      <c r="BLC9" s="108"/>
      <c r="BLD9" s="108"/>
      <c r="BLE9" s="108"/>
      <c r="BLF9" s="108"/>
      <c r="BLG9" s="108"/>
      <c r="BLH9" s="108"/>
      <c r="BLI9" s="108"/>
      <c r="BLJ9" s="108"/>
      <c r="BLK9" s="108"/>
      <c r="BLL9" s="108"/>
      <c r="BLM9" s="108"/>
      <c r="BLN9" s="108"/>
      <c r="BLO9" s="108"/>
      <c r="BLP9" s="108"/>
      <c r="BLQ9" s="108"/>
      <c r="BLR9" s="108"/>
      <c r="BLS9" s="108"/>
      <c r="BLT9" s="108"/>
      <c r="BLU9" s="108"/>
      <c r="BLV9" s="108"/>
      <c r="BLW9" s="108"/>
      <c r="BLX9" s="108"/>
      <c r="BLY9" s="108"/>
      <c r="BLZ9" s="108"/>
      <c r="BMA9" s="108"/>
      <c r="BMB9" s="108"/>
      <c r="BMC9" s="108"/>
      <c r="BMD9" s="108"/>
      <c r="BME9" s="108"/>
      <c r="BMF9" s="108"/>
      <c r="BMG9" s="108"/>
      <c r="BMH9" s="108"/>
      <c r="BMI9" s="108"/>
      <c r="BMJ9" s="108"/>
      <c r="BMK9" s="108"/>
      <c r="BML9" s="108"/>
      <c r="BMM9" s="108"/>
      <c r="BMN9" s="108"/>
      <c r="BMO9" s="108"/>
      <c r="BMP9" s="108"/>
      <c r="BMQ9" s="108"/>
      <c r="BMR9" s="108"/>
      <c r="BMS9" s="108"/>
      <c r="BMT9" s="108"/>
      <c r="BMU9" s="108"/>
      <c r="BMV9" s="108"/>
      <c r="BMW9" s="108"/>
      <c r="BMX9" s="108"/>
      <c r="BMY9" s="108"/>
      <c r="BMZ9" s="108"/>
      <c r="BNA9" s="108"/>
      <c r="BNB9" s="108"/>
      <c r="BNC9" s="108"/>
      <c r="BND9" s="108"/>
      <c r="BNE9" s="108"/>
      <c r="BNF9" s="108"/>
      <c r="BNG9" s="108"/>
      <c r="BNH9" s="108"/>
      <c r="BNI9" s="108"/>
      <c r="BNJ9" s="108"/>
      <c r="BNK9" s="108"/>
      <c r="BNL9" s="108"/>
      <c r="BNM9" s="108"/>
      <c r="BNN9" s="108"/>
      <c r="BNO9" s="108"/>
      <c r="BNP9" s="108"/>
      <c r="BNQ9" s="108"/>
      <c r="BNR9" s="108"/>
      <c r="BNS9" s="108"/>
      <c r="BNT9" s="108"/>
      <c r="BNU9" s="108"/>
      <c r="BNV9" s="108"/>
      <c r="BNW9" s="108"/>
      <c r="BNX9" s="108"/>
      <c r="BNY9" s="108"/>
      <c r="BNZ9" s="108"/>
      <c r="BOA9" s="108"/>
      <c r="BOB9" s="108"/>
      <c r="BOC9" s="108"/>
      <c r="BOD9" s="108"/>
      <c r="BOE9" s="108"/>
      <c r="BOF9" s="108"/>
      <c r="BOG9" s="108"/>
      <c r="BOH9" s="108"/>
      <c r="BOI9" s="108"/>
      <c r="BOJ9" s="108"/>
      <c r="BOK9" s="108"/>
      <c r="BOL9" s="108"/>
      <c r="BOM9" s="108"/>
      <c r="BON9" s="108"/>
      <c r="BOO9" s="108"/>
      <c r="BOP9" s="108"/>
      <c r="BOQ9" s="108"/>
      <c r="BOR9" s="108"/>
      <c r="BOS9" s="108"/>
      <c r="BOT9" s="108"/>
      <c r="BOU9" s="108"/>
      <c r="BOV9" s="108"/>
      <c r="BOW9" s="108"/>
      <c r="BOX9" s="108"/>
      <c r="BOY9" s="108"/>
      <c r="BOZ9" s="108"/>
      <c r="BPA9" s="108"/>
      <c r="BPB9" s="108"/>
      <c r="BPC9" s="108"/>
      <c r="BPD9" s="108"/>
      <c r="BPE9" s="108"/>
      <c r="BPF9" s="108"/>
      <c r="BPG9" s="108"/>
      <c r="BPH9" s="108"/>
      <c r="BPI9" s="108"/>
      <c r="BPJ9" s="108"/>
      <c r="BPK9" s="108"/>
      <c r="BPL9" s="108"/>
      <c r="BPM9" s="108"/>
      <c r="BPN9" s="108"/>
      <c r="BPO9" s="108"/>
      <c r="BPP9" s="108"/>
      <c r="BPQ9" s="108"/>
      <c r="BPR9" s="108"/>
      <c r="BPS9" s="108"/>
      <c r="BPT9" s="108"/>
      <c r="BPU9" s="108"/>
      <c r="BPV9" s="108"/>
      <c r="BPW9" s="108"/>
      <c r="BPX9" s="108"/>
      <c r="BPY9" s="108"/>
      <c r="BPZ9" s="108"/>
      <c r="BQA9" s="108"/>
      <c r="BQB9" s="108"/>
      <c r="BQC9" s="108"/>
      <c r="BQD9" s="108"/>
      <c r="BQE9" s="108"/>
      <c r="BQF9" s="108"/>
      <c r="BQG9" s="108"/>
      <c r="BQH9" s="108"/>
      <c r="BQI9" s="108"/>
      <c r="BQJ9" s="108"/>
      <c r="BQK9" s="108"/>
      <c r="BQL9" s="108"/>
      <c r="BQM9" s="108"/>
      <c r="BQN9" s="108"/>
      <c r="BQO9" s="108"/>
      <c r="BQP9" s="108"/>
      <c r="BQQ9" s="108"/>
      <c r="BQR9" s="108"/>
      <c r="BQS9" s="108"/>
      <c r="BQT9" s="108"/>
      <c r="BQU9" s="108"/>
      <c r="BQV9" s="108"/>
      <c r="BQW9" s="108"/>
      <c r="BQX9" s="108"/>
      <c r="BQY9" s="108"/>
      <c r="BQZ9" s="108"/>
      <c r="BRA9" s="108"/>
      <c r="BRB9" s="108"/>
      <c r="BRC9" s="108"/>
      <c r="BRD9" s="108"/>
      <c r="BRE9" s="108"/>
      <c r="BRF9" s="108"/>
      <c r="BRG9" s="108"/>
      <c r="BRH9" s="108"/>
      <c r="BRI9" s="108"/>
      <c r="BRJ9" s="108"/>
      <c r="BRK9" s="108"/>
      <c r="BRL9" s="108"/>
      <c r="BRM9" s="108"/>
      <c r="BRN9" s="108"/>
      <c r="BRO9" s="108"/>
      <c r="BRP9" s="108"/>
      <c r="BRQ9" s="108"/>
      <c r="BRR9" s="108"/>
      <c r="BRS9" s="108"/>
      <c r="BRT9" s="108"/>
      <c r="BRU9" s="108"/>
      <c r="BRV9" s="108"/>
      <c r="BRW9" s="108"/>
      <c r="BRX9" s="108"/>
      <c r="BRY9" s="108"/>
      <c r="BRZ9" s="108"/>
      <c r="BSA9" s="108"/>
      <c r="BSB9" s="108"/>
      <c r="BSC9" s="108"/>
      <c r="BSD9" s="108"/>
      <c r="BSE9" s="108"/>
      <c r="BSF9" s="108"/>
      <c r="BSG9" s="108"/>
      <c r="BSH9" s="108"/>
      <c r="BSI9" s="108"/>
      <c r="BSJ9" s="108"/>
      <c r="BSK9" s="108"/>
      <c r="BSL9" s="108"/>
      <c r="BSM9" s="108"/>
      <c r="BSN9" s="108"/>
      <c r="BSO9" s="108"/>
      <c r="BSP9" s="108"/>
      <c r="BSQ9" s="108"/>
      <c r="BSR9" s="108"/>
      <c r="BSS9" s="108"/>
      <c r="BST9" s="108"/>
      <c r="BSU9" s="108"/>
      <c r="BSV9" s="108"/>
      <c r="BSW9" s="108"/>
      <c r="BSX9" s="108"/>
      <c r="BSY9" s="108"/>
      <c r="BSZ9" s="108"/>
      <c r="BTA9" s="108"/>
      <c r="BTB9" s="108"/>
      <c r="BTC9" s="108"/>
      <c r="BTD9" s="108"/>
      <c r="BTE9" s="108"/>
      <c r="BTF9" s="108"/>
      <c r="BTG9" s="108"/>
      <c r="BTH9" s="108"/>
      <c r="BTI9" s="108"/>
      <c r="BTJ9" s="108"/>
      <c r="BTK9" s="108"/>
      <c r="BTL9" s="108"/>
      <c r="BTM9" s="108"/>
      <c r="BTN9" s="108"/>
      <c r="BTO9" s="108"/>
      <c r="BTP9" s="108"/>
      <c r="BTQ9" s="108"/>
      <c r="BTR9" s="108"/>
      <c r="BTS9" s="108"/>
      <c r="BTT9" s="108"/>
      <c r="BTU9" s="108"/>
      <c r="BTV9" s="108"/>
      <c r="BTW9" s="108"/>
      <c r="BTX9" s="108"/>
      <c r="BTY9" s="108"/>
      <c r="BTZ9" s="108"/>
      <c r="BUA9" s="108"/>
      <c r="BUB9" s="108"/>
      <c r="BUC9" s="108"/>
      <c r="BUD9" s="108"/>
      <c r="BUE9" s="108"/>
      <c r="BUF9" s="108"/>
      <c r="BUG9" s="108"/>
      <c r="BUH9" s="108"/>
      <c r="BUI9" s="108"/>
      <c r="BUJ9" s="108"/>
      <c r="BUK9" s="108"/>
      <c r="BUL9" s="108"/>
      <c r="BUM9" s="108"/>
      <c r="BUN9" s="108"/>
      <c r="BUO9" s="108"/>
      <c r="BUP9" s="108"/>
      <c r="BUQ9" s="108"/>
      <c r="BUR9" s="108"/>
      <c r="BUS9" s="108"/>
      <c r="BUT9" s="108"/>
      <c r="BUU9" s="108"/>
      <c r="BUV9" s="108"/>
      <c r="BUW9" s="108"/>
      <c r="BUX9" s="108"/>
      <c r="BUY9" s="108"/>
      <c r="BUZ9" s="108"/>
      <c r="BVA9" s="108"/>
      <c r="BVB9" s="108"/>
      <c r="BVC9" s="108"/>
      <c r="BVD9" s="108"/>
      <c r="BVE9" s="108"/>
      <c r="BVF9" s="108"/>
      <c r="BVG9" s="108"/>
      <c r="BVH9" s="108"/>
      <c r="BVI9" s="108"/>
      <c r="BVJ9" s="108"/>
      <c r="BVK9" s="108"/>
      <c r="BVL9" s="108"/>
      <c r="BVM9" s="108"/>
      <c r="BVN9" s="108"/>
      <c r="BVO9" s="108"/>
      <c r="BVP9" s="108"/>
      <c r="BVQ9" s="108"/>
      <c r="BVR9" s="108"/>
      <c r="BVS9" s="108"/>
      <c r="BVT9" s="108"/>
      <c r="BVU9" s="108"/>
      <c r="BVV9" s="108"/>
      <c r="BVW9" s="108"/>
      <c r="BVX9" s="108"/>
      <c r="BVY9" s="108"/>
      <c r="BVZ9" s="108"/>
      <c r="BWA9" s="108"/>
      <c r="BWB9" s="108"/>
      <c r="BWC9" s="108"/>
      <c r="BWD9" s="108"/>
      <c r="BWE9" s="108"/>
      <c r="BWF9" s="108"/>
      <c r="BWG9" s="108"/>
      <c r="BWH9" s="108"/>
      <c r="BWI9" s="108"/>
      <c r="BWJ9" s="108"/>
      <c r="BWK9" s="108"/>
      <c r="BWL9" s="108"/>
      <c r="BWM9" s="108"/>
      <c r="BWN9" s="108"/>
      <c r="BWO9" s="108"/>
      <c r="BWP9" s="108"/>
      <c r="BWQ9" s="108"/>
      <c r="BWR9" s="108"/>
      <c r="BWS9" s="108"/>
      <c r="BWT9" s="108"/>
      <c r="BWU9" s="108"/>
      <c r="BWV9" s="108"/>
      <c r="BWW9" s="108"/>
      <c r="BWX9" s="108"/>
      <c r="BWY9" s="108"/>
      <c r="BWZ9" s="108"/>
      <c r="BXA9" s="108"/>
      <c r="BXB9" s="108"/>
      <c r="BXC9" s="108"/>
      <c r="BXD9" s="108"/>
      <c r="BXE9" s="108"/>
      <c r="BXF9" s="108"/>
      <c r="BXG9" s="108"/>
      <c r="BXH9" s="108"/>
      <c r="BXI9" s="108"/>
      <c r="BXJ9" s="108"/>
      <c r="BXK9" s="108"/>
      <c r="BXL9" s="108"/>
      <c r="BXM9" s="108"/>
      <c r="BXN9" s="108"/>
      <c r="BXO9" s="108"/>
      <c r="BXP9" s="108"/>
      <c r="BXQ9" s="108"/>
      <c r="BXR9" s="108"/>
      <c r="BXS9" s="108"/>
      <c r="BXT9" s="108"/>
      <c r="BXU9" s="108"/>
      <c r="BXV9" s="108"/>
      <c r="BXW9" s="108"/>
      <c r="BXX9" s="108"/>
      <c r="BXY9" s="108"/>
      <c r="BXZ9" s="108"/>
      <c r="BYA9" s="108"/>
      <c r="BYB9" s="108"/>
      <c r="BYC9" s="108"/>
      <c r="BYD9" s="108"/>
      <c r="BYE9" s="108"/>
      <c r="BYF9" s="108"/>
      <c r="BYG9" s="108"/>
      <c r="BYH9" s="108"/>
      <c r="BYI9" s="108"/>
      <c r="BYJ9" s="108"/>
      <c r="BYK9" s="108"/>
      <c r="BYL9" s="108"/>
      <c r="BYM9" s="108"/>
      <c r="BYN9" s="108"/>
      <c r="BYO9" s="108"/>
      <c r="BYP9" s="108"/>
      <c r="BYQ9" s="108"/>
      <c r="BYR9" s="108"/>
      <c r="BYS9" s="108"/>
      <c r="BYT9" s="108"/>
      <c r="BYU9" s="108"/>
      <c r="BYV9" s="108"/>
      <c r="BYW9" s="108"/>
      <c r="BYX9" s="108"/>
      <c r="BYY9" s="108"/>
      <c r="BYZ9" s="108"/>
      <c r="BZA9" s="108"/>
      <c r="BZB9" s="108"/>
      <c r="BZC9" s="108"/>
      <c r="BZD9" s="108"/>
      <c r="BZE9" s="108"/>
      <c r="BZF9" s="108"/>
      <c r="BZG9" s="108"/>
      <c r="BZH9" s="108"/>
      <c r="BZI9" s="108"/>
      <c r="BZJ9" s="108"/>
      <c r="BZK9" s="108"/>
      <c r="BZL9" s="108"/>
      <c r="BZM9" s="108"/>
      <c r="BZN9" s="108"/>
      <c r="BZO9" s="108"/>
      <c r="BZP9" s="108"/>
      <c r="BZQ9" s="108"/>
      <c r="BZR9" s="108"/>
      <c r="BZS9" s="108"/>
      <c r="BZT9" s="108"/>
      <c r="BZU9" s="108"/>
      <c r="BZV9" s="108"/>
      <c r="BZW9" s="108"/>
      <c r="BZX9" s="108"/>
      <c r="BZY9" s="108"/>
      <c r="BZZ9" s="108"/>
      <c r="CAA9" s="108"/>
      <c r="CAB9" s="108"/>
      <c r="CAC9" s="108"/>
      <c r="CAD9" s="108"/>
      <c r="CAE9" s="108"/>
      <c r="CAF9" s="108"/>
      <c r="CAG9" s="108"/>
      <c r="CAH9" s="108"/>
      <c r="CAI9" s="108"/>
      <c r="CAJ9" s="108"/>
      <c r="CAK9" s="108"/>
      <c r="CAL9" s="108"/>
      <c r="CAM9" s="108"/>
      <c r="CAN9" s="108"/>
      <c r="CAO9" s="108"/>
      <c r="CAP9" s="108"/>
      <c r="CAQ9" s="108"/>
      <c r="CAR9" s="108"/>
      <c r="CAS9" s="108"/>
      <c r="CAT9" s="108"/>
      <c r="CAU9" s="108"/>
      <c r="CAV9" s="108"/>
      <c r="CAW9" s="108"/>
      <c r="CAX9" s="108"/>
      <c r="CAY9" s="108"/>
      <c r="CAZ9" s="108"/>
      <c r="CBA9" s="108"/>
      <c r="CBB9" s="108"/>
      <c r="CBC9" s="108"/>
      <c r="CBD9" s="108"/>
      <c r="CBE9" s="108"/>
      <c r="CBF9" s="108"/>
      <c r="CBG9" s="108"/>
      <c r="CBH9" s="108"/>
      <c r="CBI9" s="108"/>
      <c r="CBJ9" s="108"/>
      <c r="CBK9" s="108"/>
      <c r="CBL9" s="108"/>
      <c r="CBM9" s="108"/>
      <c r="CBN9" s="108"/>
      <c r="CBO9" s="108"/>
      <c r="CBP9" s="108"/>
      <c r="CBQ9" s="108"/>
      <c r="CBR9" s="108"/>
      <c r="CBS9" s="108"/>
      <c r="CBT9" s="108"/>
      <c r="CBU9" s="108"/>
      <c r="CBV9" s="108"/>
      <c r="CBW9" s="108"/>
      <c r="CBX9" s="108"/>
      <c r="CBY9" s="108"/>
      <c r="CBZ9" s="108"/>
      <c r="CCA9" s="108"/>
      <c r="CCB9" s="108"/>
      <c r="CCC9" s="108"/>
      <c r="CCD9" s="108"/>
      <c r="CCE9" s="108"/>
      <c r="CCF9" s="108"/>
      <c r="CCG9" s="108"/>
      <c r="CCH9" s="108"/>
      <c r="CCI9" s="108"/>
      <c r="CCJ9" s="108"/>
      <c r="CCK9" s="108"/>
      <c r="CCL9" s="108"/>
      <c r="CCM9" s="108"/>
      <c r="CCN9" s="108"/>
      <c r="CCO9" s="108"/>
      <c r="CCP9" s="108"/>
      <c r="CCQ9" s="108"/>
      <c r="CCR9" s="108"/>
      <c r="CCS9" s="108"/>
      <c r="CCT9" s="108"/>
      <c r="CCU9" s="108"/>
      <c r="CCV9" s="108"/>
      <c r="CCW9" s="108"/>
      <c r="CCX9" s="108"/>
      <c r="CCY9" s="108"/>
      <c r="CCZ9" s="108"/>
      <c r="CDA9" s="108"/>
      <c r="CDB9" s="108"/>
      <c r="CDC9" s="108"/>
      <c r="CDD9" s="108"/>
      <c r="CDE9" s="108"/>
      <c r="CDF9" s="108"/>
      <c r="CDG9" s="108"/>
      <c r="CDH9" s="108"/>
      <c r="CDI9" s="108"/>
      <c r="CDJ9" s="108"/>
      <c r="CDK9" s="108"/>
      <c r="CDL9" s="108"/>
      <c r="CDM9" s="108"/>
      <c r="CDN9" s="108"/>
      <c r="CDO9" s="108"/>
      <c r="CDP9" s="108"/>
      <c r="CDQ9" s="108"/>
      <c r="CDR9" s="108"/>
      <c r="CDS9" s="108"/>
      <c r="CDT9" s="108"/>
      <c r="CDU9" s="108"/>
      <c r="CDV9" s="108"/>
      <c r="CDW9" s="108"/>
      <c r="CDX9" s="108"/>
      <c r="CDY9" s="108"/>
      <c r="CDZ9" s="108"/>
      <c r="CEA9" s="108"/>
      <c r="CEB9" s="108"/>
      <c r="CEC9" s="108"/>
      <c r="CED9" s="108"/>
      <c r="CEE9" s="108"/>
      <c r="CEF9" s="108"/>
      <c r="CEG9" s="108"/>
      <c r="CEH9" s="108"/>
      <c r="CEI9" s="108"/>
      <c r="CEJ9" s="108"/>
      <c r="CEK9" s="108"/>
      <c r="CEL9" s="108"/>
      <c r="CEM9" s="108"/>
      <c r="CEN9" s="108"/>
      <c r="CEO9" s="108"/>
      <c r="CEP9" s="108"/>
      <c r="CEQ9" s="108"/>
      <c r="CER9" s="108"/>
      <c r="CES9" s="108"/>
      <c r="CET9" s="108"/>
      <c r="CEU9" s="108"/>
      <c r="CEV9" s="108"/>
      <c r="CEW9" s="108"/>
      <c r="CEX9" s="108"/>
      <c r="CEY9" s="108"/>
      <c r="CEZ9" s="108"/>
      <c r="CFA9" s="108"/>
      <c r="CFB9" s="108"/>
      <c r="CFC9" s="108"/>
      <c r="CFD9" s="108"/>
      <c r="CFE9" s="108"/>
      <c r="CFF9" s="108"/>
      <c r="CFG9" s="108"/>
      <c r="CFH9" s="108"/>
      <c r="CFI9" s="108"/>
      <c r="CFJ9" s="108"/>
      <c r="CFK9" s="108"/>
      <c r="CFL9" s="108"/>
      <c r="CFM9" s="108"/>
      <c r="CFN9" s="108"/>
      <c r="CFO9" s="108"/>
      <c r="CFP9" s="108"/>
      <c r="CFQ9" s="108"/>
      <c r="CFR9" s="108"/>
      <c r="CFS9" s="108"/>
      <c r="CFT9" s="108"/>
      <c r="CFU9" s="108"/>
      <c r="CFV9" s="108"/>
      <c r="CFW9" s="108"/>
      <c r="CFX9" s="108"/>
      <c r="CFY9" s="108"/>
      <c r="CFZ9" s="108"/>
      <c r="CGA9" s="108"/>
      <c r="CGB9" s="108"/>
      <c r="CGC9" s="108"/>
      <c r="CGD9" s="108"/>
      <c r="CGE9" s="108"/>
      <c r="CGF9" s="108"/>
      <c r="CGG9" s="108"/>
      <c r="CGH9" s="108"/>
      <c r="CGI9" s="108"/>
      <c r="CGJ9" s="108"/>
      <c r="CGK9" s="108"/>
      <c r="CGL9" s="108"/>
      <c r="CGM9" s="108"/>
      <c r="CGN9" s="108"/>
      <c r="CGO9" s="108"/>
      <c r="CGP9" s="108"/>
      <c r="CGQ9" s="108"/>
      <c r="CGR9" s="108"/>
      <c r="CGS9" s="108"/>
      <c r="CGT9" s="108"/>
      <c r="CGU9" s="108"/>
      <c r="CGV9" s="108"/>
      <c r="CGW9" s="108"/>
      <c r="CGX9" s="108"/>
      <c r="CGY9" s="108"/>
      <c r="CGZ9" s="108"/>
      <c r="CHA9" s="108"/>
      <c r="CHB9" s="108"/>
      <c r="CHC9" s="108"/>
      <c r="CHD9" s="108"/>
      <c r="CHE9" s="108"/>
      <c r="CHF9" s="108"/>
      <c r="CHG9" s="108"/>
      <c r="CHH9" s="108"/>
      <c r="CHI9" s="108"/>
      <c r="CHJ9" s="108"/>
      <c r="CHK9" s="108"/>
      <c r="CHL9" s="108"/>
      <c r="CHM9" s="108"/>
      <c r="CHN9" s="108"/>
      <c r="CHO9" s="108"/>
      <c r="CHP9" s="108"/>
      <c r="CHQ9" s="108"/>
      <c r="CHR9" s="108"/>
      <c r="CHS9" s="108"/>
      <c r="CHT9" s="108"/>
      <c r="CHU9" s="108"/>
      <c r="CHV9" s="108"/>
      <c r="CHW9" s="108"/>
      <c r="CHX9" s="108"/>
      <c r="CHY9" s="108"/>
      <c r="CHZ9" s="108"/>
      <c r="CIA9" s="108"/>
      <c r="CIB9" s="108"/>
      <c r="CIC9" s="108"/>
      <c r="CID9" s="108"/>
      <c r="CIE9" s="108"/>
      <c r="CIF9" s="108"/>
      <c r="CIG9" s="108"/>
      <c r="CIH9" s="108"/>
      <c r="CII9" s="108"/>
      <c r="CIJ9" s="108"/>
      <c r="CIK9" s="108"/>
      <c r="CIL9" s="108"/>
      <c r="CIM9" s="108"/>
      <c r="CIN9" s="108"/>
      <c r="CIO9" s="108"/>
      <c r="CIP9" s="108"/>
      <c r="CIQ9" s="108"/>
      <c r="CIR9" s="108"/>
      <c r="CIS9" s="108"/>
      <c r="CIT9" s="108"/>
      <c r="CIU9" s="108"/>
      <c r="CIV9" s="108"/>
      <c r="CIW9" s="108"/>
      <c r="CIX9" s="108"/>
      <c r="CIY9" s="108"/>
      <c r="CIZ9" s="108"/>
      <c r="CJA9" s="108"/>
      <c r="CJB9" s="108"/>
      <c r="CJC9" s="108"/>
      <c r="CJD9" s="108"/>
      <c r="CJE9" s="108"/>
      <c r="CJF9" s="108"/>
      <c r="CJG9" s="108"/>
      <c r="CJH9" s="108"/>
      <c r="CJI9" s="108"/>
      <c r="CJJ9" s="108"/>
      <c r="CJK9" s="108"/>
      <c r="CJL9" s="108"/>
      <c r="CJM9" s="108"/>
      <c r="CJN9" s="108"/>
      <c r="CJO9" s="108"/>
      <c r="CJP9" s="108"/>
      <c r="CJQ9" s="108"/>
      <c r="CJR9" s="108"/>
      <c r="CJS9" s="108"/>
      <c r="CJT9" s="108"/>
      <c r="CJU9" s="108"/>
      <c r="CJV9" s="108"/>
      <c r="CJW9" s="108"/>
      <c r="CJX9" s="108"/>
      <c r="CJY9" s="108"/>
      <c r="CJZ9" s="108"/>
      <c r="CKA9" s="108"/>
      <c r="CKB9" s="108"/>
      <c r="CKC9" s="108"/>
      <c r="CKD9" s="108"/>
      <c r="CKE9" s="108"/>
      <c r="CKF9" s="108"/>
      <c r="CKG9" s="108"/>
      <c r="CKH9" s="108"/>
      <c r="CKI9" s="108"/>
      <c r="CKJ9" s="108"/>
      <c r="CKK9" s="108"/>
      <c r="CKL9" s="108"/>
      <c r="CKM9" s="108"/>
      <c r="CKN9" s="108"/>
      <c r="CKO9" s="108"/>
      <c r="CKP9" s="108"/>
      <c r="CKQ9" s="108"/>
      <c r="CKR9" s="108"/>
      <c r="CKS9" s="108"/>
      <c r="CKT9" s="108"/>
      <c r="CKU9" s="108"/>
      <c r="CKV9" s="108"/>
      <c r="CKW9" s="108"/>
      <c r="CKX9" s="108"/>
      <c r="CKY9" s="108"/>
      <c r="CKZ9" s="108"/>
      <c r="CLA9" s="108"/>
      <c r="CLB9" s="108"/>
      <c r="CLC9" s="108"/>
      <c r="CLD9" s="108"/>
      <c r="CLE9" s="108"/>
      <c r="CLF9" s="108"/>
      <c r="CLG9" s="108"/>
      <c r="CLH9" s="108"/>
      <c r="CLI9" s="108"/>
      <c r="CLJ9" s="108"/>
      <c r="CLK9" s="108"/>
      <c r="CLL9" s="108"/>
      <c r="CLM9" s="108"/>
      <c r="CLN9" s="108"/>
      <c r="CLO9" s="108"/>
      <c r="CLP9" s="108"/>
      <c r="CLQ9" s="108"/>
      <c r="CLR9" s="108"/>
      <c r="CLS9" s="108"/>
      <c r="CLT9" s="108"/>
      <c r="CLU9" s="108"/>
      <c r="CLV9" s="108"/>
      <c r="CLW9" s="108"/>
      <c r="CLX9" s="108"/>
      <c r="CLY9" s="108"/>
      <c r="CLZ9" s="108"/>
      <c r="CMA9" s="108"/>
      <c r="CMB9" s="108"/>
      <c r="CMC9" s="108"/>
      <c r="CMD9" s="108"/>
      <c r="CME9" s="108"/>
      <c r="CMF9" s="108"/>
      <c r="CMG9" s="108"/>
      <c r="CMH9" s="108"/>
      <c r="CMI9" s="108"/>
      <c r="CMJ9" s="108"/>
      <c r="CMK9" s="108"/>
      <c r="CML9" s="108"/>
      <c r="CMM9" s="108"/>
      <c r="CMN9" s="108"/>
      <c r="CMO9" s="108"/>
      <c r="CMP9" s="108"/>
      <c r="CMQ9" s="108"/>
      <c r="CMR9" s="108"/>
      <c r="CMS9" s="108"/>
      <c r="CMT9" s="108"/>
      <c r="CMU9" s="108"/>
      <c r="CMV9" s="108"/>
      <c r="CMW9" s="108"/>
      <c r="CMX9" s="108"/>
      <c r="CMY9" s="108"/>
      <c r="CMZ9" s="108"/>
      <c r="CNA9" s="108"/>
      <c r="CNB9" s="108"/>
      <c r="CNC9" s="108"/>
      <c r="CND9" s="108"/>
      <c r="CNE9" s="108"/>
      <c r="CNF9" s="108"/>
      <c r="CNG9" s="108"/>
      <c r="CNH9" s="108"/>
      <c r="CNI9" s="108"/>
      <c r="CNJ9" s="108"/>
      <c r="CNK9" s="108"/>
      <c r="CNL9" s="108"/>
      <c r="CNM9" s="108"/>
      <c r="CNN9" s="108"/>
      <c r="CNO9" s="108"/>
      <c r="CNP9" s="108"/>
      <c r="CNQ9" s="108"/>
      <c r="CNR9" s="108"/>
      <c r="CNS9" s="108"/>
      <c r="CNT9" s="108"/>
      <c r="CNU9" s="108"/>
      <c r="CNV9" s="108"/>
      <c r="CNW9" s="108"/>
      <c r="CNX9" s="108"/>
      <c r="CNY9" s="108"/>
      <c r="CNZ9" s="108"/>
      <c r="COA9" s="108"/>
      <c r="COB9" s="108"/>
      <c r="COC9" s="108"/>
      <c r="COD9" s="108"/>
      <c r="COE9" s="108"/>
      <c r="COF9" s="108"/>
      <c r="COG9" s="108"/>
      <c r="COH9" s="108"/>
      <c r="COI9" s="108"/>
      <c r="COJ9" s="108"/>
      <c r="COK9" s="108"/>
      <c r="COL9" s="108"/>
      <c r="COM9" s="108"/>
      <c r="CON9" s="108"/>
      <c r="COO9" s="108"/>
      <c r="COP9" s="108"/>
      <c r="COQ9" s="108"/>
      <c r="COR9" s="108"/>
      <c r="COS9" s="108"/>
      <c r="COT9" s="108"/>
      <c r="COU9" s="108"/>
      <c r="COV9" s="108"/>
      <c r="COW9" s="108"/>
      <c r="COX9" s="108"/>
      <c r="COY9" s="108"/>
      <c r="COZ9" s="108"/>
      <c r="CPA9" s="108"/>
      <c r="CPB9" s="108"/>
      <c r="CPC9" s="108"/>
      <c r="CPD9" s="108"/>
      <c r="CPE9" s="108"/>
      <c r="CPF9" s="108"/>
      <c r="CPG9" s="108"/>
      <c r="CPH9" s="108"/>
      <c r="CPI9" s="108"/>
      <c r="CPJ9" s="108"/>
      <c r="CPK9" s="108"/>
      <c r="CPL9" s="108"/>
      <c r="CPM9" s="108"/>
      <c r="CPN9" s="108"/>
      <c r="CPO9" s="108"/>
      <c r="CPP9" s="108"/>
      <c r="CPQ9" s="108"/>
      <c r="CPR9" s="108"/>
      <c r="CPS9" s="108"/>
      <c r="CPT9" s="108"/>
      <c r="CPU9" s="108"/>
      <c r="CPV9" s="108"/>
      <c r="CPW9" s="108"/>
      <c r="CPX9" s="108"/>
      <c r="CPY9" s="108"/>
      <c r="CPZ9" s="108"/>
      <c r="CQA9" s="108"/>
      <c r="CQB9" s="108"/>
      <c r="CQC9" s="108"/>
      <c r="CQD9" s="108"/>
      <c r="CQE9" s="108"/>
      <c r="CQF9" s="108"/>
      <c r="CQG9" s="108"/>
      <c r="CQH9" s="108"/>
      <c r="CQI9" s="108"/>
      <c r="CQJ9" s="108"/>
      <c r="CQK9" s="108"/>
      <c r="CQL9" s="108"/>
      <c r="CQM9" s="108"/>
      <c r="CQN9" s="108"/>
      <c r="CQO9" s="108"/>
      <c r="CQP9" s="108"/>
      <c r="CQQ9" s="108"/>
      <c r="CQR9" s="108"/>
      <c r="CQS9" s="108"/>
      <c r="CQT9" s="108"/>
      <c r="CQU9" s="108"/>
      <c r="CQV9" s="108"/>
      <c r="CQW9" s="108"/>
      <c r="CQX9" s="108"/>
      <c r="CQY9" s="108"/>
      <c r="CQZ9" s="108"/>
      <c r="CRA9" s="108"/>
      <c r="CRB9" s="108"/>
      <c r="CRC9" s="108"/>
      <c r="CRD9" s="108"/>
      <c r="CRE9" s="108"/>
      <c r="CRF9" s="108"/>
      <c r="CRG9" s="108"/>
      <c r="CRH9" s="108"/>
      <c r="CRI9" s="108"/>
      <c r="CRJ9" s="108"/>
      <c r="CRK9" s="108"/>
      <c r="CRL9" s="108"/>
      <c r="CRM9" s="108"/>
      <c r="CRN9" s="108"/>
      <c r="CRO9" s="108"/>
      <c r="CRP9" s="108"/>
      <c r="CRQ9" s="108"/>
      <c r="CRR9" s="108"/>
      <c r="CRS9" s="108"/>
      <c r="CRT9" s="108"/>
      <c r="CRU9" s="108"/>
      <c r="CRV9" s="108"/>
      <c r="CRW9" s="108"/>
      <c r="CRX9" s="108"/>
      <c r="CRY9" s="108"/>
      <c r="CRZ9" s="108"/>
      <c r="CSA9" s="108"/>
      <c r="CSB9" s="108"/>
      <c r="CSC9" s="108"/>
      <c r="CSD9" s="108"/>
      <c r="CSE9" s="108"/>
      <c r="CSF9" s="108"/>
      <c r="CSG9" s="108"/>
      <c r="CSH9" s="108"/>
      <c r="CSI9" s="108"/>
      <c r="CSJ9" s="108"/>
      <c r="CSK9" s="108"/>
      <c r="CSL9" s="108"/>
      <c r="CSM9" s="108"/>
      <c r="CSN9" s="108"/>
      <c r="CSO9" s="108"/>
      <c r="CSP9" s="108"/>
      <c r="CSQ9" s="108"/>
      <c r="CSR9" s="108"/>
      <c r="CSS9" s="108"/>
      <c r="CST9" s="108"/>
      <c r="CSU9" s="108"/>
      <c r="CSV9" s="108"/>
      <c r="CSW9" s="108"/>
      <c r="CSX9" s="108"/>
      <c r="CSY9" s="108"/>
      <c r="CSZ9" s="108"/>
      <c r="CTA9" s="108"/>
      <c r="CTB9" s="108"/>
      <c r="CTC9" s="108"/>
      <c r="CTD9" s="108"/>
      <c r="CTE9" s="108"/>
      <c r="CTF9" s="108"/>
      <c r="CTG9" s="108"/>
      <c r="CTH9" s="108"/>
      <c r="CTI9" s="108"/>
      <c r="CTJ9" s="108"/>
      <c r="CTK9" s="108"/>
      <c r="CTL9" s="108"/>
      <c r="CTM9" s="108"/>
      <c r="CTN9" s="108"/>
      <c r="CTO9" s="108"/>
      <c r="CTP9" s="108"/>
      <c r="CTQ9" s="108"/>
      <c r="CTR9" s="108"/>
      <c r="CTS9" s="108"/>
      <c r="CTT9" s="108"/>
      <c r="CTU9" s="108"/>
      <c r="CTV9" s="108"/>
      <c r="CTW9" s="108"/>
      <c r="CTX9" s="108"/>
      <c r="CTY9" s="108"/>
      <c r="CTZ9" s="108"/>
      <c r="CUA9" s="108"/>
      <c r="CUB9" s="108"/>
      <c r="CUC9" s="108"/>
      <c r="CUD9" s="108"/>
      <c r="CUE9" s="108"/>
      <c r="CUF9" s="108"/>
      <c r="CUG9" s="108"/>
      <c r="CUH9" s="108"/>
      <c r="CUI9" s="108"/>
      <c r="CUJ9" s="108"/>
      <c r="CUK9" s="108"/>
      <c r="CUL9" s="108"/>
      <c r="CUM9" s="108"/>
      <c r="CUN9" s="108"/>
      <c r="CUO9" s="108"/>
      <c r="CUP9" s="108"/>
      <c r="CUQ9" s="108"/>
      <c r="CUR9" s="108"/>
      <c r="CUS9" s="108"/>
      <c r="CUT9" s="108"/>
      <c r="CUU9" s="108"/>
      <c r="CUV9" s="108"/>
      <c r="CUW9" s="108"/>
      <c r="CUX9" s="108"/>
      <c r="CUY9" s="108"/>
      <c r="CUZ9" s="108"/>
      <c r="CVA9" s="108"/>
      <c r="CVB9" s="108"/>
      <c r="CVC9" s="108"/>
      <c r="CVD9" s="108"/>
      <c r="CVE9" s="108"/>
      <c r="CVF9" s="108"/>
      <c r="CVG9" s="108"/>
      <c r="CVH9" s="108"/>
      <c r="CVI9" s="108"/>
      <c r="CVJ9" s="108"/>
      <c r="CVK9" s="108"/>
      <c r="CVL9" s="108"/>
      <c r="CVM9" s="108"/>
      <c r="CVN9" s="108"/>
      <c r="CVO9" s="108"/>
      <c r="CVP9" s="108"/>
      <c r="CVQ9" s="108"/>
      <c r="CVR9" s="108"/>
      <c r="CVS9" s="108"/>
      <c r="CVT9" s="108"/>
      <c r="CVU9" s="108"/>
      <c r="CVV9" s="108"/>
      <c r="CVW9" s="108"/>
      <c r="CVX9" s="108"/>
      <c r="CVY9" s="108"/>
      <c r="CVZ9" s="108"/>
      <c r="CWA9" s="108"/>
      <c r="CWB9" s="108"/>
      <c r="CWC9" s="108"/>
      <c r="CWD9" s="108"/>
      <c r="CWE9" s="108"/>
      <c r="CWF9" s="108"/>
      <c r="CWG9" s="108"/>
      <c r="CWH9" s="108"/>
      <c r="CWI9" s="108"/>
      <c r="CWJ9" s="108"/>
      <c r="CWK9" s="108"/>
      <c r="CWL9" s="108"/>
      <c r="CWM9" s="108"/>
      <c r="CWN9" s="108"/>
      <c r="CWO9" s="108"/>
      <c r="CWP9" s="108"/>
      <c r="CWQ9" s="108"/>
      <c r="CWR9" s="108"/>
      <c r="CWS9" s="108"/>
      <c r="CWT9" s="108"/>
      <c r="CWU9" s="108"/>
      <c r="CWV9" s="108"/>
      <c r="CWW9" s="108"/>
      <c r="CWX9" s="108"/>
      <c r="CWY9" s="108"/>
      <c r="CWZ9" s="108"/>
      <c r="CXA9" s="108"/>
      <c r="CXB9" s="108"/>
      <c r="CXC9" s="108"/>
      <c r="CXD9" s="108"/>
      <c r="CXE9" s="108"/>
      <c r="CXF9" s="108"/>
      <c r="CXG9" s="108"/>
      <c r="CXH9" s="108"/>
      <c r="CXI9" s="108"/>
      <c r="CXJ9" s="108"/>
      <c r="CXK9" s="108"/>
      <c r="CXL9" s="108"/>
      <c r="CXM9" s="108"/>
      <c r="CXN9" s="108"/>
      <c r="CXO9" s="108"/>
      <c r="CXP9" s="108"/>
      <c r="CXQ9" s="108"/>
      <c r="CXR9" s="108"/>
      <c r="CXS9" s="108"/>
      <c r="CXT9" s="108"/>
      <c r="CXU9" s="108"/>
      <c r="CXV9" s="108"/>
      <c r="CXW9" s="108"/>
      <c r="CXX9" s="108"/>
      <c r="CXY9" s="108"/>
      <c r="CXZ9" s="108"/>
      <c r="CYA9" s="108"/>
      <c r="CYB9" s="108"/>
      <c r="CYC9" s="108"/>
      <c r="CYD9" s="108"/>
      <c r="CYE9" s="108"/>
      <c r="CYF9" s="108"/>
      <c r="CYG9" s="108"/>
      <c r="CYH9" s="108"/>
      <c r="CYI9" s="108"/>
      <c r="CYJ9" s="108"/>
      <c r="CYK9" s="108"/>
      <c r="CYL9" s="108"/>
      <c r="CYM9" s="108"/>
      <c r="CYN9" s="108"/>
      <c r="CYO9" s="108"/>
      <c r="CYP9" s="108"/>
      <c r="CYQ9" s="108"/>
      <c r="CYR9" s="108"/>
      <c r="CYS9" s="108"/>
      <c r="CYT9" s="108"/>
      <c r="CYU9" s="108"/>
      <c r="CYV9" s="108"/>
      <c r="CYW9" s="108"/>
      <c r="CYX9" s="108"/>
      <c r="CYY9" s="108"/>
      <c r="CYZ9" s="108"/>
      <c r="CZA9" s="108"/>
      <c r="CZB9" s="108"/>
      <c r="CZC9" s="108"/>
      <c r="CZD9" s="108"/>
      <c r="CZE9" s="108"/>
      <c r="CZF9" s="108"/>
      <c r="CZG9" s="108"/>
      <c r="CZH9" s="108"/>
      <c r="CZI9" s="108"/>
      <c r="CZJ9" s="108"/>
      <c r="CZK9" s="108"/>
      <c r="CZL9" s="108"/>
      <c r="CZM9" s="108"/>
      <c r="CZN9" s="108"/>
      <c r="CZO9" s="108"/>
      <c r="CZP9" s="108"/>
      <c r="CZQ9" s="108"/>
      <c r="CZR9" s="108"/>
      <c r="CZS9" s="108"/>
      <c r="CZT9" s="108"/>
      <c r="CZU9" s="108"/>
      <c r="CZV9" s="108"/>
      <c r="CZW9" s="108"/>
      <c r="CZX9" s="108"/>
      <c r="CZY9" s="108"/>
      <c r="CZZ9" s="108"/>
      <c r="DAA9" s="108"/>
      <c r="DAB9" s="108"/>
      <c r="DAC9" s="108"/>
      <c r="DAD9" s="108"/>
      <c r="DAE9" s="108"/>
      <c r="DAF9" s="108"/>
      <c r="DAG9" s="108"/>
      <c r="DAH9" s="108"/>
      <c r="DAI9" s="108"/>
      <c r="DAJ9" s="108"/>
      <c r="DAK9" s="108"/>
      <c r="DAL9" s="108"/>
      <c r="DAM9" s="108"/>
      <c r="DAN9" s="108"/>
      <c r="DAO9" s="108"/>
      <c r="DAP9" s="108"/>
      <c r="DAQ9" s="108"/>
      <c r="DAR9" s="108"/>
      <c r="DAS9" s="108"/>
      <c r="DAT9" s="108"/>
      <c r="DAU9" s="108"/>
      <c r="DAV9" s="108"/>
      <c r="DAW9" s="108"/>
      <c r="DAX9" s="108"/>
      <c r="DAY9" s="108"/>
      <c r="DAZ9" s="108"/>
      <c r="DBA9" s="108"/>
      <c r="DBB9" s="108"/>
      <c r="DBC9" s="108"/>
      <c r="DBD9" s="108"/>
      <c r="DBE9" s="108"/>
      <c r="DBF9" s="108"/>
      <c r="DBG9" s="108"/>
      <c r="DBH9" s="108"/>
      <c r="DBI9" s="108"/>
      <c r="DBJ9" s="108"/>
      <c r="DBK9" s="108"/>
      <c r="DBL9" s="108"/>
      <c r="DBM9" s="108"/>
      <c r="DBN9" s="108"/>
      <c r="DBO9" s="108"/>
      <c r="DBP9" s="108"/>
      <c r="DBQ9" s="108"/>
      <c r="DBR9" s="108"/>
      <c r="DBS9" s="108"/>
      <c r="DBT9" s="108"/>
      <c r="DBU9" s="108"/>
      <c r="DBV9" s="108"/>
      <c r="DBW9" s="108"/>
      <c r="DBX9" s="108"/>
      <c r="DBY9" s="108"/>
      <c r="DBZ9" s="108"/>
      <c r="DCA9" s="108"/>
      <c r="DCB9" s="108"/>
      <c r="DCC9" s="108"/>
      <c r="DCD9" s="108"/>
      <c r="DCE9" s="108"/>
      <c r="DCF9" s="108"/>
      <c r="DCG9" s="108"/>
      <c r="DCH9" s="108"/>
      <c r="DCI9" s="108"/>
      <c r="DCJ9" s="108"/>
      <c r="DCK9" s="108"/>
      <c r="DCL9" s="108"/>
      <c r="DCM9" s="108"/>
      <c r="DCN9" s="108"/>
      <c r="DCO9" s="108"/>
      <c r="DCP9" s="108"/>
      <c r="DCQ9" s="108"/>
      <c r="DCR9" s="108"/>
      <c r="DCS9" s="108"/>
      <c r="DCT9" s="108"/>
      <c r="DCU9" s="108"/>
      <c r="DCV9" s="108"/>
      <c r="DCW9" s="108"/>
      <c r="DCX9" s="108"/>
      <c r="DCY9" s="108"/>
      <c r="DCZ9" s="108"/>
      <c r="DDA9" s="108"/>
      <c r="DDB9" s="108"/>
      <c r="DDC9" s="108"/>
      <c r="DDD9" s="108"/>
      <c r="DDE9" s="108"/>
      <c r="DDF9" s="108"/>
      <c r="DDG9" s="108"/>
      <c r="DDH9" s="108"/>
      <c r="DDI9" s="108"/>
      <c r="DDJ9" s="108"/>
      <c r="DDK9" s="108"/>
      <c r="DDL9" s="108"/>
      <c r="DDM9" s="108"/>
      <c r="DDN9" s="108"/>
      <c r="DDO9" s="108"/>
      <c r="DDP9" s="108"/>
      <c r="DDQ9" s="108"/>
      <c r="DDR9" s="108"/>
      <c r="DDS9" s="108"/>
      <c r="DDT9" s="108"/>
      <c r="DDU9" s="108"/>
      <c r="DDV9" s="108"/>
      <c r="DDW9" s="108"/>
      <c r="DDX9" s="108"/>
      <c r="DDY9" s="108"/>
      <c r="DDZ9" s="108"/>
      <c r="DEA9" s="108"/>
      <c r="DEB9" s="108"/>
      <c r="DEC9" s="108"/>
      <c r="DED9" s="108"/>
      <c r="DEE9" s="108"/>
      <c r="DEF9" s="108"/>
      <c r="DEG9" s="108"/>
      <c r="DEH9" s="108"/>
      <c r="DEI9" s="108"/>
      <c r="DEJ9" s="108"/>
      <c r="DEK9" s="108"/>
      <c r="DEL9" s="108"/>
      <c r="DEM9" s="108"/>
      <c r="DEN9" s="108"/>
      <c r="DEO9" s="108"/>
      <c r="DEP9" s="108"/>
      <c r="DEQ9" s="108"/>
      <c r="DER9" s="108"/>
      <c r="DES9" s="108"/>
      <c r="DET9" s="108"/>
      <c r="DEU9" s="108"/>
      <c r="DEV9" s="108"/>
      <c r="DEW9" s="108"/>
      <c r="DEX9" s="108"/>
      <c r="DEY9" s="108"/>
      <c r="DEZ9" s="108"/>
      <c r="DFA9" s="108"/>
      <c r="DFB9" s="108"/>
      <c r="DFC9" s="108"/>
      <c r="DFD9" s="108"/>
      <c r="DFE9" s="108"/>
      <c r="DFF9" s="108"/>
      <c r="DFG9" s="108"/>
      <c r="DFH9" s="108"/>
      <c r="DFI9" s="108"/>
      <c r="DFJ9" s="108"/>
      <c r="DFK9" s="108"/>
      <c r="DFL9" s="108"/>
      <c r="DFM9" s="108"/>
      <c r="DFN9" s="108"/>
      <c r="DFO9" s="108"/>
      <c r="DFP9" s="108"/>
      <c r="DFQ9" s="108"/>
      <c r="DFR9" s="108"/>
      <c r="DFS9" s="108"/>
      <c r="DFT9" s="108"/>
      <c r="DFU9" s="108"/>
      <c r="DFV9" s="108"/>
      <c r="DFW9" s="108"/>
      <c r="DFX9" s="108"/>
      <c r="DFY9" s="108"/>
      <c r="DFZ9" s="108"/>
      <c r="DGA9" s="108"/>
      <c r="DGB9" s="108"/>
      <c r="DGC9" s="108"/>
      <c r="DGD9" s="108"/>
      <c r="DGE9" s="108"/>
      <c r="DGF9" s="108"/>
      <c r="DGG9" s="108"/>
      <c r="DGH9" s="108"/>
      <c r="DGI9" s="108"/>
      <c r="DGJ9" s="108"/>
      <c r="DGK9" s="108"/>
      <c r="DGL9" s="108"/>
      <c r="DGM9" s="108"/>
      <c r="DGN9" s="108"/>
      <c r="DGO9" s="108"/>
      <c r="DGP9" s="108"/>
      <c r="DGQ9" s="108"/>
      <c r="DGR9" s="108"/>
      <c r="DGS9" s="108"/>
      <c r="DGT9" s="108"/>
      <c r="DGU9" s="108"/>
      <c r="DGV9" s="108"/>
      <c r="DGW9" s="108"/>
      <c r="DGX9" s="108"/>
      <c r="DGY9" s="108"/>
      <c r="DGZ9" s="108"/>
      <c r="DHA9" s="108"/>
      <c r="DHB9" s="108"/>
      <c r="DHC9" s="108"/>
      <c r="DHD9" s="108"/>
      <c r="DHE9" s="108"/>
      <c r="DHF9" s="108"/>
      <c r="DHG9" s="108"/>
      <c r="DHH9" s="108"/>
      <c r="DHI9" s="108"/>
      <c r="DHJ9" s="108"/>
      <c r="DHK9" s="108"/>
      <c r="DHL9" s="108"/>
      <c r="DHM9" s="108"/>
      <c r="DHN9" s="108"/>
      <c r="DHO9" s="108"/>
      <c r="DHP9" s="108"/>
      <c r="DHQ9" s="108"/>
      <c r="DHR9" s="108"/>
      <c r="DHS9" s="108"/>
      <c r="DHT9" s="108"/>
      <c r="DHU9" s="108"/>
      <c r="DHV9" s="108"/>
      <c r="DHW9" s="108"/>
      <c r="DHX9" s="108"/>
      <c r="DHY9" s="108"/>
      <c r="DHZ9" s="108"/>
      <c r="DIA9" s="108"/>
      <c r="DIB9" s="108"/>
      <c r="DIC9" s="108"/>
      <c r="DID9" s="108"/>
      <c r="DIE9" s="108"/>
      <c r="DIF9" s="108"/>
      <c r="DIG9" s="108"/>
      <c r="DIH9" s="108"/>
      <c r="DII9" s="108"/>
      <c r="DIJ9" s="108"/>
      <c r="DIK9" s="108"/>
      <c r="DIL9" s="108"/>
      <c r="DIM9" s="108"/>
      <c r="DIN9" s="108"/>
      <c r="DIO9" s="108"/>
      <c r="DIP9" s="108"/>
      <c r="DIQ9" s="108"/>
      <c r="DIR9" s="108"/>
      <c r="DIS9" s="108"/>
      <c r="DIT9" s="108"/>
      <c r="DIU9" s="108"/>
      <c r="DIV9" s="108"/>
      <c r="DIW9" s="108"/>
      <c r="DIX9" s="108"/>
      <c r="DIY9" s="108"/>
      <c r="DIZ9" s="108"/>
      <c r="DJA9" s="108"/>
      <c r="DJB9" s="108"/>
      <c r="DJC9" s="108"/>
      <c r="DJD9" s="108"/>
      <c r="DJE9" s="108"/>
      <c r="DJF9" s="108"/>
      <c r="DJG9" s="108"/>
      <c r="DJH9" s="108"/>
      <c r="DJI9" s="108"/>
      <c r="DJJ9" s="108"/>
      <c r="DJK9" s="108"/>
      <c r="DJL9" s="108"/>
      <c r="DJM9" s="108"/>
      <c r="DJN9" s="108"/>
      <c r="DJO9" s="108"/>
      <c r="DJP9" s="108"/>
      <c r="DJQ9" s="108"/>
      <c r="DJR9" s="108"/>
      <c r="DJS9" s="108"/>
      <c r="DJT9" s="108"/>
      <c r="DJU9" s="108"/>
      <c r="DJV9" s="108"/>
      <c r="DJW9" s="108"/>
      <c r="DJX9" s="108"/>
      <c r="DJY9" s="108"/>
      <c r="DJZ9" s="108"/>
      <c r="DKA9" s="108"/>
      <c r="DKB9" s="108"/>
      <c r="DKC9" s="108"/>
      <c r="DKD9" s="108"/>
      <c r="DKE9" s="108"/>
      <c r="DKF9" s="108"/>
      <c r="DKG9" s="108"/>
      <c r="DKH9" s="108"/>
      <c r="DKI9" s="108"/>
      <c r="DKJ9" s="108"/>
      <c r="DKK9" s="108"/>
      <c r="DKL9" s="108"/>
      <c r="DKM9" s="108"/>
      <c r="DKN9" s="108"/>
      <c r="DKO9" s="108"/>
      <c r="DKP9" s="108"/>
      <c r="DKQ9" s="108"/>
      <c r="DKR9" s="108"/>
      <c r="DKS9" s="108"/>
      <c r="DKT9" s="108"/>
      <c r="DKU9" s="108"/>
      <c r="DKV9" s="108"/>
      <c r="DKW9" s="108"/>
      <c r="DKX9" s="108"/>
      <c r="DKY9" s="108"/>
      <c r="DKZ9" s="108"/>
      <c r="DLA9" s="108"/>
      <c r="DLB9" s="108"/>
      <c r="DLC9" s="108"/>
      <c r="DLD9" s="108"/>
      <c r="DLE9" s="108"/>
      <c r="DLF9" s="108"/>
      <c r="DLG9" s="108"/>
      <c r="DLH9" s="108"/>
      <c r="DLI9" s="108"/>
      <c r="DLJ9" s="108"/>
      <c r="DLK9" s="108"/>
      <c r="DLL9" s="108"/>
      <c r="DLM9" s="108"/>
      <c r="DLN9" s="108"/>
      <c r="DLO9" s="108"/>
      <c r="DLP9" s="108"/>
      <c r="DLQ9" s="108"/>
      <c r="DLR9" s="108"/>
      <c r="DLS9" s="108"/>
      <c r="DLT9" s="108"/>
      <c r="DLU9" s="108"/>
      <c r="DLV9" s="108"/>
      <c r="DLW9" s="108"/>
      <c r="DLX9" s="108"/>
      <c r="DLY9" s="108"/>
      <c r="DLZ9" s="108"/>
      <c r="DMA9" s="108"/>
      <c r="DMB9" s="108"/>
      <c r="DMC9" s="108"/>
      <c r="DMD9" s="108"/>
      <c r="DME9" s="108"/>
      <c r="DMF9" s="108"/>
      <c r="DMG9" s="108"/>
      <c r="DMH9" s="108"/>
      <c r="DMI9" s="108"/>
      <c r="DMJ9" s="108"/>
      <c r="DMK9" s="108"/>
      <c r="DML9" s="108"/>
      <c r="DMM9" s="108"/>
      <c r="DMN9" s="108"/>
      <c r="DMO9" s="108"/>
      <c r="DMP9" s="108"/>
      <c r="DMQ9" s="108"/>
      <c r="DMR9" s="108"/>
      <c r="DMS9" s="108"/>
      <c r="DMT9" s="108"/>
      <c r="DMU9" s="108"/>
      <c r="DMV9" s="108"/>
      <c r="DMW9" s="108"/>
      <c r="DMX9" s="108"/>
      <c r="DMY9" s="108"/>
      <c r="DMZ9" s="108"/>
      <c r="DNA9" s="108"/>
      <c r="DNB9" s="108"/>
      <c r="DNC9" s="108"/>
      <c r="DND9" s="108"/>
      <c r="DNE9" s="108"/>
      <c r="DNF9" s="108"/>
      <c r="DNG9" s="108"/>
      <c r="DNH9" s="108"/>
      <c r="DNI9" s="108"/>
      <c r="DNJ9" s="108"/>
      <c r="DNK9" s="108"/>
      <c r="DNL9" s="108"/>
      <c r="DNM9" s="108"/>
      <c r="DNN9" s="108"/>
      <c r="DNO9" s="108"/>
      <c r="DNP9" s="108"/>
      <c r="DNQ9" s="108"/>
      <c r="DNR9" s="108"/>
      <c r="DNS9" s="108"/>
      <c r="DNT9" s="108"/>
      <c r="DNU9" s="108"/>
      <c r="DNV9" s="108"/>
      <c r="DNW9" s="108"/>
      <c r="DNX9" s="108"/>
      <c r="DNY9" s="108"/>
      <c r="DNZ9" s="108"/>
      <c r="DOA9" s="108"/>
      <c r="DOB9" s="108"/>
      <c r="DOC9" s="108"/>
      <c r="DOD9" s="108"/>
      <c r="DOE9" s="108"/>
      <c r="DOF9" s="108"/>
      <c r="DOG9" s="108"/>
      <c r="DOH9" s="108"/>
      <c r="DOI9" s="108"/>
      <c r="DOJ9" s="108"/>
      <c r="DOK9" s="108"/>
      <c r="DOL9" s="108"/>
      <c r="DOM9" s="108"/>
      <c r="DON9" s="108"/>
      <c r="DOO9" s="108"/>
      <c r="DOP9" s="108"/>
      <c r="DOQ9" s="108"/>
      <c r="DOR9" s="108"/>
      <c r="DOS9" s="108"/>
      <c r="DOT9" s="108"/>
      <c r="DOU9" s="108"/>
      <c r="DOV9" s="108"/>
      <c r="DOW9" s="108"/>
      <c r="DOX9" s="108"/>
      <c r="DOY9" s="108"/>
      <c r="DOZ9" s="108"/>
      <c r="DPA9" s="108"/>
      <c r="DPB9" s="108"/>
      <c r="DPC9" s="108"/>
      <c r="DPD9" s="108"/>
      <c r="DPE9" s="108"/>
      <c r="DPF9" s="108"/>
      <c r="DPG9" s="108"/>
      <c r="DPH9" s="108"/>
      <c r="DPI9" s="108"/>
      <c r="DPJ9" s="108"/>
      <c r="DPK9" s="108"/>
      <c r="DPL9" s="108"/>
      <c r="DPM9" s="108"/>
      <c r="DPN9" s="108"/>
      <c r="DPO9" s="108"/>
      <c r="DPP9" s="108"/>
      <c r="DPQ9" s="108"/>
      <c r="DPR9" s="108"/>
      <c r="DPS9" s="108"/>
      <c r="DPT9" s="108"/>
      <c r="DPU9" s="108"/>
      <c r="DPV9" s="108"/>
      <c r="DPW9" s="108"/>
      <c r="DPX9" s="108"/>
      <c r="DPY9" s="108"/>
      <c r="DPZ9" s="108"/>
      <c r="DQA9" s="108"/>
      <c r="DQB9" s="108"/>
      <c r="DQC9" s="108"/>
      <c r="DQD9" s="108"/>
      <c r="DQE9" s="108"/>
      <c r="DQF9" s="108"/>
      <c r="DQG9" s="108"/>
      <c r="DQH9" s="108"/>
      <c r="DQI9" s="108"/>
      <c r="DQJ9" s="108"/>
      <c r="DQK9" s="108"/>
      <c r="DQL9" s="108"/>
      <c r="DQM9" s="108"/>
      <c r="DQN9" s="108"/>
      <c r="DQO9" s="108"/>
      <c r="DQP9" s="108"/>
      <c r="DQQ9" s="108"/>
      <c r="DQR9" s="108"/>
      <c r="DQS9" s="108"/>
      <c r="DQT9" s="108"/>
      <c r="DQU9" s="108"/>
      <c r="DQV9" s="108"/>
      <c r="DQW9" s="108"/>
      <c r="DQX9" s="108"/>
      <c r="DQY9" s="108"/>
      <c r="DQZ9" s="108"/>
      <c r="DRA9" s="108"/>
      <c r="DRB9" s="108"/>
      <c r="DRC9" s="108"/>
      <c r="DRD9" s="108"/>
      <c r="DRE9" s="108"/>
      <c r="DRF9" s="108"/>
      <c r="DRG9" s="108"/>
      <c r="DRH9" s="108"/>
      <c r="DRI9" s="108"/>
      <c r="DRJ9" s="108"/>
      <c r="DRK9" s="108"/>
      <c r="DRL9" s="108"/>
      <c r="DRM9" s="108"/>
      <c r="DRN9" s="108"/>
      <c r="DRO9" s="108"/>
      <c r="DRP9" s="108"/>
      <c r="DRQ9" s="108"/>
      <c r="DRR9" s="108"/>
      <c r="DRS9" s="108"/>
      <c r="DRT9" s="108"/>
      <c r="DRU9" s="108"/>
      <c r="DRV9" s="108"/>
      <c r="DRW9" s="108"/>
      <c r="DRX9" s="108"/>
      <c r="DRY9" s="108"/>
      <c r="DRZ9" s="108"/>
      <c r="DSA9" s="108"/>
      <c r="DSB9" s="108"/>
      <c r="DSC9" s="108"/>
      <c r="DSD9" s="108"/>
      <c r="DSE9" s="108"/>
      <c r="DSF9" s="108"/>
      <c r="DSG9" s="108"/>
      <c r="DSH9" s="108"/>
      <c r="DSI9" s="108"/>
      <c r="DSJ9" s="108"/>
      <c r="DSK9" s="108"/>
      <c r="DSL9" s="108"/>
      <c r="DSM9" s="108"/>
      <c r="DSN9" s="108"/>
      <c r="DSO9" s="108"/>
      <c r="DSP9" s="108"/>
      <c r="DSQ9" s="108"/>
      <c r="DSR9" s="108"/>
      <c r="DSS9" s="108"/>
      <c r="DST9" s="108"/>
      <c r="DSU9" s="108"/>
      <c r="DSV9" s="108"/>
      <c r="DSW9" s="108"/>
      <c r="DSX9" s="108"/>
      <c r="DSY9" s="108"/>
      <c r="DSZ9" s="108"/>
      <c r="DTA9" s="108"/>
      <c r="DTB9" s="108"/>
      <c r="DTC9" s="108"/>
      <c r="DTD9" s="108"/>
      <c r="DTE9" s="108"/>
      <c r="DTF9" s="108"/>
      <c r="DTG9" s="108"/>
      <c r="DTH9" s="108"/>
      <c r="DTI9" s="108"/>
      <c r="DTJ9" s="108"/>
      <c r="DTK9" s="108"/>
      <c r="DTL9" s="108"/>
      <c r="DTM9" s="108"/>
      <c r="DTN9" s="108"/>
      <c r="DTO9" s="108"/>
      <c r="DTP9" s="108"/>
      <c r="DTQ9" s="108"/>
      <c r="DTR9" s="108"/>
      <c r="DTS9" s="108"/>
      <c r="DTT9" s="108"/>
      <c r="DTU9" s="108"/>
      <c r="DTV9" s="108"/>
      <c r="DTW9" s="108"/>
      <c r="DTX9" s="108"/>
      <c r="DTY9" s="108"/>
      <c r="DTZ9" s="108"/>
      <c r="DUA9" s="108"/>
      <c r="DUB9" s="108"/>
      <c r="DUC9" s="108"/>
      <c r="DUD9" s="108"/>
      <c r="DUE9" s="108"/>
      <c r="DUF9" s="108"/>
      <c r="DUG9" s="108"/>
      <c r="DUH9" s="108"/>
      <c r="DUI9" s="108"/>
      <c r="DUJ9" s="108"/>
      <c r="DUK9" s="108"/>
      <c r="DUL9" s="108"/>
      <c r="DUM9" s="108"/>
      <c r="DUN9" s="108"/>
      <c r="DUO9" s="108"/>
      <c r="DUP9" s="108"/>
      <c r="DUQ9" s="108"/>
      <c r="DUR9" s="108"/>
      <c r="DUS9" s="108"/>
      <c r="DUT9" s="108"/>
      <c r="DUU9" s="108"/>
      <c r="DUV9" s="108"/>
      <c r="DUW9" s="108"/>
      <c r="DUX9" s="108"/>
      <c r="DUY9" s="108"/>
      <c r="DUZ9" s="108"/>
      <c r="DVA9" s="108"/>
      <c r="DVB9" s="108"/>
      <c r="DVC9" s="108"/>
      <c r="DVD9" s="108"/>
      <c r="DVE9" s="108"/>
      <c r="DVF9" s="108"/>
      <c r="DVG9" s="108"/>
      <c r="DVH9" s="108"/>
      <c r="DVI9" s="108"/>
      <c r="DVJ9" s="108"/>
      <c r="DVK9" s="108"/>
      <c r="DVL9" s="108"/>
      <c r="DVM9" s="108"/>
      <c r="DVN9" s="108"/>
      <c r="DVO9" s="108"/>
      <c r="DVP9" s="108"/>
      <c r="DVQ9" s="108"/>
      <c r="DVR9" s="108"/>
      <c r="DVS9" s="108"/>
      <c r="DVT9" s="108"/>
      <c r="DVU9" s="108"/>
      <c r="DVV9" s="108"/>
      <c r="DVW9" s="108"/>
      <c r="DVX9" s="108"/>
      <c r="DVY9" s="108"/>
      <c r="DVZ9" s="108"/>
      <c r="DWA9" s="108"/>
      <c r="DWB9" s="108"/>
      <c r="DWC9" s="108"/>
      <c r="DWD9" s="108"/>
      <c r="DWE9" s="108"/>
      <c r="DWF9" s="108"/>
      <c r="DWG9" s="108"/>
      <c r="DWH9" s="108"/>
      <c r="DWI9" s="108"/>
      <c r="DWJ9" s="108"/>
      <c r="DWK9" s="108"/>
      <c r="DWL9" s="108"/>
      <c r="DWM9" s="108"/>
      <c r="DWN9" s="108"/>
      <c r="DWO9" s="108"/>
      <c r="DWP9" s="108"/>
      <c r="DWQ9" s="108"/>
      <c r="DWR9" s="108"/>
      <c r="DWS9" s="108"/>
      <c r="DWT9" s="108"/>
      <c r="DWU9" s="108"/>
      <c r="DWV9" s="108"/>
      <c r="DWW9" s="108"/>
      <c r="DWX9" s="108"/>
      <c r="DWY9" s="108"/>
      <c r="DWZ9" s="108"/>
      <c r="DXA9" s="108"/>
      <c r="DXB9" s="108"/>
      <c r="DXC9" s="108"/>
      <c r="DXD9" s="108"/>
      <c r="DXE9" s="108"/>
      <c r="DXF9" s="108"/>
      <c r="DXG9" s="108"/>
      <c r="DXH9" s="108"/>
      <c r="DXI9" s="108"/>
      <c r="DXJ9" s="108"/>
      <c r="DXK9" s="108"/>
      <c r="DXL9" s="108"/>
      <c r="DXM9" s="108"/>
      <c r="DXN9" s="108"/>
      <c r="DXO9" s="108"/>
      <c r="DXP9" s="108"/>
      <c r="DXQ9" s="108"/>
      <c r="DXR9" s="108"/>
      <c r="DXS9" s="108"/>
      <c r="DXT9" s="108"/>
      <c r="DXU9" s="108"/>
      <c r="DXV9" s="108"/>
      <c r="DXW9" s="108"/>
      <c r="DXX9" s="108"/>
      <c r="DXY9" s="108"/>
      <c r="DXZ9" s="108"/>
      <c r="DYA9" s="108"/>
      <c r="DYB9" s="108"/>
      <c r="DYC9" s="108"/>
      <c r="DYD9" s="108"/>
      <c r="DYE9" s="108"/>
      <c r="DYF9" s="108"/>
      <c r="DYG9" s="108"/>
      <c r="DYH9" s="108"/>
      <c r="DYI9" s="108"/>
      <c r="DYJ9" s="108"/>
      <c r="DYK9" s="108"/>
      <c r="DYL9" s="108"/>
      <c r="DYM9" s="108"/>
      <c r="DYN9" s="108"/>
      <c r="DYO9" s="108"/>
      <c r="DYP9" s="108"/>
      <c r="DYQ9" s="108"/>
      <c r="DYR9" s="108"/>
      <c r="DYS9" s="108"/>
      <c r="DYT9" s="108"/>
      <c r="DYU9" s="108"/>
      <c r="DYV9" s="108"/>
      <c r="DYW9" s="108"/>
      <c r="DYX9" s="108"/>
      <c r="DYY9" s="108"/>
      <c r="DYZ9" s="108"/>
      <c r="DZA9" s="108"/>
      <c r="DZB9" s="108"/>
      <c r="DZC9" s="108"/>
      <c r="DZD9" s="108"/>
      <c r="DZE9" s="108"/>
      <c r="DZF9" s="108"/>
      <c r="DZG9" s="108"/>
      <c r="DZH9" s="108"/>
      <c r="DZI9" s="108"/>
      <c r="DZJ9" s="108"/>
      <c r="DZK9" s="108"/>
      <c r="DZL9" s="108"/>
      <c r="DZM9" s="108"/>
      <c r="DZN9" s="108"/>
      <c r="DZO9" s="108"/>
      <c r="DZP9" s="108"/>
      <c r="DZQ9" s="108"/>
      <c r="DZR9" s="108"/>
      <c r="DZS9" s="108"/>
      <c r="DZT9" s="108"/>
      <c r="DZU9" s="108"/>
      <c r="DZV9" s="108"/>
      <c r="DZW9" s="108"/>
      <c r="DZX9" s="108"/>
      <c r="DZY9" s="108"/>
      <c r="DZZ9" s="108"/>
      <c r="EAA9" s="108"/>
      <c r="EAB9" s="108"/>
      <c r="EAC9" s="108"/>
      <c r="EAD9" s="108"/>
      <c r="EAE9" s="108"/>
      <c r="EAF9" s="108"/>
      <c r="EAG9" s="108"/>
      <c r="EAH9" s="108"/>
      <c r="EAI9" s="108"/>
      <c r="EAJ9" s="108"/>
      <c r="EAK9" s="108"/>
      <c r="EAL9" s="108"/>
      <c r="EAM9" s="108"/>
      <c r="EAN9" s="108"/>
      <c r="EAO9" s="108"/>
      <c r="EAP9" s="108"/>
      <c r="EAQ9" s="108"/>
      <c r="EAR9" s="108"/>
      <c r="EAS9" s="108"/>
      <c r="EAT9" s="108"/>
      <c r="EAU9" s="108"/>
      <c r="EAV9" s="108"/>
      <c r="EAW9" s="108"/>
      <c r="EAX9" s="108"/>
      <c r="EAY9" s="108"/>
      <c r="EAZ9" s="108"/>
      <c r="EBA9" s="108"/>
      <c r="EBB9" s="108"/>
      <c r="EBC9" s="108"/>
      <c r="EBD9" s="108"/>
      <c r="EBE9" s="108"/>
      <c r="EBF9" s="108"/>
      <c r="EBG9" s="108"/>
      <c r="EBH9" s="108"/>
      <c r="EBI9" s="108"/>
      <c r="EBJ9" s="108"/>
      <c r="EBK9" s="108"/>
      <c r="EBL9" s="108"/>
      <c r="EBM9" s="108"/>
      <c r="EBN9" s="108"/>
      <c r="EBO9" s="108"/>
      <c r="EBP9" s="108"/>
      <c r="EBQ9" s="108"/>
      <c r="EBR9" s="108"/>
      <c r="EBS9" s="108"/>
      <c r="EBT9" s="108"/>
      <c r="EBU9" s="108"/>
      <c r="EBV9" s="108"/>
      <c r="EBW9" s="108"/>
      <c r="EBX9" s="108"/>
      <c r="EBY9" s="108"/>
      <c r="EBZ9" s="108"/>
      <c r="ECA9" s="108"/>
      <c r="ECB9" s="108"/>
      <c r="ECC9" s="108"/>
      <c r="ECD9" s="108"/>
      <c r="ECE9" s="108"/>
      <c r="ECF9" s="108"/>
      <c r="ECG9" s="108"/>
      <c r="ECH9" s="108"/>
      <c r="ECI9" s="108"/>
      <c r="ECJ9" s="108"/>
      <c r="ECK9" s="108"/>
      <c r="ECL9" s="108"/>
      <c r="ECM9" s="108"/>
      <c r="ECN9" s="108"/>
      <c r="ECO9" s="108"/>
      <c r="ECP9" s="108"/>
      <c r="ECQ9" s="108"/>
      <c r="ECR9" s="108"/>
      <c r="ECS9" s="108"/>
      <c r="ECT9" s="108"/>
      <c r="ECU9" s="108"/>
      <c r="ECV9" s="108"/>
      <c r="ECW9" s="108"/>
      <c r="ECX9" s="108"/>
      <c r="ECY9" s="108"/>
      <c r="ECZ9" s="108"/>
      <c r="EDA9" s="108"/>
      <c r="EDB9" s="108"/>
      <c r="EDC9" s="108"/>
      <c r="EDD9" s="108"/>
      <c r="EDE9" s="108"/>
      <c r="EDF9" s="108"/>
      <c r="EDG9" s="108"/>
      <c r="EDH9" s="108"/>
      <c r="EDI9" s="108"/>
      <c r="EDJ9" s="108"/>
      <c r="EDK9" s="108"/>
      <c r="EDL9" s="108"/>
      <c r="EDM9" s="108"/>
      <c r="EDN9" s="108"/>
      <c r="EDO9" s="108"/>
      <c r="EDP9" s="108"/>
      <c r="EDQ9" s="108"/>
      <c r="EDR9" s="108"/>
      <c r="EDS9" s="108"/>
      <c r="EDT9" s="108"/>
      <c r="EDU9" s="108"/>
      <c r="EDV9" s="108"/>
      <c r="EDW9" s="108"/>
      <c r="EDX9" s="108"/>
      <c r="EDY9" s="108"/>
      <c r="EDZ9" s="108"/>
      <c r="EEA9" s="108"/>
      <c r="EEB9" s="108"/>
      <c r="EEC9" s="108"/>
      <c r="EED9" s="108"/>
      <c r="EEE9" s="108"/>
      <c r="EEF9" s="108"/>
      <c r="EEG9" s="108"/>
      <c r="EEH9" s="108"/>
      <c r="EEI9" s="108"/>
      <c r="EEJ9" s="108"/>
      <c r="EEK9" s="108"/>
      <c r="EEL9" s="108"/>
      <c r="EEM9" s="108"/>
      <c r="EEN9" s="108"/>
      <c r="EEO9" s="108"/>
      <c r="EEP9" s="108"/>
      <c r="EEQ9" s="108"/>
      <c r="EER9" s="108"/>
      <c r="EES9" s="108"/>
      <c r="EET9" s="108"/>
      <c r="EEU9" s="108"/>
      <c r="EEV9" s="108"/>
      <c r="EEW9" s="108"/>
      <c r="EEX9" s="108"/>
      <c r="EEY9" s="108"/>
      <c r="EEZ9" s="108"/>
      <c r="EFA9" s="108"/>
      <c r="EFB9" s="108"/>
      <c r="EFC9" s="108"/>
      <c r="EFD9" s="108"/>
      <c r="EFE9" s="108"/>
      <c r="EFF9" s="108"/>
      <c r="EFG9" s="108"/>
      <c r="EFH9" s="108"/>
      <c r="EFI9" s="108"/>
      <c r="EFJ9" s="108"/>
      <c r="EFK9" s="108"/>
      <c r="EFL9" s="108"/>
      <c r="EFM9" s="108"/>
      <c r="EFN9" s="108"/>
      <c r="EFO9" s="108"/>
      <c r="EFP9" s="108"/>
      <c r="EFQ9" s="108"/>
      <c r="EFR9" s="108"/>
      <c r="EFS9" s="108"/>
      <c r="EFT9" s="108"/>
      <c r="EFU9" s="108"/>
      <c r="EFV9" s="108"/>
      <c r="EFW9" s="108"/>
      <c r="EFX9" s="108"/>
      <c r="EFY9" s="108"/>
      <c r="EFZ9" s="108"/>
      <c r="EGA9" s="108"/>
      <c r="EGB9" s="108"/>
      <c r="EGC9" s="108"/>
      <c r="EGD9" s="108"/>
      <c r="EGE9" s="108"/>
      <c r="EGF9" s="108"/>
      <c r="EGG9" s="108"/>
      <c r="EGH9" s="108"/>
      <c r="EGI9" s="108"/>
      <c r="EGJ9" s="108"/>
      <c r="EGK9" s="108"/>
      <c r="EGL9" s="108"/>
      <c r="EGM9" s="108"/>
      <c r="EGN9" s="108"/>
      <c r="EGO9" s="108"/>
      <c r="EGP9" s="108"/>
      <c r="EGQ9" s="108"/>
      <c r="EGR9" s="108"/>
      <c r="EGS9" s="108"/>
      <c r="EGT9" s="108"/>
      <c r="EGU9" s="108"/>
      <c r="EGV9" s="108"/>
      <c r="EGW9" s="108"/>
      <c r="EGX9" s="108"/>
      <c r="EGY9" s="108"/>
      <c r="EGZ9" s="108"/>
      <c r="EHA9" s="108"/>
      <c r="EHB9" s="108"/>
      <c r="EHC9" s="108"/>
      <c r="EHD9" s="108"/>
      <c r="EHE9" s="108"/>
      <c r="EHF9" s="108"/>
      <c r="EHG9" s="108"/>
      <c r="EHH9" s="108"/>
      <c r="EHI9" s="108"/>
      <c r="EHJ9" s="108"/>
      <c r="EHK9" s="108"/>
      <c r="EHL9" s="108"/>
      <c r="EHM9" s="108"/>
      <c r="EHN9" s="108"/>
      <c r="EHO9" s="108"/>
      <c r="EHP9" s="108"/>
      <c r="EHQ9" s="108"/>
      <c r="EHR9" s="108"/>
      <c r="EHS9" s="108"/>
      <c r="EHT9" s="108"/>
      <c r="EHU9" s="108"/>
      <c r="EHV9" s="108"/>
      <c r="EHW9" s="108"/>
      <c r="EHX9" s="108"/>
      <c r="EHY9" s="108"/>
      <c r="EHZ9" s="108"/>
      <c r="EIA9" s="108"/>
      <c r="EIB9" s="108"/>
      <c r="EIC9" s="108"/>
      <c r="EID9" s="108"/>
      <c r="EIE9" s="108"/>
      <c r="EIF9" s="108"/>
      <c r="EIG9" s="108"/>
      <c r="EIH9" s="108"/>
      <c r="EII9" s="108"/>
      <c r="EIJ9" s="108"/>
      <c r="EIK9" s="108"/>
      <c r="EIL9" s="108"/>
      <c r="EIM9" s="108"/>
      <c r="EIN9" s="108"/>
      <c r="EIO9" s="108"/>
      <c r="EIP9" s="108"/>
      <c r="EIQ9" s="108"/>
      <c r="EIR9" s="108"/>
      <c r="EIS9" s="108"/>
      <c r="EIT9" s="108"/>
      <c r="EIU9" s="108"/>
      <c r="EIV9" s="108"/>
      <c r="EIW9" s="108"/>
      <c r="EIX9" s="108"/>
      <c r="EIY9" s="108"/>
      <c r="EIZ9" s="108"/>
      <c r="EJA9" s="108"/>
      <c r="EJB9" s="108"/>
      <c r="EJC9" s="108"/>
      <c r="EJD9" s="108"/>
      <c r="EJE9" s="108"/>
      <c r="EJF9" s="108"/>
      <c r="EJG9" s="108"/>
      <c r="EJH9" s="108"/>
      <c r="EJI9" s="108"/>
      <c r="EJJ9" s="108"/>
      <c r="EJK9" s="108"/>
      <c r="EJL9" s="108"/>
      <c r="EJM9" s="108"/>
      <c r="EJN9" s="108"/>
      <c r="EJO9" s="108"/>
      <c r="EJP9" s="108"/>
      <c r="EJQ9" s="108"/>
      <c r="EJR9" s="108"/>
      <c r="EJS9" s="108"/>
      <c r="EJT9" s="108"/>
      <c r="EJU9" s="108"/>
      <c r="EJV9" s="108"/>
      <c r="EJW9" s="108"/>
      <c r="EJX9" s="108"/>
      <c r="EJY9" s="108"/>
      <c r="EJZ9" s="108"/>
      <c r="EKA9" s="108"/>
      <c r="EKB9" s="108"/>
      <c r="EKC9" s="108"/>
      <c r="EKD9" s="108"/>
      <c r="EKE9" s="108"/>
      <c r="EKF9" s="108"/>
      <c r="EKG9" s="108"/>
      <c r="EKH9" s="108"/>
      <c r="EKI9" s="108"/>
      <c r="EKJ9" s="108"/>
      <c r="EKK9" s="108"/>
      <c r="EKL9" s="108"/>
      <c r="EKM9" s="108"/>
      <c r="EKN9" s="108"/>
      <c r="EKO9" s="108"/>
      <c r="EKP9" s="108"/>
      <c r="EKQ9" s="108"/>
      <c r="EKR9" s="108"/>
      <c r="EKS9" s="108"/>
      <c r="EKT9" s="108"/>
      <c r="EKU9" s="108"/>
      <c r="EKV9" s="108"/>
      <c r="EKW9" s="108"/>
      <c r="EKX9" s="108"/>
      <c r="EKY9" s="108"/>
      <c r="EKZ9" s="108"/>
      <c r="ELA9" s="108"/>
      <c r="ELB9" s="108"/>
      <c r="ELC9" s="108"/>
      <c r="ELD9" s="108"/>
      <c r="ELE9" s="108"/>
      <c r="ELF9" s="108"/>
      <c r="ELG9" s="108"/>
      <c r="ELH9" s="108"/>
      <c r="ELI9" s="108"/>
      <c r="ELJ9" s="108"/>
      <c r="ELK9" s="108"/>
      <c r="ELL9" s="108"/>
      <c r="ELM9" s="108"/>
      <c r="ELN9" s="108"/>
      <c r="ELO9" s="108"/>
      <c r="ELP9" s="108"/>
      <c r="ELQ9" s="108"/>
      <c r="ELR9" s="108"/>
      <c r="ELS9" s="108"/>
      <c r="ELT9" s="108"/>
      <c r="ELU9" s="108"/>
      <c r="ELV9" s="108"/>
      <c r="ELW9" s="108"/>
      <c r="ELX9" s="108"/>
      <c r="ELY9" s="108"/>
      <c r="ELZ9" s="108"/>
      <c r="EMA9" s="108"/>
      <c r="EMB9" s="108"/>
      <c r="EMC9" s="108"/>
      <c r="EMD9" s="108"/>
      <c r="EME9" s="108"/>
      <c r="EMF9" s="108"/>
      <c r="EMG9" s="108"/>
      <c r="EMH9" s="108"/>
      <c r="EMI9" s="108"/>
      <c r="EMJ9" s="108"/>
      <c r="EMK9" s="108"/>
      <c r="EML9" s="108"/>
      <c r="EMM9" s="108"/>
      <c r="EMN9" s="108"/>
      <c r="EMO9" s="108"/>
      <c r="EMP9" s="108"/>
      <c r="EMQ9" s="108"/>
      <c r="EMR9" s="108"/>
      <c r="EMS9" s="108"/>
      <c r="EMT9" s="108"/>
      <c r="EMU9" s="108"/>
      <c r="EMV9" s="108"/>
      <c r="EMW9" s="108"/>
      <c r="EMX9" s="108"/>
      <c r="EMY9" s="108"/>
      <c r="EMZ9" s="108"/>
      <c r="ENA9" s="108"/>
      <c r="ENB9" s="108"/>
      <c r="ENC9" s="108"/>
      <c r="END9" s="108"/>
      <c r="ENE9" s="108"/>
      <c r="ENF9" s="108"/>
      <c r="ENG9" s="108"/>
      <c r="ENH9" s="108"/>
      <c r="ENI9" s="108"/>
      <c r="ENJ9" s="108"/>
      <c r="ENK9" s="108"/>
      <c r="ENL9" s="108"/>
      <c r="ENM9" s="108"/>
      <c r="ENN9" s="108"/>
      <c r="ENO9" s="108"/>
      <c r="ENP9" s="108"/>
      <c r="ENQ9" s="108"/>
      <c r="ENR9" s="108"/>
      <c r="ENS9" s="108"/>
      <c r="ENT9" s="108"/>
      <c r="ENU9" s="108"/>
      <c r="ENV9" s="108"/>
      <c r="ENW9" s="108"/>
      <c r="ENX9" s="108"/>
      <c r="ENY9" s="108"/>
      <c r="ENZ9" s="108"/>
      <c r="EOA9" s="108"/>
      <c r="EOB9" s="108"/>
      <c r="EOC9" s="108"/>
      <c r="EOD9" s="108"/>
      <c r="EOE9" s="108"/>
      <c r="EOF9" s="108"/>
      <c r="EOG9" s="108"/>
      <c r="EOH9" s="108"/>
      <c r="EOI9" s="108"/>
      <c r="EOJ9" s="108"/>
      <c r="EOK9" s="108"/>
      <c r="EOL9" s="108"/>
      <c r="EOM9" s="108"/>
      <c r="EON9" s="108"/>
      <c r="EOO9" s="108"/>
      <c r="EOP9" s="108"/>
      <c r="EOQ9" s="108"/>
      <c r="EOR9" s="108"/>
      <c r="EOS9" s="108"/>
      <c r="EOT9" s="108"/>
      <c r="EOU9" s="108"/>
      <c r="EOV9" s="108"/>
      <c r="EOW9" s="108"/>
      <c r="EOX9" s="108"/>
      <c r="EOY9" s="108"/>
      <c r="EOZ9" s="108"/>
      <c r="EPA9" s="108"/>
      <c r="EPB9" s="108"/>
      <c r="EPC9" s="108"/>
      <c r="EPD9" s="108"/>
      <c r="EPE9" s="108"/>
      <c r="EPF9" s="108"/>
      <c r="EPG9" s="108"/>
      <c r="EPH9" s="108"/>
      <c r="EPI9" s="108"/>
      <c r="EPJ9" s="108"/>
      <c r="EPK9" s="108"/>
      <c r="EPL9" s="108"/>
      <c r="EPM9" s="108"/>
      <c r="EPN9" s="108"/>
      <c r="EPO9" s="108"/>
      <c r="EPP9" s="108"/>
      <c r="EPQ9" s="108"/>
      <c r="EPR9" s="108"/>
      <c r="EPS9" s="108"/>
      <c r="EPT9" s="108"/>
      <c r="EPU9" s="108"/>
      <c r="EPV9" s="108"/>
      <c r="EPW9" s="108"/>
      <c r="EPX9" s="108"/>
      <c r="EPY9" s="108"/>
      <c r="EPZ9" s="108"/>
      <c r="EQA9" s="108"/>
      <c r="EQB9" s="108"/>
      <c r="EQC9" s="108"/>
      <c r="EQD9" s="108"/>
      <c r="EQE9" s="108"/>
      <c r="EQF9" s="108"/>
      <c r="EQG9" s="108"/>
      <c r="EQH9" s="108"/>
      <c r="EQI9" s="108"/>
      <c r="EQJ9" s="108"/>
      <c r="EQK9" s="108"/>
      <c r="EQL9" s="108"/>
      <c r="EQM9" s="108"/>
      <c r="EQN9" s="108"/>
      <c r="EQO9" s="108"/>
      <c r="EQP9" s="108"/>
      <c r="EQQ9" s="108"/>
      <c r="EQR9" s="108"/>
      <c r="EQS9" s="108"/>
      <c r="EQT9" s="108"/>
      <c r="EQU9" s="108"/>
      <c r="EQV9" s="108"/>
      <c r="EQW9" s="108"/>
      <c r="EQX9" s="108"/>
      <c r="EQY9" s="108"/>
      <c r="EQZ9" s="108"/>
      <c r="ERA9" s="108"/>
      <c r="ERB9" s="108"/>
      <c r="ERC9" s="108"/>
      <c r="ERD9" s="108"/>
      <c r="ERE9" s="108"/>
      <c r="ERF9" s="108"/>
      <c r="ERG9" s="108"/>
      <c r="ERH9" s="108"/>
      <c r="ERI9" s="108"/>
      <c r="ERJ9" s="108"/>
      <c r="ERK9" s="108"/>
      <c r="ERL9" s="108"/>
      <c r="ERM9" s="108"/>
      <c r="ERN9" s="108"/>
      <c r="ERO9" s="108"/>
      <c r="ERP9" s="108"/>
      <c r="ERQ9" s="108"/>
      <c r="ERR9" s="108"/>
      <c r="ERS9" s="108"/>
      <c r="ERT9" s="108"/>
      <c r="ERU9" s="108"/>
      <c r="ERV9" s="108"/>
      <c r="ERW9" s="108"/>
      <c r="ERX9" s="108"/>
      <c r="ERY9" s="108"/>
      <c r="ERZ9" s="108"/>
      <c r="ESA9" s="108"/>
      <c r="ESB9" s="108"/>
      <c r="ESC9" s="108"/>
      <c r="ESD9" s="108"/>
      <c r="ESE9" s="108"/>
      <c r="ESF9" s="108"/>
      <c r="ESG9" s="108"/>
      <c r="ESH9" s="108"/>
      <c r="ESI9" s="108"/>
      <c r="ESJ9" s="108"/>
      <c r="ESK9" s="108"/>
      <c r="ESL9" s="108"/>
      <c r="ESM9" s="108"/>
      <c r="ESN9" s="108"/>
      <c r="ESO9" s="108"/>
      <c r="ESP9" s="108"/>
      <c r="ESQ9" s="108"/>
      <c r="ESR9" s="108"/>
      <c r="ESS9" s="108"/>
      <c r="EST9" s="108"/>
      <c r="ESU9" s="108"/>
      <c r="ESV9" s="108"/>
      <c r="ESW9" s="108"/>
      <c r="ESX9" s="108"/>
      <c r="ESY9" s="108"/>
      <c r="ESZ9" s="108"/>
      <c r="ETA9" s="108"/>
      <c r="ETB9" s="108"/>
      <c r="ETC9" s="108"/>
      <c r="ETD9" s="108"/>
      <c r="ETE9" s="108"/>
      <c r="ETF9" s="108"/>
      <c r="ETG9" s="108"/>
      <c r="ETH9" s="108"/>
      <c r="ETI9" s="108"/>
      <c r="ETJ9" s="108"/>
      <c r="ETK9" s="108"/>
      <c r="ETL9" s="108"/>
      <c r="ETM9" s="108"/>
      <c r="ETN9" s="108"/>
      <c r="ETO9" s="108"/>
      <c r="ETP9" s="108"/>
      <c r="ETQ9" s="108"/>
      <c r="ETR9" s="108"/>
      <c r="ETS9" s="108"/>
      <c r="ETT9" s="108"/>
      <c r="ETU9" s="108"/>
      <c r="ETV9" s="108"/>
      <c r="ETW9" s="108"/>
      <c r="ETX9" s="108"/>
      <c r="ETY9" s="108"/>
      <c r="ETZ9" s="108"/>
      <c r="EUA9" s="108"/>
      <c r="EUB9" s="108"/>
      <c r="EUC9" s="108"/>
      <c r="EUD9" s="108"/>
      <c r="EUE9" s="108"/>
      <c r="EUF9" s="108"/>
      <c r="EUG9" s="108"/>
      <c r="EUH9" s="108"/>
      <c r="EUI9" s="108"/>
      <c r="EUJ9" s="108"/>
      <c r="EUK9" s="108"/>
      <c r="EUL9" s="108"/>
      <c r="EUM9" s="108"/>
      <c r="EUN9" s="108"/>
      <c r="EUO9" s="108"/>
      <c r="EUP9" s="108"/>
      <c r="EUQ9" s="108"/>
      <c r="EUR9" s="108"/>
      <c r="EUS9" s="108"/>
      <c r="EUT9" s="108"/>
      <c r="EUU9" s="108"/>
      <c r="EUV9" s="108"/>
      <c r="EUW9" s="108"/>
      <c r="EUX9" s="108"/>
      <c r="EUY9" s="108"/>
      <c r="EUZ9" s="108"/>
      <c r="EVA9" s="108"/>
      <c r="EVB9" s="108"/>
      <c r="EVC9" s="108"/>
      <c r="EVD9" s="108"/>
      <c r="EVE9" s="108"/>
      <c r="EVF9" s="108"/>
      <c r="EVG9" s="108"/>
    </row>
    <row r="10" spans="1:3959" s="111" customFormat="1" ht="15" x14ac:dyDescent="0.25">
      <c r="A10" s="786" t="s">
        <v>1292</v>
      </c>
      <c r="B10" s="406" t="s">
        <v>1305</v>
      </c>
      <c r="C10" s="370">
        <v>2</v>
      </c>
      <c r="D10" s="414">
        <f>'Notes BS'!D41</f>
        <v>0</v>
      </c>
      <c r="E10" s="117"/>
      <c r="F10" s="414">
        <f>'Notes BS'!E41</f>
        <v>0</v>
      </c>
      <c r="G10" s="117">
        <f>'Notes BS'!G41</f>
        <v>0</v>
      </c>
      <c r="H10" s="414">
        <f>'Notes BS'!F41</f>
        <v>0</v>
      </c>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8"/>
      <c r="IL10" s="108"/>
      <c r="IM10" s="108"/>
      <c r="IN10" s="108"/>
      <c r="IO10" s="108"/>
      <c r="IP10" s="108"/>
      <c r="IQ10" s="108"/>
      <c r="IR10" s="108"/>
      <c r="IS10" s="108"/>
      <c r="IT10" s="108"/>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08"/>
      <c r="JY10" s="108"/>
      <c r="JZ10" s="108"/>
      <c r="KA10" s="108"/>
      <c r="KB10" s="108"/>
      <c r="KC10" s="108"/>
      <c r="KD10" s="108"/>
      <c r="KE10" s="108"/>
      <c r="KF10" s="108"/>
      <c r="KG10" s="108"/>
      <c r="KH10" s="108"/>
      <c r="KI10" s="108"/>
      <c r="KJ10" s="108"/>
      <c r="KK10" s="108"/>
      <c r="KL10" s="108"/>
      <c r="KM10" s="108"/>
      <c r="KN10" s="108"/>
      <c r="KO10" s="108"/>
      <c r="KP10" s="108"/>
      <c r="KQ10" s="108"/>
      <c r="KR10" s="108"/>
      <c r="KS10" s="108"/>
      <c r="KT10" s="108"/>
      <c r="KU10" s="108"/>
      <c r="KV10" s="108"/>
      <c r="KW10" s="108"/>
      <c r="KX10" s="108"/>
      <c r="KY10" s="108"/>
      <c r="KZ10" s="108"/>
      <c r="LA10" s="108"/>
      <c r="LB10" s="108"/>
      <c r="LC10" s="108"/>
      <c r="LD10" s="108"/>
      <c r="LE10" s="108"/>
      <c r="LF10" s="108"/>
      <c r="LG10" s="108"/>
      <c r="LH10" s="108"/>
      <c r="LI10" s="108"/>
      <c r="LJ10" s="108"/>
      <c r="LK10" s="108"/>
      <c r="LL10" s="108"/>
      <c r="LM10" s="108"/>
      <c r="LN10" s="108"/>
      <c r="LO10" s="108"/>
      <c r="LP10" s="108"/>
      <c r="LQ10" s="108"/>
      <c r="LR10" s="108"/>
      <c r="LS10" s="108"/>
      <c r="LT10" s="108"/>
      <c r="LU10" s="108"/>
      <c r="LV10" s="108"/>
      <c r="LW10" s="108"/>
      <c r="LX10" s="108"/>
      <c r="LY10" s="108"/>
      <c r="LZ10" s="108"/>
      <c r="MA10" s="108"/>
      <c r="MB10" s="108"/>
      <c r="MC10" s="108"/>
      <c r="MD10" s="108"/>
      <c r="ME10" s="108"/>
      <c r="MF10" s="108"/>
      <c r="MG10" s="108"/>
      <c r="MH10" s="108"/>
      <c r="MI10" s="108"/>
      <c r="MJ10" s="108"/>
      <c r="MK10" s="108"/>
      <c r="ML10" s="108"/>
      <c r="MM10" s="108"/>
      <c r="MN10" s="108"/>
      <c r="MO10" s="108"/>
      <c r="MP10" s="108"/>
      <c r="MQ10" s="108"/>
      <c r="MR10" s="108"/>
      <c r="MS10" s="108"/>
      <c r="MT10" s="108"/>
      <c r="MU10" s="108"/>
      <c r="MV10" s="108"/>
      <c r="MW10" s="108"/>
      <c r="MX10" s="108"/>
      <c r="MY10" s="108"/>
      <c r="MZ10" s="108"/>
      <c r="NA10" s="108"/>
      <c r="NB10" s="108"/>
      <c r="NC10" s="108"/>
      <c r="ND10" s="108"/>
      <c r="NE10" s="108"/>
      <c r="NF10" s="108"/>
      <c r="NG10" s="108"/>
      <c r="NH10" s="108"/>
      <c r="NI10" s="108"/>
      <c r="NJ10" s="108"/>
      <c r="NK10" s="108"/>
      <c r="NL10" s="108"/>
      <c r="NM10" s="108"/>
      <c r="NN10" s="108"/>
      <c r="NO10" s="108"/>
      <c r="NP10" s="108"/>
      <c r="NQ10" s="108"/>
      <c r="NR10" s="108"/>
      <c r="NS10" s="108"/>
      <c r="NT10" s="108"/>
      <c r="NU10" s="108"/>
      <c r="NV10" s="108"/>
      <c r="NW10" s="108"/>
      <c r="NX10" s="108"/>
      <c r="NY10" s="108"/>
      <c r="NZ10" s="108"/>
      <c r="OA10" s="108"/>
      <c r="OB10" s="108"/>
      <c r="OC10" s="108"/>
      <c r="OD10" s="108"/>
      <c r="OE10" s="108"/>
      <c r="OF10" s="108"/>
      <c r="OG10" s="108"/>
      <c r="OH10" s="108"/>
      <c r="OI10" s="108"/>
      <c r="OJ10" s="108"/>
      <c r="OK10" s="108"/>
      <c r="OL10" s="108"/>
      <c r="OM10" s="108"/>
      <c r="ON10" s="108"/>
      <c r="OO10" s="108"/>
      <c r="OP10" s="108"/>
      <c r="OQ10" s="108"/>
      <c r="OR10" s="108"/>
      <c r="OS10" s="108"/>
      <c r="OT10" s="108"/>
      <c r="OU10" s="108"/>
      <c r="OV10" s="108"/>
      <c r="OW10" s="108"/>
      <c r="OX10" s="108"/>
      <c r="OY10" s="108"/>
      <c r="OZ10" s="108"/>
      <c r="PA10" s="108"/>
      <c r="PB10" s="108"/>
      <c r="PC10" s="108"/>
      <c r="PD10" s="108"/>
      <c r="PE10" s="108"/>
      <c r="PF10" s="108"/>
      <c r="PG10" s="108"/>
      <c r="PH10" s="108"/>
      <c r="PI10" s="108"/>
      <c r="PJ10" s="108"/>
      <c r="PK10" s="108"/>
      <c r="PL10" s="108"/>
      <c r="PM10" s="108"/>
      <c r="PN10" s="108"/>
      <c r="PO10" s="108"/>
      <c r="PP10" s="108"/>
      <c r="PQ10" s="108"/>
      <c r="PR10" s="108"/>
      <c r="PS10" s="108"/>
      <c r="PT10" s="108"/>
      <c r="PU10" s="108"/>
      <c r="PV10" s="108"/>
      <c r="PW10" s="108"/>
      <c r="PX10" s="108"/>
      <c r="PY10" s="108"/>
      <c r="PZ10" s="108"/>
      <c r="QA10" s="108"/>
      <c r="QB10" s="108"/>
      <c r="QC10" s="108"/>
      <c r="QD10" s="108"/>
      <c r="QE10" s="108"/>
      <c r="QF10" s="108"/>
      <c r="QG10" s="108"/>
      <c r="QH10" s="108"/>
      <c r="QI10" s="108"/>
      <c r="QJ10" s="108"/>
      <c r="QK10" s="108"/>
      <c r="QL10" s="108"/>
      <c r="QM10" s="108"/>
      <c r="QN10" s="108"/>
      <c r="QO10" s="108"/>
      <c r="QP10" s="108"/>
      <c r="QQ10" s="108"/>
      <c r="QR10" s="108"/>
      <c r="QS10" s="108"/>
      <c r="QT10" s="108"/>
      <c r="QU10" s="108"/>
      <c r="QV10" s="108"/>
      <c r="QW10" s="108"/>
      <c r="QX10" s="108"/>
      <c r="QY10" s="108"/>
      <c r="QZ10" s="108"/>
      <c r="RA10" s="108"/>
      <c r="RB10" s="108"/>
      <c r="RC10" s="108"/>
      <c r="RD10" s="108"/>
      <c r="RE10" s="108"/>
      <c r="RF10" s="108"/>
      <c r="RG10" s="108"/>
      <c r="RH10" s="108"/>
      <c r="RI10" s="108"/>
      <c r="RJ10" s="108"/>
      <c r="RK10" s="108"/>
      <c r="RL10" s="108"/>
      <c r="RM10" s="108"/>
      <c r="RN10" s="108"/>
      <c r="RO10" s="108"/>
      <c r="RP10" s="108"/>
      <c r="RQ10" s="108"/>
      <c r="RR10" s="108"/>
      <c r="RS10" s="108"/>
      <c r="RT10" s="108"/>
      <c r="RU10" s="108"/>
      <c r="RV10" s="108"/>
      <c r="RW10" s="108"/>
      <c r="RX10" s="108"/>
      <c r="RY10" s="108"/>
      <c r="RZ10" s="108"/>
      <c r="SA10" s="108"/>
      <c r="SB10" s="108"/>
      <c r="SC10" s="108"/>
      <c r="SD10" s="108"/>
      <c r="SE10" s="108"/>
      <c r="SF10" s="108"/>
      <c r="SG10" s="108"/>
      <c r="SH10" s="108"/>
      <c r="SI10" s="108"/>
      <c r="SJ10" s="108"/>
      <c r="SK10" s="108"/>
      <c r="SL10" s="108"/>
      <c r="SM10" s="108"/>
      <c r="SN10" s="108"/>
      <c r="SO10" s="108"/>
      <c r="SP10" s="108"/>
      <c r="SQ10" s="108"/>
      <c r="SR10" s="108"/>
      <c r="SS10" s="108"/>
      <c r="ST10" s="108"/>
      <c r="SU10" s="108"/>
      <c r="SV10" s="108"/>
      <c r="SW10" s="108"/>
      <c r="SX10" s="108"/>
      <c r="SY10" s="108"/>
      <c r="SZ10" s="108"/>
      <c r="TA10" s="108"/>
      <c r="TB10" s="108"/>
      <c r="TC10" s="108"/>
      <c r="TD10" s="108"/>
      <c r="TE10" s="108"/>
      <c r="TF10" s="108"/>
      <c r="TG10" s="108"/>
      <c r="TH10" s="108"/>
      <c r="TI10" s="108"/>
      <c r="TJ10" s="108"/>
      <c r="TK10" s="108"/>
      <c r="TL10" s="108"/>
      <c r="TM10" s="108"/>
      <c r="TN10" s="108"/>
      <c r="TO10" s="108"/>
      <c r="TP10" s="108"/>
      <c r="TQ10" s="108"/>
      <c r="TR10" s="108"/>
      <c r="TS10" s="108"/>
      <c r="TT10" s="108"/>
      <c r="TU10" s="108"/>
      <c r="TV10" s="108"/>
      <c r="TW10" s="108"/>
      <c r="TX10" s="108"/>
      <c r="TY10" s="108"/>
      <c r="TZ10" s="108"/>
      <c r="UA10" s="108"/>
      <c r="UB10" s="108"/>
      <c r="UC10" s="108"/>
      <c r="UD10" s="108"/>
      <c r="UE10" s="108"/>
      <c r="UF10" s="108"/>
      <c r="UG10" s="108"/>
      <c r="UH10" s="108"/>
      <c r="UI10" s="108"/>
      <c r="UJ10" s="108"/>
      <c r="UK10" s="108"/>
      <c r="UL10" s="108"/>
      <c r="UM10" s="108"/>
      <c r="UN10" s="108"/>
      <c r="UO10" s="108"/>
      <c r="UP10" s="108"/>
      <c r="UQ10" s="108"/>
      <c r="UR10" s="108"/>
      <c r="US10" s="108"/>
      <c r="UT10" s="108"/>
      <c r="UU10" s="108"/>
      <c r="UV10" s="108"/>
      <c r="UW10" s="108"/>
      <c r="UX10" s="108"/>
      <c r="UY10" s="108"/>
      <c r="UZ10" s="108"/>
      <c r="VA10" s="108"/>
      <c r="VB10" s="108"/>
      <c r="VC10" s="108"/>
      <c r="VD10" s="108"/>
      <c r="VE10" s="108"/>
      <c r="VF10" s="108"/>
      <c r="VG10" s="108"/>
      <c r="VH10" s="108"/>
      <c r="VI10" s="108"/>
      <c r="VJ10" s="108"/>
      <c r="VK10" s="108"/>
      <c r="VL10" s="108"/>
      <c r="VM10" s="108"/>
      <c r="VN10" s="108"/>
      <c r="VO10" s="108"/>
      <c r="VP10" s="108"/>
      <c r="VQ10" s="108"/>
      <c r="VR10" s="108"/>
      <c r="VS10" s="108"/>
      <c r="VT10" s="108"/>
      <c r="VU10" s="108"/>
      <c r="VV10" s="108"/>
      <c r="VW10" s="108"/>
      <c r="VX10" s="108"/>
      <c r="VY10" s="108"/>
      <c r="VZ10" s="108"/>
      <c r="WA10" s="108"/>
      <c r="WB10" s="108"/>
      <c r="WC10" s="108"/>
      <c r="WD10" s="108"/>
      <c r="WE10" s="108"/>
      <c r="WF10" s="108"/>
      <c r="WG10" s="108"/>
      <c r="WH10" s="108"/>
      <c r="WI10" s="108"/>
      <c r="WJ10" s="108"/>
      <c r="WK10" s="108"/>
      <c r="WL10" s="108"/>
      <c r="WM10" s="108"/>
      <c r="WN10" s="108"/>
      <c r="WO10" s="108"/>
      <c r="WP10" s="108"/>
      <c r="WQ10" s="108"/>
      <c r="WR10" s="108"/>
      <c r="WS10" s="108"/>
      <c r="WT10" s="108"/>
      <c r="WU10" s="108"/>
      <c r="WV10" s="108"/>
      <c r="WW10" s="108"/>
      <c r="WX10" s="108"/>
      <c r="WY10" s="108"/>
      <c r="WZ10" s="108"/>
      <c r="XA10" s="108"/>
      <c r="XB10" s="108"/>
      <c r="XC10" s="108"/>
      <c r="XD10" s="108"/>
      <c r="XE10" s="108"/>
      <c r="XF10" s="108"/>
      <c r="XG10" s="108"/>
      <c r="XH10" s="108"/>
      <c r="XI10" s="108"/>
      <c r="XJ10" s="108"/>
      <c r="XK10" s="108"/>
      <c r="XL10" s="108"/>
      <c r="XM10" s="108"/>
      <c r="XN10" s="108"/>
      <c r="XO10" s="108"/>
      <c r="XP10" s="108"/>
      <c r="XQ10" s="108"/>
      <c r="XR10" s="108"/>
      <c r="XS10" s="108"/>
      <c r="XT10" s="108"/>
      <c r="XU10" s="108"/>
      <c r="XV10" s="108"/>
      <c r="XW10" s="108"/>
      <c r="XX10" s="108"/>
      <c r="XY10" s="108"/>
      <c r="XZ10" s="108"/>
      <c r="YA10" s="108"/>
      <c r="YB10" s="108"/>
      <c r="YC10" s="108"/>
      <c r="YD10" s="108"/>
      <c r="YE10" s="108"/>
      <c r="YF10" s="108"/>
      <c r="YG10" s="108"/>
      <c r="YH10" s="108"/>
      <c r="YI10" s="108"/>
      <c r="YJ10" s="108"/>
      <c r="YK10" s="108"/>
      <c r="YL10" s="108"/>
      <c r="YM10" s="108"/>
      <c r="YN10" s="108"/>
      <c r="YO10" s="108"/>
      <c r="YP10" s="108"/>
      <c r="YQ10" s="108"/>
      <c r="YR10" s="108"/>
      <c r="YS10" s="108"/>
      <c r="YT10" s="108"/>
      <c r="YU10" s="108"/>
      <c r="YV10" s="108"/>
      <c r="YW10" s="108"/>
      <c r="YX10" s="108"/>
      <c r="YY10" s="108"/>
      <c r="YZ10" s="108"/>
      <c r="ZA10" s="108"/>
      <c r="ZB10" s="108"/>
      <c r="ZC10" s="108"/>
      <c r="ZD10" s="108"/>
      <c r="ZE10" s="108"/>
      <c r="ZF10" s="108"/>
      <c r="ZG10" s="108"/>
      <c r="ZH10" s="108"/>
      <c r="ZI10" s="108"/>
      <c r="ZJ10" s="108"/>
      <c r="ZK10" s="108"/>
      <c r="ZL10" s="108"/>
      <c r="ZM10" s="108"/>
      <c r="ZN10" s="108"/>
      <c r="ZO10" s="108"/>
      <c r="ZP10" s="108"/>
      <c r="ZQ10" s="108"/>
      <c r="ZR10" s="108"/>
      <c r="ZS10" s="108"/>
      <c r="ZT10" s="108"/>
      <c r="ZU10" s="108"/>
      <c r="ZV10" s="108"/>
      <c r="ZW10" s="108"/>
      <c r="ZX10" s="108"/>
      <c r="ZY10" s="108"/>
      <c r="ZZ10" s="108"/>
      <c r="AAA10" s="108"/>
      <c r="AAB10" s="108"/>
      <c r="AAC10" s="108"/>
      <c r="AAD10" s="108"/>
      <c r="AAE10" s="108"/>
      <c r="AAF10" s="108"/>
      <c r="AAG10" s="108"/>
      <c r="AAH10" s="108"/>
      <c r="AAI10" s="108"/>
      <c r="AAJ10" s="108"/>
      <c r="AAK10" s="108"/>
      <c r="AAL10" s="108"/>
      <c r="AAM10" s="108"/>
      <c r="AAN10" s="108"/>
      <c r="AAO10" s="108"/>
      <c r="AAP10" s="108"/>
      <c r="AAQ10" s="108"/>
      <c r="AAR10" s="108"/>
      <c r="AAS10" s="108"/>
      <c r="AAT10" s="108"/>
      <c r="AAU10" s="108"/>
      <c r="AAV10" s="108"/>
      <c r="AAW10" s="108"/>
      <c r="AAX10" s="108"/>
      <c r="AAY10" s="108"/>
      <c r="AAZ10" s="108"/>
      <c r="ABA10" s="108"/>
      <c r="ABB10" s="108"/>
      <c r="ABC10" s="108"/>
      <c r="ABD10" s="108"/>
      <c r="ABE10" s="108"/>
      <c r="ABF10" s="108"/>
      <c r="ABG10" s="108"/>
      <c r="ABH10" s="108"/>
      <c r="ABI10" s="108"/>
      <c r="ABJ10" s="108"/>
      <c r="ABK10" s="108"/>
      <c r="ABL10" s="108"/>
      <c r="ABM10" s="108"/>
      <c r="ABN10" s="108"/>
      <c r="ABO10" s="108"/>
      <c r="ABP10" s="108"/>
      <c r="ABQ10" s="108"/>
      <c r="ABR10" s="108"/>
      <c r="ABS10" s="108"/>
      <c r="ABT10" s="108"/>
      <c r="ABU10" s="108"/>
      <c r="ABV10" s="108"/>
      <c r="ABW10" s="108"/>
      <c r="ABX10" s="108"/>
      <c r="ABY10" s="108"/>
      <c r="ABZ10" s="108"/>
      <c r="ACA10" s="108"/>
      <c r="ACB10" s="108"/>
      <c r="ACC10" s="108"/>
      <c r="ACD10" s="108"/>
      <c r="ACE10" s="108"/>
      <c r="ACF10" s="108"/>
      <c r="ACG10" s="108"/>
      <c r="ACH10" s="108"/>
      <c r="ACI10" s="108"/>
      <c r="ACJ10" s="108"/>
      <c r="ACK10" s="108"/>
      <c r="ACL10" s="108"/>
      <c r="ACM10" s="108"/>
      <c r="ACN10" s="108"/>
      <c r="ACO10" s="108"/>
      <c r="ACP10" s="108"/>
      <c r="ACQ10" s="108"/>
      <c r="ACR10" s="108"/>
      <c r="ACS10" s="108"/>
      <c r="ACT10" s="108"/>
      <c r="ACU10" s="108"/>
      <c r="ACV10" s="108"/>
      <c r="ACW10" s="108"/>
      <c r="ACX10" s="108"/>
      <c r="ACY10" s="108"/>
      <c r="ACZ10" s="108"/>
      <c r="ADA10" s="108"/>
      <c r="ADB10" s="108"/>
      <c r="ADC10" s="108"/>
      <c r="ADD10" s="108"/>
      <c r="ADE10" s="108"/>
      <c r="ADF10" s="108"/>
      <c r="ADG10" s="108"/>
      <c r="ADH10" s="108"/>
      <c r="ADI10" s="108"/>
      <c r="ADJ10" s="108"/>
      <c r="ADK10" s="108"/>
      <c r="ADL10" s="108"/>
      <c r="ADM10" s="108"/>
      <c r="ADN10" s="108"/>
      <c r="ADO10" s="108"/>
      <c r="ADP10" s="108"/>
      <c r="ADQ10" s="108"/>
      <c r="ADR10" s="108"/>
      <c r="ADS10" s="108"/>
      <c r="ADT10" s="108"/>
      <c r="ADU10" s="108"/>
      <c r="ADV10" s="108"/>
      <c r="ADW10" s="108"/>
      <c r="ADX10" s="108"/>
      <c r="ADY10" s="108"/>
      <c r="ADZ10" s="108"/>
      <c r="AEA10" s="108"/>
      <c r="AEB10" s="108"/>
      <c r="AEC10" s="108"/>
      <c r="AED10" s="108"/>
      <c r="AEE10" s="108"/>
      <c r="AEF10" s="108"/>
      <c r="AEG10" s="108"/>
      <c r="AEH10" s="108"/>
      <c r="AEI10" s="108"/>
      <c r="AEJ10" s="108"/>
      <c r="AEK10" s="108"/>
      <c r="AEL10" s="108"/>
      <c r="AEM10" s="108"/>
      <c r="AEN10" s="108"/>
      <c r="AEO10" s="108"/>
      <c r="AEP10" s="108"/>
      <c r="AEQ10" s="108"/>
      <c r="AER10" s="108"/>
      <c r="AES10" s="108"/>
      <c r="AET10" s="108"/>
      <c r="AEU10" s="108"/>
      <c r="AEV10" s="108"/>
      <c r="AEW10" s="108"/>
      <c r="AEX10" s="108"/>
      <c r="AEY10" s="108"/>
      <c r="AEZ10" s="108"/>
      <c r="AFA10" s="108"/>
      <c r="AFB10" s="108"/>
      <c r="AFC10" s="108"/>
      <c r="AFD10" s="108"/>
      <c r="AFE10" s="108"/>
      <c r="AFF10" s="108"/>
      <c r="AFG10" s="108"/>
      <c r="AFH10" s="108"/>
      <c r="AFI10" s="108"/>
      <c r="AFJ10" s="108"/>
      <c r="AFK10" s="108"/>
      <c r="AFL10" s="108"/>
      <c r="AFM10" s="108"/>
      <c r="AFN10" s="108"/>
      <c r="AFO10" s="108"/>
      <c r="AFP10" s="108"/>
      <c r="AFQ10" s="108"/>
      <c r="AFR10" s="108"/>
      <c r="AFS10" s="108"/>
      <c r="AFT10" s="108"/>
      <c r="AFU10" s="108"/>
      <c r="AFV10" s="108"/>
      <c r="AFW10" s="108"/>
      <c r="AFX10" s="108"/>
      <c r="AFY10" s="108"/>
      <c r="AFZ10" s="108"/>
      <c r="AGA10" s="108"/>
      <c r="AGB10" s="108"/>
      <c r="AGC10" s="108"/>
      <c r="AGD10" s="108"/>
      <c r="AGE10" s="108"/>
      <c r="AGF10" s="108"/>
      <c r="AGG10" s="108"/>
      <c r="AGH10" s="108"/>
      <c r="AGI10" s="108"/>
      <c r="AGJ10" s="108"/>
      <c r="AGK10" s="108"/>
      <c r="AGL10" s="108"/>
      <c r="AGM10" s="108"/>
      <c r="AGN10" s="108"/>
      <c r="AGO10" s="108"/>
      <c r="AGP10" s="108"/>
      <c r="AGQ10" s="108"/>
      <c r="AGR10" s="108"/>
      <c r="AGS10" s="108"/>
      <c r="AGT10" s="108"/>
      <c r="AGU10" s="108"/>
      <c r="AGV10" s="108"/>
      <c r="AGW10" s="108"/>
      <c r="AGX10" s="108"/>
      <c r="AGY10" s="108"/>
      <c r="AGZ10" s="108"/>
      <c r="AHA10" s="108"/>
      <c r="AHB10" s="108"/>
      <c r="AHC10" s="108"/>
      <c r="AHD10" s="108"/>
      <c r="AHE10" s="108"/>
      <c r="AHF10" s="108"/>
      <c r="AHG10" s="108"/>
      <c r="AHH10" s="108"/>
      <c r="AHI10" s="108"/>
      <c r="AHJ10" s="108"/>
      <c r="AHK10" s="108"/>
      <c r="AHL10" s="108"/>
      <c r="AHM10" s="108"/>
      <c r="AHN10" s="108"/>
      <c r="AHO10" s="108"/>
      <c r="AHP10" s="108"/>
      <c r="AHQ10" s="108"/>
      <c r="AHR10" s="108"/>
      <c r="AHS10" s="108"/>
      <c r="AHT10" s="108"/>
      <c r="AHU10" s="108"/>
      <c r="AHV10" s="108"/>
      <c r="AHW10" s="108"/>
      <c r="AHX10" s="108"/>
      <c r="AHY10" s="108"/>
      <c r="AHZ10" s="108"/>
      <c r="AIA10" s="108"/>
      <c r="AIB10" s="108"/>
      <c r="AIC10" s="108"/>
      <c r="AID10" s="108"/>
      <c r="AIE10" s="108"/>
      <c r="AIF10" s="108"/>
      <c r="AIG10" s="108"/>
      <c r="AIH10" s="108"/>
      <c r="AII10" s="108"/>
      <c r="AIJ10" s="108"/>
      <c r="AIK10" s="108"/>
      <c r="AIL10" s="108"/>
      <c r="AIM10" s="108"/>
      <c r="AIN10" s="108"/>
      <c r="AIO10" s="108"/>
      <c r="AIP10" s="108"/>
      <c r="AIQ10" s="108"/>
      <c r="AIR10" s="108"/>
      <c r="AIS10" s="108"/>
      <c r="AIT10" s="108"/>
      <c r="AIU10" s="108"/>
      <c r="AIV10" s="108"/>
      <c r="AIW10" s="108"/>
      <c r="AIX10" s="108"/>
      <c r="AIY10" s="108"/>
      <c r="AIZ10" s="108"/>
      <c r="AJA10" s="108"/>
      <c r="AJB10" s="108"/>
      <c r="AJC10" s="108"/>
      <c r="AJD10" s="108"/>
      <c r="AJE10" s="108"/>
      <c r="AJF10" s="108"/>
      <c r="AJG10" s="108"/>
      <c r="AJH10" s="108"/>
      <c r="AJI10" s="108"/>
      <c r="AJJ10" s="108"/>
      <c r="AJK10" s="108"/>
      <c r="AJL10" s="108"/>
      <c r="AJM10" s="108"/>
      <c r="AJN10" s="108"/>
      <c r="AJO10" s="108"/>
      <c r="AJP10" s="108"/>
      <c r="AJQ10" s="108"/>
      <c r="AJR10" s="108"/>
      <c r="AJS10" s="108"/>
      <c r="AJT10" s="108"/>
      <c r="AJU10" s="108"/>
      <c r="AJV10" s="108"/>
      <c r="AJW10" s="108"/>
      <c r="AJX10" s="108"/>
      <c r="AJY10" s="108"/>
      <c r="AJZ10" s="108"/>
      <c r="AKA10" s="108"/>
      <c r="AKB10" s="108"/>
      <c r="AKC10" s="108"/>
      <c r="AKD10" s="108"/>
      <c r="AKE10" s="108"/>
      <c r="AKF10" s="108"/>
      <c r="AKG10" s="108"/>
      <c r="AKH10" s="108"/>
      <c r="AKI10" s="108"/>
      <c r="AKJ10" s="108"/>
      <c r="AKK10" s="108"/>
      <c r="AKL10" s="108"/>
      <c r="AKM10" s="108"/>
      <c r="AKN10" s="108"/>
      <c r="AKO10" s="108"/>
      <c r="AKP10" s="108"/>
      <c r="AKQ10" s="108"/>
      <c r="AKR10" s="108"/>
      <c r="AKS10" s="108"/>
      <c r="AKT10" s="108"/>
      <c r="AKU10" s="108"/>
      <c r="AKV10" s="108"/>
      <c r="AKW10" s="108"/>
      <c r="AKX10" s="108"/>
      <c r="AKY10" s="108"/>
      <c r="AKZ10" s="108"/>
      <c r="ALA10" s="108"/>
      <c r="ALB10" s="108"/>
      <c r="ALC10" s="108"/>
      <c r="ALD10" s="108"/>
      <c r="ALE10" s="108"/>
      <c r="ALF10" s="108"/>
      <c r="ALG10" s="108"/>
      <c r="ALH10" s="108"/>
      <c r="ALI10" s="108"/>
      <c r="ALJ10" s="108"/>
      <c r="ALK10" s="108"/>
      <c r="ALL10" s="108"/>
      <c r="ALM10" s="108"/>
      <c r="ALN10" s="108"/>
      <c r="ALO10" s="108"/>
      <c r="ALP10" s="108"/>
      <c r="ALQ10" s="108"/>
      <c r="ALR10" s="108"/>
      <c r="ALS10" s="108"/>
      <c r="ALT10" s="108"/>
      <c r="ALU10" s="108"/>
      <c r="ALV10" s="108"/>
      <c r="ALW10" s="108"/>
      <c r="ALX10" s="108"/>
      <c r="ALY10" s="108"/>
      <c r="ALZ10" s="108"/>
      <c r="AMA10" s="108"/>
      <c r="AMB10" s="108"/>
      <c r="AMC10" s="108"/>
      <c r="AMD10" s="108"/>
      <c r="AME10" s="108"/>
      <c r="AMF10" s="108"/>
      <c r="AMG10" s="108"/>
      <c r="AMH10" s="108"/>
      <c r="AMI10" s="108"/>
      <c r="AMJ10" s="108"/>
      <c r="AMK10" s="108"/>
      <c r="AML10" s="108"/>
      <c r="AMM10" s="108"/>
      <c r="AMN10" s="108"/>
      <c r="AMO10" s="108"/>
      <c r="AMP10" s="108"/>
      <c r="AMQ10" s="108"/>
      <c r="AMR10" s="108"/>
      <c r="AMS10" s="108"/>
      <c r="AMT10" s="108"/>
      <c r="AMU10" s="108"/>
      <c r="AMV10" s="108"/>
      <c r="AMW10" s="108"/>
      <c r="AMX10" s="108"/>
      <c r="AMY10" s="108"/>
      <c r="AMZ10" s="108"/>
      <c r="ANA10" s="108"/>
      <c r="ANB10" s="108"/>
      <c r="ANC10" s="108"/>
      <c r="AND10" s="108"/>
      <c r="ANE10" s="108"/>
      <c r="ANF10" s="108"/>
      <c r="ANG10" s="108"/>
      <c r="ANH10" s="108"/>
      <c r="ANI10" s="108"/>
      <c r="ANJ10" s="108"/>
      <c r="ANK10" s="108"/>
      <c r="ANL10" s="108"/>
      <c r="ANM10" s="108"/>
      <c r="ANN10" s="108"/>
      <c r="ANO10" s="108"/>
      <c r="ANP10" s="108"/>
      <c r="ANQ10" s="108"/>
      <c r="ANR10" s="108"/>
      <c r="ANS10" s="108"/>
      <c r="ANT10" s="108"/>
      <c r="ANU10" s="108"/>
      <c r="ANV10" s="108"/>
      <c r="ANW10" s="108"/>
      <c r="ANX10" s="108"/>
      <c r="ANY10" s="108"/>
      <c r="ANZ10" s="108"/>
      <c r="AOA10" s="108"/>
      <c r="AOB10" s="108"/>
      <c r="AOC10" s="108"/>
      <c r="AOD10" s="108"/>
      <c r="AOE10" s="108"/>
      <c r="AOF10" s="108"/>
      <c r="AOG10" s="108"/>
      <c r="AOH10" s="108"/>
      <c r="AOI10" s="108"/>
      <c r="AOJ10" s="108"/>
      <c r="AOK10" s="108"/>
      <c r="AOL10" s="108"/>
      <c r="AOM10" s="108"/>
      <c r="AON10" s="108"/>
      <c r="AOO10" s="108"/>
      <c r="AOP10" s="108"/>
      <c r="AOQ10" s="108"/>
      <c r="AOR10" s="108"/>
      <c r="AOS10" s="108"/>
      <c r="AOT10" s="108"/>
      <c r="AOU10" s="108"/>
      <c r="AOV10" s="108"/>
      <c r="AOW10" s="108"/>
      <c r="AOX10" s="108"/>
      <c r="AOY10" s="108"/>
      <c r="AOZ10" s="108"/>
      <c r="APA10" s="108"/>
      <c r="APB10" s="108"/>
      <c r="APC10" s="108"/>
      <c r="APD10" s="108"/>
      <c r="APE10" s="108"/>
      <c r="APF10" s="108"/>
      <c r="APG10" s="108"/>
      <c r="APH10" s="108"/>
      <c r="API10" s="108"/>
      <c r="APJ10" s="108"/>
      <c r="APK10" s="108"/>
      <c r="APL10" s="108"/>
      <c r="APM10" s="108"/>
      <c r="APN10" s="108"/>
      <c r="APO10" s="108"/>
      <c r="APP10" s="108"/>
      <c r="APQ10" s="108"/>
      <c r="APR10" s="108"/>
      <c r="APS10" s="108"/>
      <c r="APT10" s="108"/>
      <c r="APU10" s="108"/>
      <c r="APV10" s="108"/>
      <c r="APW10" s="108"/>
      <c r="APX10" s="108"/>
      <c r="APY10" s="108"/>
      <c r="APZ10" s="108"/>
      <c r="AQA10" s="108"/>
      <c r="AQB10" s="108"/>
      <c r="AQC10" s="108"/>
      <c r="AQD10" s="108"/>
      <c r="AQE10" s="108"/>
      <c r="AQF10" s="108"/>
      <c r="AQG10" s="108"/>
      <c r="AQH10" s="108"/>
      <c r="AQI10" s="108"/>
      <c r="AQJ10" s="108"/>
      <c r="AQK10" s="108"/>
      <c r="AQL10" s="108"/>
      <c r="AQM10" s="108"/>
      <c r="AQN10" s="108"/>
      <c r="AQO10" s="108"/>
      <c r="AQP10" s="108"/>
      <c r="AQQ10" s="108"/>
      <c r="AQR10" s="108"/>
      <c r="AQS10" s="108"/>
      <c r="AQT10" s="108"/>
      <c r="AQU10" s="108"/>
      <c r="AQV10" s="108"/>
      <c r="AQW10" s="108"/>
      <c r="AQX10" s="108"/>
      <c r="AQY10" s="108"/>
      <c r="AQZ10" s="108"/>
      <c r="ARA10" s="108"/>
      <c r="ARB10" s="108"/>
      <c r="ARC10" s="108"/>
      <c r="ARD10" s="108"/>
      <c r="ARE10" s="108"/>
      <c r="ARF10" s="108"/>
      <c r="ARG10" s="108"/>
      <c r="ARH10" s="108"/>
      <c r="ARI10" s="108"/>
      <c r="ARJ10" s="108"/>
      <c r="ARK10" s="108"/>
      <c r="ARL10" s="108"/>
      <c r="ARM10" s="108"/>
      <c r="ARN10" s="108"/>
      <c r="ARO10" s="108"/>
      <c r="ARP10" s="108"/>
      <c r="ARQ10" s="108"/>
      <c r="ARR10" s="108"/>
      <c r="ARS10" s="108"/>
      <c r="ART10" s="108"/>
      <c r="ARU10" s="108"/>
      <c r="ARV10" s="108"/>
      <c r="ARW10" s="108"/>
      <c r="ARX10" s="108"/>
      <c r="ARY10" s="108"/>
      <c r="ARZ10" s="108"/>
      <c r="ASA10" s="108"/>
      <c r="ASB10" s="108"/>
      <c r="ASC10" s="108"/>
      <c r="ASD10" s="108"/>
      <c r="ASE10" s="108"/>
      <c r="ASF10" s="108"/>
      <c r="ASG10" s="108"/>
      <c r="ASH10" s="108"/>
      <c r="ASI10" s="108"/>
      <c r="ASJ10" s="108"/>
      <c r="ASK10" s="108"/>
      <c r="ASL10" s="108"/>
      <c r="ASM10" s="108"/>
      <c r="ASN10" s="108"/>
      <c r="ASO10" s="108"/>
      <c r="ASP10" s="108"/>
      <c r="ASQ10" s="108"/>
      <c r="ASR10" s="108"/>
      <c r="ASS10" s="108"/>
      <c r="AST10" s="108"/>
      <c r="ASU10" s="108"/>
      <c r="ASV10" s="108"/>
      <c r="ASW10" s="108"/>
      <c r="ASX10" s="108"/>
      <c r="ASY10" s="108"/>
      <c r="ASZ10" s="108"/>
      <c r="ATA10" s="108"/>
      <c r="ATB10" s="108"/>
      <c r="ATC10" s="108"/>
      <c r="ATD10" s="108"/>
      <c r="ATE10" s="108"/>
      <c r="ATF10" s="108"/>
      <c r="ATG10" s="108"/>
      <c r="ATH10" s="108"/>
      <c r="ATI10" s="108"/>
      <c r="ATJ10" s="108"/>
      <c r="ATK10" s="108"/>
      <c r="ATL10" s="108"/>
      <c r="ATM10" s="108"/>
      <c r="ATN10" s="108"/>
      <c r="ATO10" s="108"/>
      <c r="ATP10" s="108"/>
      <c r="ATQ10" s="108"/>
      <c r="ATR10" s="108"/>
      <c r="ATS10" s="108"/>
      <c r="ATT10" s="108"/>
      <c r="ATU10" s="108"/>
      <c r="ATV10" s="108"/>
      <c r="ATW10" s="108"/>
      <c r="ATX10" s="108"/>
      <c r="ATY10" s="108"/>
      <c r="ATZ10" s="108"/>
      <c r="AUA10" s="108"/>
      <c r="AUB10" s="108"/>
      <c r="AUC10" s="108"/>
      <c r="AUD10" s="108"/>
      <c r="AUE10" s="108"/>
      <c r="AUF10" s="108"/>
      <c r="AUG10" s="108"/>
      <c r="AUH10" s="108"/>
      <c r="AUI10" s="108"/>
      <c r="AUJ10" s="108"/>
      <c r="AUK10" s="108"/>
      <c r="AUL10" s="108"/>
      <c r="AUM10" s="108"/>
      <c r="AUN10" s="108"/>
      <c r="AUO10" s="108"/>
      <c r="AUP10" s="108"/>
      <c r="AUQ10" s="108"/>
      <c r="AUR10" s="108"/>
      <c r="AUS10" s="108"/>
      <c r="AUT10" s="108"/>
      <c r="AUU10" s="108"/>
      <c r="AUV10" s="108"/>
      <c r="AUW10" s="108"/>
      <c r="AUX10" s="108"/>
      <c r="AUY10" s="108"/>
      <c r="AUZ10" s="108"/>
      <c r="AVA10" s="108"/>
      <c r="AVB10" s="108"/>
      <c r="AVC10" s="108"/>
      <c r="AVD10" s="108"/>
      <c r="AVE10" s="108"/>
      <c r="AVF10" s="108"/>
      <c r="AVG10" s="108"/>
      <c r="AVH10" s="108"/>
      <c r="AVI10" s="108"/>
      <c r="AVJ10" s="108"/>
      <c r="AVK10" s="108"/>
      <c r="AVL10" s="108"/>
      <c r="AVM10" s="108"/>
      <c r="AVN10" s="108"/>
      <c r="AVO10" s="108"/>
      <c r="AVP10" s="108"/>
      <c r="AVQ10" s="108"/>
      <c r="AVR10" s="108"/>
      <c r="AVS10" s="108"/>
      <c r="AVT10" s="108"/>
      <c r="AVU10" s="108"/>
      <c r="AVV10" s="108"/>
      <c r="AVW10" s="108"/>
      <c r="AVX10" s="108"/>
      <c r="AVY10" s="108"/>
      <c r="AVZ10" s="108"/>
      <c r="AWA10" s="108"/>
      <c r="AWB10" s="108"/>
      <c r="AWC10" s="108"/>
      <c r="AWD10" s="108"/>
      <c r="AWE10" s="108"/>
      <c r="AWF10" s="108"/>
      <c r="AWG10" s="108"/>
      <c r="AWH10" s="108"/>
      <c r="AWI10" s="108"/>
      <c r="AWJ10" s="108"/>
      <c r="AWK10" s="108"/>
      <c r="AWL10" s="108"/>
      <c r="AWM10" s="108"/>
      <c r="AWN10" s="108"/>
      <c r="AWO10" s="108"/>
      <c r="AWP10" s="108"/>
      <c r="AWQ10" s="108"/>
      <c r="AWR10" s="108"/>
      <c r="AWS10" s="108"/>
      <c r="AWT10" s="108"/>
      <c r="AWU10" s="108"/>
      <c r="AWV10" s="108"/>
      <c r="AWW10" s="108"/>
      <c r="AWX10" s="108"/>
      <c r="AWY10" s="108"/>
      <c r="AWZ10" s="108"/>
      <c r="AXA10" s="108"/>
      <c r="AXB10" s="108"/>
      <c r="AXC10" s="108"/>
      <c r="AXD10" s="108"/>
      <c r="AXE10" s="108"/>
      <c r="AXF10" s="108"/>
      <c r="AXG10" s="108"/>
      <c r="AXH10" s="108"/>
      <c r="AXI10" s="108"/>
      <c r="AXJ10" s="108"/>
      <c r="AXK10" s="108"/>
      <c r="AXL10" s="108"/>
      <c r="AXM10" s="108"/>
      <c r="AXN10" s="108"/>
      <c r="AXO10" s="108"/>
      <c r="AXP10" s="108"/>
      <c r="AXQ10" s="108"/>
      <c r="AXR10" s="108"/>
      <c r="AXS10" s="108"/>
      <c r="AXT10" s="108"/>
      <c r="AXU10" s="108"/>
      <c r="AXV10" s="108"/>
      <c r="AXW10" s="108"/>
      <c r="AXX10" s="108"/>
      <c r="AXY10" s="108"/>
      <c r="AXZ10" s="108"/>
      <c r="AYA10" s="108"/>
      <c r="AYB10" s="108"/>
      <c r="AYC10" s="108"/>
      <c r="AYD10" s="108"/>
      <c r="AYE10" s="108"/>
      <c r="AYF10" s="108"/>
      <c r="AYG10" s="108"/>
      <c r="AYH10" s="108"/>
      <c r="AYI10" s="108"/>
      <c r="AYJ10" s="108"/>
      <c r="AYK10" s="108"/>
      <c r="AYL10" s="108"/>
      <c r="AYM10" s="108"/>
      <c r="AYN10" s="108"/>
      <c r="AYO10" s="108"/>
      <c r="AYP10" s="108"/>
      <c r="AYQ10" s="108"/>
      <c r="AYR10" s="108"/>
      <c r="AYS10" s="108"/>
      <c r="AYT10" s="108"/>
      <c r="AYU10" s="108"/>
      <c r="AYV10" s="108"/>
      <c r="AYW10" s="108"/>
      <c r="AYX10" s="108"/>
      <c r="AYY10" s="108"/>
      <c r="AYZ10" s="108"/>
      <c r="AZA10" s="108"/>
      <c r="AZB10" s="108"/>
      <c r="AZC10" s="108"/>
      <c r="AZD10" s="108"/>
      <c r="AZE10" s="108"/>
      <c r="AZF10" s="108"/>
      <c r="AZG10" s="108"/>
      <c r="AZH10" s="108"/>
      <c r="AZI10" s="108"/>
      <c r="AZJ10" s="108"/>
      <c r="AZK10" s="108"/>
      <c r="AZL10" s="108"/>
      <c r="AZM10" s="108"/>
      <c r="AZN10" s="108"/>
      <c r="AZO10" s="108"/>
      <c r="AZP10" s="108"/>
      <c r="AZQ10" s="108"/>
      <c r="AZR10" s="108"/>
      <c r="AZS10" s="108"/>
      <c r="AZT10" s="108"/>
      <c r="AZU10" s="108"/>
      <c r="AZV10" s="108"/>
      <c r="AZW10" s="108"/>
      <c r="AZX10" s="108"/>
      <c r="AZY10" s="108"/>
      <c r="AZZ10" s="108"/>
      <c r="BAA10" s="108"/>
      <c r="BAB10" s="108"/>
      <c r="BAC10" s="108"/>
      <c r="BAD10" s="108"/>
      <c r="BAE10" s="108"/>
      <c r="BAF10" s="108"/>
      <c r="BAG10" s="108"/>
      <c r="BAH10" s="108"/>
      <c r="BAI10" s="108"/>
      <c r="BAJ10" s="108"/>
      <c r="BAK10" s="108"/>
      <c r="BAL10" s="108"/>
      <c r="BAM10" s="108"/>
      <c r="BAN10" s="108"/>
      <c r="BAO10" s="108"/>
      <c r="BAP10" s="108"/>
      <c r="BAQ10" s="108"/>
      <c r="BAR10" s="108"/>
      <c r="BAS10" s="108"/>
      <c r="BAT10" s="108"/>
      <c r="BAU10" s="108"/>
      <c r="BAV10" s="108"/>
      <c r="BAW10" s="108"/>
      <c r="BAX10" s="108"/>
      <c r="BAY10" s="108"/>
      <c r="BAZ10" s="108"/>
      <c r="BBA10" s="108"/>
      <c r="BBB10" s="108"/>
      <c r="BBC10" s="108"/>
      <c r="BBD10" s="108"/>
      <c r="BBE10" s="108"/>
      <c r="BBF10" s="108"/>
      <c r="BBG10" s="108"/>
      <c r="BBH10" s="108"/>
      <c r="BBI10" s="108"/>
      <c r="BBJ10" s="108"/>
      <c r="BBK10" s="108"/>
      <c r="BBL10" s="108"/>
      <c r="BBM10" s="108"/>
      <c r="BBN10" s="108"/>
      <c r="BBO10" s="108"/>
      <c r="BBP10" s="108"/>
      <c r="BBQ10" s="108"/>
      <c r="BBR10" s="108"/>
      <c r="BBS10" s="108"/>
      <c r="BBT10" s="108"/>
      <c r="BBU10" s="108"/>
      <c r="BBV10" s="108"/>
      <c r="BBW10" s="108"/>
      <c r="BBX10" s="108"/>
      <c r="BBY10" s="108"/>
      <c r="BBZ10" s="108"/>
      <c r="BCA10" s="108"/>
      <c r="BCB10" s="108"/>
      <c r="BCC10" s="108"/>
      <c r="BCD10" s="108"/>
      <c r="BCE10" s="108"/>
      <c r="BCF10" s="108"/>
      <c r="BCG10" s="108"/>
      <c r="BCH10" s="108"/>
      <c r="BCI10" s="108"/>
      <c r="BCJ10" s="108"/>
      <c r="BCK10" s="108"/>
      <c r="BCL10" s="108"/>
      <c r="BCM10" s="108"/>
      <c r="BCN10" s="108"/>
      <c r="BCO10" s="108"/>
      <c r="BCP10" s="108"/>
      <c r="BCQ10" s="108"/>
      <c r="BCR10" s="108"/>
      <c r="BCS10" s="108"/>
      <c r="BCT10" s="108"/>
      <c r="BCU10" s="108"/>
      <c r="BCV10" s="108"/>
      <c r="BCW10" s="108"/>
      <c r="BCX10" s="108"/>
      <c r="BCY10" s="108"/>
      <c r="BCZ10" s="108"/>
      <c r="BDA10" s="108"/>
      <c r="BDB10" s="108"/>
      <c r="BDC10" s="108"/>
      <c r="BDD10" s="108"/>
      <c r="BDE10" s="108"/>
      <c r="BDF10" s="108"/>
      <c r="BDG10" s="108"/>
      <c r="BDH10" s="108"/>
      <c r="BDI10" s="108"/>
      <c r="BDJ10" s="108"/>
      <c r="BDK10" s="108"/>
      <c r="BDL10" s="108"/>
      <c r="BDM10" s="108"/>
      <c r="BDN10" s="108"/>
      <c r="BDO10" s="108"/>
      <c r="BDP10" s="108"/>
      <c r="BDQ10" s="108"/>
      <c r="BDR10" s="108"/>
      <c r="BDS10" s="108"/>
      <c r="BDT10" s="108"/>
      <c r="BDU10" s="108"/>
      <c r="BDV10" s="108"/>
      <c r="BDW10" s="108"/>
      <c r="BDX10" s="108"/>
      <c r="BDY10" s="108"/>
      <c r="BDZ10" s="108"/>
      <c r="BEA10" s="108"/>
      <c r="BEB10" s="108"/>
      <c r="BEC10" s="108"/>
      <c r="BED10" s="108"/>
      <c r="BEE10" s="108"/>
      <c r="BEF10" s="108"/>
      <c r="BEG10" s="108"/>
      <c r="BEH10" s="108"/>
      <c r="BEI10" s="108"/>
      <c r="BEJ10" s="108"/>
      <c r="BEK10" s="108"/>
      <c r="BEL10" s="108"/>
      <c r="BEM10" s="108"/>
      <c r="BEN10" s="108"/>
      <c r="BEO10" s="108"/>
      <c r="BEP10" s="108"/>
      <c r="BEQ10" s="108"/>
      <c r="BER10" s="108"/>
      <c r="BES10" s="108"/>
      <c r="BET10" s="108"/>
      <c r="BEU10" s="108"/>
      <c r="BEV10" s="108"/>
      <c r="BEW10" s="108"/>
      <c r="BEX10" s="108"/>
      <c r="BEY10" s="108"/>
      <c r="BEZ10" s="108"/>
      <c r="BFA10" s="108"/>
      <c r="BFB10" s="108"/>
      <c r="BFC10" s="108"/>
      <c r="BFD10" s="108"/>
      <c r="BFE10" s="108"/>
      <c r="BFF10" s="108"/>
      <c r="BFG10" s="108"/>
      <c r="BFH10" s="108"/>
      <c r="BFI10" s="108"/>
      <c r="BFJ10" s="108"/>
      <c r="BFK10" s="108"/>
      <c r="BFL10" s="108"/>
      <c r="BFM10" s="108"/>
      <c r="BFN10" s="108"/>
      <c r="BFO10" s="108"/>
      <c r="BFP10" s="108"/>
      <c r="BFQ10" s="108"/>
      <c r="BFR10" s="108"/>
      <c r="BFS10" s="108"/>
      <c r="BFT10" s="108"/>
      <c r="BFU10" s="108"/>
      <c r="BFV10" s="108"/>
      <c r="BFW10" s="108"/>
      <c r="BFX10" s="108"/>
      <c r="BFY10" s="108"/>
      <c r="BFZ10" s="108"/>
      <c r="BGA10" s="108"/>
      <c r="BGB10" s="108"/>
      <c r="BGC10" s="108"/>
      <c r="BGD10" s="108"/>
      <c r="BGE10" s="108"/>
      <c r="BGF10" s="108"/>
      <c r="BGG10" s="108"/>
      <c r="BGH10" s="108"/>
      <c r="BGI10" s="108"/>
      <c r="BGJ10" s="108"/>
      <c r="BGK10" s="108"/>
      <c r="BGL10" s="108"/>
      <c r="BGM10" s="108"/>
      <c r="BGN10" s="108"/>
      <c r="BGO10" s="108"/>
      <c r="BGP10" s="108"/>
      <c r="BGQ10" s="108"/>
      <c r="BGR10" s="108"/>
      <c r="BGS10" s="108"/>
      <c r="BGT10" s="108"/>
      <c r="BGU10" s="108"/>
      <c r="BGV10" s="108"/>
      <c r="BGW10" s="108"/>
      <c r="BGX10" s="108"/>
      <c r="BGY10" s="108"/>
      <c r="BGZ10" s="108"/>
      <c r="BHA10" s="108"/>
      <c r="BHB10" s="108"/>
      <c r="BHC10" s="108"/>
      <c r="BHD10" s="108"/>
      <c r="BHE10" s="108"/>
      <c r="BHF10" s="108"/>
      <c r="BHG10" s="108"/>
      <c r="BHH10" s="108"/>
      <c r="BHI10" s="108"/>
      <c r="BHJ10" s="108"/>
      <c r="BHK10" s="108"/>
      <c r="BHL10" s="108"/>
      <c r="BHM10" s="108"/>
      <c r="BHN10" s="108"/>
      <c r="BHO10" s="108"/>
      <c r="BHP10" s="108"/>
      <c r="BHQ10" s="108"/>
      <c r="BHR10" s="108"/>
      <c r="BHS10" s="108"/>
      <c r="BHT10" s="108"/>
      <c r="BHU10" s="108"/>
      <c r="BHV10" s="108"/>
      <c r="BHW10" s="108"/>
      <c r="BHX10" s="108"/>
      <c r="BHY10" s="108"/>
      <c r="BHZ10" s="108"/>
      <c r="BIA10" s="108"/>
      <c r="BIB10" s="108"/>
      <c r="BIC10" s="108"/>
      <c r="BID10" s="108"/>
      <c r="BIE10" s="108"/>
      <c r="BIF10" s="108"/>
      <c r="BIG10" s="108"/>
      <c r="BIH10" s="108"/>
      <c r="BII10" s="108"/>
      <c r="BIJ10" s="108"/>
      <c r="BIK10" s="108"/>
      <c r="BIL10" s="108"/>
      <c r="BIM10" s="108"/>
      <c r="BIN10" s="108"/>
      <c r="BIO10" s="108"/>
      <c r="BIP10" s="108"/>
      <c r="BIQ10" s="108"/>
      <c r="BIR10" s="108"/>
      <c r="BIS10" s="108"/>
      <c r="BIT10" s="108"/>
      <c r="BIU10" s="108"/>
      <c r="BIV10" s="108"/>
      <c r="BIW10" s="108"/>
      <c r="BIX10" s="108"/>
      <c r="BIY10" s="108"/>
      <c r="BIZ10" s="108"/>
      <c r="BJA10" s="108"/>
      <c r="BJB10" s="108"/>
      <c r="BJC10" s="108"/>
      <c r="BJD10" s="108"/>
      <c r="BJE10" s="108"/>
      <c r="BJF10" s="108"/>
      <c r="BJG10" s="108"/>
      <c r="BJH10" s="108"/>
      <c r="BJI10" s="108"/>
      <c r="BJJ10" s="108"/>
      <c r="BJK10" s="108"/>
      <c r="BJL10" s="108"/>
      <c r="BJM10" s="108"/>
      <c r="BJN10" s="108"/>
      <c r="BJO10" s="108"/>
      <c r="BJP10" s="108"/>
      <c r="BJQ10" s="108"/>
      <c r="BJR10" s="108"/>
      <c r="BJS10" s="108"/>
      <c r="BJT10" s="108"/>
      <c r="BJU10" s="108"/>
      <c r="BJV10" s="108"/>
      <c r="BJW10" s="108"/>
      <c r="BJX10" s="108"/>
      <c r="BJY10" s="108"/>
      <c r="BJZ10" s="108"/>
      <c r="BKA10" s="108"/>
      <c r="BKB10" s="108"/>
      <c r="BKC10" s="108"/>
      <c r="BKD10" s="108"/>
      <c r="BKE10" s="108"/>
      <c r="BKF10" s="108"/>
      <c r="BKG10" s="108"/>
      <c r="BKH10" s="108"/>
      <c r="BKI10" s="108"/>
      <c r="BKJ10" s="108"/>
      <c r="BKK10" s="108"/>
      <c r="BKL10" s="108"/>
      <c r="BKM10" s="108"/>
      <c r="BKN10" s="108"/>
      <c r="BKO10" s="108"/>
      <c r="BKP10" s="108"/>
      <c r="BKQ10" s="108"/>
      <c r="BKR10" s="108"/>
      <c r="BKS10" s="108"/>
      <c r="BKT10" s="108"/>
      <c r="BKU10" s="108"/>
      <c r="BKV10" s="108"/>
      <c r="BKW10" s="108"/>
      <c r="BKX10" s="108"/>
      <c r="BKY10" s="108"/>
      <c r="BKZ10" s="108"/>
      <c r="BLA10" s="108"/>
      <c r="BLB10" s="108"/>
      <c r="BLC10" s="108"/>
      <c r="BLD10" s="108"/>
      <c r="BLE10" s="108"/>
      <c r="BLF10" s="108"/>
      <c r="BLG10" s="108"/>
      <c r="BLH10" s="108"/>
      <c r="BLI10" s="108"/>
      <c r="BLJ10" s="108"/>
      <c r="BLK10" s="108"/>
      <c r="BLL10" s="108"/>
      <c r="BLM10" s="108"/>
      <c r="BLN10" s="108"/>
      <c r="BLO10" s="108"/>
      <c r="BLP10" s="108"/>
      <c r="BLQ10" s="108"/>
      <c r="BLR10" s="108"/>
      <c r="BLS10" s="108"/>
      <c r="BLT10" s="108"/>
      <c r="BLU10" s="108"/>
      <c r="BLV10" s="108"/>
      <c r="BLW10" s="108"/>
      <c r="BLX10" s="108"/>
      <c r="BLY10" s="108"/>
      <c r="BLZ10" s="108"/>
      <c r="BMA10" s="108"/>
      <c r="BMB10" s="108"/>
      <c r="BMC10" s="108"/>
      <c r="BMD10" s="108"/>
      <c r="BME10" s="108"/>
      <c r="BMF10" s="108"/>
      <c r="BMG10" s="108"/>
      <c r="BMH10" s="108"/>
      <c r="BMI10" s="108"/>
      <c r="BMJ10" s="108"/>
      <c r="BMK10" s="108"/>
      <c r="BML10" s="108"/>
      <c r="BMM10" s="108"/>
      <c r="BMN10" s="108"/>
      <c r="BMO10" s="108"/>
      <c r="BMP10" s="108"/>
      <c r="BMQ10" s="108"/>
      <c r="BMR10" s="108"/>
      <c r="BMS10" s="108"/>
      <c r="BMT10" s="108"/>
      <c r="BMU10" s="108"/>
      <c r="BMV10" s="108"/>
      <c r="BMW10" s="108"/>
      <c r="BMX10" s="108"/>
      <c r="BMY10" s="108"/>
      <c r="BMZ10" s="108"/>
      <c r="BNA10" s="108"/>
      <c r="BNB10" s="108"/>
      <c r="BNC10" s="108"/>
      <c r="BND10" s="108"/>
      <c r="BNE10" s="108"/>
      <c r="BNF10" s="108"/>
      <c r="BNG10" s="108"/>
      <c r="BNH10" s="108"/>
      <c r="BNI10" s="108"/>
      <c r="BNJ10" s="108"/>
      <c r="BNK10" s="108"/>
      <c r="BNL10" s="108"/>
      <c r="BNM10" s="108"/>
      <c r="BNN10" s="108"/>
      <c r="BNO10" s="108"/>
      <c r="BNP10" s="108"/>
      <c r="BNQ10" s="108"/>
      <c r="BNR10" s="108"/>
      <c r="BNS10" s="108"/>
      <c r="BNT10" s="108"/>
      <c r="BNU10" s="108"/>
      <c r="BNV10" s="108"/>
      <c r="BNW10" s="108"/>
      <c r="BNX10" s="108"/>
      <c r="BNY10" s="108"/>
      <c r="BNZ10" s="108"/>
      <c r="BOA10" s="108"/>
      <c r="BOB10" s="108"/>
      <c r="BOC10" s="108"/>
      <c r="BOD10" s="108"/>
      <c r="BOE10" s="108"/>
      <c r="BOF10" s="108"/>
      <c r="BOG10" s="108"/>
      <c r="BOH10" s="108"/>
      <c r="BOI10" s="108"/>
      <c r="BOJ10" s="108"/>
      <c r="BOK10" s="108"/>
      <c r="BOL10" s="108"/>
      <c r="BOM10" s="108"/>
      <c r="BON10" s="108"/>
      <c r="BOO10" s="108"/>
      <c r="BOP10" s="108"/>
      <c r="BOQ10" s="108"/>
      <c r="BOR10" s="108"/>
      <c r="BOS10" s="108"/>
      <c r="BOT10" s="108"/>
      <c r="BOU10" s="108"/>
      <c r="BOV10" s="108"/>
      <c r="BOW10" s="108"/>
      <c r="BOX10" s="108"/>
      <c r="BOY10" s="108"/>
      <c r="BOZ10" s="108"/>
      <c r="BPA10" s="108"/>
      <c r="BPB10" s="108"/>
      <c r="BPC10" s="108"/>
      <c r="BPD10" s="108"/>
      <c r="BPE10" s="108"/>
      <c r="BPF10" s="108"/>
      <c r="BPG10" s="108"/>
      <c r="BPH10" s="108"/>
      <c r="BPI10" s="108"/>
      <c r="BPJ10" s="108"/>
      <c r="BPK10" s="108"/>
      <c r="BPL10" s="108"/>
      <c r="BPM10" s="108"/>
      <c r="BPN10" s="108"/>
      <c r="BPO10" s="108"/>
      <c r="BPP10" s="108"/>
      <c r="BPQ10" s="108"/>
      <c r="BPR10" s="108"/>
      <c r="BPS10" s="108"/>
      <c r="BPT10" s="108"/>
      <c r="BPU10" s="108"/>
      <c r="BPV10" s="108"/>
      <c r="BPW10" s="108"/>
      <c r="BPX10" s="108"/>
      <c r="BPY10" s="108"/>
      <c r="BPZ10" s="108"/>
      <c r="BQA10" s="108"/>
      <c r="BQB10" s="108"/>
      <c r="BQC10" s="108"/>
      <c r="BQD10" s="108"/>
      <c r="BQE10" s="108"/>
      <c r="BQF10" s="108"/>
      <c r="BQG10" s="108"/>
      <c r="BQH10" s="108"/>
      <c r="BQI10" s="108"/>
      <c r="BQJ10" s="108"/>
      <c r="BQK10" s="108"/>
      <c r="BQL10" s="108"/>
      <c r="BQM10" s="108"/>
      <c r="BQN10" s="108"/>
      <c r="BQO10" s="108"/>
      <c r="BQP10" s="108"/>
      <c r="BQQ10" s="108"/>
      <c r="BQR10" s="108"/>
      <c r="BQS10" s="108"/>
      <c r="BQT10" s="108"/>
      <c r="BQU10" s="108"/>
      <c r="BQV10" s="108"/>
      <c r="BQW10" s="108"/>
      <c r="BQX10" s="108"/>
      <c r="BQY10" s="108"/>
      <c r="BQZ10" s="108"/>
      <c r="BRA10" s="108"/>
      <c r="BRB10" s="108"/>
      <c r="BRC10" s="108"/>
      <c r="BRD10" s="108"/>
      <c r="BRE10" s="108"/>
      <c r="BRF10" s="108"/>
      <c r="BRG10" s="108"/>
      <c r="BRH10" s="108"/>
      <c r="BRI10" s="108"/>
      <c r="BRJ10" s="108"/>
      <c r="BRK10" s="108"/>
      <c r="BRL10" s="108"/>
      <c r="BRM10" s="108"/>
      <c r="BRN10" s="108"/>
      <c r="BRO10" s="108"/>
      <c r="BRP10" s="108"/>
      <c r="BRQ10" s="108"/>
      <c r="BRR10" s="108"/>
      <c r="BRS10" s="108"/>
      <c r="BRT10" s="108"/>
      <c r="BRU10" s="108"/>
      <c r="BRV10" s="108"/>
      <c r="BRW10" s="108"/>
      <c r="BRX10" s="108"/>
      <c r="BRY10" s="108"/>
      <c r="BRZ10" s="108"/>
      <c r="BSA10" s="108"/>
      <c r="BSB10" s="108"/>
      <c r="BSC10" s="108"/>
      <c r="BSD10" s="108"/>
      <c r="BSE10" s="108"/>
      <c r="BSF10" s="108"/>
      <c r="BSG10" s="108"/>
      <c r="BSH10" s="108"/>
      <c r="BSI10" s="108"/>
      <c r="BSJ10" s="108"/>
      <c r="BSK10" s="108"/>
      <c r="BSL10" s="108"/>
      <c r="BSM10" s="108"/>
      <c r="BSN10" s="108"/>
      <c r="BSO10" s="108"/>
      <c r="BSP10" s="108"/>
      <c r="BSQ10" s="108"/>
      <c r="BSR10" s="108"/>
      <c r="BSS10" s="108"/>
      <c r="BST10" s="108"/>
      <c r="BSU10" s="108"/>
      <c r="BSV10" s="108"/>
      <c r="BSW10" s="108"/>
      <c r="BSX10" s="108"/>
      <c r="BSY10" s="108"/>
      <c r="BSZ10" s="108"/>
      <c r="BTA10" s="108"/>
      <c r="BTB10" s="108"/>
      <c r="BTC10" s="108"/>
      <c r="BTD10" s="108"/>
      <c r="BTE10" s="108"/>
      <c r="BTF10" s="108"/>
      <c r="BTG10" s="108"/>
      <c r="BTH10" s="108"/>
      <c r="BTI10" s="108"/>
      <c r="BTJ10" s="108"/>
      <c r="BTK10" s="108"/>
      <c r="BTL10" s="108"/>
      <c r="BTM10" s="108"/>
      <c r="BTN10" s="108"/>
      <c r="BTO10" s="108"/>
      <c r="BTP10" s="108"/>
      <c r="BTQ10" s="108"/>
      <c r="BTR10" s="108"/>
      <c r="BTS10" s="108"/>
      <c r="BTT10" s="108"/>
      <c r="BTU10" s="108"/>
      <c r="BTV10" s="108"/>
      <c r="BTW10" s="108"/>
      <c r="BTX10" s="108"/>
      <c r="BTY10" s="108"/>
      <c r="BTZ10" s="108"/>
      <c r="BUA10" s="108"/>
      <c r="BUB10" s="108"/>
      <c r="BUC10" s="108"/>
      <c r="BUD10" s="108"/>
      <c r="BUE10" s="108"/>
      <c r="BUF10" s="108"/>
      <c r="BUG10" s="108"/>
      <c r="BUH10" s="108"/>
      <c r="BUI10" s="108"/>
      <c r="BUJ10" s="108"/>
      <c r="BUK10" s="108"/>
      <c r="BUL10" s="108"/>
      <c r="BUM10" s="108"/>
      <c r="BUN10" s="108"/>
      <c r="BUO10" s="108"/>
      <c r="BUP10" s="108"/>
      <c r="BUQ10" s="108"/>
      <c r="BUR10" s="108"/>
      <c r="BUS10" s="108"/>
      <c r="BUT10" s="108"/>
      <c r="BUU10" s="108"/>
      <c r="BUV10" s="108"/>
      <c r="BUW10" s="108"/>
      <c r="BUX10" s="108"/>
      <c r="BUY10" s="108"/>
      <c r="BUZ10" s="108"/>
      <c r="BVA10" s="108"/>
      <c r="BVB10" s="108"/>
      <c r="BVC10" s="108"/>
      <c r="BVD10" s="108"/>
      <c r="BVE10" s="108"/>
      <c r="BVF10" s="108"/>
      <c r="BVG10" s="108"/>
      <c r="BVH10" s="108"/>
      <c r="BVI10" s="108"/>
      <c r="BVJ10" s="108"/>
      <c r="BVK10" s="108"/>
      <c r="BVL10" s="108"/>
      <c r="BVM10" s="108"/>
      <c r="BVN10" s="108"/>
      <c r="BVO10" s="108"/>
      <c r="BVP10" s="108"/>
      <c r="BVQ10" s="108"/>
      <c r="BVR10" s="108"/>
      <c r="BVS10" s="108"/>
      <c r="BVT10" s="108"/>
      <c r="BVU10" s="108"/>
      <c r="BVV10" s="108"/>
      <c r="BVW10" s="108"/>
      <c r="BVX10" s="108"/>
      <c r="BVY10" s="108"/>
      <c r="BVZ10" s="108"/>
      <c r="BWA10" s="108"/>
      <c r="BWB10" s="108"/>
      <c r="BWC10" s="108"/>
      <c r="BWD10" s="108"/>
      <c r="BWE10" s="108"/>
      <c r="BWF10" s="108"/>
      <c r="BWG10" s="108"/>
      <c r="BWH10" s="108"/>
      <c r="BWI10" s="108"/>
      <c r="BWJ10" s="108"/>
      <c r="BWK10" s="108"/>
      <c r="BWL10" s="108"/>
      <c r="BWM10" s="108"/>
      <c r="BWN10" s="108"/>
      <c r="BWO10" s="108"/>
      <c r="BWP10" s="108"/>
      <c r="BWQ10" s="108"/>
      <c r="BWR10" s="108"/>
      <c r="BWS10" s="108"/>
      <c r="BWT10" s="108"/>
      <c r="BWU10" s="108"/>
      <c r="BWV10" s="108"/>
      <c r="BWW10" s="108"/>
      <c r="BWX10" s="108"/>
      <c r="BWY10" s="108"/>
      <c r="BWZ10" s="108"/>
      <c r="BXA10" s="108"/>
      <c r="BXB10" s="108"/>
      <c r="BXC10" s="108"/>
      <c r="BXD10" s="108"/>
      <c r="BXE10" s="108"/>
      <c r="BXF10" s="108"/>
      <c r="BXG10" s="108"/>
      <c r="BXH10" s="108"/>
      <c r="BXI10" s="108"/>
      <c r="BXJ10" s="108"/>
      <c r="BXK10" s="108"/>
      <c r="BXL10" s="108"/>
      <c r="BXM10" s="108"/>
      <c r="BXN10" s="108"/>
      <c r="BXO10" s="108"/>
      <c r="BXP10" s="108"/>
      <c r="BXQ10" s="108"/>
      <c r="BXR10" s="108"/>
      <c r="BXS10" s="108"/>
      <c r="BXT10" s="108"/>
      <c r="BXU10" s="108"/>
      <c r="BXV10" s="108"/>
      <c r="BXW10" s="108"/>
      <c r="BXX10" s="108"/>
      <c r="BXY10" s="108"/>
      <c r="BXZ10" s="108"/>
      <c r="BYA10" s="108"/>
      <c r="BYB10" s="108"/>
      <c r="BYC10" s="108"/>
      <c r="BYD10" s="108"/>
      <c r="BYE10" s="108"/>
      <c r="BYF10" s="108"/>
      <c r="BYG10" s="108"/>
      <c r="BYH10" s="108"/>
      <c r="BYI10" s="108"/>
      <c r="BYJ10" s="108"/>
      <c r="BYK10" s="108"/>
      <c r="BYL10" s="108"/>
      <c r="BYM10" s="108"/>
      <c r="BYN10" s="108"/>
      <c r="BYO10" s="108"/>
      <c r="BYP10" s="108"/>
      <c r="BYQ10" s="108"/>
      <c r="BYR10" s="108"/>
      <c r="BYS10" s="108"/>
      <c r="BYT10" s="108"/>
      <c r="BYU10" s="108"/>
      <c r="BYV10" s="108"/>
      <c r="BYW10" s="108"/>
      <c r="BYX10" s="108"/>
      <c r="BYY10" s="108"/>
      <c r="BYZ10" s="108"/>
      <c r="BZA10" s="108"/>
      <c r="BZB10" s="108"/>
      <c r="BZC10" s="108"/>
      <c r="BZD10" s="108"/>
      <c r="BZE10" s="108"/>
      <c r="BZF10" s="108"/>
      <c r="BZG10" s="108"/>
      <c r="BZH10" s="108"/>
      <c r="BZI10" s="108"/>
      <c r="BZJ10" s="108"/>
      <c r="BZK10" s="108"/>
      <c r="BZL10" s="108"/>
      <c r="BZM10" s="108"/>
      <c r="BZN10" s="108"/>
      <c r="BZO10" s="108"/>
      <c r="BZP10" s="108"/>
      <c r="BZQ10" s="108"/>
      <c r="BZR10" s="108"/>
      <c r="BZS10" s="108"/>
      <c r="BZT10" s="108"/>
      <c r="BZU10" s="108"/>
      <c r="BZV10" s="108"/>
      <c r="BZW10" s="108"/>
      <c r="BZX10" s="108"/>
      <c r="BZY10" s="108"/>
      <c r="BZZ10" s="108"/>
      <c r="CAA10" s="108"/>
      <c r="CAB10" s="108"/>
      <c r="CAC10" s="108"/>
      <c r="CAD10" s="108"/>
      <c r="CAE10" s="108"/>
      <c r="CAF10" s="108"/>
      <c r="CAG10" s="108"/>
      <c r="CAH10" s="108"/>
      <c r="CAI10" s="108"/>
      <c r="CAJ10" s="108"/>
      <c r="CAK10" s="108"/>
      <c r="CAL10" s="108"/>
      <c r="CAM10" s="108"/>
      <c r="CAN10" s="108"/>
      <c r="CAO10" s="108"/>
      <c r="CAP10" s="108"/>
      <c r="CAQ10" s="108"/>
      <c r="CAR10" s="108"/>
      <c r="CAS10" s="108"/>
      <c r="CAT10" s="108"/>
      <c r="CAU10" s="108"/>
      <c r="CAV10" s="108"/>
      <c r="CAW10" s="108"/>
      <c r="CAX10" s="108"/>
      <c r="CAY10" s="108"/>
      <c r="CAZ10" s="108"/>
      <c r="CBA10" s="108"/>
      <c r="CBB10" s="108"/>
      <c r="CBC10" s="108"/>
      <c r="CBD10" s="108"/>
      <c r="CBE10" s="108"/>
      <c r="CBF10" s="108"/>
      <c r="CBG10" s="108"/>
      <c r="CBH10" s="108"/>
      <c r="CBI10" s="108"/>
      <c r="CBJ10" s="108"/>
      <c r="CBK10" s="108"/>
      <c r="CBL10" s="108"/>
      <c r="CBM10" s="108"/>
      <c r="CBN10" s="108"/>
      <c r="CBO10" s="108"/>
      <c r="CBP10" s="108"/>
      <c r="CBQ10" s="108"/>
      <c r="CBR10" s="108"/>
      <c r="CBS10" s="108"/>
      <c r="CBT10" s="108"/>
      <c r="CBU10" s="108"/>
      <c r="CBV10" s="108"/>
      <c r="CBW10" s="108"/>
      <c r="CBX10" s="108"/>
      <c r="CBY10" s="108"/>
      <c r="CBZ10" s="108"/>
      <c r="CCA10" s="108"/>
      <c r="CCB10" s="108"/>
      <c r="CCC10" s="108"/>
      <c r="CCD10" s="108"/>
      <c r="CCE10" s="108"/>
      <c r="CCF10" s="108"/>
      <c r="CCG10" s="108"/>
      <c r="CCH10" s="108"/>
      <c r="CCI10" s="108"/>
      <c r="CCJ10" s="108"/>
      <c r="CCK10" s="108"/>
      <c r="CCL10" s="108"/>
      <c r="CCM10" s="108"/>
      <c r="CCN10" s="108"/>
      <c r="CCO10" s="108"/>
      <c r="CCP10" s="108"/>
      <c r="CCQ10" s="108"/>
      <c r="CCR10" s="108"/>
      <c r="CCS10" s="108"/>
      <c r="CCT10" s="108"/>
      <c r="CCU10" s="108"/>
      <c r="CCV10" s="108"/>
      <c r="CCW10" s="108"/>
      <c r="CCX10" s="108"/>
      <c r="CCY10" s="108"/>
      <c r="CCZ10" s="108"/>
      <c r="CDA10" s="108"/>
      <c r="CDB10" s="108"/>
      <c r="CDC10" s="108"/>
      <c r="CDD10" s="108"/>
      <c r="CDE10" s="108"/>
      <c r="CDF10" s="108"/>
      <c r="CDG10" s="108"/>
      <c r="CDH10" s="108"/>
      <c r="CDI10" s="108"/>
      <c r="CDJ10" s="108"/>
      <c r="CDK10" s="108"/>
      <c r="CDL10" s="108"/>
      <c r="CDM10" s="108"/>
      <c r="CDN10" s="108"/>
      <c r="CDO10" s="108"/>
      <c r="CDP10" s="108"/>
      <c r="CDQ10" s="108"/>
      <c r="CDR10" s="108"/>
      <c r="CDS10" s="108"/>
      <c r="CDT10" s="108"/>
      <c r="CDU10" s="108"/>
      <c r="CDV10" s="108"/>
      <c r="CDW10" s="108"/>
      <c r="CDX10" s="108"/>
      <c r="CDY10" s="108"/>
      <c r="CDZ10" s="108"/>
      <c r="CEA10" s="108"/>
      <c r="CEB10" s="108"/>
      <c r="CEC10" s="108"/>
      <c r="CED10" s="108"/>
      <c r="CEE10" s="108"/>
      <c r="CEF10" s="108"/>
      <c r="CEG10" s="108"/>
      <c r="CEH10" s="108"/>
      <c r="CEI10" s="108"/>
      <c r="CEJ10" s="108"/>
      <c r="CEK10" s="108"/>
      <c r="CEL10" s="108"/>
      <c r="CEM10" s="108"/>
      <c r="CEN10" s="108"/>
      <c r="CEO10" s="108"/>
      <c r="CEP10" s="108"/>
      <c r="CEQ10" s="108"/>
      <c r="CER10" s="108"/>
      <c r="CES10" s="108"/>
      <c r="CET10" s="108"/>
      <c r="CEU10" s="108"/>
      <c r="CEV10" s="108"/>
      <c r="CEW10" s="108"/>
      <c r="CEX10" s="108"/>
      <c r="CEY10" s="108"/>
      <c r="CEZ10" s="108"/>
      <c r="CFA10" s="108"/>
      <c r="CFB10" s="108"/>
      <c r="CFC10" s="108"/>
      <c r="CFD10" s="108"/>
      <c r="CFE10" s="108"/>
      <c r="CFF10" s="108"/>
      <c r="CFG10" s="108"/>
      <c r="CFH10" s="108"/>
      <c r="CFI10" s="108"/>
      <c r="CFJ10" s="108"/>
      <c r="CFK10" s="108"/>
      <c r="CFL10" s="108"/>
      <c r="CFM10" s="108"/>
      <c r="CFN10" s="108"/>
      <c r="CFO10" s="108"/>
      <c r="CFP10" s="108"/>
      <c r="CFQ10" s="108"/>
      <c r="CFR10" s="108"/>
      <c r="CFS10" s="108"/>
      <c r="CFT10" s="108"/>
      <c r="CFU10" s="108"/>
      <c r="CFV10" s="108"/>
      <c r="CFW10" s="108"/>
      <c r="CFX10" s="108"/>
      <c r="CFY10" s="108"/>
      <c r="CFZ10" s="108"/>
      <c r="CGA10" s="108"/>
      <c r="CGB10" s="108"/>
      <c r="CGC10" s="108"/>
      <c r="CGD10" s="108"/>
      <c r="CGE10" s="108"/>
      <c r="CGF10" s="108"/>
      <c r="CGG10" s="108"/>
      <c r="CGH10" s="108"/>
      <c r="CGI10" s="108"/>
      <c r="CGJ10" s="108"/>
      <c r="CGK10" s="108"/>
      <c r="CGL10" s="108"/>
      <c r="CGM10" s="108"/>
      <c r="CGN10" s="108"/>
      <c r="CGO10" s="108"/>
      <c r="CGP10" s="108"/>
      <c r="CGQ10" s="108"/>
      <c r="CGR10" s="108"/>
      <c r="CGS10" s="108"/>
      <c r="CGT10" s="108"/>
      <c r="CGU10" s="108"/>
      <c r="CGV10" s="108"/>
      <c r="CGW10" s="108"/>
      <c r="CGX10" s="108"/>
      <c r="CGY10" s="108"/>
      <c r="CGZ10" s="108"/>
      <c r="CHA10" s="108"/>
      <c r="CHB10" s="108"/>
      <c r="CHC10" s="108"/>
      <c r="CHD10" s="108"/>
      <c r="CHE10" s="108"/>
      <c r="CHF10" s="108"/>
      <c r="CHG10" s="108"/>
      <c r="CHH10" s="108"/>
      <c r="CHI10" s="108"/>
      <c r="CHJ10" s="108"/>
      <c r="CHK10" s="108"/>
      <c r="CHL10" s="108"/>
      <c r="CHM10" s="108"/>
      <c r="CHN10" s="108"/>
      <c r="CHO10" s="108"/>
      <c r="CHP10" s="108"/>
      <c r="CHQ10" s="108"/>
      <c r="CHR10" s="108"/>
      <c r="CHS10" s="108"/>
      <c r="CHT10" s="108"/>
      <c r="CHU10" s="108"/>
      <c r="CHV10" s="108"/>
      <c r="CHW10" s="108"/>
      <c r="CHX10" s="108"/>
      <c r="CHY10" s="108"/>
      <c r="CHZ10" s="108"/>
      <c r="CIA10" s="108"/>
      <c r="CIB10" s="108"/>
      <c r="CIC10" s="108"/>
      <c r="CID10" s="108"/>
      <c r="CIE10" s="108"/>
      <c r="CIF10" s="108"/>
      <c r="CIG10" s="108"/>
      <c r="CIH10" s="108"/>
      <c r="CII10" s="108"/>
      <c r="CIJ10" s="108"/>
      <c r="CIK10" s="108"/>
      <c r="CIL10" s="108"/>
      <c r="CIM10" s="108"/>
      <c r="CIN10" s="108"/>
      <c r="CIO10" s="108"/>
      <c r="CIP10" s="108"/>
      <c r="CIQ10" s="108"/>
      <c r="CIR10" s="108"/>
      <c r="CIS10" s="108"/>
      <c r="CIT10" s="108"/>
      <c r="CIU10" s="108"/>
      <c r="CIV10" s="108"/>
      <c r="CIW10" s="108"/>
      <c r="CIX10" s="108"/>
      <c r="CIY10" s="108"/>
      <c r="CIZ10" s="108"/>
      <c r="CJA10" s="108"/>
      <c r="CJB10" s="108"/>
      <c r="CJC10" s="108"/>
      <c r="CJD10" s="108"/>
      <c r="CJE10" s="108"/>
      <c r="CJF10" s="108"/>
      <c r="CJG10" s="108"/>
      <c r="CJH10" s="108"/>
      <c r="CJI10" s="108"/>
      <c r="CJJ10" s="108"/>
      <c r="CJK10" s="108"/>
      <c r="CJL10" s="108"/>
      <c r="CJM10" s="108"/>
      <c r="CJN10" s="108"/>
      <c r="CJO10" s="108"/>
      <c r="CJP10" s="108"/>
      <c r="CJQ10" s="108"/>
      <c r="CJR10" s="108"/>
      <c r="CJS10" s="108"/>
      <c r="CJT10" s="108"/>
      <c r="CJU10" s="108"/>
      <c r="CJV10" s="108"/>
      <c r="CJW10" s="108"/>
      <c r="CJX10" s="108"/>
      <c r="CJY10" s="108"/>
      <c r="CJZ10" s="108"/>
      <c r="CKA10" s="108"/>
      <c r="CKB10" s="108"/>
      <c r="CKC10" s="108"/>
      <c r="CKD10" s="108"/>
      <c r="CKE10" s="108"/>
      <c r="CKF10" s="108"/>
      <c r="CKG10" s="108"/>
      <c r="CKH10" s="108"/>
      <c r="CKI10" s="108"/>
      <c r="CKJ10" s="108"/>
      <c r="CKK10" s="108"/>
      <c r="CKL10" s="108"/>
      <c r="CKM10" s="108"/>
      <c r="CKN10" s="108"/>
      <c r="CKO10" s="108"/>
      <c r="CKP10" s="108"/>
      <c r="CKQ10" s="108"/>
      <c r="CKR10" s="108"/>
      <c r="CKS10" s="108"/>
      <c r="CKT10" s="108"/>
      <c r="CKU10" s="108"/>
      <c r="CKV10" s="108"/>
      <c r="CKW10" s="108"/>
      <c r="CKX10" s="108"/>
      <c r="CKY10" s="108"/>
      <c r="CKZ10" s="108"/>
      <c r="CLA10" s="108"/>
      <c r="CLB10" s="108"/>
      <c r="CLC10" s="108"/>
      <c r="CLD10" s="108"/>
      <c r="CLE10" s="108"/>
      <c r="CLF10" s="108"/>
      <c r="CLG10" s="108"/>
      <c r="CLH10" s="108"/>
      <c r="CLI10" s="108"/>
      <c r="CLJ10" s="108"/>
      <c r="CLK10" s="108"/>
      <c r="CLL10" s="108"/>
      <c r="CLM10" s="108"/>
      <c r="CLN10" s="108"/>
      <c r="CLO10" s="108"/>
      <c r="CLP10" s="108"/>
      <c r="CLQ10" s="108"/>
      <c r="CLR10" s="108"/>
      <c r="CLS10" s="108"/>
      <c r="CLT10" s="108"/>
      <c r="CLU10" s="108"/>
      <c r="CLV10" s="108"/>
      <c r="CLW10" s="108"/>
      <c r="CLX10" s="108"/>
      <c r="CLY10" s="108"/>
      <c r="CLZ10" s="108"/>
      <c r="CMA10" s="108"/>
      <c r="CMB10" s="108"/>
      <c r="CMC10" s="108"/>
      <c r="CMD10" s="108"/>
      <c r="CME10" s="108"/>
      <c r="CMF10" s="108"/>
      <c r="CMG10" s="108"/>
      <c r="CMH10" s="108"/>
      <c r="CMI10" s="108"/>
      <c r="CMJ10" s="108"/>
      <c r="CMK10" s="108"/>
      <c r="CML10" s="108"/>
      <c r="CMM10" s="108"/>
      <c r="CMN10" s="108"/>
      <c r="CMO10" s="108"/>
      <c r="CMP10" s="108"/>
      <c r="CMQ10" s="108"/>
      <c r="CMR10" s="108"/>
      <c r="CMS10" s="108"/>
      <c r="CMT10" s="108"/>
      <c r="CMU10" s="108"/>
      <c r="CMV10" s="108"/>
      <c r="CMW10" s="108"/>
      <c r="CMX10" s="108"/>
      <c r="CMY10" s="108"/>
      <c r="CMZ10" s="108"/>
      <c r="CNA10" s="108"/>
      <c r="CNB10" s="108"/>
      <c r="CNC10" s="108"/>
      <c r="CND10" s="108"/>
      <c r="CNE10" s="108"/>
      <c r="CNF10" s="108"/>
      <c r="CNG10" s="108"/>
      <c r="CNH10" s="108"/>
      <c r="CNI10" s="108"/>
      <c r="CNJ10" s="108"/>
      <c r="CNK10" s="108"/>
      <c r="CNL10" s="108"/>
      <c r="CNM10" s="108"/>
      <c r="CNN10" s="108"/>
      <c r="CNO10" s="108"/>
      <c r="CNP10" s="108"/>
      <c r="CNQ10" s="108"/>
      <c r="CNR10" s="108"/>
      <c r="CNS10" s="108"/>
      <c r="CNT10" s="108"/>
      <c r="CNU10" s="108"/>
      <c r="CNV10" s="108"/>
      <c r="CNW10" s="108"/>
      <c r="CNX10" s="108"/>
      <c r="CNY10" s="108"/>
      <c r="CNZ10" s="108"/>
      <c r="COA10" s="108"/>
      <c r="COB10" s="108"/>
      <c r="COC10" s="108"/>
      <c r="COD10" s="108"/>
      <c r="COE10" s="108"/>
      <c r="COF10" s="108"/>
      <c r="COG10" s="108"/>
      <c r="COH10" s="108"/>
      <c r="COI10" s="108"/>
      <c r="COJ10" s="108"/>
      <c r="COK10" s="108"/>
      <c r="COL10" s="108"/>
      <c r="COM10" s="108"/>
      <c r="CON10" s="108"/>
      <c r="COO10" s="108"/>
      <c r="COP10" s="108"/>
      <c r="COQ10" s="108"/>
      <c r="COR10" s="108"/>
      <c r="COS10" s="108"/>
      <c r="COT10" s="108"/>
      <c r="COU10" s="108"/>
      <c r="COV10" s="108"/>
      <c r="COW10" s="108"/>
      <c r="COX10" s="108"/>
      <c r="COY10" s="108"/>
      <c r="COZ10" s="108"/>
      <c r="CPA10" s="108"/>
      <c r="CPB10" s="108"/>
      <c r="CPC10" s="108"/>
      <c r="CPD10" s="108"/>
      <c r="CPE10" s="108"/>
      <c r="CPF10" s="108"/>
      <c r="CPG10" s="108"/>
      <c r="CPH10" s="108"/>
      <c r="CPI10" s="108"/>
      <c r="CPJ10" s="108"/>
      <c r="CPK10" s="108"/>
      <c r="CPL10" s="108"/>
      <c r="CPM10" s="108"/>
      <c r="CPN10" s="108"/>
      <c r="CPO10" s="108"/>
      <c r="CPP10" s="108"/>
      <c r="CPQ10" s="108"/>
      <c r="CPR10" s="108"/>
      <c r="CPS10" s="108"/>
      <c r="CPT10" s="108"/>
      <c r="CPU10" s="108"/>
      <c r="CPV10" s="108"/>
      <c r="CPW10" s="108"/>
      <c r="CPX10" s="108"/>
      <c r="CPY10" s="108"/>
      <c r="CPZ10" s="108"/>
      <c r="CQA10" s="108"/>
      <c r="CQB10" s="108"/>
      <c r="CQC10" s="108"/>
      <c r="CQD10" s="108"/>
      <c r="CQE10" s="108"/>
      <c r="CQF10" s="108"/>
      <c r="CQG10" s="108"/>
      <c r="CQH10" s="108"/>
      <c r="CQI10" s="108"/>
      <c r="CQJ10" s="108"/>
      <c r="CQK10" s="108"/>
      <c r="CQL10" s="108"/>
      <c r="CQM10" s="108"/>
      <c r="CQN10" s="108"/>
      <c r="CQO10" s="108"/>
      <c r="CQP10" s="108"/>
      <c r="CQQ10" s="108"/>
      <c r="CQR10" s="108"/>
      <c r="CQS10" s="108"/>
      <c r="CQT10" s="108"/>
      <c r="CQU10" s="108"/>
      <c r="CQV10" s="108"/>
      <c r="CQW10" s="108"/>
      <c r="CQX10" s="108"/>
      <c r="CQY10" s="108"/>
      <c r="CQZ10" s="108"/>
      <c r="CRA10" s="108"/>
      <c r="CRB10" s="108"/>
      <c r="CRC10" s="108"/>
      <c r="CRD10" s="108"/>
      <c r="CRE10" s="108"/>
      <c r="CRF10" s="108"/>
      <c r="CRG10" s="108"/>
      <c r="CRH10" s="108"/>
      <c r="CRI10" s="108"/>
      <c r="CRJ10" s="108"/>
      <c r="CRK10" s="108"/>
      <c r="CRL10" s="108"/>
      <c r="CRM10" s="108"/>
      <c r="CRN10" s="108"/>
      <c r="CRO10" s="108"/>
      <c r="CRP10" s="108"/>
      <c r="CRQ10" s="108"/>
      <c r="CRR10" s="108"/>
      <c r="CRS10" s="108"/>
      <c r="CRT10" s="108"/>
      <c r="CRU10" s="108"/>
      <c r="CRV10" s="108"/>
      <c r="CRW10" s="108"/>
      <c r="CRX10" s="108"/>
      <c r="CRY10" s="108"/>
      <c r="CRZ10" s="108"/>
      <c r="CSA10" s="108"/>
      <c r="CSB10" s="108"/>
      <c r="CSC10" s="108"/>
      <c r="CSD10" s="108"/>
      <c r="CSE10" s="108"/>
      <c r="CSF10" s="108"/>
      <c r="CSG10" s="108"/>
      <c r="CSH10" s="108"/>
      <c r="CSI10" s="108"/>
      <c r="CSJ10" s="108"/>
      <c r="CSK10" s="108"/>
      <c r="CSL10" s="108"/>
      <c r="CSM10" s="108"/>
      <c r="CSN10" s="108"/>
      <c r="CSO10" s="108"/>
      <c r="CSP10" s="108"/>
      <c r="CSQ10" s="108"/>
      <c r="CSR10" s="108"/>
      <c r="CSS10" s="108"/>
      <c r="CST10" s="108"/>
      <c r="CSU10" s="108"/>
      <c r="CSV10" s="108"/>
      <c r="CSW10" s="108"/>
      <c r="CSX10" s="108"/>
      <c r="CSY10" s="108"/>
      <c r="CSZ10" s="108"/>
      <c r="CTA10" s="108"/>
      <c r="CTB10" s="108"/>
      <c r="CTC10" s="108"/>
      <c r="CTD10" s="108"/>
      <c r="CTE10" s="108"/>
      <c r="CTF10" s="108"/>
      <c r="CTG10" s="108"/>
      <c r="CTH10" s="108"/>
      <c r="CTI10" s="108"/>
      <c r="CTJ10" s="108"/>
      <c r="CTK10" s="108"/>
      <c r="CTL10" s="108"/>
      <c r="CTM10" s="108"/>
      <c r="CTN10" s="108"/>
      <c r="CTO10" s="108"/>
      <c r="CTP10" s="108"/>
      <c r="CTQ10" s="108"/>
      <c r="CTR10" s="108"/>
      <c r="CTS10" s="108"/>
      <c r="CTT10" s="108"/>
      <c r="CTU10" s="108"/>
      <c r="CTV10" s="108"/>
      <c r="CTW10" s="108"/>
      <c r="CTX10" s="108"/>
      <c r="CTY10" s="108"/>
      <c r="CTZ10" s="108"/>
      <c r="CUA10" s="108"/>
      <c r="CUB10" s="108"/>
      <c r="CUC10" s="108"/>
      <c r="CUD10" s="108"/>
      <c r="CUE10" s="108"/>
      <c r="CUF10" s="108"/>
      <c r="CUG10" s="108"/>
      <c r="CUH10" s="108"/>
      <c r="CUI10" s="108"/>
      <c r="CUJ10" s="108"/>
      <c r="CUK10" s="108"/>
      <c r="CUL10" s="108"/>
      <c r="CUM10" s="108"/>
      <c r="CUN10" s="108"/>
      <c r="CUO10" s="108"/>
      <c r="CUP10" s="108"/>
      <c r="CUQ10" s="108"/>
      <c r="CUR10" s="108"/>
      <c r="CUS10" s="108"/>
      <c r="CUT10" s="108"/>
      <c r="CUU10" s="108"/>
      <c r="CUV10" s="108"/>
      <c r="CUW10" s="108"/>
      <c r="CUX10" s="108"/>
      <c r="CUY10" s="108"/>
      <c r="CUZ10" s="108"/>
      <c r="CVA10" s="108"/>
      <c r="CVB10" s="108"/>
      <c r="CVC10" s="108"/>
      <c r="CVD10" s="108"/>
      <c r="CVE10" s="108"/>
      <c r="CVF10" s="108"/>
      <c r="CVG10" s="108"/>
      <c r="CVH10" s="108"/>
      <c r="CVI10" s="108"/>
      <c r="CVJ10" s="108"/>
      <c r="CVK10" s="108"/>
      <c r="CVL10" s="108"/>
      <c r="CVM10" s="108"/>
      <c r="CVN10" s="108"/>
      <c r="CVO10" s="108"/>
      <c r="CVP10" s="108"/>
      <c r="CVQ10" s="108"/>
      <c r="CVR10" s="108"/>
      <c r="CVS10" s="108"/>
      <c r="CVT10" s="108"/>
      <c r="CVU10" s="108"/>
      <c r="CVV10" s="108"/>
      <c r="CVW10" s="108"/>
      <c r="CVX10" s="108"/>
      <c r="CVY10" s="108"/>
      <c r="CVZ10" s="108"/>
      <c r="CWA10" s="108"/>
      <c r="CWB10" s="108"/>
      <c r="CWC10" s="108"/>
      <c r="CWD10" s="108"/>
      <c r="CWE10" s="108"/>
      <c r="CWF10" s="108"/>
      <c r="CWG10" s="108"/>
      <c r="CWH10" s="108"/>
      <c r="CWI10" s="108"/>
      <c r="CWJ10" s="108"/>
      <c r="CWK10" s="108"/>
      <c r="CWL10" s="108"/>
      <c r="CWM10" s="108"/>
      <c r="CWN10" s="108"/>
      <c r="CWO10" s="108"/>
      <c r="CWP10" s="108"/>
      <c r="CWQ10" s="108"/>
      <c r="CWR10" s="108"/>
      <c r="CWS10" s="108"/>
      <c r="CWT10" s="108"/>
      <c r="CWU10" s="108"/>
      <c r="CWV10" s="108"/>
      <c r="CWW10" s="108"/>
      <c r="CWX10" s="108"/>
      <c r="CWY10" s="108"/>
      <c r="CWZ10" s="108"/>
      <c r="CXA10" s="108"/>
      <c r="CXB10" s="108"/>
      <c r="CXC10" s="108"/>
      <c r="CXD10" s="108"/>
      <c r="CXE10" s="108"/>
      <c r="CXF10" s="108"/>
      <c r="CXG10" s="108"/>
      <c r="CXH10" s="108"/>
      <c r="CXI10" s="108"/>
      <c r="CXJ10" s="108"/>
      <c r="CXK10" s="108"/>
      <c r="CXL10" s="108"/>
      <c r="CXM10" s="108"/>
      <c r="CXN10" s="108"/>
      <c r="CXO10" s="108"/>
      <c r="CXP10" s="108"/>
      <c r="CXQ10" s="108"/>
      <c r="CXR10" s="108"/>
      <c r="CXS10" s="108"/>
      <c r="CXT10" s="108"/>
      <c r="CXU10" s="108"/>
      <c r="CXV10" s="108"/>
      <c r="CXW10" s="108"/>
      <c r="CXX10" s="108"/>
      <c r="CXY10" s="108"/>
      <c r="CXZ10" s="108"/>
      <c r="CYA10" s="108"/>
      <c r="CYB10" s="108"/>
      <c r="CYC10" s="108"/>
      <c r="CYD10" s="108"/>
      <c r="CYE10" s="108"/>
      <c r="CYF10" s="108"/>
      <c r="CYG10" s="108"/>
      <c r="CYH10" s="108"/>
      <c r="CYI10" s="108"/>
      <c r="CYJ10" s="108"/>
      <c r="CYK10" s="108"/>
      <c r="CYL10" s="108"/>
      <c r="CYM10" s="108"/>
      <c r="CYN10" s="108"/>
      <c r="CYO10" s="108"/>
      <c r="CYP10" s="108"/>
      <c r="CYQ10" s="108"/>
      <c r="CYR10" s="108"/>
      <c r="CYS10" s="108"/>
      <c r="CYT10" s="108"/>
      <c r="CYU10" s="108"/>
      <c r="CYV10" s="108"/>
      <c r="CYW10" s="108"/>
      <c r="CYX10" s="108"/>
      <c r="CYY10" s="108"/>
      <c r="CYZ10" s="108"/>
      <c r="CZA10" s="108"/>
      <c r="CZB10" s="108"/>
      <c r="CZC10" s="108"/>
      <c r="CZD10" s="108"/>
      <c r="CZE10" s="108"/>
      <c r="CZF10" s="108"/>
      <c r="CZG10" s="108"/>
      <c r="CZH10" s="108"/>
      <c r="CZI10" s="108"/>
      <c r="CZJ10" s="108"/>
      <c r="CZK10" s="108"/>
      <c r="CZL10" s="108"/>
      <c r="CZM10" s="108"/>
      <c r="CZN10" s="108"/>
      <c r="CZO10" s="108"/>
      <c r="CZP10" s="108"/>
      <c r="CZQ10" s="108"/>
      <c r="CZR10" s="108"/>
      <c r="CZS10" s="108"/>
      <c r="CZT10" s="108"/>
      <c r="CZU10" s="108"/>
      <c r="CZV10" s="108"/>
      <c r="CZW10" s="108"/>
      <c r="CZX10" s="108"/>
      <c r="CZY10" s="108"/>
      <c r="CZZ10" s="108"/>
      <c r="DAA10" s="108"/>
      <c r="DAB10" s="108"/>
      <c r="DAC10" s="108"/>
      <c r="DAD10" s="108"/>
      <c r="DAE10" s="108"/>
      <c r="DAF10" s="108"/>
      <c r="DAG10" s="108"/>
      <c r="DAH10" s="108"/>
      <c r="DAI10" s="108"/>
      <c r="DAJ10" s="108"/>
      <c r="DAK10" s="108"/>
      <c r="DAL10" s="108"/>
      <c r="DAM10" s="108"/>
      <c r="DAN10" s="108"/>
      <c r="DAO10" s="108"/>
      <c r="DAP10" s="108"/>
      <c r="DAQ10" s="108"/>
      <c r="DAR10" s="108"/>
      <c r="DAS10" s="108"/>
      <c r="DAT10" s="108"/>
      <c r="DAU10" s="108"/>
      <c r="DAV10" s="108"/>
      <c r="DAW10" s="108"/>
      <c r="DAX10" s="108"/>
      <c r="DAY10" s="108"/>
      <c r="DAZ10" s="108"/>
      <c r="DBA10" s="108"/>
      <c r="DBB10" s="108"/>
      <c r="DBC10" s="108"/>
      <c r="DBD10" s="108"/>
      <c r="DBE10" s="108"/>
      <c r="DBF10" s="108"/>
      <c r="DBG10" s="108"/>
      <c r="DBH10" s="108"/>
      <c r="DBI10" s="108"/>
      <c r="DBJ10" s="108"/>
      <c r="DBK10" s="108"/>
      <c r="DBL10" s="108"/>
      <c r="DBM10" s="108"/>
      <c r="DBN10" s="108"/>
      <c r="DBO10" s="108"/>
      <c r="DBP10" s="108"/>
      <c r="DBQ10" s="108"/>
      <c r="DBR10" s="108"/>
      <c r="DBS10" s="108"/>
      <c r="DBT10" s="108"/>
      <c r="DBU10" s="108"/>
      <c r="DBV10" s="108"/>
      <c r="DBW10" s="108"/>
      <c r="DBX10" s="108"/>
      <c r="DBY10" s="108"/>
      <c r="DBZ10" s="108"/>
      <c r="DCA10" s="108"/>
      <c r="DCB10" s="108"/>
      <c r="DCC10" s="108"/>
      <c r="DCD10" s="108"/>
      <c r="DCE10" s="108"/>
      <c r="DCF10" s="108"/>
      <c r="DCG10" s="108"/>
      <c r="DCH10" s="108"/>
      <c r="DCI10" s="108"/>
      <c r="DCJ10" s="108"/>
      <c r="DCK10" s="108"/>
      <c r="DCL10" s="108"/>
      <c r="DCM10" s="108"/>
      <c r="DCN10" s="108"/>
      <c r="DCO10" s="108"/>
      <c r="DCP10" s="108"/>
      <c r="DCQ10" s="108"/>
      <c r="DCR10" s="108"/>
      <c r="DCS10" s="108"/>
      <c r="DCT10" s="108"/>
      <c r="DCU10" s="108"/>
      <c r="DCV10" s="108"/>
      <c r="DCW10" s="108"/>
      <c r="DCX10" s="108"/>
      <c r="DCY10" s="108"/>
      <c r="DCZ10" s="108"/>
      <c r="DDA10" s="108"/>
      <c r="DDB10" s="108"/>
      <c r="DDC10" s="108"/>
      <c r="DDD10" s="108"/>
      <c r="DDE10" s="108"/>
      <c r="DDF10" s="108"/>
      <c r="DDG10" s="108"/>
      <c r="DDH10" s="108"/>
      <c r="DDI10" s="108"/>
      <c r="DDJ10" s="108"/>
      <c r="DDK10" s="108"/>
      <c r="DDL10" s="108"/>
      <c r="DDM10" s="108"/>
      <c r="DDN10" s="108"/>
      <c r="DDO10" s="108"/>
      <c r="DDP10" s="108"/>
      <c r="DDQ10" s="108"/>
      <c r="DDR10" s="108"/>
      <c r="DDS10" s="108"/>
      <c r="DDT10" s="108"/>
      <c r="DDU10" s="108"/>
      <c r="DDV10" s="108"/>
      <c r="DDW10" s="108"/>
      <c r="DDX10" s="108"/>
      <c r="DDY10" s="108"/>
      <c r="DDZ10" s="108"/>
      <c r="DEA10" s="108"/>
      <c r="DEB10" s="108"/>
      <c r="DEC10" s="108"/>
      <c r="DED10" s="108"/>
      <c r="DEE10" s="108"/>
      <c r="DEF10" s="108"/>
      <c r="DEG10" s="108"/>
      <c r="DEH10" s="108"/>
      <c r="DEI10" s="108"/>
      <c r="DEJ10" s="108"/>
      <c r="DEK10" s="108"/>
      <c r="DEL10" s="108"/>
      <c r="DEM10" s="108"/>
      <c r="DEN10" s="108"/>
      <c r="DEO10" s="108"/>
      <c r="DEP10" s="108"/>
      <c r="DEQ10" s="108"/>
      <c r="DER10" s="108"/>
      <c r="DES10" s="108"/>
      <c r="DET10" s="108"/>
      <c r="DEU10" s="108"/>
      <c r="DEV10" s="108"/>
      <c r="DEW10" s="108"/>
      <c r="DEX10" s="108"/>
      <c r="DEY10" s="108"/>
      <c r="DEZ10" s="108"/>
      <c r="DFA10" s="108"/>
      <c r="DFB10" s="108"/>
      <c r="DFC10" s="108"/>
      <c r="DFD10" s="108"/>
      <c r="DFE10" s="108"/>
      <c r="DFF10" s="108"/>
      <c r="DFG10" s="108"/>
      <c r="DFH10" s="108"/>
      <c r="DFI10" s="108"/>
      <c r="DFJ10" s="108"/>
      <c r="DFK10" s="108"/>
      <c r="DFL10" s="108"/>
      <c r="DFM10" s="108"/>
      <c r="DFN10" s="108"/>
      <c r="DFO10" s="108"/>
      <c r="DFP10" s="108"/>
      <c r="DFQ10" s="108"/>
      <c r="DFR10" s="108"/>
      <c r="DFS10" s="108"/>
      <c r="DFT10" s="108"/>
      <c r="DFU10" s="108"/>
      <c r="DFV10" s="108"/>
      <c r="DFW10" s="108"/>
      <c r="DFX10" s="108"/>
      <c r="DFY10" s="108"/>
      <c r="DFZ10" s="108"/>
      <c r="DGA10" s="108"/>
      <c r="DGB10" s="108"/>
      <c r="DGC10" s="108"/>
      <c r="DGD10" s="108"/>
      <c r="DGE10" s="108"/>
      <c r="DGF10" s="108"/>
      <c r="DGG10" s="108"/>
      <c r="DGH10" s="108"/>
      <c r="DGI10" s="108"/>
      <c r="DGJ10" s="108"/>
      <c r="DGK10" s="108"/>
      <c r="DGL10" s="108"/>
      <c r="DGM10" s="108"/>
      <c r="DGN10" s="108"/>
      <c r="DGO10" s="108"/>
      <c r="DGP10" s="108"/>
      <c r="DGQ10" s="108"/>
      <c r="DGR10" s="108"/>
      <c r="DGS10" s="108"/>
      <c r="DGT10" s="108"/>
      <c r="DGU10" s="108"/>
      <c r="DGV10" s="108"/>
      <c r="DGW10" s="108"/>
      <c r="DGX10" s="108"/>
      <c r="DGY10" s="108"/>
      <c r="DGZ10" s="108"/>
      <c r="DHA10" s="108"/>
      <c r="DHB10" s="108"/>
      <c r="DHC10" s="108"/>
      <c r="DHD10" s="108"/>
      <c r="DHE10" s="108"/>
      <c r="DHF10" s="108"/>
      <c r="DHG10" s="108"/>
      <c r="DHH10" s="108"/>
      <c r="DHI10" s="108"/>
      <c r="DHJ10" s="108"/>
      <c r="DHK10" s="108"/>
      <c r="DHL10" s="108"/>
      <c r="DHM10" s="108"/>
      <c r="DHN10" s="108"/>
      <c r="DHO10" s="108"/>
      <c r="DHP10" s="108"/>
      <c r="DHQ10" s="108"/>
      <c r="DHR10" s="108"/>
      <c r="DHS10" s="108"/>
      <c r="DHT10" s="108"/>
      <c r="DHU10" s="108"/>
      <c r="DHV10" s="108"/>
      <c r="DHW10" s="108"/>
      <c r="DHX10" s="108"/>
      <c r="DHY10" s="108"/>
      <c r="DHZ10" s="108"/>
      <c r="DIA10" s="108"/>
      <c r="DIB10" s="108"/>
      <c r="DIC10" s="108"/>
      <c r="DID10" s="108"/>
      <c r="DIE10" s="108"/>
      <c r="DIF10" s="108"/>
      <c r="DIG10" s="108"/>
      <c r="DIH10" s="108"/>
      <c r="DII10" s="108"/>
      <c r="DIJ10" s="108"/>
      <c r="DIK10" s="108"/>
      <c r="DIL10" s="108"/>
      <c r="DIM10" s="108"/>
      <c r="DIN10" s="108"/>
      <c r="DIO10" s="108"/>
      <c r="DIP10" s="108"/>
      <c r="DIQ10" s="108"/>
      <c r="DIR10" s="108"/>
      <c r="DIS10" s="108"/>
      <c r="DIT10" s="108"/>
      <c r="DIU10" s="108"/>
      <c r="DIV10" s="108"/>
      <c r="DIW10" s="108"/>
      <c r="DIX10" s="108"/>
      <c r="DIY10" s="108"/>
      <c r="DIZ10" s="108"/>
      <c r="DJA10" s="108"/>
      <c r="DJB10" s="108"/>
      <c r="DJC10" s="108"/>
      <c r="DJD10" s="108"/>
      <c r="DJE10" s="108"/>
      <c r="DJF10" s="108"/>
      <c r="DJG10" s="108"/>
      <c r="DJH10" s="108"/>
      <c r="DJI10" s="108"/>
      <c r="DJJ10" s="108"/>
      <c r="DJK10" s="108"/>
      <c r="DJL10" s="108"/>
      <c r="DJM10" s="108"/>
      <c r="DJN10" s="108"/>
      <c r="DJO10" s="108"/>
      <c r="DJP10" s="108"/>
      <c r="DJQ10" s="108"/>
      <c r="DJR10" s="108"/>
      <c r="DJS10" s="108"/>
      <c r="DJT10" s="108"/>
      <c r="DJU10" s="108"/>
      <c r="DJV10" s="108"/>
      <c r="DJW10" s="108"/>
      <c r="DJX10" s="108"/>
      <c r="DJY10" s="108"/>
      <c r="DJZ10" s="108"/>
      <c r="DKA10" s="108"/>
      <c r="DKB10" s="108"/>
      <c r="DKC10" s="108"/>
      <c r="DKD10" s="108"/>
      <c r="DKE10" s="108"/>
      <c r="DKF10" s="108"/>
      <c r="DKG10" s="108"/>
      <c r="DKH10" s="108"/>
      <c r="DKI10" s="108"/>
      <c r="DKJ10" s="108"/>
      <c r="DKK10" s="108"/>
      <c r="DKL10" s="108"/>
      <c r="DKM10" s="108"/>
      <c r="DKN10" s="108"/>
      <c r="DKO10" s="108"/>
      <c r="DKP10" s="108"/>
      <c r="DKQ10" s="108"/>
      <c r="DKR10" s="108"/>
      <c r="DKS10" s="108"/>
      <c r="DKT10" s="108"/>
      <c r="DKU10" s="108"/>
      <c r="DKV10" s="108"/>
      <c r="DKW10" s="108"/>
      <c r="DKX10" s="108"/>
      <c r="DKY10" s="108"/>
      <c r="DKZ10" s="108"/>
      <c r="DLA10" s="108"/>
      <c r="DLB10" s="108"/>
      <c r="DLC10" s="108"/>
      <c r="DLD10" s="108"/>
      <c r="DLE10" s="108"/>
      <c r="DLF10" s="108"/>
      <c r="DLG10" s="108"/>
      <c r="DLH10" s="108"/>
      <c r="DLI10" s="108"/>
      <c r="DLJ10" s="108"/>
      <c r="DLK10" s="108"/>
      <c r="DLL10" s="108"/>
      <c r="DLM10" s="108"/>
      <c r="DLN10" s="108"/>
      <c r="DLO10" s="108"/>
      <c r="DLP10" s="108"/>
      <c r="DLQ10" s="108"/>
      <c r="DLR10" s="108"/>
      <c r="DLS10" s="108"/>
      <c r="DLT10" s="108"/>
      <c r="DLU10" s="108"/>
      <c r="DLV10" s="108"/>
      <c r="DLW10" s="108"/>
      <c r="DLX10" s="108"/>
      <c r="DLY10" s="108"/>
      <c r="DLZ10" s="108"/>
      <c r="DMA10" s="108"/>
      <c r="DMB10" s="108"/>
      <c r="DMC10" s="108"/>
      <c r="DMD10" s="108"/>
      <c r="DME10" s="108"/>
      <c r="DMF10" s="108"/>
      <c r="DMG10" s="108"/>
      <c r="DMH10" s="108"/>
      <c r="DMI10" s="108"/>
      <c r="DMJ10" s="108"/>
      <c r="DMK10" s="108"/>
      <c r="DML10" s="108"/>
      <c r="DMM10" s="108"/>
      <c r="DMN10" s="108"/>
      <c r="DMO10" s="108"/>
      <c r="DMP10" s="108"/>
      <c r="DMQ10" s="108"/>
      <c r="DMR10" s="108"/>
      <c r="DMS10" s="108"/>
      <c r="DMT10" s="108"/>
      <c r="DMU10" s="108"/>
      <c r="DMV10" s="108"/>
      <c r="DMW10" s="108"/>
      <c r="DMX10" s="108"/>
      <c r="DMY10" s="108"/>
      <c r="DMZ10" s="108"/>
      <c r="DNA10" s="108"/>
      <c r="DNB10" s="108"/>
      <c r="DNC10" s="108"/>
      <c r="DND10" s="108"/>
      <c r="DNE10" s="108"/>
      <c r="DNF10" s="108"/>
      <c r="DNG10" s="108"/>
      <c r="DNH10" s="108"/>
      <c r="DNI10" s="108"/>
      <c r="DNJ10" s="108"/>
      <c r="DNK10" s="108"/>
      <c r="DNL10" s="108"/>
      <c r="DNM10" s="108"/>
      <c r="DNN10" s="108"/>
      <c r="DNO10" s="108"/>
      <c r="DNP10" s="108"/>
      <c r="DNQ10" s="108"/>
      <c r="DNR10" s="108"/>
      <c r="DNS10" s="108"/>
      <c r="DNT10" s="108"/>
      <c r="DNU10" s="108"/>
      <c r="DNV10" s="108"/>
      <c r="DNW10" s="108"/>
      <c r="DNX10" s="108"/>
      <c r="DNY10" s="108"/>
      <c r="DNZ10" s="108"/>
      <c r="DOA10" s="108"/>
      <c r="DOB10" s="108"/>
      <c r="DOC10" s="108"/>
      <c r="DOD10" s="108"/>
      <c r="DOE10" s="108"/>
      <c r="DOF10" s="108"/>
      <c r="DOG10" s="108"/>
      <c r="DOH10" s="108"/>
      <c r="DOI10" s="108"/>
      <c r="DOJ10" s="108"/>
      <c r="DOK10" s="108"/>
      <c r="DOL10" s="108"/>
      <c r="DOM10" s="108"/>
      <c r="DON10" s="108"/>
      <c r="DOO10" s="108"/>
      <c r="DOP10" s="108"/>
      <c r="DOQ10" s="108"/>
      <c r="DOR10" s="108"/>
      <c r="DOS10" s="108"/>
      <c r="DOT10" s="108"/>
      <c r="DOU10" s="108"/>
      <c r="DOV10" s="108"/>
      <c r="DOW10" s="108"/>
      <c r="DOX10" s="108"/>
      <c r="DOY10" s="108"/>
      <c r="DOZ10" s="108"/>
      <c r="DPA10" s="108"/>
      <c r="DPB10" s="108"/>
      <c r="DPC10" s="108"/>
      <c r="DPD10" s="108"/>
      <c r="DPE10" s="108"/>
      <c r="DPF10" s="108"/>
      <c r="DPG10" s="108"/>
      <c r="DPH10" s="108"/>
      <c r="DPI10" s="108"/>
      <c r="DPJ10" s="108"/>
      <c r="DPK10" s="108"/>
      <c r="DPL10" s="108"/>
      <c r="DPM10" s="108"/>
      <c r="DPN10" s="108"/>
      <c r="DPO10" s="108"/>
      <c r="DPP10" s="108"/>
      <c r="DPQ10" s="108"/>
      <c r="DPR10" s="108"/>
      <c r="DPS10" s="108"/>
      <c r="DPT10" s="108"/>
      <c r="DPU10" s="108"/>
      <c r="DPV10" s="108"/>
      <c r="DPW10" s="108"/>
      <c r="DPX10" s="108"/>
      <c r="DPY10" s="108"/>
      <c r="DPZ10" s="108"/>
      <c r="DQA10" s="108"/>
      <c r="DQB10" s="108"/>
      <c r="DQC10" s="108"/>
      <c r="DQD10" s="108"/>
      <c r="DQE10" s="108"/>
      <c r="DQF10" s="108"/>
      <c r="DQG10" s="108"/>
      <c r="DQH10" s="108"/>
      <c r="DQI10" s="108"/>
      <c r="DQJ10" s="108"/>
      <c r="DQK10" s="108"/>
      <c r="DQL10" s="108"/>
      <c r="DQM10" s="108"/>
      <c r="DQN10" s="108"/>
      <c r="DQO10" s="108"/>
      <c r="DQP10" s="108"/>
      <c r="DQQ10" s="108"/>
      <c r="DQR10" s="108"/>
      <c r="DQS10" s="108"/>
      <c r="DQT10" s="108"/>
      <c r="DQU10" s="108"/>
      <c r="DQV10" s="108"/>
      <c r="DQW10" s="108"/>
      <c r="DQX10" s="108"/>
      <c r="DQY10" s="108"/>
      <c r="DQZ10" s="108"/>
      <c r="DRA10" s="108"/>
      <c r="DRB10" s="108"/>
      <c r="DRC10" s="108"/>
      <c r="DRD10" s="108"/>
      <c r="DRE10" s="108"/>
      <c r="DRF10" s="108"/>
      <c r="DRG10" s="108"/>
      <c r="DRH10" s="108"/>
      <c r="DRI10" s="108"/>
      <c r="DRJ10" s="108"/>
      <c r="DRK10" s="108"/>
      <c r="DRL10" s="108"/>
      <c r="DRM10" s="108"/>
      <c r="DRN10" s="108"/>
      <c r="DRO10" s="108"/>
      <c r="DRP10" s="108"/>
      <c r="DRQ10" s="108"/>
      <c r="DRR10" s="108"/>
      <c r="DRS10" s="108"/>
      <c r="DRT10" s="108"/>
      <c r="DRU10" s="108"/>
      <c r="DRV10" s="108"/>
      <c r="DRW10" s="108"/>
      <c r="DRX10" s="108"/>
      <c r="DRY10" s="108"/>
      <c r="DRZ10" s="108"/>
      <c r="DSA10" s="108"/>
      <c r="DSB10" s="108"/>
      <c r="DSC10" s="108"/>
      <c r="DSD10" s="108"/>
      <c r="DSE10" s="108"/>
      <c r="DSF10" s="108"/>
      <c r="DSG10" s="108"/>
      <c r="DSH10" s="108"/>
      <c r="DSI10" s="108"/>
      <c r="DSJ10" s="108"/>
      <c r="DSK10" s="108"/>
      <c r="DSL10" s="108"/>
      <c r="DSM10" s="108"/>
      <c r="DSN10" s="108"/>
      <c r="DSO10" s="108"/>
      <c r="DSP10" s="108"/>
      <c r="DSQ10" s="108"/>
      <c r="DSR10" s="108"/>
      <c r="DSS10" s="108"/>
      <c r="DST10" s="108"/>
      <c r="DSU10" s="108"/>
      <c r="DSV10" s="108"/>
      <c r="DSW10" s="108"/>
      <c r="DSX10" s="108"/>
      <c r="DSY10" s="108"/>
      <c r="DSZ10" s="108"/>
      <c r="DTA10" s="108"/>
      <c r="DTB10" s="108"/>
      <c r="DTC10" s="108"/>
      <c r="DTD10" s="108"/>
      <c r="DTE10" s="108"/>
      <c r="DTF10" s="108"/>
      <c r="DTG10" s="108"/>
      <c r="DTH10" s="108"/>
      <c r="DTI10" s="108"/>
      <c r="DTJ10" s="108"/>
      <c r="DTK10" s="108"/>
      <c r="DTL10" s="108"/>
      <c r="DTM10" s="108"/>
      <c r="DTN10" s="108"/>
      <c r="DTO10" s="108"/>
      <c r="DTP10" s="108"/>
      <c r="DTQ10" s="108"/>
      <c r="DTR10" s="108"/>
      <c r="DTS10" s="108"/>
      <c r="DTT10" s="108"/>
      <c r="DTU10" s="108"/>
      <c r="DTV10" s="108"/>
      <c r="DTW10" s="108"/>
      <c r="DTX10" s="108"/>
      <c r="DTY10" s="108"/>
      <c r="DTZ10" s="108"/>
      <c r="DUA10" s="108"/>
      <c r="DUB10" s="108"/>
      <c r="DUC10" s="108"/>
      <c r="DUD10" s="108"/>
      <c r="DUE10" s="108"/>
      <c r="DUF10" s="108"/>
      <c r="DUG10" s="108"/>
      <c r="DUH10" s="108"/>
      <c r="DUI10" s="108"/>
      <c r="DUJ10" s="108"/>
      <c r="DUK10" s="108"/>
      <c r="DUL10" s="108"/>
      <c r="DUM10" s="108"/>
      <c r="DUN10" s="108"/>
      <c r="DUO10" s="108"/>
      <c r="DUP10" s="108"/>
      <c r="DUQ10" s="108"/>
      <c r="DUR10" s="108"/>
      <c r="DUS10" s="108"/>
      <c r="DUT10" s="108"/>
      <c r="DUU10" s="108"/>
      <c r="DUV10" s="108"/>
      <c r="DUW10" s="108"/>
      <c r="DUX10" s="108"/>
      <c r="DUY10" s="108"/>
      <c r="DUZ10" s="108"/>
      <c r="DVA10" s="108"/>
      <c r="DVB10" s="108"/>
      <c r="DVC10" s="108"/>
      <c r="DVD10" s="108"/>
      <c r="DVE10" s="108"/>
      <c r="DVF10" s="108"/>
      <c r="DVG10" s="108"/>
      <c r="DVH10" s="108"/>
      <c r="DVI10" s="108"/>
      <c r="DVJ10" s="108"/>
      <c r="DVK10" s="108"/>
      <c r="DVL10" s="108"/>
      <c r="DVM10" s="108"/>
      <c r="DVN10" s="108"/>
      <c r="DVO10" s="108"/>
      <c r="DVP10" s="108"/>
      <c r="DVQ10" s="108"/>
      <c r="DVR10" s="108"/>
      <c r="DVS10" s="108"/>
      <c r="DVT10" s="108"/>
      <c r="DVU10" s="108"/>
      <c r="DVV10" s="108"/>
      <c r="DVW10" s="108"/>
      <c r="DVX10" s="108"/>
      <c r="DVY10" s="108"/>
      <c r="DVZ10" s="108"/>
      <c r="DWA10" s="108"/>
      <c r="DWB10" s="108"/>
      <c r="DWC10" s="108"/>
      <c r="DWD10" s="108"/>
      <c r="DWE10" s="108"/>
      <c r="DWF10" s="108"/>
      <c r="DWG10" s="108"/>
      <c r="DWH10" s="108"/>
      <c r="DWI10" s="108"/>
      <c r="DWJ10" s="108"/>
      <c r="DWK10" s="108"/>
      <c r="DWL10" s="108"/>
      <c r="DWM10" s="108"/>
      <c r="DWN10" s="108"/>
      <c r="DWO10" s="108"/>
      <c r="DWP10" s="108"/>
      <c r="DWQ10" s="108"/>
      <c r="DWR10" s="108"/>
      <c r="DWS10" s="108"/>
      <c r="DWT10" s="108"/>
      <c r="DWU10" s="108"/>
      <c r="DWV10" s="108"/>
      <c r="DWW10" s="108"/>
      <c r="DWX10" s="108"/>
      <c r="DWY10" s="108"/>
      <c r="DWZ10" s="108"/>
      <c r="DXA10" s="108"/>
      <c r="DXB10" s="108"/>
      <c r="DXC10" s="108"/>
      <c r="DXD10" s="108"/>
      <c r="DXE10" s="108"/>
      <c r="DXF10" s="108"/>
      <c r="DXG10" s="108"/>
      <c r="DXH10" s="108"/>
      <c r="DXI10" s="108"/>
      <c r="DXJ10" s="108"/>
      <c r="DXK10" s="108"/>
      <c r="DXL10" s="108"/>
      <c r="DXM10" s="108"/>
      <c r="DXN10" s="108"/>
      <c r="DXO10" s="108"/>
      <c r="DXP10" s="108"/>
      <c r="DXQ10" s="108"/>
      <c r="DXR10" s="108"/>
      <c r="DXS10" s="108"/>
      <c r="DXT10" s="108"/>
      <c r="DXU10" s="108"/>
      <c r="DXV10" s="108"/>
      <c r="DXW10" s="108"/>
      <c r="DXX10" s="108"/>
      <c r="DXY10" s="108"/>
      <c r="DXZ10" s="108"/>
      <c r="DYA10" s="108"/>
      <c r="DYB10" s="108"/>
      <c r="DYC10" s="108"/>
      <c r="DYD10" s="108"/>
      <c r="DYE10" s="108"/>
      <c r="DYF10" s="108"/>
      <c r="DYG10" s="108"/>
      <c r="DYH10" s="108"/>
      <c r="DYI10" s="108"/>
      <c r="DYJ10" s="108"/>
      <c r="DYK10" s="108"/>
      <c r="DYL10" s="108"/>
      <c r="DYM10" s="108"/>
      <c r="DYN10" s="108"/>
      <c r="DYO10" s="108"/>
      <c r="DYP10" s="108"/>
      <c r="DYQ10" s="108"/>
      <c r="DYR10" s="108"/>
      <c r="DYS10" s="108"/>
      <c r="DYT10" s="108"/>
      <c r="DYU10" s="108"/>
      <c r="DYV10" s="108"/>
      <c r="DYW10" s="108"/>
      <c r="DYX10" s="108"/>
      <c r="DYY10" s="108"/>
      <c r="DYZ10" s="108"/>
      <c r="DZA10" s="108"/>
      <c r="DZB10" s="108"/>
      <c r="DZC10" s="108"/>
      <c r="DZD10" s="108"/>
      <c r="DZE10" s="108"/>
      <c r="DZF10" s="108"/>
      <c r="DZG10" s="108"/>
      <c r="DZH10" s="108"/>
      <c r="DZI10" s="108"/>
      <c r="DZJ10" s="108"/>
      <c r="DZK10" s="108"/>
      <c r="DZL10" s="108"/>
      <c r="DZM10" s="108"/>
      <c r="DZN10" s="108"/>
      <c r="DZO10" s="108"/>
      <c r="DZP10" s="108"/>
      <c r="DZQ10" s="108"/>
      <c r="DZR10" s="108"/>
      <c r="DZS10" s="108"/>
      <c r="DZT10" s="108"/>
      <c r="DZU10" s="108"/>
      <c r="DZV10" s="108"/>
      <c r="DZW10" s="108"/>
      <c r="DZX10" s="108"/>
      <c r="DZY10" s="108"/>
      <c r="DZZ10" s="108"/>
      <c r="EAA10" s="108"/>
      <c r="EAB10" s="108"/>
      <c r="EAC10" s="108"/>
      <c r="EAD10" s="108"/>
      <c r="EAE10" s="108"/>
      <c r="EAF10" s="108"/>
      <c r="EAG10" s="108"/>
      <c r="EAH10" s="108"/>
      <c r="EAI10" s="108"/>
      <c r="EAJ10" s="108"/>
      <c r="EAK10" s="108"/>
      <c r="EAL10" s="108"/>
      <c r="EAM10" s="108"/>
      <c r="EAN10" s="108"/>
      <c r="EAO10" s="108"/>
      <c r="EAP10" s="108"/>
      <c r="EAQ10" s="108"/>
      <c r="EAR10" s="108"/>
      <c r="EAS10" s="108"/>
      <c r="EAT10" s="108"/>
      <c r="EAU10" s="108"/>
      <c r="EAV10" s="108"/>
      <c r="EAW10" s="108"/>
      <c r="EAX10" s="108"/>
      <c r="EAY10" s="108"/>
      <c r="EAZ10" s="108"/>
      <c r="EBA10" s="108"/>
      <c r="EBB10" s="108"/>
      <c r="EBC10" s="108"/>
      <c r="EBD10" s="108"/>
      <c r="EBE10" s="108"/>
      <c r="EBF10" s="108"/>
      <c r="EBG10" s="108"/>
      <c r="EBH10" s="108"/>
      <c r="EBI10" s="108"/>
      <c r="EBJ10" s="108"/>
      <c r="EBK10" s="108"/>
      <c r="EBL10" s="108"/>
      <c r="EBM10" s="108"/>
      <c r="EBN10" s="108"/>
      <c r="EBO10" s="108"/>
      <c r="EBP10" s="108"/>
      <c r="EBQ10" s="108"/>
      <c r="EBR10" s="108"/>
      <c r="EBS10" s="108"/>
      <c r="EBT10" s="108"/>
      <c r="EBU10" s="108"/>
      <c r="EBV10" s="108"/>
      <c r="EBW10" s="108"/>
      <c r="EBX10" s="108"/>
      <c r="EBY10" s="108"/>
      <c r="EBZ10" s="108"/>
      <c r="ECA10" s="108"/>
      <c r="ECB10" s="108"/>
      <c r="ECC10" s="108"/>
      <c r="ECD10" s="108"/>
      <c r="ECE10" s="108"/>
      <c r="ECF10" s="108"/>
      <c r="ECG10" s="108"/>
      <c r="ECH10" s="108"/>
      <c r="ECI10" s="108"/>
      <c r="ECJ10" s="108"/>
      <c r="ECK10" s="108"/>
      <c r="ECL10" s="108"/>
      <c r="ECM10" s="108"/>
      <c r="ECN10" s="108"/>
      <c r="ECO10" s="108"/>
      <c r="ECP10" s="108"/>
      <c r="ECQ10" s="108"/>
      <c r="ECR10" s="108"/>
      <c r="ECS10" s="108"/>
      <c r="ECT10" s="108"/>
      <c r="ECU10" s="108"/>
      <c r="ECV10" s="108"/>
      <c r="ECW10" s="108"/>
      <c r="ECX10" s="108"/>
      <c r="ECY10" s="108"/>
      <c r="ECZ10" s="108"/>
      <c r="EDA10" s="108"/>
      <c r="EDB10" s="108"/>
      <c r="EDC10" s="108"/>
      <c r="EDD10" s="108"/>
      <c r="EDE10" s="108"/>
      <c r="EDF10" s="108"/>
      <c r="EDG10" s="108"/>
      <c r="EDH10" s="108"/>
      <c r="EDI10" s="108"/>
      <c r="EDJ10" s="108"/>
      <c r="EDK10" s="108"/>
      <c r="EDL10" s="108"/>
      <c r="EDM10" s="108"/>
      <c r="EDN10" s="108"/>
      <c r="EDO10" s="108"/>
      <c r="EDP10" s="108"/>
      <c r="EDQ10" s="108"/>
      <c r="EDR10" s="108"/>
      <c r="EDS10" s="108"/>
      <c r="EDT10" s="108"/>
      <c r="EDU10" s="108"/>
      <c r="EDV10" s="108"/>
      <c r="EDW10" s="108"/>
      <c r="EDX10" s="108"/>
      <c r="EDY10" s="108"/>
      <c r="EDZ10" s="108"/>
      <c r="EEA10" s="108"/>
      <c r="EEB10" s="108"/>
      <c r="EEC10" s="108"/>
      <c r="EED10" s="108"/>
      <c r="EEE10" s="108"/>
      <c r="EEF10" s="108"/>
      <c r="EEG10" s="108"/>
      <c r="EEH10" s="108"/>
      <c r="EEI10" s="108"/>
      <c r="EEJ10" s="108"/>
      <c r="EEK10" s="108"/>
      <c r="EEL10" s="108"/>
      <c r="EEM10" s="108"/>
      <c r="EEN10" s="108"/>
      <c r="EEO10" s="108"/>
      <c r="EEP10" s="108"/>
      <c r="EEQ10" s="108"/>
      <c r="EER10" s="108"/>
      <c r="EES10" s="108"/>
      <c r="EET10" s="108"/>
      <c r="EEU10" s="108"/>
      <c r="EEV10" s="108"/>
      <c r="EEW10" s="108"/>
      <c r="EEX10" s="108"/>
      <c r="EEY10" s="108"/>
      <c r="EEZ10" s="108"/>
      <c r="EFA10" s="108"/>
      <c r="EFB10" s="108"/>
      <c r="EFC10" s="108"/>
      <c r="EFD10" s="108"/>
      <c r="EFE10" s="108"/>
      <c r="EFF10" s="108"/>
      <c r="EFG10" s="108"/>
      <c r="EFH10" s="108"/>
      <c r="EFI10" s="108"/>
      <c r="EFJ10" s="108"/>
      <c r="EFK10" s="108"/>
      <c r="EFL10" s="108"/>
      <c r="EFM10" s="108"/>
      <c r="EFN10" s="108"/>
      <c r="EFO10" s="108"/>
      <c r="EFP10" s="108"/>
      <c r="EFQ10" s="108"/>
      <c r="EFR10" s="108"/>
      <c r="EFS10" s="108"/>
      <c r="EFT10" s="108"/>
      <c r="EFU10" s="108"/>
      <c r="EFV10" s="108"/>
      <c r="EFW10" s="108"/>
      <c r="EFX10" s="108"/>
      <c r="EFY10" s="108"/>
      <c r="EFZ10" s="108"/>
      <c r="EGA10" s="108"/>
      <c r="EGB10" s="108"/>
      <c r="EGC10" s="108"/>
      <c r="EGD10" s="108"/>
      <c r="EGE10" s="108"/>
      <c r="EGF10" s="108"/>
      <c r="EGG10" s="108"/>
      <c r="EGH10" s="108"/>
      <c r="EGI10" s="108"/>
      <c r="EGJ10" s="108"/>
      <c r="EGK10" s="108"/>
      <c r="EGL10" s="108"/>
      <c r="EGM10" s="108"/>
      <c r="EGN10" s="108"/>
      <c r="EGO10" s="108"/>
      <c r="EGP10" s="108"/>
      <c r="EGQ10" s="108"/>
      <c r="EGR10" s="108"/>
      <c r="EGS10" s="108"/>
      <c r="EGT10" s="108"/>
      <c r="EGU10" s="108"/>
      <c r="EGV10" s="108"/>
      <c r="EGW10" s="108"/>
      <c r="EGX10" s="108"/>
      <c r="EGY10" s="108"/>
      <c r="EGZ10" s="108"/>
      <c r="EHA10" s="108"/>
      <c r="EHB10" s="108"/>
      <c r="EHC10" s="108"/>
      <c r="EHD10" s="108"/>
      <c r="EHE10" s="108"/>
      <c r="EHF10" s="108"/>
      <c r="EHG10" s="108"/>
      <c r="EHH10" s="108"/>
      <c r="EHI10" s="108"/>
      <c r="EHJ10" s="108"/>
      <c r="EHK10" s="108"/>
      <c r="EHL10" s="108"/>
      <c r="EHM10" s="108"/>
      <c r="EHN10" s="108"/>
      <c r="EHO10" s="108"/>
      <c r="EHP10" s="108"/>
      <c r="EHQ10" s="108"/>
      <c r="EHR10" s="108"/>
      <c r="EHS10" s="108"/>
      <c r="EHT10" s="108"/>
      <c r="EHU10" s="108"/>
      <c r="EHV10" s="108"/>
      <c r="EHW10" s="108"/>
      <c r="EHX10" s="108"/>
      <c r="EHY10" s="108"/>
      <c r="EHZ10" s="108"/>
      <c r="EIA10" s="108"/>
      <c r="EIB10" s="108"/>
      <c r="EIC10" s="108"/>
      <c r="EID10" s="108"/>
      <c r="EIE10" s="108"/>
      <c r="EIF10" s="108"/>
      <c r="EIG10" s="108"/>
      <c r="EIH10" s="108"/>
      <c r="EII10" s="108"/>
      <c r="EIJ10" s="108"/>
      <c r="EIK10" s="108"/>
      <c r="EIL10" s="108"/>
      <c r="EIM10" s="108"/>
      <c r="EIN10" s="108"/>
      <c r="EIO10" s="108"/>
      <c r="EIP10" s="108"/>
      <c r="EIQ10" s="108"/>
      <c r="EIR10" s="108"/>
      <c r="EIS10" s="108"/>
      <c r="EIT10" s="108"/>
      <c r="EIU10" s="108"/>
      <c r="EIV10" s="108"/>
      <c r="EIW10" s="108"/>
      <c r="EIX10" s="108"/>
      <c r="EIY10" s="108"/>
      <c r="EIZ10" s="108"/>
      <c r="EJA10" s="108"/>
      <c r="EJB10" s="108"/>
      <c r="EJC10" s="108"/>
      <c r="EJD10" s="108"/>
      <c r="EJE10" s="108"/>
      <c r="EJF10" s="108"/>
      <c r="EJG10" s="108"/>
      <c r="EJH10" s="108"/>
      <c r="EJI10" s="108"/>
      <c r="EJJ10" s="108"/>
      <c r="EJK10" s="108"/>
      <c r="EJL10" s="108"/>
      <c r="EJM10" s="108"/>
      <c r="EJN10" s="108"/>
      <c r="EJO10" s="108"/>
      <c r="EJP10" s="108"/>
      <c r="EJQ10" s="108"/>
      <c r="EJR10" s="108"/>
      <c r="EJS10" s="108"/>
      <c r="EJT10" s="108"/>
      <c r="EJU10" s="108"/>
      <c r="EJV10" s="108"/>
      <c r="EJW10" s="108"/>
      <c r="EJX10" s="108"/>
      <c r="EJY10" s="108"/>
      <c r="EJZ10" s="108"/>
      <c r="EKA10" s="108"/>
      <c r="EKB10" s="108"/>
      <c r="EKC10" s="108"/>
      <c r="EKD10" s="108"/>
      <c r="EKE10" s="108"/>
      <c r="EKF10" s="108"/>
      <c r="EKG10" s="108"/>
      <c r="EKH10" s="108"/>
      <c r="EKI10" s="108"/>
      <c r="EKJ10" s="108"/>
      <c r="EKK10" s="108"/>
      <c r="EKL10" s="108"/>
      <c r="EKM10" s="108"/>
      <c r="EKN10" s="108"/>
      <c r="EKO10" s="108"/>
      <c r="EKP10" s="108"/>
      <c r="EKQ10" s="108"/>
      <c r="EKR10" s="108"/>
      <c r="EKS10" s="108"/>
      <c r="EKT10" s="108"/>
      <c r="EKU10" s="108"/>
      <c r="EKV10" s="108"/>
      <c r="EKW10" s="108"/>
      <c r="EKX10" s="108"/>
      <c r="EKY10" s="108"/>
      <c r="EKZ10" s="108"/>
      <c r="ELA10" s="108"/>
      <c r="ELB10" s="108"/>
      <c r="ELC10" s="108"/>
      <c r="ELD10" s="108"/>
      <c r="ELE10" s="108"/>
      <c r="ELF10" s="108"/>
      <c r="ELG10" s="108"/>
      <c r="ELH10" s="108"/>
      <c r="ELI10" s="108"/>
      <c r="ELJ10" s="108"/>
      <c r="ELK10" s="108"/>
      <c r="ELL10" s="108"/>
      <c r="ELM10" s="108"/>
      <c r="ELN10" s="108"/>
      <c r="ELO10" s="108"/>
      <c r="ELP10" s="108"/>
      <c r="ELQ10" s="108"/>
      <c r="ELR10" s="108"/>
      <c r="ELS10" s="108"/>
      <c r="ELT10" s="108"/>
      <c r="ELU10" s="108"/>
      <c r="ELV10" s="108"/>
      <c r="ELW10" s="108"/>
      <c r="ELX10" s="108"/>
      <c r="ELY10" s="108"/>
      <c r="ELZ10" s="108"/>
      <c r="EMA10" s="108"/>
      <c r="EMB10" s="108"/>
      <c r="EMC10" s="108"/>
      <c r="EMD10" s="108"/>
      <c r="EME10" s="108"/>
      <c r="EMF10" s="108"/>
      <c r="EMG10" s="108"/>
      <c r="EMH10" s="108"/>
      <c r="EMI10" s="108"/>
      <c r="EMJ10" s="108"/>
      <c r="EMK10" s="108"/>
      <c r="EML10" s="108"/>
      <c r="EMM10" s="108"/>
      <c r="EMN10" s="108"/>
      <c r="EMO10" s="108"/>
      <c r="EMP10" s="108"/>
      <c r="EMQ10" s="108"/>
      <c r="EMR10" s="108"/>
      <c r="EMS10" s="108"/>
      <c r="EMT10" s="108"/>
      <c r="EMU10" s="108"/>
      <c r="EMV10" s="108"/>
      <c r="EMW10" s="108"/>
      <c r="EMX10" s="108"/>
      <c r="EMY10" s="108"/>
      <c r="EMZ10" s="108"/>
      <c r="ENA10" s="108"/>
      <c r="ENB10" s="108"/>
      <c r="ENC10" s="108"/>
      <c r="END10" s="108"/>
      <c r="ENE10" s="108"/>
      <c r="ENF10" s="108"/>
      <c r="ENG10" s="108"/>
      <c r="ENH10" s="108"/>
      <c r="ENI10" s="108"/>
      <c r="ENJ10" s="108"/>
      <c r="ENK10" s="108"/>
      <c r="ENL10" s="108"/>
      <c r="ENM10" s="108"/>
      <c r="ENN10" s="108"/>
      <c r="ENO10" s="108"/>
      <c r="ENP10" s="108"/>
      <c r="ENQ10" s="108"/>
      <c r="ENR10" s="108"/>
      <c r="ENS10" s="108"/>
      <c r="ENT10" s="108"/>
      <c r="ENU10" s="108"/>
      <c r="ENV10" s="108"/>
      <c r="ENW10" s="108"/>
      <c r="ENX10" s="108"/>
      <c r="ENY10" s="108"/>
      <c r="ENZ10" s="108"/>
      <c r="EOA10" s="108"/>
      <c r="EOB10" s="108"/>
      <c r="EOC10" s="108"/>
      <c r="EOD10" s="108"/>
      <c r="EOE10" s="108"/>
      <c r="EOF10" s="108"/>
      <c r="EOG10" s="108"/>
      <c r="EOH10" s="108"/>
      <c r="EOI10" s="108"/>
      <c r="EOJ10" s="108"/>
      <c r="EOK10" s="108"/>
      <c r="EOL10" s="108"/>
      <c r="EOM10" s="108"/>
      <c r="EON10" s="108"/>
      <c r="EOO10" s="108"/>
      <c r="EOP10" s="108"/>
      <c r="EOQ10" s="108"/>
      <c r="EOR10" s="108"/>
      <c r="EOS10" s="108"/>
      <c r="EOT10" s="108"/>
      <c r="EOU10" s="108"/>
      <c r="EOV10" s="108"/>
      <c r="EOW10" s="108"/>
      <c r="EOX10" s="108"/>
      <c r="EOY10" s="108"/>
      <c r="EOZ10" s="108"/>
      <c r="EPA10" s="108"/>
      <c r="EPB10" s="108"/>
      <c r="EPC10" s="108"/>
      <c r="EPD10" s="108"/>
      <c r="EPE10" s="108"/>
      <c r="EPF10" s="108"/>
      <c r="EPG10" s="108"/>
      <c r="EPH10" s="108"/>
      <c r="EPI10" s="108"/>
      <c r="EPJ10" s="108"/>
      <c r="EPK10" s="108"/>
      <c r="EPL10" s="108"/>
      <c r="EPM10" s="108"/>
      <c r="EPN10" s="108"/>
      <c r="EPO10" s="108"/>
      <c r="EPP10" s="108"/>
      <c r="EPQ10" s="108"/>
      <c r="EPR10" s="108"/>
      <c r="EPS10" s="108"/>
      <c r="EPT10" s="108"/>
      <c r="EPU10" s="108"/>
      <c r="EPV10" s="108"/>
      <c r="EPW10" s="108"/>
      <c r="EPX10" s="108"/>
      <c r="EPY10" s="108"/>
      <c r="EPZ10" s="108"/>
      <c r="EQA10" s="108"/>
      <c r="EQB10" s="108"/>
      <c r="EQC10" s="108"/>
      <c r="EQD10" s="108"/>
      <c r="EQE10" s="108"/>
      <c r="EQF10" s="108"/>
      <c r="EQG10" s="108"/>
      <c r="EQH10" s="108"/>
      <c r="EQI10" s="108"/>
      <c r="EQJ10" s="108"/>
      <c r="EQK10" s="108"/>
      <c r="EQL10" s="108"/>
      <c r="EQM10" s="108"/>
      <c r="EQN10" s="108"/>
      <c r="EQO10" s="108"/>
      <c r="EQP10" s="108"/>
      <c r="EQQ10" s="108"/>
      <c r="EQR10" s="108"/>
      <c r="EQS10" s="108"/>
      <c r="EQT10" s="108"/>
      <c r="EQU10" s="108"/>
      <c r="EQV10" s="108"/>
      <c r="EQW10" s="108"/>
      <c r="EQX10" s="108"/>
      <c r="EQY10" s="108"/>
      <c r="EQZ10" s="108"/>
      <c r="ERA10" s="108"/>
      <c r="ERB10" s="108"/>
      <c r="ERC10" s="108"/>
      <c r="ERD10" s="108"/>
      <c r="ERE10" s="108"/>
      <c r="ERF10" s="108"/>
      <c r="ERG10" s="108"/>
      <c r="ERH10" s="108"/>
      <c r="ERI10" s="108"/>
      <c r="ERJ10" s="108"/>
      <c r="ERK10" s="108"/>
      <c r="ERL10" s="108"/>
      <c r="ERM10" s="108"/>
      <c r="ERN10" s="108"/>
      <c r="ERO10" s="108"/>
      <c r="ERP10" s="108"/>
      <c r="ERQ10" s="108"/>
      <c r="ERR10" s="108"/>
      <c r="ERS10" s="108"/>
      <c r="ERT10" s="108"/>
      <c r="ERU10" s="108"/>
      <c r="ERV10" s="108"/>
      <c r="ERW10" s="108"/>
      <c r="ERX10" s="108"/>
      <c r="ERY10" s="108"/>
      <c r="ERZ10" s="108"/>
      <c r="ESA10" s="108"/>
      <c r="ESB10" s="108"/>
      <c r="ESC10" s="108"/>
      <c r="ESD10" s="108"/>
      <c r="ESE10" s="108"/>
      <c r="ESF10" s="108"/>
      <c r="ESG10" s="108"/>
      <c r="ESH10" s="108"/>
      <c r="ESI10" s="108"/>
      <c r="ESJ10" s="108"/>
      <c r="ESK10" s="108"/>
      <c r="ESL10" s="108"/>
      <c r="ESM10" s="108"/>
      <c r="ESN10" s="108"/>
      <c r="ESO10" s="108"/>
      <c r="ESP10" s="108"/>
      <c r="ESQ10" s="108"/>
      <c r="ESR10" s="108"/>
      <c r="ESS10" s="108"/>
      <c r="EST10" s="108"/>
      <c r="ESU10" s="108"/>
      <c r="ESV10" s="108"/>
      <c r="ESW10" s="108"/>
      <c r="ESX10" s="108"/>
      <c r="ESY10" s="108"/>
      <c r="ESZ10" s="108"/>
      <c r="ETA10" s="108"/>
      <c r="ETB10" s="108"/>
      <c r="ETC10" s="108"/>
      <c r="ETD10" s="108"/>
      <c r="ETE10" s="108"/>
      <c r="ETF10" s="108"/>
      <c r="ETG10" s="108"/>
      <c r="ETH10" s="108"/>
      <c r="ETI10" s="108"/>
      <c r="ETJ10" s="108"/>
      <c r="ETK10" s="108"/>
      <c r="ETL10" s="108"/>
      <c r="ETM10" s="108"/>
      <c r="ETN10" s="108"/>
      <c r="ETO10" s="108"/>
      <c r="ETP10" s="108"/>
      <c r="ETQ10" s="108"/>
      <c r="ETR10" s="108"/>
      <c r="ETS10" s="108"/>
      <c r="ETT10" s="108"/>
      <c r="ETU10" s="108"/>
      <c r="ETV10" s="108"/>
      <c r="ETW10" s="108"/>
      <c r="ETX10" s="108"/>
      <c r="ETY10" s="108"/>
      <c r="ETZ10" s="108"/>
      <c r="EUA10" s="108"/>
      <c r="EUB10" s="108"/>
      <c r="EUC10" s="108"/>
      <c r="EUD10" s="108"/>
      <c r="EUE10" s="108"/>
      <c r="EUF10" s="108"/>
      <c r="EUG10" s="108"/>
      <c r="EUH10" s="108"/>
      <c r="EUI10" s="108"/>
      <c r="EUJ10" s="108"/>
      <c r="EUK10" s="108"/>
      <c r="EUL10" s="108"/>
      <c r="EUM10" s="108"/>
      <c r="EUN10" s="108"/>
      <c r="EUO10" s="108"/>
      <c r="EUP10" s="108"/>
      <c r="EUQ10" s="108"/>
      <c r="EUR10" s="108"/>
      <c r="EUS10" s="108"/>
      <c r="EUT10" s="108"/>
      <c r="EUU10" s="108"/>
      <c r="EUV10" s="108"/>
      <c r="EUW10" s="108"/>
      <c r="EUX10" s="108"/>
      <c r="EUY10" s="108"/>
      <c r="EUZ10" s="108"/>
      <c r="EVA10" s="108"/>
      <c r="EVB10" s="108"/>
      <c r="EVC10" s="108"/>
      <c r="EVD10" s="108"/>
      <c r="EVE10" s="108"/>
      <c r="EVF10" s="108"/>
      <c r="EVG10" s="108"/>
    </row>
    <row r="11" spans="1:3959" s="111" customFormat="1" ht="15" x14ac:dyDescent="0.25">
      <c r="A11" s="786" t="s">
        <v>1292</v>
      </c>
      <c r="B11" s="406" t="s">
        <v>1306</v>
      </c>
      <c r="C11" s="370">
        <v>5</v>
      </c>
      <c r="D11" s="414">
        <f>'Notes on Subsidiaries'!AA22</f>
        <v>0</v>
      </c>
      <c r="E11" s="117"/>
      <c r="F11" s="414">
        <f>'Notes on Subsidiaries'!AB22</f>
        <v>0</v>
      </c>
      <c r="G11" s="4"/>
      <c r="H11" s="420">
        <f>'Notes on Subsidiaries'!AC22</f>
        <v>0</v>
      </c>
      <c r="I11" s="108"/>
      <c r="J11" s="108"/>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108"/>
      <c r="IJ11" s="108"/>
      <c r="IK11" s="108"/>
      <c r="IL11" s="108"/>
      <c r="IM11" s="108"/>
      <c r="IN11" s="108"/>
      <c r="IO11" s="108"/>
      <c r="IP11" s="108"/>
      <c r="IQ11" s="108"/>
      <c r="IR11" s="108"/>
      <c r="IS11" s="108"/>
      <c r="IT11" s="108"/>
      <c r="IU11" s="108"/>
      <c r="IV11" s="108"/>
      <c r="IW11" s="108"/>
      <c r="IX11" s="108"/>
      <c r="IY11" s="108"/>
      <c r="IZ11" s="108"/>
      <c r="JA11" s="108"/>
      <c r="JB11" s="108"/>
      <c r="JC11" s="108"/>
      <c r="JD11" s="108"/>
      <c r="JE11" s="108"/>
      <c r="JF11" s="108"/>
      <c r="JG11" s="108"/>
      <c r="JH11" s="108"/>
      <c r="JI11" s="108"/>
      <c r="JJ11" s="108"/>
      <c r="JK11" s="108"/>
      <c r="JL11" s="108"/>
      <c r="JM11" s="108"/>
      <c r="JN11" s="108"/>
      <c r="JO11" s="108"/>
      <c r="JP11" s="108"/>
      <c r="JQ11" s="108"/>
      <c r="JR11" s="108"/>
      <c r="JS11" s="108"/>
      <c r="JT11" s="108"/>
      <c r="JU11" s="108"/>
      <c r="JV11" s="108"/>
      <c r="JW11" s="108"/>
      <c r="JX11" s="108"/>
      <c r="JY11" s="108"/>
      <c r="JZ11" s="108"/>
      <c r="KA11" s="108"/>
      <c r="KB11" s="108"/>
      <c r="KC11" s="108"/>
      <c r="KD11" s="108"/>
      <c r="KE11" s="108"/>
      <c r="KF11" s="108"/>
      <c r="KG11" s="108"/>
      <c r="KH11" s="108"/>
      <c r="KI11" s="108"/>
      <c r="KJ11" s="108"/>
      <c r="KK11" s="108"/>
      <c r="KL11" s="108"/>
      <c r="KM11" s="108"/>
      <c r="KN11" s="108"/>
      <c r="KO11" s="108"/>
      <c r="KP11" s="108"/>
      <c r="KQ11" s="108"/>
      <c r="KR11" s="108"/>
      <c r="KS11" s="108"/>
      <c r="KT11" s="108"/>
      <c r="KU11" s="108"/>
      <c r="KV11" s="108"/>
      <c r="KW11" s="108"/>
      <c r="KX11" s="108"/>
      <c r="KY11" s="108"/>
      <c r="KZ11" s="108"/>
      <c r="LA11" s="108"/>
      <c r="LB11" s="108"/>
      <c r="LC11" s="108"/>
      <c r="LD11" s="108"/>
      <c r="LE11" s="108"/>
      <c r="LF11" s="108"/>
      <c r="LG11" s="108"/>
      <c r="LH11" s="108"/>
      <c r="LI11" s="108"/>
      <c r="LJ11" s="108"/>
      <c r="LK11" s="108"/>
      <c r="LL11" s="108"/>
      <c r="LM11" s="108"/>
      <c r="LN11" s="108"/>
      <c r="LO11" s="108"/>
      <c r="LP11" s="108"/>
      <c r="LQ11" s="108"/>
      <c r="LR11" s="108"/>
      <c r="LS11" s="108"/>
      <c r="LT11" s="108"/>
      <c r="LU11" s="108"/>
      <c r="LV11" s="108"/>
      <c r="LW11" s="108"/>
      <c r="LX11" s="108"/>
      <c r="LY11" s="108"/>
      <c r="LZ11" s="108"/>
      <c r="MA11" s="108"/>
      <c r="MB11" s="108"/>
      <c r="MC11" s="108"/>
      <c r="MD11" s="108"/>
      <c r="ME11" s="108"/>
      <c r="MF11" s="108"/>
      <c r="MG11" s="108"/>
      <c r="MH11" s="108"/>
      <c r="MI11" s="108"/>
      <c r="MJ11" s="108"/>
      <c r="MK11" s="108"/>
      <c r="ML11" s="108"/>
      <c r="MM11" s="108"/>
      <c r="MN11" s="108"/>
      <c r="MO11" s="108"/>
      <c r="MP11" s="108"/>
      <c r="MQ11" s="108"/>
      <c r="MR11" s="108"/>
      <c r="MS11" s="108"/>
      <c r="MT11" s="108"/>
      <c r="MU11" s="108"/>
      <c r="MV11" s="108"/>
      <c r="MW11" s="108"/>
      <c r="MX11" s="108"/>
      <c r="MY11" s="108"/>
      <c r="MZ11" s="108"/>
      <c r="NA11" s="108"/>
      <c r="NB11" s="108"/>
      <c r="NC11" s="108"/>
      <c r="ND11" s="108"/>
      <c r="NE11" s="108"/>
      <c r="NF11" s="108"/>
      <c r="NG11" s="108"/>
      <c r="NH11" s="108"/>
      <c r="NI11" s="108"/>
      <c r="NJ11" s="108"/>
      <c r="NK11" s="108"/>
      <c r="NL11" s="108"/>
      <c r="NM11" s="108"/>
      <c r="NN11" s="108"/>
      <c r="NO11" s="108"/>
      <c r="NP11" s="108"/>
      <c r="NQ11" s="108"/>
      <c r="NR11" s="108"/>
      <c r="NS11" s="108"/>
      <c r="NT11" s="108"/>
      <c r="NU11" s="108"/>
      <c r="NV11" s="108"/>
      <c r="NW11" s="108"/>
      <c r="NX11" s="108"/>
      <c r="NY11" s="108"/>
      <c r="NZ11" s="108"/>
      <c r="OA11" s="108"/>
      <c r="OB11" s="108"/>
      <c r="OC11" s="108"/>
      <c r="OD11" s="108"/>
      <c r="OE11" s="108"/>
      <c r="OF11" s="108"/>
      <c r="OG11" s="108"/>
      <c r="OH11" s="108"/>
      <c r="OI11" s="108"/>
      <c r="OJ11" s="108"/>
      <c r="OK11" s="108"/>
      <c r="OL11" s="108"/>
      <c r="OM11" s="108"/>
      <c r="ON11" s="108"/>
      <c r="OO11" s="108"/>
      <c r="OP11" s="108"/>
      <c r="OQ11" s="108"/>
      <c r="OR11" s="108"/>
      <c r="OS11" s="108"/>
      <c r="OT11" s="108"/>
      <c r="OU11" s="108"/>
      <c r="OV11" s="108"/>
      <c r="OW11" s="108"/>
      <c r="OX11" s="108"/>
      <c r="OY11" s="108"/>
      <c r="OZ11" s="108"/>
      <c r="PA11" s="108"/>
      <c r="PB11" s="108"/>
      <c r="PC11" s="108"/>
      <c r="PD11" s="108"/>
      <c r="PE11" s="108"/>
      <c r="PF11" s="108"/>
      <c r="PG11" s="108"/>
      <c r="PH11" s="108"/>
      <c r="PI11" s="108"/>
      <c r="PJ11" s="108"/>
      <c r="PK11" s="108"/>
      <c r="PL11" s="108"/>
      <c r="PM11" s="108"/>
      <c r="PN11" s="108"/>
      <c r="PO11" s="108"/>
      <c r="PP11" s="108"/>
      <c r="PQ11" s="108"/>
      <c r="PR11" s="108"/>
      <c r="PS11" s="108"/>
      <c r="PT11" s="108"/>
      <c r="PU11" s="108"/>
      <c r="PV11" s="108"/>
      <c r="PW11" s="108"/>
      <c r="PX11" s="108"/>
      <c r="PY11" s="108"/>
      <c r="PZ11" s="108"/>
      <c r="QA11" s="108"/>
      <c r="QB11" s="108"/>
      <c r="QC11" s="108"/>
      <c r="QD11" s="108"/>
      <c r="QE11" s="108"/>
      <c r="QF11" s="108"/>
      <c r="QG11" s="108"/>
      <c r="QH11" s="108"/>
      <c r="QI11" s="108"/>
      <c r="QJ11" s="108"/>
      <c r="QK11" s="108"/>
      <c r="QL11" s="108"/>
      <c r="QM11" s="108"/>
      <c r="QN11" s="108"/>
      <c r="QO11" s="108"/>
      <c r="QP11" s="108"/>
      <c r="QQ11" s="108"/>
      <c r="QR11" s="108"/>
      <c r="QS11" s="108"/>
      <c r="QT11" s="108"/>
      <c r="QU11" s="108"/>
      <c r="QV11" s="108"/>
      <c r="QW11" s="108"/>
      <c r="QX11" s="108"/>
      <c r="QY11" s="108"/>
      <c r="QZ11" s="108"/>
      <c r="RA11" s="108"/>
      <c r="RB11" s="108"/>
      <c r="RC11" s="108"/>
      <c r="RD11" s="108"/>
      <c r="RE11" s="108"/>
      <c r="RF11" s="108"/>
      <c r="RG11" s="108"/>
      <c r="RH11" s="108"/>
      <c r="RI11" s="108"/>
      <c r="RJ11" s="108"/>
      <c r="RK11" s="108"/>
      <c r="RL11" s="108"/>
      <c r="RM11" s="108"/>
      <c r="RN11" s="108"/>
      <c r="RO11" s="108"/>
      <c r="RP11" s="108"/>
      <c r="RQ11" s="108"/>
      <c r="RR11" s="108"/>
      <c r="RS11" s="108"/>
      <c r="RT11" s="108"/>
      <c r="RU11" s="108"/>
      <c r="RV11" s="108"/>
      <c r="RW11" s="108"/>
      <c r="RX11" s="108"/>
      <c r="RY11" s="108"/>
      <c r="RZ11" s="108"/>
      <c r="SA11" s="108"/>
      <c r="SB11" s="108"/>
      <c r="SC11" s="108"/>
      <c r="SD11" s="108"/>
      <c r="SE11" s="108"/>
      <c r="SF11" s="108"/>
      <c r="SG11" s="108"/>
      <c r="SH11" s="108"/>
      <c r="SI11" s="108"/>
      <c r="SJ11" s="108"/>
      <c r="SK11" s="108"/>
      <c r="SL11" s="108"/>
      <c r="SM11" s="108"/>
      <c r="SN11" s="108"/>
      <c r="SO11" s="108"/>
      <c r="SP11" s="108"/>
      <c r="SQ11" s="108"/>
      <c r="SR11" s="108"/>
      <c r="SS11" s="108"/>
      <c r="ST11" s="108"/>
      <c r="SU11" s="108"/>
      <c r="SV11" s="108"/>
      <c r="SW11" s="108"/>
      <c r="SX11" s="108"/>
      <c r="SY11" s="108"/>
      <c r="SZ11" s="108"/>
      <c r="TA11" s="108"/>
      <c r="TB11" s="108"/>
      <c r="TC11" s="108"/>
      <c r="TD11" s="108"/>
      <c r="TE11" s="108"/>
      <c r="TF11" s="108"/>
      <c r="TG11" s="108"/>
      <c r="TH11" s="108"/>
      <c r="TI11" s="108"/>
      <c r="TJ11" s="108"/>
      <c r="TK11" s="108"/>
      <c r="TL11" s="108"/>
      <c r="TM11" s="108"/>
      <c r="TN11" s="108"/>
      <c r="TO11" s="108"/>
      <c r="TP11" s="108"/>
      <c r="TQ11" s="108"/>
      <c r="TR11" s="108"/>
      <c r="TS11" s="108"/>
      <c r="TT11" s="108"/>
      <c r="TU11" s="108"/>
      <c r="TV11" s="108"/>
      <c r="TW11" s="108"/>
      <c r="TX11" s="108"/>
      <c r="TY11" s="108"/>
      <c r="TZ11" s="108"/>
      <c r="UA11" s="108"/>
      <c r="UB11" s="108"/>
      <c r="UC11" s="108"/>
      <c r="UD11" s="108"/>
      <c r="UE11" s="108"/>
      <c r="UF11" s="108"/>
      <c r="UG11" s="108"/>
      <c r="UH11" s="108"/>
      <c r="UI11" s="108"/>
      <c r="UJ11" s="108"/>
      <c r="UK11" s="108"/>
      <c r="UL11" s="108"/>
      <c r="UM11" s="108"/>
      <c r="UN11" s="108"/>
      <c r="UO11" s="108"/>
      <c r="UP11" s="108"/>
      <c r="UQ11" s="108"/>
      <c r="UR11" s="108"/>
      <c r="US11" s="108"/>
      <c r="UT11" s="108"/>
      <c r="UU11" s="108"/>
      <c r="UV11" s="108"/>
      <c r="UW11" s="108"/>
      <c r="UX11" s="108"/>
      <c r="UY11" s="108"/>
      <c r="UZ11" s="108"/>
      <c r="VA11" s="108"/>
      <c r="VB11" s="108"/>
      <c r="VC11" s="108"/>
      <c r="VD11" s="108"/>
      <c r="VE11" s="108"/>
      <c r="VF11" s="108"/>
      <c r="VG11" s="108"/>
      <c r="VH11" s="108"/>
      <c r="VI11" s="108"/>
      <c r="VJ11" s="108"/>
      <c r="VK11" s="108"/>
      <c r="VL11" s="108"/>
      <c r="VM11" s="108"/>
      <c r="VN11" s="108"/>
      <c r="VO11" s="108"/>
      <c r="VP11" s="108"/>
      <c r="VQ11" s="108"/>
      <c r="VR11" s="108"/>
      <c r="VS11" s="108"/>
      <c r="VT11" s="108"/>
      <c r="VU11" s="108"/>
      <c r="VV11" s="108"/>
      <c r="VW11" s="108"/>
      <c r="VX11" s="108"/>
      <c r="VY11" s="108"/>
      <c r="VZ11" s="108"/>
      <c r="WA11" s="108"/>
      <c r="WB11" s="108"/>
      <c r="WC11" s="108"/>
      <c r="WD11" s="108"/>
      <c r="WE11" s="108"/>
      <c r="WF11" s="108"/>
      <c r="WG11" s="108"/>
      <c r="WH11" s="108"/>
      <c r="WI11" s="108"/>
      <c r="WJ11" s="108"/>
      <c r="WK11" s="108"/>
      <c r="WL11" s="108"/>
      <c r="WM11" s="108"/>
      <c r="WN11" s="108"/>
      <c r="WO11" s="108"/>
      <c r="WP11" s="108"/>
      <c r="WQ11" s="108"/>
      <c r="WR11" s="108"/>
      <c r="WS11" s="108"/>
      <c r="WT11" s="108"/>
      <c r="WU11" s="108"/>
      <c r="WV11" s="108"/>
      <c r="WW11" s="108"/>
      <c r="WX11" s="108"/>
      <c r="WY11" s="108"/>
      <c r="WZ11" s="108"/>
      <c r="XA11" s="108"/>
      <c r="XB11" s="108"/>
      <c r="XC11" s="108"/>
      <c r="XD11" s="108"/>
      <c r="XE11" s="108"/>
      <c r="XF11" s="108"/>
      <c r="XG11" s="108"/>
      <c r="XH11" s="108"/>
      <c r="XI11" s="108"/>
      <c r="XJ11" s="108"/>
      <c r="XK11" s="108"/>
      <c r="XL11" s="108"/>
      <c r="XM11" s="108"/>
      <c r="XN11" s="108"/>
      <c r="XO11" s="108"/>
      <c r="XP11" s="108"/>
      <c r="XQ11" s="108"/>
      <c r="XR11" s="108"/>
      <c r="XS11" s="108"/>
      <c r="XT11" s="108"/>
      <c r="XU11" s="108"/>
      <c r="XV11" s="108"/>
      <c r="XW11" s="108"/>
      <c r="XX11" s="108"/>
      <c r="XY11" s="108"/>
      <c r="XZ11" s="108"/>
      <c r="YA11" s="108"/>
      <c r="YB11" s="108"/>
      <c r="YC11" s="108"/>
      <c r="YD11" s="108"/>
      <c r="YE11" s="108"/>
      <c r="YF11" s="108"/>
      <c r="YG11" s="108"/>
      <c r="YH11" s="108"/>
      <c r="YI11" s="108"/>
      <c r="YJ11" s="108"/>
      <c r="YK11" s="108"/>
      <c r="YL11" s="108"/>
      <c r="YM11" s="108"/>
      <c r="YN11" s="108"/>
      <c r="YO11" s="108"/>
      <c r="YP11" s="108"/>
      <c r="YQ11" s="108"/>
      <c r="YR11" s="108"/>
      <c r="YS11" s="108"/>
      <c r="YT11" s="108"/>
      <c r="YU11" s="108"/>
      <c r="YV11" s="108"/>
      <c r="YW11" s="108"/>
      <c r="YX11" s="108"/>
      <c r="YY11" s="108"/>
      <c r="YZ11" s="108"/>
      <c r="ZA11" s="108"/>
      <c r="ZB11" s="108"/>
      <c r="ZC11" s="108"/>
      <c r="ZD11" s="108"/>
      <c r="ZE11" s="108"/>
      <c r="ZF11" s="108"/>
      <c r="ZG11" s="108"/>
      <c r="ZH11" s="108"/>
      <c r="ZI11" s="108"/>
      <c r="ZJ11" s="108"/>
      <c r="ZK11" s="108"/>
      <c r="ZL11" s="108"/>
      <c r="ZM11" s="108"/>
      <c r="ZN11" s="108"/>
      <c r="ZO11" s="108"/>
      <c r="ZP11" s="108"/>
      <c r="ZQ11" s="108"/>
      <c r="ZR11" s="108"/>
      <c r="ZS11" s="108"/>
      <c r="ZT11" s="108"/>
      <c r="ZU11" s="108"/>
      <c r="ZV11" s="108"/>
      <c r="ZW11" s="108"/>
      <c r="ZX11" s="108"/>
      <c r="ZY11" s="108"/>
      <c r="ZZ11" s="108"/>
      <c r="AAA11" s="108"/>
      <c r="AAB11" s="108"/>
      <c r="AAC11" s="108"/>
      <c r="AAD11" s="108"/>
      <c r="AAE11" s="108"/>
      <c r="AAF11" s="108"/>
      <c r="AAG11" s="108"/>
      <c r="AAH11" s="108"/>
      <c r="AAI11" s="108"/>
      <c r="AAJ11" s="108"/>
      <c r="AAK11" s="108"/>
      <c r="AAL11" s="108"/>
      <c r="AAM11" s="108"/>
      <c r="AAN11" s="108"/>
      <c r="AAO11" s="108"/>
      <c r="AAP11" s="108"/>
      <c r="AAQ11" s="108"/>
      <c r="AAR11" s="108"/>
      <c r="AAS11" s="108"/>
      <c r="AAT11" s="108"/>
      <c r="AAU11" s="108"/>
      <c r="AAV11" s="108"/>
      <c r="AAW11" s="108"/>
      <c r="AAX11" s="108"/>
      <c r="AAY11" s="108"/>
      <c r="AAZ11" s="108"/>
      <c r="ABA11" s="108"/>
      <c r="ABB11" s="108"/>
      <c r="ABC11" s="108"/>
      <c r="ABD11" s="108"/>
      <c r="ABE11" s="108"/>
      <c r="ABF11" s="108"/>
      <c r="ABG11" s="108"/>
      <c r="ABH11" s="108"/>
      <c r="ABI11" s="108"/>
      <c r="ABJ11" s="108"/>
      <c r="ABK11" s="108"/>
      <c r="ABL11" s="108"/>
      <c r="ABM11" s="108"/>
      <c r="ABN11" s="108"/>
      <c r="ABO11" s="108"/>
      <c r="ABP11" s="108"/>
      <c r="ABQ11" s="108"/>
      <c r="ABR11" s="108"/>
      <c r="ABS11" s="108"/>
      <c r="ABT11" s="108"/>
      <c r="ABU11" s="108"/>
      <c r="ABV11" s="108"/>
      <c r="ABW11" s="108"/>
      <c r="ABX11" s="108"/>
      <c r="ABY11" s="108"/>
      <c r="ABZ11" s="108"/>
      <c r="ACA11" s="108"/>
      <c r="ACB11" s="108"/>
      <c r="ACC11" s="108"/>
      <c r="ACD11" s="108"/>
      <c r="ACE11" s="108"/>
      <c r="ACF11" s="108"/>
      <c r="ACG11" s="108"/>
      <c r="ACH11" s="108"/>
      <c r="ACI11" s="108"/>
      <c r="ACJ11" s="108"/>
      <c r="ACK11" s="108"/>
      <c r="ACL11" s="108"/>
      <c r="ACM11" s="108"/>
      <c r="ACN11" s="108"/>
      <c r="ACO11" s="108"/>
      <c r="ACP11" s="108"/>
      <c r="ACQ11" s="108"/>
      <c r="ACR11" s="108"/>
      <c r="ACS11" s="108"/>
      <c r="ACT11" s="108"/>
      <c r="ACU11" s="108"/>
      <c r="ACV11" s="108"/>
      <c r="ACW11" s="108"/>
      <c r="ACX11" s="108"/>
      <c r="ACY11" s="108"/>
      <c r="ACZ11" s="108"/>
      <c r="ADA11" s="108"/>
      <c r="ADB11" s="108"/>
      <c r="ADC11" s="108"/>
      <c r="ADD11" s="108"/>
      <c r="ADE11" s="108"/>
      <c r="ADF11" s="108"/>
      <c r="ADG11" s="108"/>
      <c r="ADH11" s="108"/>
      <c r="ADI11" s="108"/>
      <c r="ADJ11" s="108"/>
      <c r="ADK11" s="108"/>
      <c r="ADL11" s="108"/>
      <c r="ADM11" s="108"/>
      <c r="ADN11" s="108"/>
      <c r="ADO11" s="108"/>
      <c r="ADP11" s="108"/>
      <c r="ADQ11" s="108"/>
      <c r="ADR11" s="108"/>
      <c r="ADS11" s="108"/>
      <c r="ADT11" s="108"/>
      <c r="ADU11" s="108"/>
      <c r="ADV11" s="108"/>
      <c r="ADW11" s="108"/>
      <c r="ADX11" s="108"/>
      <c r="ADY11" s="108"/>
      <c r="ADZ11" s="108"/>
      <c r="AEA11" s="108"/>
      <c r="AEB11" s="108"/>
      <c r="AEC11" s="108"/>
      <c r="AED11" s="108"/>
      <c r="AEE11" s="108"/>
      <c r="AEF11" s="108"/>
      <c r="AEG11" s="108"/>
      <c r="AEH11" s="108"/>
      <c r="AEI11" s="108"/>
      <c r="AEJ11" s="108"/>
      <c r="AEK11" s="108"/>
      <c r="AEL11" s="108"/>
      <c r="AEM11" s="108"/>
      <c r="AEN11" s="108"/>
      <c r="AEO11" s="108"/>
      <c r="AEP11" s="108"/>
      <c r="AEQ11" s="108"/>
      <c r="AER11" s="108"/>
      <c r="AES11" s="108"/>
      <c r="AET11" s="108"/>
      <c r="AEU11" s="108"/>
      <c r="AEV11" s="108"/>
      <c r="AEW11" s="108"/>
      <c r="AEX11" s="108"/>
      <c r="AEY11" s="108"/>
      <c r="AEZ11" s="108"/>
      <c r="AFA11" s="108"/>
      <c r="AFB11" s="108"/>
      <c r="AFC11" s="108"/>
      <c r="AFD11" s="108"/>
      <c r="AFE11" s="108"/>
      <c r="AFF11" s="108"/>
      <c r="AFG11" s="108"/>
      <c r="AFH11" s="108"/>
      <c r="AFI11" s="108"/>
      <c r="AFJ11" s="108"/>
      <c r="AFK11" s="108"/>
      <c r="AFL11" s="108"/>
      <c r="AFM11" s="108"/>
      <c r="AFN11" s="108"/>
      <c r="AFO11" s="108"/>
      <c r="AFP11" s="108"/>
      <c r="AFQ11" s="108"/>
      <c r="AFR11" s="108"/>
      <c r="AFS11" s="108"/>
      <c r="AFT11" s="108"/>
      <c r="AFU11" s="108"/>
      <c r="AFV11" s="108"/>
      <c r="AFW11" s="108"/>
      <c r="AFX11" s="108"/>
      <c r="AFY11" s="108"/>
      <c r="AFZ11" s="108"/>
      <c r="AGA11" s="108"/>
      <c r="AGB11" s="108"/>
      <c r="AGC11" s="108"/>
      <c r="AGD11" s="108"/>
      <c r="AGE11" s="108"/>
      <c r="AGF11" s="108"/>
      <c r="AGG11" s="108"/>
      <c r="AGH11" s="108"/>
      <c r="AGI11" s="108"/>
      <c r="AGJ11" s="108"/>
      <c r="AGK11" s="108"/>
      <c r="AGL11" s="108"/>
      <c r="AGM11" s="108"/>
      <c r="AGN11" s="108"/>
      <c r="AGO11" s="108"/>
      <c r="AGP11" s="108"/>
      <c r="AGQ11" s="108"/>
      <c r="AGR11" s="108"/>
      <c r="AGS11" s="108"/>
      <c r="AGT11" s="108"/>
      <c r="AGU11" s="108"/>
      <c r="AGV11" s="108"/>
      <c r="AGW11" s="108"/>
      <c r="AGX11" s="108"/>
      <c r="AGY11" s="108"/>
      <c r="AGZ11" s="108"/>
      <c r="AHA11" s="108"/>
      <c r="AHB11" s="108"/>
      <c r="AHC11" s="108"/>
      <c r="AHD11" s="108"/>
      <c r="AHE11" s="108"/>
      <c r="AHF11" s="108"/>
      <c r="AHG11" s="108"/>
      <c r="AHH11" s="108"/>
      <c r="AHI11" s="108"/>
      <c r="AHJ11" s="108"/>
      <c r="AHK11" s="108"/>
      <c r="AHL11" s="108"/>
      <c r="AHM11" s="108"/>
      <c r="AHN11" s="108"/>
      <c r="AHO11" s="108"/>
      <c r="AHP11" s="108"/>
      <c r="AHQ11" s="108"/>
      <c r="AHR11" s="108"/>
      <c r="AHS11" s="108"/>
      <c r="AHT11" s="108"/>
      <c r="AHU11" s="108"/>
      <c r="AHV11" s="108"/>
      <c r="AHW11" s="108"/>
      <c r="AHX11" s="108"/>
      <c r="AHY11" s="108"/>
      <c r="AHZ11" s="108"/>
      <c r="AIA11" s="108"/>
      <c r="AIB11" s="108"/>
      <c r="AIC11" s="108"/>
      <c r="AID11" s="108"/>
      <c r="AIE11" s="108"/>
      <c r="AIF11" s="108"/>
      <c r="AIG11" s="108"/>
      <c r="AIH11" s="108"/>
      <c r="AII11" s="108"/>
      <c r="AIJ11" s="108"/>
      <c r="AIK11" s="108"/>
      <c r="AIL11" s="108"/>
      <c r="AIM11" s="108"/>
      <c r="AIN11" s="108"/>
      <c r="AIO11" s="108"/>
      <c r="AIP11" s="108"/>
      <c r="AIQ11" s="108"/>
      <c r="AIR11" s="108"/>
      <c r="AIS11" s="108"/>
      <c r="AIT11" s="108"/>
      <c r="AIU11" s="108"/>
      <c r="AIV11" s="108"/>
      <c r="AIW11" s="108"/>
      <c r="AIX11" s="108"/>
      <c r="AIY11" s="108"/>
      <c r="AIZ11" s="108"/>
      <c r="AJA11" s="108"/>
      <c r="AJB11" s="108"/>
      <c r="AJC11" s="108"/>
      <c r="AJD11" s="108"/>
      <c r="AJE11" s="108"/>
      <c r="AJF11" s="108"/>
      <c r="AJG11" s="108"/>
      <c r="AJH11" s="108"/>
      <c r="AJI11" s="108"/>
      <c r="AJJ11" s="108"/>
      <c r="AJK11" s="108"/>
      <c r="AJL11" s="108"/>
      <c r="AJM11" s="108"/>
      <c r="AJN11" s="108"/>
      <c r="AJO11" s="108"/>
      <c r="AJP11" s="108"/>
      <c r="AJQ11" s="108"/>
      <c r="AJR11" s="108"/>
      <c r="AJS11" s="108"/>
      <c r="AJT11" s="108"/>
      <c r="AJU11" s="108"/>
      <c r="AJV11" s="108"/>
      <c r="AJW11" s="108"/>
      <c r="AJX11" s="108"/>
      <c r="AJY11" s="108"/>
      <c r="AJZ11" s="108"/>
      <c r="AKA11" s="108"/>
      <c r="AKB11" s="108"/>
      <c r="AKC11" s="108"/>
      <c r="AKD11" s="108"/>
      <c r="AKE11" s="108"/>
      <c r="AKF11" s="108"/>
      <c r="AKG11" s="108"/>
      <c r="AKH11" s="108"/>
      <c r="AKI11" s="108"/>
      <c r="AKJ11" s="108"/>
      <c r="AKK11" s="108"/>
      <c r="AKL11" s="108"/>
      <c r="AKM11" s="108"/>
      <c r="AKN11" s="108"/>
      <c r="AKO11" s="108"/>
      <c r="AKP11" s="108"/>
      <c r="AKQ11" s="108"/>
      <c r="AKR11" s="108"/>
      <c r="AKS11" s="108"/>
      <c r="AKT11" s="108"/>
      <c r="AKU11" s="108"/>
      <c r="AKV11" s="108"/>
      <c r="AKW11" s="108"/>
      <c r="AKX11" s="108"/>
      <c r="AKY11" s="108"/>
      <c r="AKZ11" s="108"/>
      <c r="ALA11" s="108"/>
      <c r="ALB11" s="108"/>
      <c r="ALC11" s="108"/>
      <c r="ALD11" s="108"/>
      <c r="ALE11" s="108"/>
      <c r="ALF11" s="108"/>
      <c r="ALG11" s="108"/>
      <c r="ALH11" s="108"/>
      <c r="ALI11" s="108"/>
      <c r="ALJ11" s="108"/>
      <c r="ALK11" s="108"/>
      <c r="ALL11" s="108"/>
      <c r="ALM11" s="108"/>
      <c r="ALN11" s="108"/>
      <c r="ALO11" s="108"/>
      <c r="ALP11" s="108"/>
      <c r="ALQ11" s="108"/>
      <c r="ALR11" s="108"/>
      <c r="ALS11" s="108"/>
      <c r="ALT11" s="108"/>
      <c r="ALU11" s="108"/>
      <c r="ALV11" s="108"/>
      <c r="ALW11" s="108"/>
      <c r="ALX11" s="108"/>
      <c r="ALY11" s="108"/>
      <c r="ALZ11" s="108"/>
      <c r="AMA11" s="108"/>
      <c r="AMB11" s="108"/>
      <c r="AMC11" s="108"/>
      <c r="AMD11" s="108"/>
      <c r="AME11" s="108"/>
      <c r="AMF11" s="108"/>
      <c r="AMG11" s="108"/>
      <c r="AMH11" s="108"/>
      <c r="AMI11" s="108"/>
      <c r="AMJ11" s="108"/>
      <c r="AMK11" s="108"/>
      <c r="AML11" s="108"/>
      <c r="AMM11" s="108"/>
      <c r="AMN11" s="108"/>
      <c r="AMO11" s="108"/>
      <c r="AMP11" s="108"/>
      <c r="AMQ11" s="108"/>
      <c r="AMR11" s="108"/>
      <c r="AMS11" s="108"/>
      <c r="AMT11" s="108"/>
      <c r="AMU11" s="108"/>
      <c r="AMV11" s="108"/>
      <c r="AMW11" s="108"/>
      <c r="AMX11" s="108"/>
      <c r="AMY11" s="108"/>
      <c r="AMZ11" s="108"/>
      <c r="ANA11" s="108"/>
      <c r="ANB11" s="108"/>
      <c r="ANC11" s="108"/>
      <c r="AND11" s="108"/>
      <c r="ANE11" s="108"/>
      <c r="ANF11" s="108"/>
      <c r="ANG11" s="108"/>
      <c r="ANH11" s="108"/>
      <c r="ANI11" s="108"/>
      <c r="ANJ11" s="108"/>
      <c r="ANK11" s="108"/>
      <c r="ANL11" s="108"/>
      <c r="ANM11" s="108"/>
      <c r="ANN11" s="108"/>
      <c r="ANO11" s="108"/>
      <c r="ANP11" s="108"/>
      <c r="ANQ11" s="108"/>
      <c r="ANR11" s="108"/>
      <c r="ANS11" s="108"/>
      <c r="ANT11" s="108"/>
      <c r="ANU11" s="108"/>
      <c r="ANV11" s="108"/>
      <c r="ANW11" s="108"/>
      <c r="ANX11" s="108"/>
      <c r="ANY11" s="108"/>
      <c r="ANZ11" s="108"/>
      <c r="AOA11" s="108"/>
      <c r="AOB11" s="108"/>
      <c r="AOC11" s="108"/>
      <c r="AOD11" s="108"/>
      <c r="AOE11" s="108"/>
      <c r="AOF11" s="108"/>
      <c r="AOG11" s="108"/>
      <c r="AOH11" s="108"/>
      <c r="AOI11" s="108"/>
      <c r="AOJ11" s="108"/>
      <c r="AOK11" s="108"/>
      <c r="AOL11" s="108"/>
      <c r="AOM11" s="108"/>
      <c r="AON11" s="108"/>
      <c r="AOO11" s="108"/>
      <c r="AOP11" s="108"/>
      <c r="AOQ11" s="108"/>
      <c r="AOR11" s="108"/>
      <c r="AOS11" s="108"/>
      <c r="AOT11" s="108"/>
      <c r="AOU11" s="108"/>
      <c r="AOV11" s="108"/>
      <c r="AOW11" s="108"/>
      <c r="AOX11" s="108"/>
      <c r="AOY11" s="108"/>
      <c r="AOZ11" s="108"/>
      <c r="APA11" s="108"/>
      <c r="APB11" s="108"/>
      <c r="APC11" s="108"/>
      <c r="APD11" s="108"/>
      <c r="APE11" s="108"/>
      <c r="APF11" s="108"/>
      <c r="APG11" s="108"/>
      <c r="APH11" s="108"/>
      <c r="API11" s="108"/>
      <c r="APJ11" s="108"/>
      <c r="APK11" s="108"/>
      <c r="APL11" s="108"/>
      <c r="APM11" s="108"/>
      <c r="APN11" s="108"/>
      <c r="APO11" s="108"/>
      <c r="APP11" s="108"/>
      <c r="APQ11" s="108"/>
      <c r="APR11" s="108"/>
      <c r="APS11" s="108"/>
      <c r="APT11" s="108"/>
      <c r="APU11" s="108"/>
      <c r="APV11" s="108"/>
      <c r="APW11" s="108"/>
      <c r="APX11" s="108"/>
      <c r="APY11" s="108"/>
      <c r="APZ11" s="108"/>
      <c r="AQA11" s="108"/>
      <c r="AQB11" s="108"/>
      <c r="AQC11" s="108"/>
      <c r="AQD11" s="108"/>
      <c r="AQE11" s="108"/>
      <c r="AQF11" s="108"/>
      <c r="AQG11" s="108"/>
      <c r="AQH11" s="108"/>
      <c r="AQI11" s="108"/>
      <c r="AQJ11" s="108"/>
      <c r="AQK11" s="108"/>
      <c r="AQL11" s="108"/>
      <c r="AQM11" s="108"/>
      <c r="AQN11" s="108"/>
      <c r="AQO11" s="108"/>
      <c r="AQP11" s="108"/>
      <c r="AQQ11" s="108"/>
      <c r="AQR11" s="108"/>
      <c r="AQS11" s="108"/>
      <c r="AQT11" s="108"/>
      <c r="AQU11" s="108"/>
      <c r="AQV11" s="108"/>
      <c r="AQW11" s="108"/>
      <c r="AQX11" s="108"/>
      <c r="AQY11" s="108"/>
      <c r="AQZ11" s="108"/>
      <c r="ARA11" s="108"/>
      <c r="ARB11" s="108"/>
      <c r="ARC11" s="108"/>
      <c r="ARD11" s="108"/>
      <c r="ARE11" s="108"/>
      <c r="ARF11" s="108"/>
      <c r="ARG11" s="108"/>
      <c r="ARH11" s="108"/>
      <c r="ARI11" s="108"/>
      <c r="ARJ11" s="108"/>
      <c r="ARK11" s="108"/>
      <c r="ARL11" s="108"/>
      <c r="ARM11" s="108"/>
      <c r="ARN11" s="108"/>
      <c r="ARO11" s="108"/>
      <c r="ARP11" s="108"/>
      <c r="ARQ11" s="108"/>
      <c r="ARR11" s="108"/>
      <c r="ARS11" s="108"/>
      <c r="ART11" s="108"/>
      <c r="ARU11" s="108"/>
      <c r="ARV11" s="108"/>
      <c r="ARW11" s="108"/>
      <c r="ARX11" s="108"/>
      <c r="ARY11" s="108"/>
      <c r="ARZ11" s="108"/>
      <c r="ASA11" s="108"/>
      <c r="ASB11" s="108"/>
      <c r="ASC11" s="108"/>
      <c r="ASD11" s="108"/>
      <c r="ASE11" s="108"/>
      <c r="ASF11" s="108"/>
      <c r="ASG11" s="108"/>
      <c r="ASH11" s="108"/>
      <c r="ASI11" s="108"/>
      <c r="ASJ11" s="108"/>
      <c r="ASK11" s="108"/>
      <c r="ASL11" s="108"/>
      <c r="ASM11" s="108"/>
      <c r="ASN11" s="108"/>
      <c r="ASO11" s="108"/>
      <c r="ASP11" s="108"/>
      <c r="ASQ11" s="108"/>
      <c r="ASR11" s="108"/>
      <c r="ASS11" s="108"/>
      <c r="AST11" s="108"/>
      <c r="ASU11" s="108"/>
      <c r="ASV11" s="108"/>
      <c r="ASW11" s="108"/>
      <c r="ASX11" s="108"/>
      <c r="ASY11" s="108"/>
      <c r="ASZ11" s="108"/>
      <c r="ATA11" s="108"/>
      <c r="ATB11" s="108"/>
      <c r="ATC11" s="108"/>
      <c r="ATD11" s="108"/>
      <c r="ATE11" s="108"/>
      <c r="ATF11" s="108"/>
      <c r="ATG11" s="108"/>
      <c r="ATH11" s="108"/>
      <c r="ATI11" s="108"/>
      <c r="ATJ11" s="108"/>
      <c r="ATK11" s="108"/>
      <c r="ATL11" s="108"/>
      <c r="ATM11" s="108"/>
      <c r="ATN11" s="108"/>
      <c r="ATO11" s="108"/>
      <c r="ATP11" s="108"/>
      <c r="ATQ11" s="108"/>
      <c r="ATR11" s="108"/>
      <c r="ATS11" s="108"/>
      <c r="ATT11" s="108"/>
      <c r="ATU11" s="108"/>
      <c r="ATV11" s="108"/>
      <c r="ATW11" s="108"/>
      <c r="ATX11" s="108"/>
      <c r="ATY11" s="108"/>
      <c r="ATZ11" s="108"/>
      <c r="AUA11" s="108"/>
      <c r="AUB11" s="108"/>
      <c r="AUC11" s="108"/>
      <c r="AUD11" s="108"/>
      <c r="AUE11" s="108"/>
      <c r="AUF11" s="108"/>
      <c r="AUG11" s="108"/>
      <c r="AUH11" s="108"/>
      <c r="AUI11" s="108"/>
      <c r="AUJ11" s="108"/>
      <c r="AUK11" s="108"/>
      <c r="AUL11" s="108"/>
      <c r="AUM11" s="108"/>
      <c r="AUN11" s="108"/>
      <c r="AUO11" s="108"/>
      <c r="AUP11" s="108"/>
      <c r="AUQ11" s="108"/>
      <c r="AUR11" s="108"/>
      <c r="AUS11" s="108"/>
      <c r="AUT11" s="108"/>
      <c r="AUU11" s="108"/>
      <c r="AUV11" s="108"/>
      <c r="AUW11" s="108"/>
      <c r="AUX11" s="108"/>
      <c r="AUY11" s="108"/>
      <c r="AUZ11" s="108"/>
      <c r="AVA11" s="108"/>
      <c r="AVB11" s="108"/>
      <c r="AVC11" s="108"/>
      <c r="AVD11" s="108"/>
      <c r="AVE11" s="108"/>
      <c r="AVF11" s="108"/>
      <c r="AVG11" s="108"/>
      <c r="AVH11" s="108"/>
      <c r="AVI11" s="108"/>
      <c r="AVJ11" s="108"/>
      <c r="AVK11" s="108"/>
      <c r="AVL11" s="108"/>
      <c r="AVM11" s="108"/>
      <c r="AVN11" s="108"/>
      <c r="AVO11" s="108"/>
      <c r="AVP11" s="108"/>
      <c r="AVQ11" s="108"/>
      <c r="AVR11" s="108"/>
      <c r="AVS11" s="108"/>
      <c r="AVT11" s="108"/>
      <c r="AVU11" s="108"/>
      <c r="AVV11" s="108"/>
      <c r="AVW11" s="108"/>
      <c r="AVX11" s="108"/>
      <c r="AVY11" s="108"/>
      <c r="AVZ11" s="108"/>
      <c r="AWA11" s="108"/>
      <c r="AWB11" s="108"/>
      <c r="AWC11" s="108"/>
      <c r="AWD11" s="108"/>
      <c r="AWE11" s="108"/>
      <c r="AWF11" s="108"/>
      <c r="AWG11" s="108"/>
      <c r="AWH11" s="108"/>
      <c r="AWI11" s="108"/>
      <c r="AWJ11" s="108"/>
      <c r="AWK11" s="108"/>
      <c r="AWL11" s="108"/>
      <c r="AWM11" s="108"/>
      <c r="AWN11" s="108"/>
      <c r="AWO11" s="108"/>
      <c r="AWP11" s="108"/>
      <c r="AWQ11" s="108"/>
      <c r="AWR11" s="108"/>
      <c r="AWS11" s="108"/>
      <c r="AWT11" s="108"/>
      <c r="AWU11" s="108"/>
      <c r="AWV11" s="108"/>
      <c r="AWW11" s="108"/>
      <c r="AWX11" s="108"/>
      <c r="AWY11" s="108"/>
      <c r="AWZ11" s="108"/>
      <c r="AXA11" s="108"/>
      <c r="AXB11" s="108"/>
      <c r="AXC11" s="108"/>
      <c r="AXD11" s="108"/>
      <c r="AXE11" s="108"/>
      <c r="AXF11" s="108"/>
      <c r="AXG11" s="108"/>
      <c r="AXH11" s="108"/>
      <c r="AXI11" s="108"/>
      <c r="AXJ11" s="108"/>
      <c r="AXK11" s="108"/>
      <c r="AXL11" s="108"/>
      <c r="AXM11" s="108"/>
      <c r="AXN11" s="108"/>
      <c r="AXO11" s="108"/>
      <c r="AXP11" s="108"/>
      <c r="AXQ11" s="108"/>
      <c r="AXR11" s="108"/>
      <c r="AXS11" s="108"/>
      <c r="AXT11" s="108"/>
      <c r="AXU11" s="108"/>
      <c r="AXV11" s="108"/>
      <c r="AXW11" s="108"/>
      <c r="AXX11" s="108"/>
      <c r="AXY11" s="108"/>
      <c r="AXZ11" s="108"/>
      <c r="AYA11" s="108"/>
      <c r="AYB11" s="108"/>
      <c r="AYC11" s="108"/>
      <c r="AYD11" s="108"/>
      <c r="AYE11" s="108"/>
      <c r="AYF11" s="108"/>
      <c r="AYG11" s="108"/>
      <c r="AYH11" s="108"/>
      <c r="AYI11" s="108"/>
      <c r="AYJ11" s="108"/>
      <c r="AYK11" s="108"/>
      <c r="AYL11" s="108"/>
      <c r="AYM11" s="108"/>
      <c r="AYN11" s="108"/>
      <c r="AYO11" s="108"/>
      <c r="AYP11" s="108"/>
      <c r="AYQ11" s="108"/>
      <c r="AYR11" s="108"/>
      <c r="AYS11" s="108"/>
      <c r="AYT11" s="108"/>
      <c r="AYU11" s="108"/>
      <c r="AYV11" s="108"/>
      <c r="AYW11" s="108"/>
      <c r="AYX11" s="108"/>
      <c r="AYY11" s="108"/>
      <c r="AYZ11" s="108"/>
      <c r="AZA11" s="108"/>
      <c r="AZB11" s="108"/>
      <c r="AZC11" s="108"/>
      <c r="AZD11" s="108"/>
      <c r="AZE11" s="108"/>
      <c r="AZF11" s="108"/>
      <c r="AZG11" s="108"/>
      <c r="AZH11" s="108"/>
      <c r="AZI11" s="108"/>
      <c r="AZJ11" s="108"/>
      <c r="AZK11" s="108"/>
      <c r="AZL11" s="108"/>
      <c r="AZM11" s="108"/>
      <c r="AZN11" s="108"/>
      <c r="AZO11" s="108"/>
      <c r="AZP11" s="108"/>
      <c r="AZQ11" s="108"/>
      <c r="AZR11" s="108"/>
      <c r="AZS11" s="108"/>
      <c r="AZT11" s="108"/>
      <c r="AZU11" s="108"/>
      <c r="AZV11" s="108"/>
      <c r="AZW11" s="108"/>
      <c r="AZX11" s="108"/>
      <c r="AZY11" s="108"/>
      <c r="AZZ11" s="108"/>
      <c r="BAA11" s="108"/>
      <c r="BAB11" s="108"/>
      <c r="BAC11" s="108"/>
      <c r="BAD11" s="108"/>
      <c r="BAE11" s="108"/>
      <c r="BAF11" s="108"/>
      <c r="BAG11" s="108"/>
      <c r="BAH11" s="108"/>
      <c r="BAI11" s="108"/>
      <c r="BAJ11" s="108"/>
      <c r="BAK11" s="108"/>
      <c r="BAL11" s="108"/>
      <c r="BAM11" s="108"/>
      <c r="BAN11" s="108"/>
      <c r="BAO11" s="108"/>
      <c r="BAP11" s="108"/>
      <c r="BAQ11" s="108"/>
      <c r="BAR11" s="108"/>
      <c r="BAS11" s="108"/>
      <c r="BAT11" s="108"/>
      <c r="BAU11" s="108"/>
      <c r="BAV11" s="108"/>
      <c r="BAW11" s="108"/>
      <c r="BAX11" s="108"/>
      <c r="BAY11" s="108"/>
      <c r="BAZ11" s="108"/>
      <c r="BBA11" s="108"/>
      <c r="BBB11" s="108"/>
      <c r="BBC11" s="108"/>
      <c r="BBD11" s="108"/>
      <c r="BBE11" s="108"/>
      <c r="BBF11" s="108"/>
      <c r="BBG11" s="108"/>
      <c r="BBH11" s="108"/>
      <c r="BBI11" s="108"/>
      <c r="BBJ11" s="108"/>
      <c r="BBK11" s="108"/>
      <c r="BBL11" s="108"/>
      <c r="BBM11" s="108"/>
      <c r="BBN11" s="108"/>
      <c r="BBO11" s="108"/>
      <c r="BBP11" s="108"/>
      <c r="BBQ11" s="108"/>
      <c r="BBR11" s="108"/>
      <c r="BBS11" s="108"/>
      <c r="BBT11" s="108"/>
      <c r="BBU11" s="108"/>
      <c r="BBV11" s="108"/>
      <c r="BBW11" s="108"/>
      <c r="BBX11" s="108"/>
      <c r="BBY11" s="108"/>
      <c r="BBZ11" s="108"/>
      <c r="BCA11" s="108"/>
      <c r="BCB11" s="108"/>
      <c r="BCC11" s="108"/>
      <c r="BCD11" s="108"/>
      <c r="BCE11" s="108"/>
      <c r="BCF11" s="108"/>
      <c r="BCG11" s="108"/>
      <c r="BCH11" s="108"/>
      <c r="BCI11" s="108"/>
      <c r="BCJ11" s="108"/>
      <c r="BCK11" s="108"/>
      <c r="BCL11" s="108"/>
      <c r="BCM11" s="108"/>
      <c r="BCN11" s="108"/>
      <c r="BCO11" s="108"/>
      <c r="BCP11" s="108"/>
      <c r="BCQ11" s="108"/>
      <c r="BCR11" s="108"/>
      <c r="BCS11" s="108"/>
      <c r="BCT11" s="108"/>
      <c r="BCU11" s="108"/>
      <c r="BCV11" s="108"/>
      <c r="BCW11" s="108"/>
      <c r="BCX11" s="108"/>
      <c r="BCY11" s="108"/>
      <c r="BCZ11" s="108"/>
      <c r="BDA11" s="108"/>
      <c r="BDB11" s="108"/>
      <c r="BDC11" s="108"/>
      <c r="BDD11" s="108"/>
      <c r="BDE11" s="108"/>
      <c r="BDF11" s="108"/>
      <c r="BDG11" s="108"/>
      <c r="BDH11" s="108"/>
      <c r="BDI11" s="108"/>
      <c r="BDJ11" s="108"/>
      <c r="BDK11" s="108"/>
      <c r="BDL11" s="108"/>
      <c r="BDM11" s="108"/>
      <c r="BDN11" s="108"/>
      <c r="BDO11" s="108"/>
      <c r="BDP11" s="108"/>
      <c r="BDQ11" s="108"/>
      <c r="BDR11" s="108"/>
      <c r="BDS11" s="108"/>
      <c r="BDT11" s="108"/>
      <c r="BDU11" s="108"/>
      <c r="BDV11" s="108"/>
      <c r="BDW11" s="108"/>
      <c r="BDX11" s="108"/>
      <c r="BDY11" s="108"/>
      <c r="BDZ11" s="108"/>
      <c r="BEA11" s="108"/>
      <c r="BEB11" s="108"/>
      <c r="BEC11" s="108"/>
      <c r="BED11" s="108"/>
      <c r="BEE11" s="108"/>
      <c r="BEF11" s="108"/>
      <c r="BEG11" s="108"/>
      <c r="BEH11" s="108"/>
      <c r="BEI11" s="108"/>
      <c r="BEJ11" s="108"/>
      <c r="BEK11" s="108"/>
      <c r="BEL11" s="108"/>
      <c r="BEM11" s="108"/>
      <c r="BEN11" s="108"/>
      <c r="BEO11" s="108"/>
      <c r="BEP11" s="108"/>
      <c r="BEQ11" s="108"/>
      <c r="BER11" s="108"/>
      <c r="BES11" s="108"/>
      <c r="BET11" s="108"/>
      <c r="BEU11" s="108"/>
      <c r="BEV11" s="108"/>
      <c r="BEW11" s="108"/>
      <c r="BEX11" s="108"/>
      <c r="BEY11" s="108"/>
      <c r="BEZ11" s="108"/>
      <c r="BFA11" s="108"/>
      <c r="BFB11" s="108"/>
      <c r="BFC11" s="108"/>
      <c r="BFD11" s="108"/>
      <c r="BFE11" s="108"/>
      <c r="BFF11" s="108"/>
      <c r="BFG11" s="108"/>
      <c r="BFH11" s="108"/>
      <c r="BFI11" s="108"/>
      <c r="BFJ11" s="108"/>
      <c r="BFK11" s="108"/>
      <c r="BFL11" s="108"/>
      <c r="BFM11" s="108"/>
      <c r="BFN11" s="108"/>
      <c r="BFO11" s="108"/>
      <c r="BFP11" s="108"/>
      <c r="BFQ11" s="108"/>
      <c r="BFR11" s="108"/>
      <c r="BFS11" s="108"/>
      <c r="BFT11" s="108"/>
      <c r="BFU11" s="108"/>
      <c r="BFV11" s="108"/>
      <c r="BFW11" s="108"/>
      <c r="BFX11" s="108"/>
      <c r="BFY11" s="108"/>
      <c r="BFZ11" s="108"/>
      <c r="BGA11" s="108"/>
      <c r="BGB11" s="108"/>
      <c r="BGC11" s="108"/>
      <c r="BGD11" s="108"/>
      <c r="BGE11" s="108"/>
      <c r="BGF11" s="108"/>
      <c r="BGG11" s="108"/>
      <c r="BGH11" s="108"/>
      <c r="BGI11" s="108"/>
      <c r="BGJ11" s="108"/>
      <c r="BGK11" s="108"/>
      <c r="BGL11" s="108"/>
      <c r="BGM11" s="108"/>
      <c r="BGN11" s="108"/>
      <c r="BGO11" s="108"/>
      <c r="BGP11" s="108"/>
      <c r="BGQ11" s="108"/>
      <c r="BGR11" s="108"/>
      <c r="BGS11" s="108"/>
      <c r="BGT11" s="108"/>
      <c r="BGU11" s="108"/>
      <c r="BGV11" s="108"/>
      <c r="BGW11" s="108"/>
      <c r="BGX11" s="108"/>
      <c r="BGY11" s="108"/>
      <c r="BGZ11" s="108"/>
      <c r="BHA11" s="108"/>
      <c r="BHB11" s="108"/>
      <c r="BHC11" s="108"/>
      <c r="BHD11" s="108"/>
      <c r="BHE11" s="108"/>
      <c r="BHF11" s="108"/>
      <c r="BHG11" s="108"/>
      <c r="BHH11" s="108"/>
      <c r="BHI11" s="108"/>
      <c r="BHJ11" s="108"/>
      <c r="BHK11" s="108"/>
      <c r="BHL11" s="108"/>
      <c r="BHM11" s="108"/>
      <c r="BHN11" s="108"/>
      <c r="BHO11" s="108"/>
      <c r="BHP11" s="108"/>
      <c r="BHQ11" s="108"/>
      <c r="BHR11" s="108"/>
      <c r="BHS11" s="108"/>
      <c r="BHT11" s="108"/>
      <c r="BHU11" s="108"/>
      <c r="BHV11" s="108"/>
      <c r="BHW11" s="108"/>
      <c r="BHX11" s="108"/>
      <c r="BHY11" s="108"/>
      <c r="BHZ11" s="108"/>
      <c r="BIA11" s="108"/>
      <c r="BIB11" s="108"/>
      <c r="BIC11" s="108"/>
      <c r="BID11" s="108"/>
      <c r="BIE11" s="108"/>
      <c r="BIF11" s="108"/>
      <c r="BIG11" s="108"/>
      <c r="BIH11" s="108"/>
      <c r="BII11" s="108"/>
      <c r="BIJ11" s="108"/>
      <c r="BIK11" s="108"/>
      <c r="BIL11" s="108"/>
      <c r="BIM11" s="108"/>
      <c r="BIN11" s="108"/>
      <c r="BIO11" s="108"/>
      <c r="BIP11" s="108"/>
      <c r="BIQ11" s="108"/>
      <c r="BIR11" s="108"/>
      <c r="BIS11" s="108"/>
      <c r="BIT11" s="108"/>
      <c r="BIU11" s="108"/>
      <c r="BIV11" s="108"/>
      <c r="BIW11" s="108"/>
      <c r="BIX11" s="108"/>
      <c r="BIY11" s="108"/>
      <c r="BIZ11" s="108"/>
      <c r="BJA11" s="108"/>
      <c r="BJB11" s="108"/>
      <c r="BJC11" s="108"/>
      <c r="BJD11" s="108"/>
      <c r="BJE11" s="108"/>
      <c r="BJF11" s="108"/>
      <c r="BJG11" s="108"/>
      <c r="BJH11" s="108"/>
      <c r="BJI11" s="108"/>
      <c r="BJJ11" s="108"/>
      <c r="BJK11" s="108"/>
      <c r="BJL11" s="108"/>
      <c r="BJM11" s="108"/>
      <c r="BJN11" s="108"/>
      <c r="BJO11" s="108"/>
      <c r="BJP11" s="108"/>
      <c r="BJQ11" s="108"/>
      <c r="BJR11" s="108"/>
      <c r="BJS11" s="108"/>
      <c r="BJT11" s="108"/>
      <c r="BJU11" s="108"/>
      <c r="BJV11" s="108"/>
      <c r="BJW11" s="108"/>
      <c r="BJX11" s="108"/>
      <c r="BJY11" s="108"/>
      <c r="BJZ11" s="108"/>
      <c r="BKA11" s="108"/>
      <c r="BKB11" s="108"/>
      <c r="BKC11" s="108"/>
      <c r="BKD11" s="108"/>
      <c r="BKE11" s="108"/>
      <c r="BKF11" s="108"/>
      <c r="BKG11" s="108"/>
      <c r="BKH11" s="108"/>
      <c r="BKI11" s="108"/>
      <c r="BKJ11" s="108"/>
      <c r="BKK11" s="108"/>
      <c r="BKL11" s="108"/>
      <c r="BKM11" s="108"/>
      <c r="BKN11" s="108"/>
      <c r="BKO11" s="108"/>
      <c r="BKP11" s="108"/>
      <c r="BKQ11" s="108"/>
      <c r="BKR11" s="108"/>
      <c r="BKS11" s="108"/>
      <c r="BKT11" s="108"/>
      <c r="BKU11" s="108"/>
      <c r="BKV11" s="108"/>
      <c r="BKW11" s="108"/>
      <c r="BKX11" s="108"/>
      <c r="BKY11" s="108"/>
      <c r="BKZ11" s="108"/>
      <c r="BLA11" s="108"/>
      <c r="BLB11" s="108"/>
      <c r="BLC11" s="108"/>
      <c r="BLD11" s="108"/>
      <c r="BLE11" s="108"/>
      <c r="BLF11" s="108"/>
      <c r="BLG11" s="108"/>
      <c r="BLH11" s="108"/>
      <c r="BLI11" s="108"/>
      <c r="BLJ11" s="108"/>
      <c r="BLK11" s="108"/>
      <c r="BLL11" s="108"/>
      <c r="BLM11" s="108"/>
      <c r="BLN11" s="108"/>
      <c r="BLO11" s="108"/>
      <c r="BLP11" s="108"/>
      <c r="BLQ11" s="108"/>
      <c r="BLR11" s="108"/>
      <c r="BLS11" s="108"/>
      <c r="BLT11" s="108"/>
      <c r="BLU11" s="108"/>
      <c r="BLV11" s="108"/>
      <c r="BLW11" s="108"/>
      <c r="BLX11" s="108"/>
      <c r="BLY11" s="108"/>
      <c r="BLZ11" s="108"/>
      <c r="BMA11" s="108"/>
      <c r="BMB11" s="108"/>
      <c r="BMC11" s="108"/>
      <c r="BMD11" s="108"/>
      <c r="BME11" s="108"/>
      <c r="BMF11" s="108"/>
      <c r="BMG11" s="108"/>
      <c r="BMH11" s="108"/>
      <c r="BMI11" s="108"/>
      <c r="BMJ11" s="108"/>
      <c r="BMK11" s="108"/>
      <c r="BML11" s="108"/>
      <c r="BMM11" s="108"/>
      <c r="BMN11" s="108"/>
      <c r="BMO11" s="108"/>
      <c r="BMP11" s="108"/>
      <c r="BMQ11" s="108"/>
      <c r="BMR11" s="108"/>
      <c r="BMS11" s="108"/>
      <c r="BMT11" s="108"/>
      <c r="BMU11" s="108"/>
      <c r="BMV11" s="108"/>
      <c r="BMW11" s="108"/>
      <c r="BMX11" s="108"/>
      <c r="BMY11" s="108"/>
      <c r="BMZ11" s="108"/>
      <c r="BNA11" s="108"/>
      <c r="BNB11" s="108"/>
      <c r="BNC11" s="108"/>
      <c r="BND11" s="108"/>
      <c r="BNE11" s="108"/>
      <c r="BNF11" s="108"/>
      <c r="BNG11" s="108"/>
      <c r="BNH11" s="108"/>
      <c r="BNI11" s="108"/>
      <c r="BNJ11" s="108"/>
      <c r="BNK11" s="108"/>
      <c r="BNL11" s="108"/>
      <c r="BNM11" s="108"/>
      <c r="BNN11" s="108"/>
      <c r="BNO11" s="108"/>
      <c r="BNP11" s="108"/>
      <c r="BNQ11" s="108"/>
      <c r="BNR11" s="108"/>
      <c r="BNS11" s="108"/>
      <c r="BNT11" s="108"/>
      <c r="BNU11" s="108"/>
      <c r="BNV11" s="108"/>
      <c r="BNW11" s="108"/>
      <c r="BNX11" s="108"/>
      <c r="BNY11" s="108"/>
      <c r="BNZ11" s="108"/>
      <c r="BOA11" s="108"/>
      <c r="BOB11" s="108"/>
      <c r="BOC11" s="108"/>
      <c r="BOD11" s="108"/>
      <c r="BOE11" s="108"/>
      <c r="BOF11" s="108"/>
      <c r="BOG11" s="108"/>
      <c r="BOH11" s="108"/>
      <c r="BOI11" s="108"/>
      <c r="BOJ11" s="108"/>
      <c r="BOK11" s="108"/>
      <c r="BOL11" s="108"/>
      <c r="BOM11" s="108"/>
      <c r="BON11" s="108"/>
      <c r="BOO11" s="108"/>
      <c r="BOP11" s="108"/>
      <c r="BOQ11" s="108"/>
      <c r="BOR11" s="108"/>
      <c r="BOS11" s="108"/>
      <c r="BOT11" s="108"/>
      <c r="BOU11" s="108"/>
      <c r="BOV11" s="108"/>
      <c r="BOW11" s="108"/>
      <c r="BOX11" s="108"/>
      <c r="BOY11" s="108"/>
      <c r="BOZ11" s="108"/>
      <c r="BPA11" s="108"/>
      <c r="BPB11" s="108"/>
      <c r="BPC11" s="108"/>
      <c r="BPD11" s="108"/>
      <c r="BPE11" s="108"/>
      <c r="BPF11" s="108"/>
      <c r="BPG11" s="108"/>
      <c r="BPH11" s="108"/>
      <c r="BPI11" s="108"/>
      <c r="BPJ11" s="108"/>
      <c r="BPK11" s="108"/>
      <c r="BPL11" s="108"/>
      <c r="BPM11" s="108"/>
      <c r="BPN11" s="108"/>
      <c r="BPO11" s="108"/>
      <c r="BPP11" s="108"/>
      <c r="BPQ11" s="108"/>
      <c r="BPR11" s="108"/>
      <c r="BPS11" s="108"/>
      <c r="BPT11" s="108"/>
      <c r="BPU11" s="108"/>
      <c r="BPV11" s="108"/>
      <c r="BPW11" s="108"/>
      <c r="BPX11" s="108"/>
      <c r="BPY11" s="108"/>
      <c r="BPZ11" s="108"/>
      <c r="BQA11" s="108"/>
      <c r="BQB11" s="108"/>
      <c r="BQC11" s="108"/>
      <c r="BQD11" s="108"/>
      <c r="BQE11" s="108"/>
      <c r="BQF11" s="108"/>
      <c r="BQG11" s="108"/>
      <c r="BQH11" s="108"/>
      <c r="BQI11" s="108"/>
      <c r="BQJ11" s="108"/>
      <c r="BQK11" s="108"/>
      <c r="BQL11" s="108"/>
      <c r="BQM11" s="108"/>
      <c r="BQN11" s="108"/>
      <c r="BQO11" s="108"/>
      <c r="BQP11" s="108"/>
      <c r="BQQ11" s="108"/>
      <c r="BQR11" s="108"/>
      <c r="BQS11" s="108"/>
      <c r="BQT11" s="108"/>
      <c r="BQU11" s="108"/>
      <c r="BQV11" s="108"/>
      <c r="BQW11" s="108"/>
      <c r="BQX11" s="108"/>
      <c r="BQY11" s="108"/>
      <c r="BQZ11" s="108"/>
      <c r="BRA11" s="108"/>
      <c r="BRB11" s="108"/>
      <c r="BRC11" s="108"/>
      <c r="BRD11" s="108"/>
      <c r="BRE11" s="108"/>
      <c r="BRF11" s="108"/>
      <c r="BRG11" s="108"/>
      <c r="BRH11" s="108"/>
      <c r="BRI11" s="108"/>
      <c r="BRJ11" s="108"/>
      <c r="BRK11" s="108"/>
      <c r="BRL11" s="108"/>
      <c r="BRM11" s="108"/>
      <c r="BRN11" s="108"/>
      <c r="BRO11" s="108"/>
      <c r="BRP11" s="108"/>
      <c r="BRQ11" s="108"/>
      <c r="BRR11" s="108"/>
      <c r="BRS11" s="108"/>
      <c r="BRT11" s="108"/>
      <c r="BRU11" s="108"/>
      <c r="BRV11" s="108"/>
      <c r="BRW11" s="108"/>
      <c r="BRX11" s="108"/>
      <c r="BRY11" s="108"/>
      <c r="BRZ11" s="108"/>
      <c r="BSA11" s="108"/>
      <c r="BSB11" s="108"/>
      <c r="BSC11" s="108"/>
      <c r="BSD11" s="108"/>
      <c r="BSE11" s="108"/>
      <c r="BSF11" s="108"/>
      <c r="BSG11" s="108"/>
      <c r="BSH11" s="108"/>
      <c r="BSI11" s="108"/>
      <c r="BSJ11" s="108"/>
      <c r="BSK11" s="108"/>
      <c r="BSL11" s="108"/>
      <c r="BSM11" s="108"/>
      <c r="BSN11" s="108"/>
      <c r="BSO11" s="108"/>
      <c r="BSP11" s="108"/>
      <c r="BSQ11" s="108"/>
      <c r="BSR11" s="108"/>
      <c r="BSS11" s="108"/>
      <c r="BST11" s="108"/>
      <c r="BSU11" s="108"/>
      <c r="BSV11" s="108"/>
      <c r="BSW11" s="108"/>
      <c r="BSX11" s="108"/>
      <c r="BSY11" s="108"/>
      <c r="BSZ11" s="108"/>
      <c r="BTA11" s="108"/>
      <c r="BTB11" s="108"/>
      <c r="BTC11" s="108"/>
      <c r="BTD11" s="108"/>
      <c r="BTE11" s="108"/>
      <c r="BTF11" s="108"/>
      <c r="BTG11" s="108"/>
      <c r="BTH11" s="108"/>
      <c r="BTI11" s="108"/>
      <c r="BTJ11" s="108"/>
      <c r="BTK11" s="108"/>
      <c r="BTL11" s="108"/>
      <c r="BTM11" s="108"/>
      <c r="BTN11" s="108"/>
      <c r="BTO11" s="108"/>
      <c r="BTP11" s="108"/>
      <c r="BTQ11" s="108"/>
      <c r="BTR11" s="108"/>
      <c r="BTS11" s="108"/>
      <c r="BTT11" s="108"/>
      <c r="BTU11" s="108"/>
      <c r="BTV11" s="108"/>
      <c r="BTW11" s="108"/>
      <c r="BTX11" s="108"/>
      <c r="BTY11" s="108"/>
      <c r="BTZ11" s="108"/>
      <c r="BUA11" s="108"/>
      <c r="BUB11" s="108"/>
      <c r="BUC11" s="108"/>
      <c r="BUD11" s="108"/>
      <c r="BUE11" s="108"/>
      <c r="BUF11" s="108"/>
      <c r="BUG11" s="108"/>
      <c r="BUH11" s="108"/>
      <c r="BUI11" s="108"/>
      <c r="BUJ11" s="108"/>
      <c r="BUK11" s="108"/>
      <c r="BUL11" s="108"/>
      <c r="BUM11" s="108"/>
      <c r="BUN11" s="108"/>
      <c r="BUO11" s="108"/>
      <c r="BUP11" s="108"/>
      <c r="BUQ11" s="108"/>
      <c r="BUR11" s="108"/>
      <c r="BUS11" s="108"/>
      <c r="BUT11" s="108"/>
      <c r="BUU11" s="108"/>
      <c r="BUV11" s="108"/>
      <c r="BUW11" s="108"/>
      <c r="BUX11" s="108"/>
      <c r="BUY11" s="108"/>
      <c r="BUZ11" s="108"/>
      <c r="BVA11" s="108"/>
      <c r="BVB11" s="108"/>
      <c r="BVC11" s="108"/>
      <c r="BVD11" s="108"/>
      <c r="BVE11" s="108"/>
      <c r="BVF11" s="108"/>
      <c r="BVG11" s="108"/>
      <c r="BVH11" s="108"/>
      <c r="BVI11" s="108"/>
      <c r="BVJ11" s="108"/>
      <c r="BVK11" s="108"/>
      <c r="BVL11" s="108"/>
      <c r="BVM11" s="108"/>
      <c r="BVN11" s="108"/>
      <c r="BVO11" s="108"/>
      <c r="BVP11" s="108"/>
      <c r="BVQ11" s="108"/>
      <c r="BVR11" s="108"/>
      <c r="BVS11" s="108"/>
      <c r="BVT11" s="108"/>
      <c r="BVU11" s="108"/>
      <c r="BVV11" s="108"/>
      <c r="BVW11" s="108"/>
      <c r="BVX11" s="108"/>
      <c r="BVY11" s="108"/>
      <c r="BVZ11" s="108"/>
      <c r="BWA11" s="108"/>
      <c r="BWB11" s="108"/>
      <c r="BWC11" s="108"/>
      <c r="BWD11" s="108"/>
      <c r="BWE11" s="108"/>
      <c r="BWF11" s="108"/>
      <c r="BWG11" s="108"/>
      <c r="BWH11" s="108"/>
      <c r="BWI11" s="108"/>
      <c r="BWJ11" s="108"/>
      <c r="BWK11" s="108"/>
      <c r="BWL11" s="108"/>
      <c r="BWM11" s="108"/>
      <c r="BWN11" s="108"/>
      <c r="BWO11" s="108"/>
      <c r="BWP11" s="108"/>
      <c r="BWQ11" s="108"/>
      <c r="BWR11" s="108"/>
      <c r="BWS11" s="108"/>
      <c r="BWT11" s="108"/>
      <c r="BWU11" s="108"/>
      <c r="BWV11" s="108"/>
      <c r="BWW11" s="108"/>
      <c r="BWX11" s="108"/>
      <c r="BWY11" s="108"/>
      <c r="BWZ11" s="108"/>
      <c r="BXA11" s="108"/>
      <c r="BXB11" s="108"/>
      <c r="BXC11" s="108"/>
      <c r="BXD11" s="108"/>
      <c r="BXE11" s="108"/>
      <c r="BXF11" s="108"/>
      <c r="BXG11" s="108"/>
      <c r="BXH11" s="108"/>
      <c r="BXI11" s="108"/>
      <c r="BXJ11" s="108"/>
      <c r="BXK11" s="108"/>
      <c r="BXL11" s="108"/>
      <c r="BXM11" s="108"/>
      <c r="BXN11" s="108"/>
      <c r="BXO11" s="108"/>
      <c r="BXP11" s="108"/>
      <c r="BXQ11" s="108"/>
      <c r="BXR11" s="108"/>
      <c r="BXS11" s="108"/>
      <c r="BXT11" s="108"/>
      <c r="BXU11" s="108"/>
      <c r="BXV11" s="108"/>
      <c r="BXW11" s="108"/>
      <c r="BXX11" s="108"/>
      <c r="BXY11" s="108"/>
      <c r="BXZ11" s="108"/>
      <c r="BYA11" s="108"/>
      <c r="BYB11" s="108"/>
      <c r="BYC11" s="108"/>
      <c r="BYD11" s="108"/>
      <c r="BYE11" s="108"/>
      <c r="BYF11" s="108"/>
      <c r="BYG11" s="108"/>
      <c r="BYH11" s="108"/>
      <c r="BYI11" s="108"/>
      <c r="BYJ11" s="108"/>
      <c r="BYK11" s="108"/>
      <c r="BYL11" s="108"/>
      <c r="BYM11" s="108"/>
      <c r="BYN11" s="108"/>
      <c r="BYO11" s="108"/>
      <c r="BYP11" s="108"/>
      <c r="BYQ11" s="108"/>
      <c r="BYR11" s="108"/>
      <c r="BYS11" s="108"/>
      <c r="BYT11" s="108"/>
      <c r="BYU11" s="108"/>
      <c r="BYV11" s="108"/>
      <c r="BYW11" s="108"/>
      <c r="BYX11" s="108"/>
      <c r="BYY11" s="108"/>
      <c r="BYZ11" s="108"/>
      <c r="BZA11" s="108"/>
      <c r="BZB11" s="108"/>
      <c r="BZC11" s="108"/>
      <c r="BZD11" s="108"/>
      <c r="BZE11" s="108"/>
      <c r="BZF11" s="108"/>
      <c r="BZG11" s="108"/>
      <c r="BZH11" s="108"/>
      <c r="BZI11" s="108"/>
      <c r="BZJ11" s="108"/>
      <c r="BZK11" s="108"/>
      <c r="BZL11" s="108"/>
      <c r="BZM11" s="108"/>
      <c r="BZN11" s="108"/>
      <c r="BZO11" s="108"/>
      <c r="BZP11" s="108"/>
      <c r="BZQ11" s="108"/>
      <c r="BZR11" s="108"/>
      <c r="BZS11" s="108"/>
      <c r="BZT11" s="108"/>
      <c r="BZU11" s="108"/>
      <c r="BZV11" s="108"/>
      <c r="BZW11" s="108"/>
      <c r="BZX11" s="108"/>
      <c r="BZY11" s="108"/>
      <c r="BZZ11" s="108"/>
      <c r="CAA11" s="108"/>
      <c r="CAB11" s="108"/>
      <c r="CAC11" s="108"/>
      <c r="CAD11" s="108"/>
      <c r="CAE11" s="108"/>
      <c r="CAF11" s="108"/>
      <c r="CAG11" s="108"/>
      <c r="CAH11" s="108"/>
      <c r="CAI11" s="108"/>
      <c r="CAJ11" s="108"/>
      <c r="CAK11" s="108"/>
      <c r="CAL11" s="108"/>
      <c r="CAM11" s="108"/>
      <c r="CAN11" s="108"/>
      <c r="CAO11" s="108"/>
      <c r="CAP11" s="108"/>
      <c r="CAQ11" s="108"/>
      <c r="CAR11" s="108"/>
      <c r="CAS11" s="108"/>
      <c r="CAT11" s="108"/>
      <c r="CAU11" s="108"/>
      <c r="CAV11" s="108"/>
      <c r="CAW11" s="108"/>
      <c r="CAX11" s="108"/>
      <c r="CAY11" s="108"/>
      <c r="CAZ11" s="108"/>
      <c r="CBA11" s="108"/>
      <c r="CBB11" s="108"/>
      <c r="CBC11" s="108"/>
      <c r="CBD11" s="108"/>
      <c r="CBE11" s="108"/>
      <c r="CBF11" s="108"/>
      <c r="CBG11" s="108"/>
      <c r="CBH11" s="108"/>
      <c r="CBI11" s="108"/>
      <c r="CBJ11" s="108"/>
      <c r="CBK11" s="108"/>
      <c r="CBL11" s="108"/>
      <c r="CBM11" s="108"/>
      <c r="CBN11" s="108"/>
      <c r="CBO11" s="108"/>
      <c r="CBP11" s="108"/>
      <c r="CBQ11" s="108"/>
      <c r="CBR11" s="108"/>
      <c r="CBS11" s="108"/>
      <c r="CBT11" s="108"/>
      <c r="CBU11" s="108"/>
      <c r="CBV11" s="108"/>
      <c r="CBW11" s="108"/>
      <c r="CBX11" s="108"/>
      <c r="CBY11" s="108"/>
      <c r="CBZ11" s="108"/>
      <c r="CCA11" s="108"/>
      <c r="CCB11" s="108"/>
      <c r="CCC11" s="108"/>
      <c r="CCD11" s="108"/>
      <c r="CCE11" s="108"/>
      <c r="CCF11" s="108"/>
      <c r="CCG11" s="108"/>
      <c r="CCH11" s="108"/>
      <c r="CCI11" s="108"/>
      <c r="CCJ11" s="108"/>
      <c r="CCK11" s="108"/>
      <c r="CCL11" s="108"/>
      <c r="CCM11" s="108"/>
      <c r="CCN11" s="108"/>
      <c r="CCO11" s="108"/>
      <c r="CCP11" s="108"/>
      <c r="CCQ11" s="108"/>
      <c r="CCR11" s="108"/>
      <c r="CCS11" s="108"/>
      <c r="CCT11" s="108"/>
      <c r="CCU11" s="108"/>
      <c r="CCV11" s="108"/>
      <c r="CCW11" s="108"/>
      <c r="CCX11" s="108"/>
      <c r="CCY11" s="108"/>
      <c r="CCZ11" s="108"/>
      <c r="CDA11" s="108"/>
      <c r="CDB11" s="108"/>
      <c r="CDC11" s="108"/>
      <c r="CDD11" s="108"/>
      <c r="CDE11" s="108"/>
      <c r="CDF11" s="108"/>
      <c r="CDG11" s="108"/>
      <c r="CDH11" s="108"/>
      <c r="CDI11" s="108"/>
      <c r="CDJ11" s="108"/>
      <c r="CDK11" s="108"/>
      <c r="CDL11" s="108"/>
      <c r="CDM11" s="108"/>
      <c r="CDN11" s="108"/>
      <c r="CDO11" s="108"/>
      <c r="CDP11" s="108"/>
      <c r="CDQ11" s="108"/>
      <c r="CDR11" s="108"/>
      <c r="CDS11" s="108"/>
      <c r="CDT11" s="108"/>
      <c r="CDU11" s="108"/>
      <c r="CDV11" s="108"/>
      <c r="CDW11" s="108"/>
      <c r="CDX11" s="108"/>
      <c r="CDY11" s="108"/>
      <c r="CDZ11" s="108"/>
      <c r="CEA11" s="108"/>
      <c r="CEB11" s="108"/>
      <c r="CEC11" s="108"/>
      <c r="CED11" s="108"/>
      <c r="CEE11" s="108"/>
      <c r="CEF11" s="108"/>
      <c r="CEG11" s="108"/>
      <c r="CEH11" s="108"/>
      <c r="CEI11" s="108"/>
      <c r="CEJ11" s="108"/>
      <c r="CEK11" s="108"/>
      <c r="CEL11" s="108"/>
      <c r="CEM11" s="108"/>
      <c r="CEN11" s="108"/>
      <c r="CEO11" s="108"/>
      <c r="CEP11" s="108"/>
      <c r="CEQ11" s="108"/>
      <c r="CER11" s="108"/>
      <c r="CES11" s="108"/>
      <c r="CET11" s="108"/>
      <c r="CEU11" s="108"/>
      <c r="CEV11" s="108"/>
      <c r="CEW11" s="108"/>
      <c r="CEX11" s="108"/>
      <c r="CEY11" s="108"/>
      <c r="CEZ11" s="108"/>
      <c r="CFA11" s="108"/>
      <c r="CFB11" s="108"/>
      <c r="CFC11" s="108"/>
      <c r="CFD11" s="108"/>
      <c r="CFE11" s="108"/>
      <c r="CFF11" s="108"/>
      <c r="CFG11" s="108"/>
      <c r="CFH11" s="108"/>
      <c r="CFI11" s="108"/>
      <c r="CFJ11" s="108"/>
      <c r="CFK11" s="108"/>
      <c r="CFL11" s="108"/>
      <c r="CFM11" s="108"/>
      <c r="CFN11" s="108"/>
      <c r="CFO11" s="108"/>
      <c r="CFP11" s="108"/>
      <c r="CFQ11" s="108"/>
      <c r="CFR11" s="108"/>
      <c r="CFS11" s="108"/>
      <c r="CFT11" s="108"/>
      <c r="CFU11" s="108"/>
      <c r="CFV11" s="108"/>
      <c r="CFW11" s="108"/>
      <c r="CFX11" s="108"/>
      <c r="CFY11" s="108"/>
      <c r="CFZ11" s="108"/>
      <c r="CGA11" s="108"/>
      <c r="CGB11" s="108"/>
      <c r="CGC11" s="108"/>
      <c r="CGD11" s="108"/>
      <c r="CGE11" s="108"/>
      <c r="CGF11" s="108"/>
      <c r="CGG11" s="108"/>
      <c r="CGH11" s="108"/>
      <c r="CGI11" s="108"/>
      <c r="CGJ11" s="108"/>
      <c r="CGK11" s="108"/>
      <c r="CGL11" s="108"/>
      <c r="CGM11" s="108"/>
      <c r="CGN11" s="108"/>
      <c r="CGO11" s="108"/>
      <c r="CGP11" s="108"/>
      <c r="CGQ11" s="108"/>
      <c r="CGR11" s="108"/>
      <c r="CGS11" s="108"/>
      <c r="CGT11" s="108"/>
      <c r="CGU11" s="108"/>
      <c r="CGV11" s="108"/>
      <c r="CGW11" s="108"/>
      <c r="CGX11" s="108"/>
      <c r="CGY11" s="108"/>
      <c r="CGZ11" s="108"/>
      <c r="CHA11" s="108"/>
      <c r="CHB11" s="108"/>
      <c r="CHC11" s="108"/>
      <c r="CHD11" s="108"/>
      <c r="CHE11" s="108"/>
      <c r="CHF11" s="108"/>
      <c r="CHG11" s="108"/>
      <c r="CHH11" s="108"/>
      <c r="CHI11" s="108"/>
      <c r="CHJ11" s="108"/>
      <c r="CHK11" s="108"/>
      <c r="CHL11" s="108"/>
      <c r="CHM11" s="108"/>
      <c r="CHN11" s="108"/>
      <c r="CHO11" s="108"/>
      <c r="CHP11" s="108"/>
      <c r="CHQ11" s="108"/>
      <c r="CHR11" s="108"/>
      <c r="CHS11" s="108"/>
      <c r="CHT11" s="108"/>
      <c r="CHU11" s="108"/>
      <c r="CHV11" s="108"/>
      <c r="CHW11" s="108"/>
      <c r="CHX11" s="108"/>
      <c r="CHY11" s="108"/>
      <c r="CHZ11" s="108"/>
      <c r="CIA11" s="108"/>
      <c r="CIB11" s="108"/>
      <c r="CIC11" s="108"/>
      <c r="CID11" s="108"/>
      <c r="CIE11" s="108"/>
      <c r="CIF11" s="108"/>
      <c r="CIG11" s="108"/>
      <c r="CIH11" s="108"/>
      <c r="CII11" s="108"/>
      <c r="CIJ11" s="108"/>
      <c r="CIK11" s="108"/>
      <c r="CIL11" s="108"/>
      <c r="CIM11" s="108"/>
      <c r="CIN11" s="108"/>
      <c r="CIO11" s="108"/>
      <c r="CIP11" s="108"/>
      <c r="CIQ11" s="108"/>
      <c r="CIR11" s="108"/>
      <c r="CIS11" s="108"/>
      <c r="CIT11" s="108"/>
      <c r="CIU11" s="108"/>
      <c r="CIV11" s="108"/>
      <c r="CIW11" s="108"/>
      <c r="CIX11" s="108"/>
      <c r="CIY11" s="108"/>
      <c r="CIZ11" s="108"/>
      <c r="CJA11" s="108"/>
      <c r="CJB11" s="108"/>
      <c r="CJC11" s="108"/>
      <c r="CJD11" s="108"/>
      <c r="CJE11" s="108"/>
      <c r="CJF11" s="108"/>
      <c r="CJG11" s="108"/>
      <c r="CJH11" s="108"/>
      <c r="CJI11" s="108"/>
      <c r="CJJ11" s="108"/>
      <c r="CJK11" s="108"/>
      <c r="CJL11" s="108"/>
      <c r="CJM11" s="108"/>
      <c r="CJN11" s="108"/>
      <c r="CJO11" s="108"/>
      <c r="CJP11" s="108"/>
      <c r="CJQ11" s="108"/>
      <c r="CJR11" s="108"/>
      <c r="CJS11" s="108"/>
      <c r="CJT11" s="108"/>
      <c r="CJU11" s="108"/>
      <c r="CJV11" s="108"/>
      <c r="CJW11" s="108"/>
      <c r="CJX11" s="108"/>
      <c r="CJY11" s="108"/>
      <c r="CJZ11" s="108"/>
      <c r="CKA11" s="108"/>
      <c r="CKB11" s="108"/>
      <c r="CKC11" s="108"/>
      <c r="CKD11" s="108"/>
      <c r="CKE11" s="108"/>
      <c r="CKF11" s="108"/>
      <c r="CKG11" s="108"/>
      <c r="CKH11" s="108"/>
      <c r="CKI11" s="108"/>
      <c r="CKJ11" s="108"/>
      <c r="CKK11" s="108"/>
      <c r="CKL11" s="108"/>
      <c r="CKM11" s="108"/>
      <c r="CKN11" s="108"/>
      <c r="CKO11" s="108"/>
      <c r="CKP11" s="108"/>
      <c r="CKQ11" s="108"/>
      <c r="CKR11" s="108"/>
      <c r="CKS11" s="108"/>
      <c r="CKT11" s="108"/>
      <c r="CKU11" s="108"/>
      <c r="CKV11" s="108"/>
      <c r="CKW11" s="108"/>
      <c r="CKX11" s="108"/>
      <c r="CKY11" s="108"/>
      <c r="CKZ11" s="108"/>
      <c r="CLA11" s="108"/>
      <c r="CLB11" s="108"/>
      <c r="CLC11" s="108"/>
      <c r="CLD11" s="108"/>
      <c r="CLE11" s="108"/>
      <c r="CLF11" s="108"/>
      <c r="CLG11" s="108"/>
      <c r="CLH11" s="108"/>
      <c r="CLI11" s="108"/>
      <c r="CLJ11" s="108"/>
      <c r="CLK11" s="108"/>
      <c r="CLL11" s="108"/>
      <c r="CLM11" s="108"/>
      <c r="CLN11" s="108"/>
      <c r="CLO11" s="108"/>
      <c r="CLP11" s="108"/>
      <c r="CLQ11" s="108"/>
      <c r="CLR11" s="108"/>
      <c r="CLS11" s="108"/>
      <c r="CLT11" s="108"/>
      <c r="CLU11" s="108"/>
      <c r="CLV11" s="108"/>
      <c r="CLW11" s="108"/>
      <c r="CLX11" s="108"/>
      <c r="CLY11" s="108"/>
      <c r="CLZ11" s="108"/>
      <c r="CMA11" s="108"/>
      <c r="CMB11" s="108"/>
      <c r="CMC11" s="108"/>
      <c r="CMD11" s="108"/>
      <c r="CME11" s="108"/>
      <c r="CMF11" s="108"/>
      <c r="CMG11" s="108"/>
      <c r="CMH11" s="108"/>
      <c r="CMI11" s="108"/>
      <c r="CMJ11" s="108"/>
      <c r="CMK11" s="108"/>
      <c r="CML11" s="108"/>
      <c r="CMM11" s="108"/>
      <c r="CMN11" s="108"/>
      <c r="CMO11" s="108"/>
      <c r="CMP11" s="108"/>
      <c r="CMQ11" s="108"/>
      <c r="CMR11" s="108"/>
      <c r="CMS11" s="108"/>
      <c r="CMT11" s="108"/>
      <c r="CMU11" s="108"/>
      <c r="CMV11" s="108"/>
      <c r="CMW11" s="108"/>
      <c r="CMX11" s="108"/>
      <c r="CMY11" s="108"/>
      <c r="CMZ11" s="108"/>
      <c r="CNA11" s="108"/>
      <c r="CNB11" s="108"/>
      <c r="CNC11" s="108"/>
      <c r="CND11" s="108"/>
      <c r="CNE11" s="108"/>
      <c r="CNF11" s="108"/>
      <c r="CNG11" s="108"/>
      <c r="CNH11" s="108"/>
      <c r="CNI11" s="108"/>
      <c r="CNJ11" s="108"/>
      <c r="CNK11" s="108"/>
      <c r="CNL11" s="108"/>
      <c r="CNM11" s="108"/>
      <c r="CNN11" s="108"/>
      <c r="CNO11" s="108"/>
      <c r="CNP11" s="108"/>
      <c r="CNQ11" s="108"/>
      <c r="CNR11" s="108"/>
      <c r="CNS11" s="108"/>
      <c r="CNT11" s="108"/>
      <c r="CNU11" s="108"/>
      <c r="CNV11" s="108"/>
      <c r="CNW11" s="108"/>
      <c r="CNX11" s="108"/>
      <c r="CNY11" s="108"/>
      <c r="CNZ11" s="108"/>
      <c r="COA11" s="108"/>
      <c r="COB11" s="108"/>
      <c r="COC11" s="108"/>
      <c r="COD11" s="108"/>
      <c r="COE11" s="108"/>
      <c r="COF11" s="108"/>
      <c r="COG11" s="108"/>
      <c r="COH11" s="108"/>
      <c r="COI11" s="108"/>
      <c r="COJ11" s="108"/>
      <c r="COK11" s="108"/>
      <c r="COL11" s="108"/>
      <c r="COM11" s="108"/>
      <c r="CON11" s="108"/>
      <c r="COO11" s="108"/>
      <c r="COP11" s="108"/>
      <c r="COQ11" s="108"/>
      <c r="COR11" s="108"/>
      <c r="COS11" s="108"/>
      <c r="COT11" s="108"/>
      <c r="COU11" s="108"/>
      <c r="COV11" s="108"/>
      <c r="COW11" s="108"/>
      <c r="COX11" s="108"/>
      <c r="COY11" s="108"/>
      <c r="COZ11" s="108"/>
      <c r="CPA11" s="108"/>
      <c r="CPB11" s="108"/>
      <c r="CPC11" s="108"/>
      <c r="CPD11" s="108"/>
      <c r="CPE11" s="108"/>
      <c r="CPF11" s="108"/>
      <c r="CPG11" s="108"/>
      <c r="CPH11" s="108"/>
      <c r="CPI11" s="108"/>
      <c r="CPJ11" s="108"/>
      <c r="CPK11" s="108"/>
      <c r="CPL11" s="108"/>
      <c r="CPM11" s="108"/>
      <c r="CPN11" s="108"/>
      <c r="CPO11" s="108"/>
      <c r="CPP11" s="108"/>
      <c r="CPQ11" s="108"/>
      <c r="CPR11" s="108"/>
      <c r="CPS11" s="108"/>
      <c r="CPT11" s="108"/>
      <c r="CPU11" s="108"/>
      <c r="CPV11" s="108"/>
      <c r="CPW11" s="108"/>
      <c r="CPX11" s="108"/>
      <c r="CPY11" s="108"/>
      <c r="CPZ11" s="108"/>
      <c r="CQA11" s="108"/>
      <c r="CQB11" s="108"/>
      <c r="CQC11" s="108"/>
      <c r="CQD11" s="108"/>
      <c r="CQE11" s="108"/>
      <c r="CQF11" s="108"/>
      <c r="CQG11" s="108"/>
      <c r="CQH11" s="108"/>
      <c r="CQI11" s="108"/>
      <c r="CQJ11" s="108"/>
      <c r="CQK11" s="108"/>
      <c r="CQL11" s="108"/>
      <c r="CQM11" s="108"/>
      <c r="CQN11" s="108"/>
      <c r="CQO11" s="108"/>
      <c r="CQP11" s="108"/>
      <c r="CQQ11" s="108"/>
      <c r="CQR11" s="108"/>
      <c r="CQS11" s="108"/>
      <c r="CQT11" s="108"/>
      <c r="CQU11" s="108"/>
      <c r="CQV11" s="108"/>
      <c r="CQW11" s="108"/>
      <c r="CQX11" s="108"/>
      <c r="CQY11" s="108"/>
      <c r="CQZ11" s="108"/>
      <c r="CRA11" s="108"/>
      <c r="CRB11" s="108"/>
      <c r="CRC11" s="108"/>
      <c r="CRD11" s="108"/>
      <c r="CRE11" s="108"/>
      <c r="CRF11" s="108"/>
      <c r="CRG11" s="108"/>
      <c r="CRH11" s="108"/>
      <c r="CRI11" s="108"/>
      <c r="CRJ11" s="108"/>
      <c r="CRK11" s="108"/>
      <c r="CRL11" s="108"/>
      <c r="CRM11" s="108"/>
      <c r="CRN11" s="108"/>
      <c r="CRO11" s="108"/>
      <c r="CRP11" s="108"/>
      <c r="CRQ11" s="108"/>
      <c r="CRR11" s="108"/>
      <c r="CRS11" s="108"/>
      <c r="CRT11" s="108"/>
      <c r="CRU11" s="108"/>
      <c r="CRV11" s="108"/>
      <c r="CRW11" s="108"/>
      <c r="CRX11" s="108"/>
      <c r="CRY11" s="108"/>
      <c r="CRZ11" s="108"/>
      <c r="CSA11" s="108"/>
      <c r="CSB11" s="108"/>
      <c r="CSC11" s="108"/>
      <c r="CSD11" s="108"/>
      <c r="CSE11" s="108"/>
      <c r="CSF11" s="108"/>
      <c r="CSG11" s="108"/>
      <c r="CSH11" s="108"/>
      <c r="CSI11" s="108"/>
      <c r="CSJ11" s="108"/>
      <c r="CSK11" s="108"/>
      <c r="CSL11" s="108"/>
      <c r="CSM11" s="108"/>
      <c r="CSN11" s="108"/>
      <c r="CSO11" s="108"/>
      <c r="CSP11" s="108"/>
      <c r="CSQ11" s="108"/>
      <c r="CSR11" s="108"/>
      <c r="CSS11" s="108"/>
      <c r="CST11" s="108"/>
      <c r="CSU11" s="108"/>
      <c r="CSV11" s="108"/>
      <c r="CSW11" s="108"/>
      <c r="CSX11" s="108"/>
      <c r="CSY11" s="108"/>
      <c r="CSZ11" s="108"/>
      <c r="CTA11" s="108"/>
      <c r="CTB11" s="108"/>
      <c r="CTC11" s="108"/>
      <c r="CTD11" s="108"/>
      <c r="CTE11" s="108"/>
      <c r="CTF11" s="108"/>
      <c r="CTG11" s="108"/>
      <c r="CTH11" s="108"/>
      <c r="CTI11" s="108"/>
      <c r="CTJ11" s="108"/>
      <c r="CTK11" s="108"/>
      <c r="CTL11" s="108"/>
      <c r="CTM11" s="108"/>
      <c r="CTN11" s="108"/>
      <c r="CTO11" s="108"/>
      <c r="CTP11" s="108"/>
      <c r="CTQ11" s="108"/>
      <c r="CTR11" s="108"/>
      <c r="CTS11" s="108"/>
      <c r="CTT11" s="108"/>
      <c r="CTU11" s="108"/>
      <c r="CTV11" s="108"/>
      <c r="CTW11" s="108"/>
      <c r="CTX11" s="108"/>
      <c r="CTY11" s="108"/>
      <c r="CTZ11" s="108"/>
      <c r="CUA11" s="108"/>
      <c r="CUB11" s="108"/>
      <c r="CUC11" s="108"/>
      <c r="CUD11" s="108"/>
      <c r="CUE11" s="108"/>
      <c r="CUF11" s="108"/>
      <c r="CUG11" s="108"/>
      <c r="CUH11" s="108"/>
      <c r="CUI11" s="108"/>
      <c r="CUJ11" s="108"/>
      <c r="CUK11" s="108"/>
      <c r="CUL11" s="108"/>
      <c r="CUM11" s="108"/>
      <c r="CUN11" s="108"/>
      <c r="CUO11" s="108"/>
      <c r="CUP11" s="108"/>
      <c r="CUQ11" s="108"/>
      <c r="CUR11" s="108"/>
      <c r="CUS11" s="108"/>
      <c r="CUT11" s="108"/>
      <c r="CUU11" s="108"/>
      <c r="CUV11" s="108"/>
      <c r="CUW11" s="108"/>
      <c r="CUX11" s="108"/>
      <c r="CUY11" s="108"/>
      <c r="CUZ11" s="108"/>
      <c r="CVA11" s="108"/>
      <c r="CVB11" s="108"/>
      <c r="CVC11" s="108"/>
      <c r="CVD11" s="108"/>
      <c r="CVE11" s="108"/>
      <c r="CVF11" s="108"/>
      <c r="CVG11" s="108"/>
      <c r="CVH11" s="108"/>
      <c r="CVI11" s="108"/>
      <c r="CVJ11" s="108"/>
      <c r="CVK11" s="108"/>
      <c r="CVL11" s="108"/>
      <c r="CVM11" s="108"/>
      <c r="CVN11" s="108"/>
      <c r="CVO11" s="108"/>
      <c r="CVP11" s="108"/>
      <c r="CVQ11" s="108"/>
      <c r="CVR11" s="108"/>
      <c r="CVS11" s="108"/>
      <c r="CVT11" s="108"/>
      <c r="CVU11" s="108"/>
      <c r="CVV11" s="108"/>
      <c r="CVW11" s="108"/>
      <c r="CVX11" s="108"/>
      <c r="CVY11" s="108"/>
      <c r="CVZ11" s="108"/>
      <c r="CWA11" s="108"/>
      <c r="CWB11" s="108"/>
      <c r="CWC11" s="108"/>
      <c r="CWD11" s="108"/>
      <c r="CWE11" s="108"/>
      <c r="CWF11" s="108"/>
      <c r="CWG11" s="108"/>
      <c r="CWH11" s="108"/>
      <c r="CWI11" s="108"/>
      <c r="CWJ11" s="108"/>
      <c r="CWK11" s="108"/>
      <c r="CWL11" s="108"/>
      <c r="CWM11" s="108"/>
      <c r="CWN11" s="108"/>
      <c r="CWO11" s="108"/>
      <c r="CWP11" s="108"/>
      <c r="CWQ11" s="108"/>
      <c r="CWR11" s="108"/>
      <c r="CWS11" s="108"/>
      <c r="CWT11" s="108"/>
      <c r="CWU11" s="108"/>
      <c r="CWV11" s="108"/>
      <c r="CWW11" s="108"/>
      <c r="CWX11" s="108"/>
      <c r="CWY11" s="108"/>
      <c r="CWZ11" s="108"/>
      <c r="CXA11" s="108"/>
      <c r="CXB11" s="108"/>
      <c r="CXC11" s="108"/>
      <c r="CXD11" s="108"/>
      <c r="CXE11" s="108"/>
      <c r="CXF11" s="108"/>
      <c r="CXG11" s="108"/>
      <c r="CXH11" s="108"/>
      <c r="CXI11" s="108"/>
      <c r="CXJ11" s="108"/>
      <c r="CXK11" s="108"/>
      <c r="CXL11" s="108"/>
      <c r="CXM11" s="108"/>
      <c r="CXN11" s="108"/>
      <c r="CXO11" s="108"/>
      <c r="CXP11" s="108"/>
      <c r="CXQ11" s="108"/>
      <c r="CXR11" s="108"/>
      <c r="CXS11" s="108"/>
      <c r="CXT11" s="108"/>
      <c r="CXU11" s="108"/>
      <c r="CXV11" s="108"/>
      <c r="CXW11" s="108"/>
      <c r="CXX11" s="108"/>
      <c r="CXY11" s="108"/>
      <c r="CXZ11" s="108"/>
      <c r="CYA11" s="108"/>
      <c r="CYB11" s="108"/>
      <c r="CYC11" s="108"/>
      <c r="CYD11" s="108"/>
      <c r="CYE11" s="108"/>
      <c r="CYF11" s="108"/>
      <c r="CYG11" s="108"/>
      <c r="CYH11" s="108"/>
      <c r="CYI11" s="108"/>
      <c r="CYJ11" s="108"/>
      <c r="CYK11" s="108"/>
      <c r="CYL11" s="108"/>
      <c r="CYM11" s="108"/>
      <c r="CYN11" s="108"/>
      <c r="CYO11" s="108"/>
      <c r="CYP11" s="108"/>
      <c r="CYQ11" s="108"/>
      <c r="CYR11" s="108"/>
      <c r="CYS11" s="108"/>
      <c r="CYT11" s="108"/>
      <c r="CYU11" s="108"/>
      <c r="CYV11" s="108"/>
      <c r="CYW11" s="108"/>
      <c r="CYX11" s="108"/>
      <c r="CYY11" s="108"/>
      <c r="CYZ11" s="108"/>
      <c r="CZA11" s="108"/>
      <c r="CZB11" s="108"/>
      <c r="CZC11" s="108"/>
      <c r="CZD11" s="108"/>
      <c r="CZE11" s="108"/>
      <c r="CZF11" s="108"/>
      <c r="CZG11" s="108"/>
      <c r="CZH11" s="108"/>
      <c r="CZI11" s="108"/>
      <c r="CZJ11" s="108"/>
      <c r="CZK11" s="108"/>
      <c r="CZL11" s="108"/>
      <c r="CZM11" s="108"/>
      <c r="CZN11" s="108"/>
      <c r="CZO11" s="108"/>
      <c r="CZP11" s="108"/>
      <c r="CZQ11" s="108"/>
      <c r="CZR11" s="108"/>
      <c r="CZS11" s="108"/>
      <c r="CZT11" s="108"/>
      <c r="CZU11" s="108"/>
      <c r="CZV11" s="108"/>
      <c r="CZW11" s="108"/>
      <c r="CZX11" s="108"/>
      <c r="CZY11" s="108"/>
      <c r="CZZ11" s="108"/>
      <c r="DAA11" s="108"/>
      <c r="DAB11" s="108"/>
      <c r="DAC11" s="108"/>
      <c r="DAD11" s="108"/>
      <c r="DAE11" s="108"/>
      <c r="DAF11" s="108"/>
      <c r="DAG11" s="108"/>
      <c r="DAH11" s="108"/>
      <c r="DAI11" s="108"/>
      <c r="DAJ11" s="108"/>
      <c r="DAK11" s="108"/>
      <c r="DAL11" s="108"/>
      <c r="DAM11" s="108"/>
      <c r="DAN11" s="108"/>
      <c r="DAO11" s="108"/>
      <c r="DAP11" s="108"/>
      <c r="DAQ11" s="108"/>
      <c r="DAR11" s="108"/>
      <c r="DAS11" s="108"/>
      <c r="DAT11" s="108"/>
      <c r="DAU11" s="108"/>
      <c r="DAV11" s="108"/>
      <c r="DAW11" s="108"/>
      <c r="DAX11" s="108"/>
      <c r="DAY11" s="108"/>
      <c r="DAZ11" s="108"/>
      <c r="DBA11" s="108"/>
      <c r="DBB11" s="108"/>
      <c r="DBC11" s="108"/>
      <c r="DBD11" s="108"/>
      <c r="DBE11" s="108"/>
      <c r="DBF11" s="108"/>
      <c r="DBG11" s="108"/>
      <c r="DBH11" s="108"/>
      <c r="DBI11" s="108"/>
      <c r="DBJ11" s="108"/>
      <c r="DBK11" s="108"/>
      <c r="DBL11" s="108"/>
      <c r="DBM11" s="108"/>
      <c r="DBN11" s="108"/>
      <c r="DBO11" s="108"/>
      <c r="DBP11" s="108"/>
      <c r="DBQ11" s="108"/>
      <c r="DBR11" s="108"/>
      <c r="DBS11" s="108"/>
      <c r="DBT11" s="108"/>
      <c r="DBU11" s="108"/>
      <c r="DBV11" s="108"/>
      <c r="DBW11" s="108"/>
      <c r="DBX11" s="108"/>
      <c r="DBY11" s="108"/>
      <c r="DBZ11" s="108"/>
      <c r="DCA11" s="108"/>
      <c r="DCB11" s="108"/>
      <c r="DCC11" s="108"/>
      <c r="DCD11" s="108"/>
      <c r="DCE11" s="108"/>
      <c r="DCF11" s="108"/>
      <c r="DCG11" s="108"/>
      <c r="DCH11" s="108"/>
      <c r="DCI11" s="108"/>
      <c r="DCJ11" s="108"/>
      <c r="DCK11" s="108"/>
      <c r="DCL11" s="108"/>
      <c r="DCM11" s="108"/>
      <c r="DCN11" s="108"/>
      <c r="DCO11" s="108"/>
      <c r="DCP11" s="108"/>
      <c r="DCQ11" s="108"/>
      <c r="DCR11" s="108"/>
      <c r="DCS11" s="108"/>
      <c r="DCT11" s="108"/>
      <c r="DCU11" s="108"/>
      <c r="DCV11" s="108"/>
      <c r="DCW11" s="108"/>
      <c r="DCX11" s="108"/>
      <c r="DCY11" s="108"/>
      <c r="DCZ11" s="108"/>
      <c r="DDA11" s="108"/>
      <c r="DDB11" s="108"/>
      <c r="DDC11" s="108"/>
      <c r="DDD11" s="108"/>
      <c r="DDE11" s="108"/>
      <c r="DDF11" s="108"/>
      <c r="DDG11" s="108"/>
      <c r="DDH11" s="108"/>
      <c r="DDI11" s="108"/>
      <c r="DDJ11" s="108"/>
      <c r="DDK11" s="108"/>
      <c r="DDL11" s="108"/>
      <c r="DDM11" s="108"/>
      <c r="DDN11" s="108"/>
      <c r="DDO11" s="108"/>
      <c r="DDP11" s="108"/>
      <c r="DDQ11" s="108"/>
      <c r="DDR11" s="108"/>
      <c r="DDS11" s="108"/>
      <c r="DDT11" s="108"/>
      <c r="DDU11" s="108"/>
      <c r="DDV11" s="108"/>
      <c r="DDW11" s="108"/>
      <c r="DDX11" s="108"/>
      <c r="DDY11" s="108"/>
      <c r="DDZ11" s="108"/>
      <c r="DEA11" s="108"/>
      <c r="DEB11" s="108"/>
      <c r="DEC11" s="108"/>
      <c r="DED11" s="108"/>
      <c r="DEE11" s="108"/>
      <c r="DEF11" s="108"/>
      <c r="DEG11" s="108"/>
      <c r="DEH11" s="108"/>
      <c r="DEI11" s="108"/>
      <c r="DEJ11" s="108"/>
      <c r="DEK11" s="108"/>
      <c r="DEL11" s="108"/>
      <c r="DEM11" s="108"/>
      <c r="DEN11" s="108"/>
      <c r="DEO11" s="108"/>
      <c r="DEP11" s="108"/>
      <c r="DEQ11" s="108"/>
      <c r="DER11" s="108"/>
      <c r="DES11" s="108"/>
      <c r="DET11" s="108"/>
      <c r="DEU11" s="108"/>
      <c r="DEV11" s="108"/>
      <c r="DEW11" s="108"/>
      <c r="DEX11" s="108"/>
      <c r="DEY11" s="108"/>
      <c r="DEZ11" s="108"/>
      <c r="DFA11" s="108"/>
      <c r="DFB11" s="108"/>
      <c r="DFC11" s="108"/>
      <c r="DFD11" s="108"/>
      <c r="DFE11" s="108"/>
      <c r="DFF11" s="108"/>
      <c r="DFG11" s="108"/>
      <c r="DFH11" s="108"/>
      <c r="DFI11" s="108"/>
      <c r="DFJ11" s="108"/>
      <c r="DFK11" s="108"/>
      <c r="DFL11" s="108"/>
      <c r="DFM11" s="108"/>
      <c r="DFN11" s="108"/>
      <c r="DFO11" s="108"/>
      <c r="DFP11" s="108"/>
      <c r="DFQ11" s="108"/>
      <c r="DFR11" s="108"/>
      <c r="DFS11" s="108"/>
      <c r="DFT11" s="108"/>
      <c r="DFU11" s="108"/>
      <c r="DFV11" s="108"/>
      <c r="DFW11" s="108"/>
      <c r="DFX11" s="108"/>
      <c r="DFY11" s="108"/>
      <c r="DFZ11" s="108"/>
      <c r="DGA11" s="108"/>
      <c r="DGB11" s="108"/>
      <c r="DGC11" s="108"/>
      <c r="DGD11" s="108"/>
      <c r="DGE11" s="108"/>
      <c r="DGF11" s="108"/>
      <c r="DGG11" s="108"/>
      <c r="DGH11" s="108"/>
      <c r="DGI11" s="108"/>
      <c r="DGJ11" s="108"/>
      <c r="DGK11" s="108"/>
      <c r="DGL11" s="108"/>
      <c r="DGM11" s="108"/>
      <c r="DGN11" s="108"/>
      <c r="DGO11" s="108"/>
      <c r="DGP11" s="108"/>
      <c r="DGQ11" s="108"/>
      <c r="DGR11" s="108"/>
      <c r="DGS11" s="108"/>
      <c r="DGT11" s="108"/>
      <c r="DGU11" s="108"/>
      <c r="DGV11" s="108"/>
      <c r="DGW11" s="108"/>
      <c r="DGX11" s="108"/>
      <c r="DGY11" s="108"/>
      <c r="DGZ11" s="108"/>
      <c r="DHA11" s="108"/>
      <c r="DHB11" s="108"/>
      <c r="DHC11" s="108"/>
      <c r="DHD11" s="108"/>
      <c r="DHE11" s="108"/>
      <c r="DHF11" s="108"/>
      <c r="DHG11" s="108"/>
      <c r="DHH11" s="108"/>
      <c r="DHI11" s="108"/>
      <c r="DHJ11" s="108"/>
      <c r="DHK11" s="108"/>
      <c r="DHL11" s="108"/>
      <c r="DHM11" s="108"/>
      <c r="DHN11" s="108"/>
      <c r="DHO11" s="108"/>
      <c r="DHP11" s="108"/>
      <c r="DHQ11" s="108"/>
      <c r="DHR11" s="108"/>
      <c r="DHS11" s="108"/>
      <c r="DHT11" s="108"/>
      <c r="DHU11" s="108"/>
      <c r="DHV11" s="108"/>
      <c r="DHW11" s="108"/>
      <c r="DHX11" s="108"/>
      <c r="DHY11" s="108"/>
      <c r="DHZ11" s="108"/>
      <c r="DIA11" s="108"/>
      <c r="DIB11" s="108"/>
      <c r="DIC11" s="108"/>
      <c r="DID11" s="108"/>
      <c r="DIE11" s="108"/>
      <c r="DIF11" s="108"/>
      <c r="DIG11" s="108"/>
      <c r="DIH11" s="108"/>
      <c r="DII11" s="108"/>
      <c r="DIJ11" s="108"/>
      <c r="DIK11" s="108"/>
      <c r="DIL11" s="108"/>
      <c r="DIM11" s="108"/>
      <c r="DIN11" s="108"/>
      <c r="DIO11" s="108"/>
      <c r="DIP11" s="108"/>
      <c r="DIQ11" s="108"/>
      <c r="DIR11" s="108"/>
      <c r="DIS11" s="108"/>
      <c r="DIT11" s="108"/>
      <c r="DIU11" s="108"/>
      <c r="DIV11" s="108"/>
      <c r="DIW11" s="108"/>
      <c r="DIX11" s="108"/>
      <c r="DIY11" s="108"/>
      <c r="DIZ11" s="108"/>
      <c r="DJA11" s="108"/>
      <c r="DJB11" s="108"/>
      <c r="DJC11" s="108"/>
      <c r="DJD11" s="108"/>
      <c r="DJE11" s="108"/>
      <c r="DJF11" s="108"/>
      <c r="DJG11" s="108"/>
      <c r="DJH11" s="108"/>
      <c r="DJI11" s="108"/>
      <c r="DJJ11" s="108"/>
      <c r="DJK11" s="108"/>
      <c r="DJL11" s="108"/>
      <c r="DJM11" s="108"/>
      <c r="DJN11" s="108"/>
      <c r="DJO11" s="108"/>
      <c r="DJP11" s="108"/>
      <c r="DJQ11" s="108"/>
      <c r="DJR11" s="108"/>
      <c r="DJS11" s="108"/>
      <c r="DJT11" s="108"/>
      <c r="DJU11" s="108"/>
      <c r="DJV11" s="108"/>
      <c r="DJW11" s="108"/>
      <c r="DJX11" s="108"/>
      <c r="DJY11" s="108"/>
      <c r="DJZ11" s="108"/>
      <c r="DKA11" s="108"/>
      <c r="DKB11" s="108"/>
      <c r="DKC11" s="108"/>
      <c r="DKD11" s="108"/>
      <c r="DKE11" s="108"/>
      <c r="DKF11" s="108"/>
      <c r="DKG11" s="108"/>
      <c r="DKH11" s="108"/>
      <c r="DKI11" s="108"/>
      <c r="DKJ11" s="108"/>
      <c r="DKK11" s="108"/>
      <c r="DKL11" s="108"/>
      <c r="DKM11" s="108"/>
      <c r="DKN11" s="108"/>
      <c r="DKO11" s="108"/>
      <c r="DKP11" s="108"/>
      <c r="DKQ11" s="108"/>
      <c r="DKR11" s="108"/>
      <c r="DKS11" s="108"/>
      <c r="DKT11" s="108"/>
      <c r="DKU11" s="108"/>
      <c r="DKV11" s="108"/>
      <c r="DKW11" s="108"/>
      <c r="DKX11" s="108"/>
      <c r="DKY11" s="108"/>
      <c r="DKZ11" s="108"/>
      <c r="DLA11" s="108"/>
      <c r="DLB11" s="108"/>
      <c r="DLC11" s="108"/>
      <c r="DLD11" s="108"/>
      <c r="DLE11" s="108"/>
      <c r="DLF11" s="108"/>
      <c r="DLG11" s="108"/>
      <c r="DLH11" s="108"/>
      <c r="DLI11" s="108"/>
      <c r="DLJ11" s="108"/>
      <c r="DLK11" s="108"/>
      <c r="DLL11" s="108"/>
      <c r="DLM11" s="108"/>
      <c r="DLN11" s="108"/>
      <c r="DLO11" s="108"/>
      <c r="DLP11" s="108"/>
      <c r="DLQ11" s="108"/>
      <c r="DLR11" s="108"/>
      <c r="DLS11" s="108"/>
      <c r="DLT11" s="108"/>
      <c r="DLU11" s="108"/>
      <c r="DLV11" s="108"/>
      <c r="DLW11" s="108"/>
      <c r="DLX11" s="108"/>
      <c r="DLY11" s="108"/>
      <c r="DLZ11" s="108"/>
      <c r="DMA11" s="108"/>
      <c r="DMB11" s="108"/>
      <c r="DMC11" s="108"/>
      <c r="DMD11" s="108"/>
      <c r="DME11" s="108"/>
      <c r="DMF11" s="108"/>
      <c r="DMG11" s="108"/>
      <c r="DMH11" s="108"/>
      <c r="DMI11" s="108"/>
      <c r="DMJ11" s="108"/>
      <c r="DMK11" s="108"/>
      <c r="DML11" s="108"/>
      <c r="DMM11" s="108"/>
      <c r="DMN11" s="108"/>
      <c r="DMO11" s="108"/>
      <c r="DMP11" s="108"/>
      <c r="DMQ11" s="108"/>
      <c r="DMR11" s="108"/>
      <c r="DMS11" s="108"/>
      <c r="DMT11" s="108"/>
      <c r="DMU11" s="108"/>
      <c r="DMV11" s="108"/>
      <c r="DMW11" s="108"/>
      <c r="DMX11" s="108"/>
      <c r="DMY11" s="108"/>
      <c r="DMZ11" s="108"/>
      <c r="DNA11" s="108"/>
      <c r="DNB11" s="108"/>
      <c r="DNC11" s="108"/>
      <c r="DND11" s="108"/>
      <c r="DNE11" s="108"/>
      <c r="DNF11" s="108"/>
      <c r="DNG11" s="108"/>
      <c r="DNH11" s="108"/>
      <c r="DNI11" s="108"/>
      <c r="DNJ11" s="108"/>
      <c r="DNK11" s="108"/>
      <c r="DNL11" s="108"/>
      <c r="DNM11" s="108"/>
      <c r="DNN11" s="108"/>
      <c r="DNO11" s="108"/>
      <c r="DNP11" s="108"/>
      <c r="DNQ11" s="108"/>
      <c r="DNR11" s="108"/>
      <c r="DNS11" s="108"/>
      <c r="DNT11" s="108"/>
      <c r="DNU11" s="108"/>
      <c r="DNV11" s="108"/>
      <c r="DNW11" s="108"/>
      <c r="DNX11" s="108"/>
      <c r="DNY11" s="108"/>
      <c r="DNZ11" s="108"/>
      <c r="DOA11" s="108"/>
      <c r="DOB11" s="108"/>
      <c r="DOC11" s="108"/>
      <c r="DOD11" s="108"/>
      <c r="DOE11" s="108"/>
      <c r="DOF11" s="108"/>
      <c r="DOG11" s="108"/>
      <c r="DOH11" s="108"/>
      <c r="DOI11" s="108"/>
      <c r="DOJ11" s="108"/>
      <c r="DOK11" s="108"/>
      <c r="DOL11" s="108"/>
      <c r="DOM11" s="108"/>
      <c r="DON11" s="108"/>
      <c r="DOO11" s="108"/>
      <c r="DOP11" s="108"/>
      <c r="DOQ11" s="108"/>
      <c r="DOR11" s="108"/>
      <c r="DOS11" s="108"/>
      <c r="DOT11" s="108"/>
      <c r="DOU11" s="108"/>
      <c r="DOV11" s="108"/>
      <c r="DOW11" s="108"/>
      <c r="DOX11" s="108"/>
      <c r="DOY11" s="108"/>
      <c r="DOZ11" s="108"/>
      <c r="DPA11" s="108"/>
      <c r="DPB11" s="108"/>
      <c r="DPC11" s="108"/>
      <c r="DPD11" s="108"/>
      <c r="DPE11" s="108"/>
      <c r="DPF11" s="108"/>
      <c r="DPG11" s="108"/>
      <c r="DPH11" s="108"/>
      <c r="DPI11" s="108"/>
      <c r="DPJ11" s="108"/>
      <c r="DPK11" s="108"/>
      <c r="DPL11" s="108"/>
      <c r="DPM11" s="108"/>
      <c r="DPN11" s="108"/>
      <c r="DPO11" s="108"/>
      <c r="DPP11" s="108"/>
      <c r="DPQ11" s="108"/>
      <c r="DPR11" s="108"/>
      <c r="DPS11" s="108"/>
      <c r="DPT11" s="108"/>
      <c r="DPU11" s="108"/>
      <c r="DPV11" s="108"/>
      <c r="DPW11" s="108"/>
      <c r="DPX11" s="108"/>
      <c r="DPY11" s="108"/>
      <c r="DPZ11" s="108"/>
      <c r="DQA11" s="108"/>
      <c r="DQB11" s="108"/>
      <c r="DQC11" s="108"/>
      <c r="DQD11" s="108"/>
      <c r="DQE11" s="108"/>
      <c r="DQF11" s="108"/>
      <c r="DQG11" s="108"/>
      <c r="DQH11" s="108"/>
      <c r="DQI11" s="108"/>
      <c r="DQJ11" s="108"/>
      <c r="DQK11" s="108"/>
      <c r="DQL11" s="108"/>
      <c r="DQM11" s="108"/>
      <c r="DQN11" s="108"/>
      <c r="DQO11" s="108"/>
      <c r="DQP11" s="108"/>
      <c r="DQQ11" s="108"/>
      <c r="DQR11" s="108"/>
      <c r="DQS11" s="108"/>
      <c r="DQT11" s="108"/>
      <c r="DQU11" s="108"/>
      <c r="DQV11" s="108"/>
      <c r="DQW11" s="108"/>
      <c r="DQX11" s="108"/>
      <c r="DQY11" s="108"/>
      <c r="DQZ11" s="108"/>
      <c r="DRA11" s="108"/>
      <c r="DRB11" s="108"/>
      <c r="DRC11" s="108"/>
      <c r="DRD11" s="108"/>
      <c r="DRE11" s="108"/>
      <c r="DRF11" s="108"/>
      <c r="DRG11" s="108"/>
      <c r="DRH11" s="108"/>
      <c r="DRI11" s="108"/>
      <c r="DRJ11" s="108"/>
      <c r="DRK11" s="108"/>
      <c r="DRL11" s="108"/>
      <c r="DRM11" s="108"/>
      <c r="DRN11" s="108"/>
      <c r="DRO11" s="108"/>
      <c r="DRP11" s="108"/>
      <c r="DRQ11" s="108"/>
      <c r="DRR11" s="108"/>
      <c r="DRS11" s="108"/>
      <c r="DRT11" s="108"/>
      <c r="DRU11" s="108"/>
      <c r="DRV11" s="108"/>
      <c r="DRW11" s="108"/>
      <c r="DRX11" s="108"/>
      <c r="DRY11" s="108"/>
      <c r="DRZ11" s="108"/>
      <c r="DSA11" s="108"/>
      <c r="DSB11" s="108"/>
      <c r="DSC11" s="108"/>
      <c r="DSD11" s="108"/>
      <c r="DSE11" s="108"/>
      <c r="DSF11" s="108"/>
      <c r="DSG11" s="108"/>
      <c r="DSH11" s="108"/>
      <c r="DSI11" s="108"/>
      <c r="DSJ11" s="108"/>
      <c r="DSK11" s="108"/>
      <c r="DSL11" s="108"/>
      <c r="DSM11" s="108"/>
      <c r="DSN11" s="108"/>
      <c r="DSO11" s="108"/>
      <c r="DSP11" s="108"/>
      <c r="DSQ11" s="108"/>
      <c r="DSR11" s="108"/>
      <c r="DSS11" s="108"/>
      <c r="DST11" s="108"/>
      <c r="DSU11" s="108"/>
      <c r="DSV11" s="108"/>
      <c r="DSW11" s="108"/>
      <c r="DSX11" s="108"/>
      <c r="DSY11" s="108"/>
      <c r="DSZ11" s="108"/>
      <c r="DTA11" s="108"/>
      <c r="DTB11" s="108"/>
      <c r="DTC11" s="108"/>
      <c r="DTD11" s="108"/>
      <c r="DTE11" s="108"/>
      <c r="DTF11" s="108"/>
      <c r="DTG11" s="108"/>
      <c r="DTH11" s="108"/>
      <c r="DTI11" s="108"/>
      <c r="DTJ11" s="108"/>
      <c r="DTK11" s="108"/>
      <c r="DTL11" s="108"/>
      <c r="DTM11" s="108"/>
      <c r="DTN11" s="108"/>
      <c r="DTO11" s="108"/>
      <c r="DTP11" s="108"/>
      <c r="DTQ11" s="108"/>
      <c r="DTR11" s="108"/>
      <c r="DTS11" s="108"/>
      <c r="DTT11" s="108"/>
      <c r="DTU11" s="108"/>
      <c r="DTV11" s="108"/>
      <c r="DTW11" s="108"/>
      <c r="DTX11" s="108"/>
      <c r="DTY11" s="108"/>
      <c r="DTZ11" s="108"/>
      <c r="DUA11" s="108"/>
      <c r="DUB11" s="108"/>
      <c r="DUC11" s="108"/>
      <c r="DUD11" s="108"/>
      <c r="DUE11" s="108"/>
      <c r="DUF11" s="108"/>
      <c r="DUG11" s="108"/>
      <c r="DUH11" s="108"/>
      <c r="DUI11" s="108"/>
      <c r="DUJ11" s="108"/>
      <c r="DUK11" s="108"/>
      <c r="DUL11" s="108"/>
      <c r="DUM11" s="108"/>
      <c r="DUN11" s="108"/>
      <c r="DUO11" s="108"/>
      <c r="DUP11" s="108"/>
      <c r="DUQ11" s="108"/>
      <c r="DUR11" s="108"/>
      <c r="DUS11" s="108"/>
      <c r="DUT11" s="108"/>
      <c r="DUU11" s="108"/>
      <c r="DUV11" s="108"/>
      <c r="DUW11" s="108"/>
      <c r="DUX11" s="108"/>
      <c r="DUY11" s="108"/>
      <c r="DUZ11" s="108"/>
      <c r="DVA11" s="108"/>
      <c r="DVB11" s="108"/>
      <c r="DVC11" s="108"/>
      <c r="DVD11" s="108"/>
      <c r="DVE11" s="108"/>
      <c r="DVF11" s="108"/>
      <c r="DVG11" s="108"/>
      <c r="DVH11" s="108"/>
      <c r="DVI11" s="108"/>
      <c r="DVJ11" s="108"/>
      <c r="DVK11" s="108"/>
      <c r="DVL11" s="108"/>
      <c r="DVM11" s="108"/>
      <c r="DVN11" s="108"/>
      <c r="DVO11" s="108"/>
      <c r="DVP11" s="108"/>
      <c r="DVQ11" s="108"/>
      <c r="DVR11" s="108"/>
      <c r="DVS11" s="108"/>
      <c r="DVT11" s="108"/>
      <c r="DVU11" s="108"/>
      <c r="DVV11" s="108"/>
      <c r="DVW11" s="108"/>
      <c r="DVX11" s="108"/>
      <c r="DVY11" s="108"/>
      <c r="DVZ11" s="108"/>
      <c r="DWA11" s="108"/>
      <c r="DWB11" s="108"/>
      <c r="DWC11" s="108"/>
      <c r="DWD11" s="108"/>
      <c r="DWE11" s="108"/>
      <c r="DWF11" s="108"/>
      <c r="DWG11" s="108"/>
      <c r="DWH11" s="108"/>
      <c r="DWI11" s="108"/>
      <c r="DWJ11" s="108"/>
      <c r="DWK11" s="108"/>
      <c r="DWL11" s="108"/>
      <c r="DWM11" s="108"/>
      <c r="DWN11" s="108"/>
      <c r="DWO11" s="108"/>
      <c r="DWP11" s="108"/>
      <c r="DWQ11" s="108"/>
      <c r="DWR11" s="108"/>
      <c r="DWS11" s="108"/>
      <c r="DWT11" s="108"/>
      <c r="DWU11" s="108"/>
      <c r="DWV11" s="108"/>
      <c r="DWW11" s="108"/>
      <c r="DWX11" s="108"/>
      <c r="DWY11" s="108"/>
      <c r="DWZ11" s="108"/>
      <c r="DXA11" s="108"/>
      <c r="DXB11" s="108"/>
      <c r="DXC11" s="108"/>
      <c r="DXD11" s="108"/>
      <c r="DXE11" s="108"/>
      <c r="DXF11" s="108"/>
      <c r="DXG11" s="108"/>
      <c r="DXH11" s="108"/>
      <c r="DXI11" s="108"/>
      <c r="DXJ11" s="108"/>
      <c r="DXK11" s="108"/>
      <c r="DXL11" s="108"/>
      <c r="DXM11" s="108"/>
      <c r="DXN11" s="108"/>
      <c r="DXO11" s="108"/>
      <c r="DXP11" s="108"/>
      <c r="DXQ11" s="108"/>
      <c r="DXR11" s="108"/>
      <c r="DXS11" s="108"/>
      <c r="DXT11" s="108"/>
      <c r="DXU11" s="108"/>
      <c r="DXV11" s="108"/>
      <c r="DXW11" s="108"/>
      <c r="DXX11" s="108"/>
      <c r="DXY11" s="108"/>
      <c r="DXZ11" s="108"/>
      <c r="DYA11" s="108"/>
      <c r="DYB11" s="108"/>
      <c r="DYC11" s="108"/>
      <c r="DYD11" s="108"/>
      <c r="DYE11" s="108"/>
      <c r="DYF11" s="108"/>
      <c r="DYG11" s="108"/>
      <c r="DYH11" s="108"/>
      <c r="DYI11" s="108"/>
      <c r="DYJ11" s="108"/>
      <c r="DYK11" s="108"/>
      <c r="DYL11" s="108"/>
      <c r="DYM11" s="108"/>
      <c r="DYN11" s="108"/>
      <c r="DYO11" s="108"/>
      <c r="DYP11" s="108"/>
      <c r="DYQ11" s="108"/>
      <c r="DYR11" s="108"/>
      <c r="DYS11" s="108"/>
      <c r="DYT11" s="108"/>
      <c r="DYU11" s="108"/>
      <c r="DYV11" s="108"/>
      <c r="DYW11" s="108"/>
      <c r="DYX11" s="108"/>
      <c r="DYY11" s="108"/>
      <c r="DYZ11" s="108"/>
      <c r="DZA11" s="108"/>
      <c r="DZB11" s="108"/>
      <c r="DZC11" s="108"/>
      <c r="DZD11" s="108"/>
      <c r="DZE11" s="108"/>
      <c r="DZF11" s="108"/>
      <c r="DZG11" s="108"/>
      <c r="DZH11" s="108"/>
      <c r="DZI11" s="108"/>
      <c r="DZJ11" s="108"/>
      <c r="DZK11" s="108"/>
      <c r="DZL11" s="108"/>
      <c r="DZM11" s="108"/>
      <c r="DZN11" s="108"/>
      <c r="DZO11" s="108"/>
      <c r="DZP11" s="108"/>
      <c r="DZQ11" s="108"/>
      <c r="DZR11" s="108"/>
      <c r="DZS11" s="108"/>
      <c r="DZT11" s="108"/>
      <c r="DZU11" s="108"/>
      <c r="DZV11" s="108"/>
      <c r="DZW11" s="108"/>
      <c r="DZX11" s="108"/>
      <c r="DZY11" s="108"/>
      <c r="DZZ11" s="108"/>
      <c r="EAA11" s="108"/>
      <c r="EAB11" s="108"/>
      <c r="EAC11" s="108"/>
      <c r="EAD11" s="108"/>
      <c r="EAE11" s="108"/>
      <c r="EAF11" s="108"/>
      <c r="EAG11" s="108"/>
      <c r="EAH11" s="108"/>
      <c r="EAI11" s="108"/>
      <c r="EAJ11" s="108"/>
      <c r="EAK11" s="108"/>
      <c r="EAL11" s="108"/>
      <c r="EAM11" s="108"/>
      <c r="EAN11" s="108"/>
      <c r="EAO11" s="108"/>
      <c r="EAP11" s="108"/>
      <c r="EAQ11" s="108"/>
      <c r="EAR11" s="108"/>
      <c r="EAS11" s="108"/>
      <c r="EAT11" s="108"/>
      <c r="EAU11" s="108"/>
      <c r="EAV11" s="108"/>
      <c r="EAW11" s="108"/>
      <c r="EAX11" s="108"/>
      <c r="EAY11" s="108"/>
      <c r="EAZ11" s="108"/>
      <c r="EBA11" s="108"/>
      <c r="EBB11" s="108"/>
      <c r="EBC11" s="108"/>
      <c r="EBD11" s="108"/>
      <c r="EBE11" s="108"/>
      <c r="EBF11" s="108"/>
      <c r="EBG11" s="108"/>
      <c r="EBH11" s="108"/>
      <c r="EBI11" s="108"/>
      <c r="EBJ11" s="108"/>
      <c r="EBK11" s="108"/>
      <c r="EBL11" s="108"/>
      <c r="EBM11" s="108"/>
      <c r="EBN11" s="108"/>
      <c r="EBO11" s="108"/>
      <c r="EBP11" s="108"/>
      <c r="EBQ11" s="108"/>
      <c r="EBR11" s="108"/>
      <c r="EBS11" s="108"/>
      <c r="EBT11" s="108"/>
      <c r="EBU11" s="108"/>
      <c r="EBV11" s="108"/>
      <c r="EBW11" s="108"/>
      <c r="EBX11" s="108"/>
      <c r="EBY11" s="108"/>
      <c r="EBZ11" s="108"/>
      <c r="ECA11" s="108"/>
      <c r="ECB11" s="108"/>
      <c r="ECC11" s="108"/>
      <c r="ECD11" s="108"/>
      <c r="ECE11" s="108"/>
      <c r="ECF11" s="108"/>
      <c r="ECG11" s="108"/>
      <c r="ECH11" s="108"/>
      <c r="ECI11" s="108"/>
      <c r="ECJ11" s="108"/>
      <c r="ECK11" s="108"/>
      <c r="ECL11" s="108"/>
      <c r="ECM11" s="108"/>
      <c r="ECN11" s="108"/>
      <c r="ECO11" s="108"/>
      <c r="ECP11" s="108"/>
      <c r="ECQ11" s="108"/>
      <c r="ECR11" s="108"/>
      <c r="ECS11" s="108"/>
      <c r="ECT11" s="108"/>
      <c r="ECU11" s="108"/>
      <c r="ECV11" s="108"/>
      <c r="ECW11" s="108"/>
      <c r="ECX11" s="108"/>
      <c r="ECY11" s="108"/>
      <c r="ECZ11" s="108"/>
      <c r="EDA11" s="108"/>
      <c r="EDB11" s="108"/>
      <c r="EDC11" s="108"/>
      <c r="EDD11" s="108"/>
      <c r="EDE11" s="108"/>
      <c r="EDF11" s="108"/>
      <c r="EDG11" s="108"/>
      <c r="EDH11" s="108"/>
      <c r="EDI11" s="108"/>
      <c r="EDJ11" s="108"/>
      <c r="EDK11" s="108"/>
      <c r="EDL11" s="108"/>
      <c r="EDM11" s="108"/>
      <c r="EDN11" s="108"/>
      <c r="EDO11" s="108"/>
      <c r="EDP11" s="108"/>
      <c r="EDQ11" s="108"/>
      <c r="EDR11" s="108"/>
      <c r="EDS11" s="108"/>
      <c r="EDT11" s="108"/>
      <c r="EDU11" s="108"/>
      <c r="EDV11" s="108"/>
      <c r="EDW11" s="108"/>
      <c r="EDX11" s="108"/>
      <c r="EDY11" s="108"/>
      <c r="EDZ11" s="108"/>
      <c r="EEA11" s="108"/>
      <c r="EEB11" s="108"/>
      <c r="EEC11" s="108"/>
      <c r="EED11" s="108"/>
      <c r="EEE11" s="108"/>
      <c r="EEF11" s="108"/>
      <c r="EEG11" s="108"/>
      <c r="EEH11" s="108"/>
      <c r="EEI11" s="108"/>
      <c r="EEJ11" s="108"/>
      <c r="EEK11" s="108"/>
      <c r="EEL11" s="108"/>
      <c r="EEM11" s="108"/>
      <c r="EEN11" s="108"/>
      <c r="EEO11" s="108"/>
      <c r="EEP11" s="108"/>
      <c r="EEQ11" s="108"/>
      <c r="EER11" s="108"/>
      <c r="EES11" s="108"/>
      <c r="EET11" s="108"/>
      <c r="EEU11" s="108"/>
      <c r="EEV11" s="108"/>
      <c r="EEW11" s="108"/>
      <c r="EEX11" s="108"/>
      <c r="EEY11" s="108"/>
      <c r="EEZ11" s="108"/>
      <c r="EFA11" s="108"/>
      <c r="EFB11" s="108"/>
      <c r="EFC11" s="108"/>
      <c r="EFD11" s="108"/>
      <c r="EFE11" s="108"/>
      <c r="EFF11" s="108"/>
      <c r="EFG11" s="108"/>
      <c r="EFH11" s="108"/>
      <c r="EFI11" s="108"/>
      <c r="EFJ11" s="108"/>
      <c r="EFK11" s="108"/>
      <c r="EFL11" s="108"/>
      <c r="EFM11" s="108"/>
      <c r="EFN11" s="108"/>
      <c r="EFO11" s="108"/>
      <c r="EFP11" s="108"/>
      <c r="EFQ11" s="108"/>
      <c r="EFR11" s="108"/>
      <c r="EFS11" s="108"/>
      <c r="EFT11" s="108"/>
      <c r="EFU11" s="108"/>
      <c r="EFV11" s="108"/>
      <c r="EFW11" s="108"/>
      <c r="EFX11" s="108"/>
      <c r="EFY11" s="108"/>
      <c r="EFZ11" s="108"/>
      <c r="EGA11" s="108"/>
      <c r="EGB11" s="108"/>
      <c r="EGC11" s="108"/>
      <c r="EGD11" s="108"/>
      <c r="EGE11" s="108"/>
      <c r="EGF11" s="108"/>
      <c r="EGG11" s="108"/>
      <c r="EGH11" s="108"/>
      <c r="EGI11" s="108"/>
      <c r="EGJ11" s="108"/>
      <c r="EGK11" s="108"/>
      <c r="EGL11" s="108"/>
      <c r="EGM11" s="108"/>
      <c r="EGN11" s="108"/>
      <c r="EGO11" s="108"/>
      <c r="EGP11" s="108"/>
      <c r="EGQ11" s="108"/>
      <c r="EGR11" s="108"/>
      <c r="EGS11" s="108"/>
      <c r="EGT11" s="108"/>
      <c r="EGU11" s="108"/>
      <c r="EGV11" s="108"/>
      <c r="EGW11" s="108"/>
      <c r="EGX11" s="108"/>
      <c r="EGY11" s="108"/>
      <c r="EGZ11" s="108"/>
      <c r="EHA11" s="108"/>
      <c r="EHB11" s="108"/>
      <c r="EHC11" s="108"/>
      <c r="EHD11" s="108"/>
      <c r="EHE11" s="108"/>
      <c r="EHF11" s="108"/>
      <c r="EHG11" s="108"/>
      <c r="EHH11" s="108"/>
      <c r="EHI11" s="108"/>
      <c r="EHJ11" s="108"/>
      <c r="EHK11" s="108"/>
      <c r="EHL11" s="108"/>
      <c r="EHM11" s="108"/>
      <c r="EHN11" s="108"/>
      <c r="EHO11" s="108"/>
      <c r="EHP11" s="108"/>
      <c r="EHQ11" s="108"/>
      <c r="EHR11" s="108"/>
      <c r="EHS11" s="108"/>
      <c r="EHT11" s="108"/>
      <c r="EHU11" s="108"/>
      <c r="EHV11" s="108"/>
      <c r="EHW11" s="108"/>
      <c r="EHX11" s="108"/>
      <c r="EHY11" s="108"/>
      <c r="EHZ11" s="108"/>
      <c r="EIA11" s="108"/>
      <c r="EIB11" s="108"/>
      <c r="EIC11" s="108"/>
      <c r="EID11" s="108"/>
      <c r="EIE11" s="108"/>
      <c r="EIF11" s="108"/>
      <c r="EIG11" s="108"/>
      <c r="EIH11" s="108"/>
      <c r="EII11" s="108"/>
      <c r="EIJ11" s="108"/>
      <c r="EIK11" s="108"/>
      <c r="EIL11" s="108"/>
      <c r="EIM11" s="108"/>
      <c r="EIN11" s="108"/>
      <c r="EIO11" s="108"/>
      <c r="EIP11" s="108"/>
      <c r="EIQ11" s="108"/>
      <c r="EIR11" s="108"/>
      <c r="EIS11" s="108"/>
      <c r="EIT11" s="108"/>
      <c r="EIU11" s="108"/>
      <c r="EIV11" s="108"/>
      <c r="EIW11" s="108"/>
      <c r="EIX11" s="108"/>
      <c r="EIY11" s="108"/>
      <c r="EIZ11" s="108"/>
      <c r="EJA11" s="108"/>
      <c r="EJB11" s="108"/>
      <c r="EJC11" s="108"/>
      <c r="EJD11" s="108"/>
      <c r="EJE11" s="108"/>
      <c r="EJF11" s="108"/>
      <c r="EJG11" s="108"/>
      <c r="EJH11" s="108"/>
      <c r="EJI11" s="108"/>
      <c r="EJJ11" s="108"/>
      <c r="EJK11" s="108"/>
      <c r="EJL11" s="108"/>
      <c r="EJM11" s="108"/>
      <c r="EJN11" s="108"/>
      <c r="EJO11" s="108"/>
      <c r="EJP11" s="108"/>
      <c r="EJQ11" s="108"/>
      <c r="EJR11" s="108"/>
      <c r="EJS11" s="108"/>
      <c r="EJT11" s="108"/>
      <c r="EJU11" s="108"/>
      <c r="EJV11" s="108"/>
      <c r="EJW11" s="108"/>
      <c r="EJX11" s="108"/>
      <c r="EJY11" s="108"/>
      <c r="EJZ11" s="108"/>
      <c r="EKA11" s="108"/>
      <c r="EKB11" s="108"/>
      <c r="EKC11" s="108"/>
      <c r="EKD11" s="108"/>
      <c r="EKE11" s="108"/>
      <c r="EKF11" s="108"/>
      <c r="EKG11" s="108"/>
      <c r="EKH11" s="108"/>
      <c r="EKI11" s="108"/>
      <c r="EKJ11" s="108"/>
      <c r="EKK11" s="108"/>
      <c r="EKL11" s="108"/>
      <c r="EKM11" s="108"/>
      <c r="EKN11" s="108"/>
      <c r="EKO11" s="108"/>
      <c r="EKP11" s="108"/>
      <c r="EKQ11" s="108"/>
      <c r="EKR11" s="108"/>
      <c r="EKS11" s="108"/>
      <c r="EKT11" s="108"/>
      <c r="EKU11" s="108"/>
      <c r="EKV11" s="108"/>
      <c r="EKW11" s="108"/>
      <c r="EKX11" s="108"/>
      <c r="EKY11" s="108"/>
      <c r="EKZ11" s="108"/>
      <c r="ELA11" s="108"/>
      <c r="ELB11" s="108"/>
      <c r="ELC11" s="108"/>
      <c r="ELD11" s="108"/>
      <c r="ELE11" s="108"/>
      <c r="ELF11" s="108"/>
      <c r="ELG11" s="108"/>
      <c r="ELH11" s="108"/>
      <c r="ELI11" s="108"/>
      <c r="ELJ11" s="108"/>
      <c r="ELK11" s="108"/>
      <c r="ELL11" s="108"/>
      <c r="ELM11" s="108"/>
      <c r="ELN11" s="108"/>
      <c r="ELO11" s="108"/>
      <c r="ELP11" s="108"/>
      <c r="ELQ11" s="108"/>
      <c r="ELR11" s="108"/>
      <c r="ELS11" s="108"/>
      <c r="ELT11" s="108"/>
      <c r="ELU11" s="108"/>
      <c r="ELV11" s="108"/>
      <c r="ELW11" s="108"/>
      <c r="ELX11" s="108"/>
      <c r="ELY11" s="108"/>
      <c r="ELZ11" s="108"/>
      <c r="EMA11" s="108"/>
      <c r="EMB11" s="108"/>
      <c r="EMC11" s="108"/>
      <c r="EMD11" s="108"/>
      <c r="EME11" s="108"/>
      <c r="EMF11" s="108"/>
      <c r="EMG11" s="108"/>
      <c r="EMH11" s="108"/>
      <c r="EMI11" s="108"/>
      <c r="EMJ11" s="108"/>
      <c r="EMK11" s="108"/>
      <c r="EML11" s="108"/>
      <c r="EMM11" s="108"/>
      <c r="EMN11" s="108"/>
      <c r="EMO11" s="108"/>
      <c r="EMP11" s="108"/>
      <c r="EMQ11" s="108"/>
      <c r="EMR11" s="108"/>
      <c r="EMS11" s="108"/>
      <c r="EMT11" s="108"/>
      <c r="EMU11" s="108"/>
      <c r="EMV11" s="108"/>
      <c r="EMW11" s="108"/>
      <c r="EMX11" s="108"/>
      <c r="EMY11" s="108"/>
      <c r="EMZ11" s="108"/>
      <c r="ENA11" s="108"/>
      <c r="ENB11" s="108"/>
      <c r="ENC11" s="108"/>
      <c r="END11" s="108"/>
      <c r="ENE11" s="108"/>
      <c r="ENF11" s="108"/>
      <c r="ENG11" s="108"/>
      <c r="ENH11" s="108"/>
      <c r="ENI11" s="108"/>
      <c r="ENJ11" s="108"/>
      <c r="ENK11" s="108"/>
      <c r="ENL11" s="108"/>
      <c r="ENM11" s="108"/>
      <c r="ENN11" s="108"/>
      <c r="ENO11" s="108"/>
      <c r="ENP11" s="108"/>
      <c r="ENQ11" s="108"/>
      <c r="ENR11" s="108"/>
      <c r="ENS11" s="108"/>
      <c r="ENT11" s="108"/>
      <c r="ENU11" s="108"/>
      <c r="ENV11" s="108"/>
      <c r="ENW11" s="108"/>
      <c r="ENX11" s="108"/>
      <c r="ENY11" s="108"/>
      <c r="ENZ11" s="108"/>
      <c r="EOA11" s="108"/>
      <c r="EOB11" s="108"/>
      <c r="EOC11" s="108"/>
      <c r="EOD11" s="108"/>
      <c r="EOE11" s="108"/>
      <c r="EOF11" s="108"/>
      <c r="EOG11" s="108"/>
      <c r="EOH11" s="108"/>
      <c r="EOI11" s="108"/>
      <c r="EOJ11" s="108"/>
      <c r="EOK11" s="108"/>
      <c r="EOL11" s="108"/>
      <c r="EOM11" s="108"/>
      <c r="EON11" s="108"/>
      <c r="EOO11" s="108"/>
      <c r="EOP11" s="108"/>
      <c r="EOQ11" s="108"/>
      <c r="EOR11" s="108"/>
      <c r="EOS11" s="108"/>
      <c r="EOT11" s="108"/>
      <c r="EOU11" s="108"/>
      <c r="EOV11" s="108"/>
      <c r="EOW11" s="108"/>
      <c r="EOX11" s="108"/>
      <c r="EOY11" s="108"/>
      <c r="EOZ11" s="108"/>
      <c r="EPA11" s="108"/>
      <c r="EPB11" s="108"/>
      <c r="EPC11" s="108"/>
      <c r="EPD11" s="108"/>
      <c r="EPE11" s="108"/>
      <c r="EPF11" s="108"/>
      <c r="EPG11" s="108"/>
      <c r="EPH11" s="108"/>
      <c r="EPI11" s="108"/>
      <c r="EPJ11" s="108"/>
      <c r="EPK11" s="108"/>
      <c r="EPL11" s="108"/>
      <c r="EPM11" s="108"/>
      <c r="EPN11" s="108"/>
      <c r="EPO11" s="108"/>
      <c r="EPP11" s="108"/>
      <c r="EPQ11" s="108"/>
      <c r="EPR11" s="108"/>
      <c r="EPS11" s="108"/>
      <c r="EPT11" s="108"/>
      <c r="EPU11" s="108"/>
      <c r="EPV11" s="108"/>
      <c r="EPW11" s="108"/>
      <c r="EPX11" s="108"/>
      <c r="EPY11" s="108"/>
      <c r="EPZ11" s="108"/>
      <c r="EQA11" s="108"/>
      <c r="EQB11" s="108"/>
      <c r="EQC11" s="108"/>
      <c r="EQD11" s="108"/>
      <c r="EQE11" s="108"/>
      <c r="EQF11" s="108"/>
      <c r="EQG11" s="108"/>
      <c r="EQH11" s="108"/>
      <c r="EQI11" s="108"/>
      <c r="EQJ11" s="108"/>
      <c r="EQK11" s="108"/>
      <c r="EQL11" s="108"/>
      <c r="EQM11" s="108"/>
      <c r="EQN11" s="108"/>
      <c r="EQO11" s="108"/>
      <c r="EQP11" s="108"/>
      <c r="EQQ11" s="108"/>
      <c r="EQR11" s="108"/>
      <c r="EQS11" s="108"/>
      <c r="EQT11" s="108"/>
      <c r="EQU11" s="108"/>
      <c r="EQV11" s="108"/>
      <c r="EQW11" s="108"/>
      <c r="EQX11" s="108"/>
      <c r="EQY11" s="108"/>
      <c r="EQZ11" s="108"/>
      <c r="ERA11" s="108"/>
      <c r="ERB11" s="108"/>
      <c r="ERC11" s="108"/>
      <c r="ERD11" s="108"/>
      <c r="ERE11" s="108"/>
      <c r="ERF11" s="108"/>
      <c r="ERG11" s="108"/>
      <c r="ERH11" s="108"/>
      <c r="ERI11" s="108"/>
      <c r="ERJ11" s="108"/>
      <c r="ERK11" s="108"/>
      <c r="ERL11" s="108"/>
      <c r="ERM11" s="108"/>
      <c r="ERN11" s="108"/>
      <c r="ERO11" s="108"/>
      <c r="ERP11" s="108"/>
      <c r="ERQ11" s="108"/>
      <c r="ERR11" s="108"/>
      <c r="ERS11" s="108"/>
      <c r="ERT11" s="108"/>
      <c r="ERU11" s="108"/>
      <c r="ERV11" s="108"/>
      <c r="ERW11" s="108"/>
      <c r="ERX11" s="108"/>
      <c r="ERY11" s="108"/>
      <c r="ERZ11" s="108"/>
      <c r="ESA11" s="108"/>
      <c r="ESB11" s="108"/>
      <c r="ESC11" s="108"/>
      <c r="ESD11" s="108"/>
      <c r="ESE11" s="108"/>
      <c r="ESF11" s="108"/>
      <c r="ESG11" s="108"/>
      <c r="ESH11" s="108"/>
      <c r="ESI11" s="108"/>
      <c r="ESJ11" s="108"/>
      <c r="ESK11" s="108"/>
      <c r="ESL11" s="108"/>
      <c r="ESM11" s="108"/>
      <c r="ESN11" s="108"/>
      <c r="ESO11" s="108"/>
      <c r="ESP11" s="108"/>
      <c r="ESQ11" s="108"/>
      <c r="ESR11" s="108"/>
      <c r="ESS11" s="108"/>
      <c r="EST11" s="108"/>
      <c r="ESU11" s="108"/>
      <c r="ESV11" s="108"/>
      <c r="ESW11" s="108"/>
      <c r="ESX11" s="108"/>
      <c r="ESY11" s="108"/>
      <c r="ESZ11" s="108"/>
      <c r="ETA11" s="108"/>
      <c r="ETB11" s="108"/>
      <c r="ETC11" s="108"/>
      <c r="ETD11" s="108"/>
      <c r="ETE11" s="108"/>
      <c r="ETF11" s="108"/>
      <c r="ETG11" s="108"/>
      <c r="ETH11" s="108"/>
      <c r="ETI11" s="108"/>
      <c r="ETJ11" s="108"/>
      <c r="ETK11" s="108"/>
      <c r="ETL11" s="108"/>
      <c r="ETM11" s="108"/>
      <c r="ETN11" s="108"/>
      <c r="ETO11" s="108"/>
      <c r="ETP11" s="108"/>
      <c r="ETQ11" s="108"/>
      <c r="ETR11" s="108"/>
      <c r="ETS11" s="108"/>
      <c r="ETT11" s="108"/>
      <c r="ETU11" s="108"/>
      <c r="ETV11" s="108"/>
      <c r="ETW11" s="108"/>
      <c r="ETX11" s="108"/>
      <c r="ETY11" s="108"/>
      <c r="ETZ11" s="108"/>
      <c r="EUA11" s="108"/>
      <c r="EUB11" s="108"/>
      <c r="EUC11" s="108"/>
      <c r="EUD11" s="108"/>
      <c r="EUE11" s="108"/>
      <c r="EUF11" s="108"/>
      <c r="EUG11" s="108"/>
      <c r="EUH11" s="108"/>
      <c r="EUI11" s="108"/>
      <c r="EUJ11" s="108"/>
      <c r="EUK11" s="108"/>
      <c r="EUL11" s="108"/>
      <c r="EUM11" s="108"/>
      <c r="EUN11" s="108"/>
      <c r="EUO11" s="108"/>
      <c r="EUP11" s="108"/>
      <c r="EUQ11" s="108"/>
      <c r="EUR11" s="108"/>
      <c r="EUS11" s="108"/>
      <c r="EUT11" s="108"/>
      <c r="EUU11" s="108"/>
      <c r="EUV11" s="108"/>
      <c r="EUW11" s="108"/>
      <c r="EUX11" s="108"/>
      <c r="EUY11" s="108"/>
      <c r="EUZ11" s="108"/>
      <c r="EVA11" s="108"/>
      <c r="EVB11" s="108"/>
      <c r="EVC11" s="108"/>
      <c r="EVD11" s="108"/>
      <c r="EVE11" s="108"/>
      <c r="EVF11" s="108"/>
      <c r="EVG11" s="108"/>
    </row>
    <row r="12" spans="1:3959" s="111" customFormat="1" ht="15" x14ac:dyDescent="0.25">
      <c r="A12" s="786" t="s">
        <v>1292</v>
      </c>
      <c r="B12" s="406" t="s">
        <v>1307</v>
      </c>
      <c r="C12" s="370">
        <v>5</v>
      </c>
      <c r="D12" s="414">
        <f>'Notes on Subsidiaries'!AA53+'Notes on Subsidiaries'!AA84</f>
        <v>0</v>
      </c>
      <c r="E12" s="117"/>
      <c r="F12" s="414">
        <f>'Notes on Subsidiaries'!AB53+'Notes on Subsidiaries'!AB84</f>
        <v>0</v>
      </c>
      <c r="G12" s="4"/>
      <c r="H12" s="420">
        <f>'Notes on Subsidiaries'!AC53+'Notes on Subsidiaries'!AC84</f>
        <v>0</v>
      </c>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08"/>
      <c r="GT12" s="108"/>
      <c r="GU12" s="108"/>
      <c r="GV12" s="108"/>
      <c r="GW12" s="108"/>
      <c r="GX12" s="108"/>
      <c r="GY12" s="108"/>
      <c r="GZ12" s="108"/>
      <c r="HA12" s="108"/>
      <c r="HB12" s="108"/>
      <c r="HC12" s="108"/>
      <c r="HD12" s="108"/>
      <c r="HE12" s="108"/>
      <c r="HF12" s="108"/>
      <c r="HG12" s="108"/>
      <c r="HH12" s="108"/>
      <c r="HI12" s="108"/>
      <c r="HJ12" s="108"/>
      <c r="HK12" s="108"/>
      <c r="HL12" s="108"/>
      <c r="HM12" s="108"/>
      <c r="HN12" s="108"/>
      <c r="HO12" s="108"/>
      <c r="HP12" s="108"/>
      <c r="HQ12" s="108"/>
      <c r="HR12" s="108"/>
      <c r="HS12" s="108"/>
      <c r="HT12" s="108"/>
      <c r="HU12" s="108"/>
      <c r="HV12" s="108"/>
      <c r="HW12" s="108"/>
      <c r="HX12" s="108"/>
      <c r="HY12" s="108"/>
      <c r="HZ12" s="108"/>
      <c r="IA12" s="108"/>
      <c r="IB12" s="108"/>
      <c r="IC12" s="108"/>
      <c r="ID12" s="108"/>
      <c r="IE12" s="108"/>
      <c r="IF12" s="108"/>
      <c r="IG12" s="108"/>
      <c r="IH12" s="108"/>
      <c r="II12" s="108"/>
      <c r="IJ12" s="108"/>
      <c r="IK12" s="108"/>
      <c r="IL12" s="108"/>
      <c r="IM12" s="108"/>
      <c r="IN12" s="108"/>
      <c r="IO12" s="108"/>
      <c r="IP12" s="108"/>
      <c r="IQ12" s="108"/>
      <c r="IR12" s="108"/>
      <c r="IS12" s="108"/>
      <c r="IT12" s="108"/>
      <c r="IU12" s="108"/>
      <c r="IV12" s="108"/>
      <c r="IW12" s="108"/>
      <c r="IX12" s="108"/>
      <c r="IY12" s="108"/>
      <c r="IZ12" s="108"/>
      <c r="JA12" s="108"/>
      <c r="JB12" s="108"/>
      <c r="JC12" s="108"/>
      <c r="JD12" s="108"/>
      <c r="JE12" s="108"/>
      <c r="JF12" s="108"/>
      <c r="JG12" s="108"/>
      <c r="JH12" s="108"/>
      <c r="JI12" s="108"/>
      <c r="JJ12" s="108"/>
      <c r="JK12" s="108"/>
      <c r="JL12" s="108"/>
      <c r="JM12" s="108"/>
      <c r="JN12" s="108"/>
      <c r="JO12" s="108"/>
      <c r="JP12" s="108"/>
      <c r="JQ12" s="108"/>
      <c r="JR12" s="108"/>
      <c r="JS12" s="108"/>
      <c r="JT12" s="108"/>
      <c r="JU12" s="108"/>
      <c r="JV12" s="108"/>
      <c r="JW12" s="108"/>
      <c r="JX12" s="108"/>
      <c r="JY12" s="108"/>
      <c r="JZ12" s="108"/>
      <c r="KA12" s="108"/>
      <c r="KB12" s="108"/>
      <c r="KC12" s="108"/>
      <c r="KD12" s="108"/>
      <c r="KE12" s="108"/>
      <c r="KF12" s="108"/>
      <c r="KG12" s="108"/>
      <c r="KH12" s="108"/>
      <c r="KI12" s="108"/>
      <c r="KJ12" s="108"/>
      <c r="KK12" s="108"/>
      <c r="KL12" s="108"/>
      <c r="KM12" s="108"/>
      <c r="KN12" s="108"/>
      <c r="KO12" s="108"/>
      <c r="KP12" s="108"/>
      <c r="KQ12" s="108"/>
      <c r="KR12" s="108"/>
      <c r="KS12" s="108"/>
      <c r="KT12" s="108"/>
      <c r="KU12" s="108"/>
      <c r="KV12" s="108"/>
      <c r="KW12" s="108"/>
      <c r="KX12" s="108"/>
      <c r="KY12" s="108"/>
      <c r="KZ12" s="108"/>
      <c r="LA12" s="108"/>
      <c r="LB12" s="108"/>
      <c r="LC12" s="108"/>
      <c r="LD12" s="108"/>
      <c r="LE12" s="108"/>
      <c r="LF12" s="108"/>
      <c r="LG12" s="108"/>
      <c r="LH12" s="108"/>
      <c r="LI12" s="108"/>
      <c r="LJ12" s="108"/>
      <c r="LK12" s="108"/>
      <c r="LL12" s="108"/>
      <c r="LM12" s="108"/>
      <c r="LN12" s="108"/>
      <c r="LO12" s="108"/>
      <c r="LP12" s="108"/>
      <c r="LQ12" s="108"/>
      <c r="LR12" s="108"/>
      <c r="LS12" s="108"/>
      <c r="LT12" s="108"/>
      <c r="LU12" s="108"/>
      <c r="LV12" s="108"/>
      <c r="LW12" s="108"/>
      <c r="LX12" s="108"/>
      <c r="LY12" s="108"/>
      <c r="LZ12" s="108"/>
      <c r="MA12" s="108"/>
      <c r="MB12" s="108"/>
      <c r="MC12" s="108"/>
      <c r="MD12" s="108"/>
      <c r="ME12" s="108"/>
      <c r="MF12" s="108"/>
      <c r="MG12" s="108"/>
      <c r="MH12" s="108"/>
      <c r="MI12" s="108"/>
      <c r="MJ12" s="108"/>
      <c r="MK12" s="108"/>
      <c r="ML12" s="108"/>
      <c r="MM12" s="108"/>
      <c r="MN12" s="108"/>
      <c r="MO12" s="108"/>
      <c r="MP12" s="108"/>
      <c r="MQ12" s="108"/>
      <c r="MR12" s="108"/>
      <c r="MS12" s="108"/>
      <c r="MT12" s="108"/>
      <c r="MU12" s="108"/>
      <c r="MV12" s="108"/>
      <c r="MW12" s="108"/>
      <c r="MX12" s="108"/>
      <c r="MY12" s="108"/>
      <c r="MZ12" s="108"/>
      <c r="NA12" s="108"/>
      <c r="NB12" s="108"/>
      <c r="NC12" s="108"/>
      <c r="ND12" s="108"/>
      <c r="NE12" s="108"/>
      <c r="NF12" s="108"/>
      <c r="NG12" s="108"/>
      <c r="NH12" s="108"/>
      <c r="NI12" s="108"/>
      <c r="NJ12" s="108"/>
      <c r="NK12" s="108"/>
      <c r="NL12" s="108"/>
      <c r="NM12" s="108"/>
      <c r="NN12" s="108"/>
      <c r="NO12" s="108"/>
      <c r="NP12" s="108"/>
      <c r="NQ12" s="108"/>
      <c r="NR12" s="108"/>
      <c r="NS12" s="108"/>
      <c r="NT12" s="108"/>
      <c r="NU12" s="108"/>
      <c r="NV12" s="108"/>
      <c r="NW12" s="108"/>
      <c r="NX12" s="108"/>
      <c r="NY12" s="108"/>
      <c r="NZ12" s="108"/>
      <c r="OA12" s="108"/>
      <c r="OB12" s="108"/>
      <c r="OC12" s="108"/>
      <c r="OD12" s="108"/>
      <c r="OE12" s="108"/>
      <c r="OF12" s="108"/>
      <c r="OG12" s="108"/>
      <c r="OH12" s="108"/>
      <c r="OI12" s="108"/>
      <c r="OJ12" s="108"/>
      <c r="OK12" s="108"/>
      <c r="OL12" s="108"/>
      <c r="OM12" s="108"/>
      <c r="ON12" s="108"/>
      <c r="OO12" s="108"/>
      <c r="OP12" s="108"/>
      <c r="OQ12" s="108"/>
      <c r="OR12" s="108"/>
      <c r="OS12" s="108"/>
      <c r="OT12" s="108"/>
      <c r="OU12" s="108"/>
      <c r="OV12" s="108"/>
      <c r="OW12" s="108"/>
      <c r="OX12" s="108"/>
      <c r="OY12" s="108"/>
      <c r="OZ12" s="108"/>
      <c r="PA12" s="108"/>
      <c r="PB12" s="108"/>
      <c r="PC12" s="108"/>
      <c r="PD12" s="108"/>
      <c r="PE12" s="108"/>
      <c r="PF12" s="108"/>
      <c r="PG12" s="108"/>
      <c r="PH12" s="108"/>
      <c r="PI12" s="108"/>
      <c r="PJ12" s="108"/>
      <c r="PK12" s="108"/>
      <c r="PL12" s="108"/>
      <c r="PM12" s="108"/>
      <c r="PN12" s="108"/>
      <c r="PO12" s="108"/>
      <c r="PP12" s="108"/>
      <c r="PQ12" s="108"/>
      <c r="PR12" s="108"/>
      <c r="PS12" s="108"/>
      <c r="PT12" s="108"/>
      <c r="PU12" s="108"/>
      <c r="PV12" s="108"/>
      <c r="PW12" s="108"/>
      <c r="PX12" s="108"/>
      <c r="PY12" s="108"/>
      <c r="PZ12" s="108"/>
      <c r="QA12" s="108"/>
      <c r="QB12" s="108"/>
      <c r="QC12" s="108"/>
      <c r="QD12" s="108"/>
      <c r="QE12" s="108"/>
      <c r="QF12" s="108"/>
      <c r="QG12" s="108"/>
      <c r="QH12" s="108"/>
      <c r="QI12" s="108"/>
      <c r="QJ12" s="108"/>
      <c r="QK12" s="108"/>
      <c r="QL12" s="108"/>
      <c r="QM12" s="108"/>
      <c r="QN12" s="108"/>
      <c r="QO12" s="108"/>
      <c r="QP12" s="108"/>
      <c r="QQ12" s="108"/>
      <c r="QR12" s="108"/>
      <c r="QS12" s="108"/>
      <c r="QT12" s="108"/>
      <c r="QU12" s="108"/>
      <c r="QV12" s="108"/>
      <c r="QW12" s="108"/>
      <c r="QX12" s="108"/>
      <c r="QY12" s="108"/>
      <c r="QZ12" s="108"/>
      <c r="RA12" s="108"/>
      <c r="RB12" s="108"/>
      <c r="RC12" s="108"/>
      <c r="RD12" s="108"/>
      <c r="RE12" s="108"/>
      <c r="RF12" s="108"/>
      <c r="RG12" s="108"/>
      <c r="RH12" s="108"/>
      <c r="RI12" s="108"/>
      <c r="RJ12" s="108"/>
      <c r="RK12" s="108"/>
      <c r="RL12" s="108"/>
      <c r="RM12" s="108"/>
      <c r="RN12" s="108"/>
      <c r="RO12" s="108"/>
      <c r="RP12" s="108"/>
      <c r="RQ12" s="108"/>
      <c r="RR12" s="108"/>
      <c r="RS12" s="108"/>
      <c r="RT12" s="108"/>
      <c r="RU12" s="108"/>
      <c r="RV12" s="108"/>
      <c r="RW12" s="108"/>
      <c r="RX12" s="108"/>
      <c r="RY12" s="108"/>
      <c r="RZ12" s="108"/>
      <c r="SA12" s="108"/>
      <c r="SB12" s="108"/>
      <c r="SC12" s="108"/>
      <c r="SD12" s="108"/>
      <c r="SE12" s="108"/>
      <c r="SF12" s="108"/>
      <c r="SG12" s="108"/>
      <c r="SH12" s="108"/>
      <c r="SI12" s="108"/>
      <c r="SJ12" s="108"/>
      <c r="SK12" s="108"/>
      <c r="SL12" s="108"/>
      <c r="SM12" s="108"/>
      <c r="SN12" s="108"/>
      <c r="SO12" s="108"/>
      <c r="SP12" s="108"/>
      <c r="SQ12" s="108"/>
      <c r="SR12" s="108"/>
      <c r="SS12" s="108"/>
      <c r="ST12" s="108"/>
      <c r="SU12" s="108"/>
      <c r="SV12" s="108"/>
      <c r="SW12" s="108"/>
      <c r="SX12" s="108"/>
      <c r="SY12" s="108"/>
      <c r="SZ12" s="108"/>
      <c r="TA12" s="108"/>
      <c r="TB12" s="108"/>
      <c r="TC12" s="108"/>
      <c r="TD12" s="108"/>
      <c r="TE12" s="108"/>
      <c r="TF12" s="108"/>
      <c r="TG12" s="108"/>
      <c r="TH12" s="108"/>
      <c r="TI12" s="108"/>
      <c r="TJ12" s="108"/>
      <c r="TK12" s="108"/>
      <c r="TL12" s="108"/>
      <c r="TM12" s="108"/>
      <c r="TN12" s="108"/>
      <c r="TO12" s="108"/>
      <c r="TP12" s="108"/>
      <c r="TQ12" s="108"/>
      <c r="TR12" s="108"/>
      <c r="TS12" s="108"/>
      <c r="TT12" s="108"/>
      <c r="TU12" s="108"/>
      <c r="TV12" s="108"/>
      <c r="TW12" s="108"/>
      <c r="TX12" s="108"/>
      <c r="TY12" s="108"/>
      <c r="TZ12" s="108"/>
      <c r="UA12" s="108"/>
      <c r="UB12" s="108"/>
      <c r="UC12" s="108"/>
      <c r="UD12" s="108"/>
      <c r="UE12" s="108"/>
      <c r="UF12" s="108"/>
      <c r="UG12" s="108"/>
      <c r="UH12" s="108"/>
      <c r="UI12" s="108"/>
      <c r="UJ12" s="108"/>
      <c r="UK12" s="108"/>
      <c r="UL12" s="108"/>
      <c r="UM12" s="108"/>
      <c r="UN12" s="108"/>
      <c r="UO12" s="108"/>
      <c r="UP12" s="108"/>
      <c r="UQ12" s="108"/>
      <c r="UR12" s="108"/>
      <c r="US12" s="108"/>
      <c r="UT12" s="108"/>
      <c r="UU12" s="108"/>
      <c r="UV12" s="108"/>
      <c r="UW12" s="108"/>
      <c r="UX12" s="108"/>
      <c r="UY12" s="108"/>
      <c r="UZ12" s="108"/>
      <c r="VA12" s="108"/>
      <c r="VB12" s="108"/>
      <c r="VC12" s="108"/>
      <c r="VD12" s="108"/>
      <c r="VE12" s="108"/>
      <c r="VF12" s="108"/>
      <c r="VG12" s="108"/>
      <c r="VH12" s="108"/>
      <c r="VI12" s="108"/>
      <c r="VJ12" s="108"/>
      <c r="VK12" s="108"/>
      <c r="VL12" s="108"/>
      <c r="VM12" s="108"/>
      <c r="VN12" s="108"/>
      <c r="VO12" s="108"/>
      <c r="VP12" s="108"/>
      <c r="VQ12" s="108"/>
      <c r="VR12" s="108"/>
      <c r="VS12" s="108"/>
      <c r="VT12" s="108"/>
      <c r="VU12" s="108"/>
      <c r="VV12" s="108"/>
      <c r="VW12" s="108"/>
      <c r="VX12" s="108"/>
      <c r="VY12" s="108"/>
      <c r="VZ12" s="108"/>
      <c r="WA12" s="108"/>
      <c r="WB12" s="108"/>
      <c r="WC12" s="108"/>
      <c r="WD12" s="108"/>
      <c r="WE12" s="108"/>
      <c r="WF12" s="108"/>
      <c r="WG12" s="108"/>
      <c r="WH12" s="108"/>
      <c r="WI12" s="108"/>
      <c r="WJ12" s="108"/>
      <c r="WK12" s="108"/>
      <c r="WL12" s="108"/>
      <c r="WM12" s="108"/>
      <c r="WN12" s="108"/>
      <c r="WO12" s="108"/>
      <c r="WP12" s="108"/>
      <c r="WQ12" s="108"/>
      <c r="WR12" s="108"/>
      <c r="WS12" s="108"/>
      <c r="WT12" s="108"/>
      <c r="WU12" s="108"/>
      <c r="WV12" s="108"/>
      <c r="WW12" s="108"/>
      <c r="WX12" s="108"/>
      <c r="WY12" s="108"/>
      <c r="WZ12" s="108"/>
      <c r="XA12" s="108"/>
      <c r="XB12" s="108"/>
      <c r="XC12" s="108"/>
      <c r="XD12" s="108"/>
      <c r="XE12" s="108"/>
      <c r="XF12" s="108"/>
      <c r="XG12" s="108"/>
      <c r="XH12" s="108"/>
      <c r="XI12" s="108"/>
      <c r="XJ12" s="108"/>
      <c r="XK12" s="108"/>
      <c r="XL12" s="108"/>
      <c r="XM12" s="108"/>
      <c r="XN12" s="108"/>
      <c r="XO12" s="108"/>
      <c r="XP12" s="108"/>
      <c r="XQ12" s="108"/>
      <c r="XR12" s="108"/>
      <c r="XS12" s="108"/>
      <c r="XT12" s="108"/>
      <c r="XU12" s="108"/>
      <c r="XV12" s="108"/>
      <c r="XW12" s="108"/>
      <c r="XX12" s="108"/>
      <c r="XY12" s="108"/>
      <c r="XZ12" s="108"/>
      <c r="YA12" s="108"/>
      <c r="YB12" s="108"/>
      <c r="YC12" s="108"/>
      <c r="YD12" s="108"/>
      <c r="YE12" s="108"/>
      <c r="YF12" s="108"/>
      <c r="YG12" s="108"/>
      <c r="YH12" s="108"/>
      <c r="YI12" s="108"/>
      <c r="YJ12" s="108"/>
      <c r="YK12" s="108"/>
      <c r="YL12" s="108"/>
      <c r="YM12" s="108"/>
      <c r="YN12" s="108"/>
      <c r="YO12" s="108"/>
      <c r="YP12" s="108"/>
      <c r="YQ12" s="108"/>
      <c r="YR12" s="108"/>
      <c r="YS12" s="108"/>
      <c r="YT12" s="108"/>
      <c r="YU12" s="108"/>
      <c r="YV12" s="108"/>
      <c r="YW12" s="108"/>
      <c r="YX12" s="108"/>
      <c r="YY12" s="108"/>
      <c r="YZ12" s="108"/>
      <c r="ZA12" s="108"/>
      <c r="ZB12" s="108"/>
      <c r="ZC12" s="108"/>
      <c r="ZD12" s="108"/>
      <c r="ZE12" s="108"/>
      <c r="ZF12" s="108"/>
      <c r="ZG12" s="108"/>
      <c r="ZH12" s="108"/>
      <c r="ZI12" s="108"/>
      <c r="ZJ12" s="108"/>
      <c r="ZK12" s="108"/>
      <c r="ZL12" s="108"/>
      <c r="ZM12" s="108"/>
      <c r="ZN12" s="108"/>
      <c r="ZO12" s="108"/>
      <c r="ZP12" s="108"/>
      <c r="ZQ12" s="108"/>
      <c r="ZR12" s="108"/>
      <c r="ZS12" s="108"/>
      <c r="ZT12" s="108"/>
      <c r="ZU12" s="108"/>
      <c r="ZV12" s="108"/>
      <c r="ZW12" s="108"/>
      <c r="ZX12" s="108"/>
      <c r="ZY12" s="108"/>
      <c r="ZZ12" s="108"/>
      <c r="AAA12" s="108"/>
      <c r="AAB12" s="108"/>
      <c r="AAC12" s="108"/>
      <c r="AAD12" s="108"/>
      <c r="AAE12" s="108"/>
      <c r="AAF12" s="108"/>
      <c r="AAG12" s="108"/>
      <c r="AAH12" s="108"/>
      <c r="AAI12" s="108"/>
      <c r="AAJ12" s="108"/>
      <c r="AAK12" s="108"/>
      <c r="AAL12" s="108"/>
      <c r="AAM12" s="108"/>
      <c r="AAN12" s="108"/>
      <c r="AAO12" s="108"/>
      <c r="AAP12" s="108"/>
      <c r="AAQ12" s="108"/>
      <c r="AAR12" s="108"/>
      <c r="AAS12" s="108"/>
      <c r="AAT12" s="108"/>
      <c r="AAU12" s="108"/>
      <c r="AAV12" s="108"/>
      <c r="AAW12" s="108"/>
      <c r="AAX12" s="108"/>
      <c r="AAY12" s="108"/>
      <c r="AAZ12" s="108"/>
      <c r="ABA12" s="108"/>
      <c r="ABB12" s="108"/>
      <c r="ABC12" s="108"/>
      <c r="ABD12" s="108"/>
      <c r="ABE12" s="108"/>
      <c r="ABF12" s="108"/>
      <c r="ABG12" s="108"/>
      <c r="ABH12" s="108"/>
      <c r="ABI12" s="108"/>
      <c r="ABJ12" s="108"/>
      <c r="ABK12" s="108"/>
      <c r="ABL12" s="108"/>
      <c r="ABM12" s="108"/>
      <c r="ABN12" s="108"/>
      <c r="ABO12" s="108"/>
      <c r="ABP12" s="108"/>
      <c r="ABQ12" s="108"/>
      <c r="ABR12" s="108"/>
      <c r="ABS12" s="108"/>
      <c r="ABT12" s="108"/>
      <c r="ABU12" s="108"/>
      <c r="ABV12" s="108"/>
      <c r="ABW12" s="108"/>
      <c r="ABX12" s="108"/>
      <c r="ABY12" s="108"/>
      <c r="ABZ12" s="108"/>
      <c r="ACA12" s="108"/>
      <c r="ACB12" s="108"/>
      <c r="ACC12" s="108"/>
      <c r="ACD12" s="108"/>
      <c r="ACE12" s="108"/>
      <c r="ACF12" s="108"/>
      <c r="ACG12" s="108"/>
      <c r="ACH12" s="108"/>
      <c r="ACI12" s="108"/>
      <c r="ACJ12" s="108"/>
      <c r="ACK12" s="108"/>
      <c r="ACL12" s="108"/>
      <c r="ACM12" s="108"/>
      <c r="ACN12" s="108"/>
      <c r="ACO12" s="108"/>
      <c r="ACP12" s="108"/>
      <c r="ACQ12" s="108"/>
      <c r="ACR12" s="108"/>
      <c r="ACS12" s="108"/>
      <c r="ACT12" s="108"/>
      <c r="ACU12" s="108"/>
      <c r="ACV12" s="108"/>
      <c r="ACW12" s="108"/>
      <c r="ACX12" s="108"/>
      <c r="ACY12" s="108"/>
      <c r="ACZ12" s="108"/>
      <c r="ADA12" s="108"/>
      <c r="ADB12" s="108"/>
      <c r="ADC12" s="108"/>
      <c r="ADD12" s="108"/>
      <c r="ADE12" s="108"/>
      <c r="ADF12" s="108"/>
      <c r="ADG12" s="108"/>
      <c r="ADH12" s="108"/>
      <c r="ADI12" s="108"/>
      <c r="ADJ12" s="108"/>
      <c r="ADK12" s="108"/>
      <c r="ADL12" s="108"/>
      <c r="ADM12" s="108"/>
      <c r="ADN12" s="108"/>
      <c r="ADO12" s="108"/>
      <c r="ADP12" s="108"/>
      <c r="ADQ12" s="108"/>
      <c r="ADR12" s="108"/>
      <c r="ADS12" s="108"/>
      <c r="ADT12" s="108"/>
      <c r="ADU12" s="108"/>
      <c r="ADV12" s="108"/>
      <c r="ADW12" s="108"/>
      <c r="ADX12" s="108"/>
      <c r="ADY12" s="108"/>
      <c r="ADZ12" s="108"/>
      <c r="AEA12" s="108"/>
      <c r="AEB12" s="108"/>
      <c r="AEC12" s="108"/>
      <c r="AED12" s="108"/>
      <c r="AEE12" s="108"/>
      <c r="AEF12" s="108"/>
      <c r="AEG12" s="108"/>
      <c r="AEH12" s="108"/>
      <c r="AEI12" s="108"/>
      <c r="AEJ12" s="108"/>
      <c r="AEK12" s="108"/>
      <c r="AEL12" s="108"/>
      <c r="AEM12" s="108"/>
      <c r="AEN12" s="108"/>
      <c r="AEO12" s="108"/>
      <c r="AEP12" s="108"/>
      <c r="AEQ12" s="108"/>
      <c r="AER12" s="108"/>
      <c r="AES12" s="108"/>
      <c r="AET12" s="108"/>
      <c r="AEU12" s="108"/>
      <c r="AEV12" s="108"/>
      <c r="AEW12" s="108"/>
      <c r="AEX12" s="108"/>
      <c r="AEY12" s="108"/>
      <c r="AEZ12" s="108"/>
      <c r="AFA12" s="108"/>
      <c r="AFB12" s="108"/>
      <c r="AFC12" s="108"/>
      <c r="AFD12" s="108"/>
      <c r="AFE12" s="108"/>
      <c r="AFF12" s="108"/>
      <c r="AFG12" s="108"/>
      <c r="AFH12" s="108"/>
      <c r="AFI12" s="108"/>
      <c r="AFJ12" s="108"/>
      <c r="AFK12" s="108"/>
      <c r="AFL12" s="108"/>
      <c r="AFM12" s="108"/>
      <c r="AFN12" s="108"/>
      <c r="AFO12" s="108"/>
      <c r="AFP12" s="108"/>
      <c r="AFQ12" s="108"/>
      <c r="AFR12" s="108"/>
      <c r="AFS12" s="108"/>
      <c r="AFT12" s="108"/>
      <c r="AFU12" s="108"/>
      <c r="AFV12" s="108"/>
      <c r="AFW12" s="108"/>
      <c r="AFX12" s="108"/>
      <c r="AFY12" s="108"/>
      <c r="AFZ12" s="108"/>
      <c r="AGA12" s="108"/>
      <c r="AGB12" s="108"/>
      <c r="AGC12" s="108"/>
      <c r="AGD12" s="108"/>
      <c r="AGE12" s="108"/>
      <c r="AGF12" s="108"/>
      <c r="AGG12" s="108"/>
      <c r="AGH12" s="108"/>
      <c r="AGI12" s="108"/>
      <c r="AGJ12" s="108"/>
      <c r="AGK12" s="108"/>
      <c r="AGL12" s="108"/>
      <c r="AGM12" s="108"/>
      <c r="AGN12" s="108"/>
      <c r="AGO12" s="108"/>
      <c r="AGP12" s="108"/>
      <c r="AGQ12" s="108"/>
      <c r="AGR12" s="108"/>
      <c r="AGS12" s="108"/>
      <c r="AGT12" s="108"/>
      <c r="AGU12" s="108"/>
      <c r="AGV12" s="108"/>
      <c r="AGW12" s="108"/>
      <c r="AGX12" s="108"/>
      <c r="AGY12" s="108"/>
      <c r="AGZ12" s="108"/>
      <c r="AHA12" s="108"/>
      <c r="AHB12" s="108"/>
      <c r="AHC12" s="108"/>
      <c r="AHD12" s="108"/>
      <c r="AHE12" s="108"/>
      <c r="AHF12" s="108"/>
      <c r="AHG12" s="108"/>
      <c r="AHH12" s="108"/>
      <c r="AHI12" s="108"/>
      <c r="AHJ12" s="108"/>
      <c r="AHK12" s="108"/>
      <c r="AHL12" s="108"/>
      <c r="AHM12" s="108"/>
      <c r="AHN12" s="108"/>
      <c r="AHO12" s="108"/>
      <c r="AHP12" s="108"/>
      <c r="AHQ12" s="108"/>
      <c r="AHR12" s="108"/>
      <c r="AHS12" s="108"/>
      <c r="AHT12" s="108"/>
      <c r="AHU12" s="108"/>
      <c r="AHV12" s="108"/>
      <c r="AHW12" s="108"/>
      <c r="AHX12" s="108"/>
      <c r="AHY12" s="108"/>
      <c r="AHZ12" s="108"/>
      <c r="AIA12" s="108"/>
      <c r="AIB12" s="108"/>
      <c r="AIC12" s="108"/>
      <c r="AID12" s="108"/>
      <c r="AIE12" s="108"/>
      <c r="AIF12" s="108"/>
      <c r="AIG12" s="108"/>
      <c r="AIH12" s="108"/>
      <c r="AII12" s="108"/>
      <c r="AIJ12" s="108"/>
      <c r="AIK12" s="108"/>
      <c r="AIL12" s="108"/>
      <c r="AIM12" s="108"/>
      <c r="AIN12" s="108"/>
      <c r="AIO12" s="108"/>
      <c r="AIP12" s="108"/>
      <c r="AIQ12" s="108"/>
      <c r="AIR12" s="108"/>
      <c r="AIS12" s="108"/>
      <c r="AIT12" s="108"/>
      <c r="AIU12" s="108"/>
      <c r="AIV12" s="108"/>
      <c r="AIW12" s="108"/>
      <c r="AIX12" s="108"/>
      <c r="AIY12" s="108"/>
      <c r="AIZ12" s="108"/>
      <c r="AJA12" s="108"/>
      <c r="AJB12" s="108"/>
      <c r="AJC12" s="108"/>
      <c r="AJD12" s="108"/>
      <c r="AJE12" s="108"/>
      <c r="AJF12" s="108"/>
      <c r="AJG12" s="108"/>
      <c r="AJH12" s="108"/>
      <c r="AJI12" s="108"/>
      <c r="AJJ12" s="108"/>
      <c r="AJK12" s="108"/>
      <c r="AJL12" s="108"/>
      <c r="AJM12" s="108"/>
      <c r="AJN12" s="108"/>
      <c r="AJO12" s="108"/>
      <c r="AJP12" s="108"/>
      <c r="AJQ12" s="108"/>
      <c r="AJR12" s="108"/>
      <c r="AJS12" s="108"/>
      <c r="AJT12" s="108"/>
      <c r="AJU12" s="108"/>
      <c r="AJV12" s="108"/>
      <c r="AJW12" s="108"/>
      <c r="AJX12" s="108"/>
      <c r="AJY12" s="108"/>
      <c r="AJZ12" s="108"/>
      <c r="AKA12" s="108"/>
      <c r="AKB12" s="108"/>
      <c r="AKC12" s="108"/>
      <c r="AKD12" s="108"/>
      <c r="AKE12" s="108"/>
      <c r="AKF12" s="108"/>
      <c r="AKG12" s="108"/>
      <c r="AKH12" s="108"/>
      <c r="AKI12" s="108"/>
      <c r="AKJ12" s="108"/>
      <c r="AKK12" s="108"/>
      <c r="AKL12" s="108"/>
      <c r="AKM12" s="108"/>
      <c r="AKN12" s="108"/>
      <c r="AKO12" s="108"/>
      <c r="AKP12" s="108"/>
      <c r="AKQ12" s="108"/>
      <c r="AKR12" s="108"/>
      <c r="AKS12" s="108"/>
      <c r="AKT12" s="108"/>
      <c r="AKU12" s="108"/>
      <c r="AKV12" s="108"/>
      <c r="AKW12" s="108"/>
      <c r="AKX12" s="108"/>
      <c r="AKY12" s="108"/>
      <c r="AKZ12" s="108"/>
      <c r="ALA12" s="108"/>
      <c r="ALB12" s="108"/>
      <c r="ALC12" s="108"/>
      <c r="ALD12" s="108"/>
      <c r="ALE12" s="108"/>
      <c r="ALF12" s="108"/>
      <c r="ALG12" s="108"/>
      <c r="ALH12" s="108"/>
      <c r="ALI12" s="108"/>
      <c r="ALJ12" s="108"/>
      <c r="ALK12" s="108"/>
      <c r="ALL12" s="108"/>
      <c r="ALM12" s="108"/>
      <c r="ALN12" s="108"/>
      <c r="ALO12" s="108"/>
      <c r="ALP12" s="108"/>
      <c r="ALQ12" s="108"/>
      <c r="ALR12" s="108"/>
      <c r="ALS12" s="108"/>
      <c r="ALT12" s="108"/>
      <c r="ALU12" s="108"/>
      <c r="ALV12" s="108"/>
      <c r="ALW12" s="108"/>
      <c r="ALX12" s="108"/>
      <c r="ALY12" s="108"/>
      <c r="ALZ12" s="108"/>
      <c r="AMA12" s="108"/>
      <c r="AMB12" s="108"/>
      <c r="AMC12" s="108"/>
      <c r="AMD12" s="108"/>
      <c r="AME12" s="108"/>
      <c r="AMF12" s="108"/>
      <c r="AMG12" s="108"/>
      <c r="AMH12" s="108"/>
      <c r="AMI12" s="108"/>
      <c r="AMJ12" s="108"/>
      <c r="AMK12" s="108"/>
      <c r="AML12" s="108"/>
      <c r="AMM12" s="108"/>
      <c r="AMN12" s="108"/>
      <c r="AMO12" s="108"/>
      <c r="AMP12" s="108"/>
      <c r="AMQ12" s="108"/>
      <c r="AMR12" s="108"/>
      <c r="AMS12" s="108"/>
      <c r="AMT12" s="108"/>
      <c r="AMU12" s="108"/>
      <c r="AMV12" s="108"/>
      <c r="AMW12" s="108"/>
      <c r="AMX12" s="108"/>
      <c r="AMY12" s="108"/>
      <c r="AMZ12" s="108"/>
      <c r="ANA12" s="108"/>
      <c r="ANB12" s="108"/>
      <c r="ANC12" s="108"/>
      <c r="AND12" s="108"/>
      <c r="ANE12" s="108"/>
      <c r="ANF12" s="108"/>
      <c r="ANG12" s="108"/>
      <c r="ANH12" s="108"/>
      <c r="ANI12" s="108"/>
      <c r="ANJ12" s="108"/>
      <c r="ANK12" s="108"/>
      <c r="ANL12" s="108"/>
      <c r="ANM12" s="108"/>
      <c r="ANN12" s="108"/>
      <c r="ANO12" s="108"/>
      <c r="ANP12" s="108"/>
      <c r="ANQ12" s="108"/>
      <c r="ANR12" s="108"/>
      <c r="ANS12" s="108"/>
      <c r="ANT12" s="108"/>
      <c r="ANU12" s="108"/>
      <c r="ANV12" s="108"/>
      <c r="ANW12" s="108"/>
      <c r="ANX12" s="108"/>
      <c r="ANY12" s="108"/>
      <c r="ANZ12" s="108"/>
      <c r="AOA12" s="108"/>
      <c r="AOB12" s="108"/>
      <c r="AOC12" s="108"/>
      <c r="AOD12" s="108"/>
      <c r="AOE12" s="108"/>
      <c r="AOF12" s="108"/>
      <c r="AOG12" s="108"/>
      <c r="AOH12" s="108"/>
      <c r="AOI12" s="108"/>
      <c r="AOJ12" s="108"/>
      <c r="AOK12" s="108"/>
      <c r="AOL12" s="108"/>
      <c r="AOM12" s="108"/>
      <c r="AON12" s="108"/>
      <c r="AOO12" s="108"/>
      <c r="AOP12" s="108"/>
      <c r="AOQ12" s="108"/>
      <c r="AOR12" s="108"/>
      <c r="AOS12" s="108"/>
      <c r="AOT12" s="108"/>
      <c r="AOU12" s="108"/>
      <c r="AOV12" s="108"/>
      <c r="AOW12" s="108"/>
      <c r="AOX12" s="108"/>
      <c r="AOY12" s="108"/>
      <c r="AOZ12" s="108"/>
      <c r="APA12" s="108"/>
      <c r="APB12" s="108"/>
      <c r="APC12" s="108"/>
      <c r="APD12" s="108"/>
      <c r="APE12" s="108"/>
      <c r="APF12" s="108"/>
      <c r="APG12" s="108"/>
      <c r="APH12" s="108"/>
      <c r="API12" s="108"/>
      <c r="APJ12" s="108"/>
      <c r="APK12" s="108"/>
      <c r="APL12" s="108"/>
      <c r="APM12" s="108"/>
      <c r="APN12" s="108"/>
      <c r="APO12" s="108"/>
      <c r="APP12" s="108"/>
      <c r="APQ12" s="108"/>
      <c r="APR12" s="108"/>
      <c r="APS12" s="108"/>
      <c r="APT12" s="108"/>
      <c r="APU12" s="108"/>
      <c r="APV12" s="108"/>
      <c r="APW12" s="108"/>
      <c r="APX12" s="108"/>
      <c r="APY12" s="108"/>
      <c r="APZ12" s="108"/>
      <c r="AQA12" s="108"/>
      <c r="AQB12" s="108"/>
      <c r="AQC12" s="108"/>
      <c r="AQD12" s="108"/>
      <c r="AQE12" s="108"/>
      <c r="AQF12" s="108"/>
      <c r="AQG12" s="108"/>
      <c r="AQH12" s="108"/>
      <c r="AQI12" s="108"/>
      <c r="AQJ12" s="108"/>
      <c r="AQK12" s="108"/>
      <c r="AQL12" s="108"/>
      <c r="AQM12" s="108"/>
      <c r="AQN12" s="108"/>
      <c r="AQO12" s="108"/>
      <c r="AQP12" s="108"/>
      <c r="AQQ12" s="108"/>
      <c r="AQR12" s="108"/>
      <c r="AQS12" s="108"/>
      <c r="AQT12" s="108"/>
      <c r="AQU12" s="108"/>
      <c r="AQV12" s="108"/>
      <c r="AQW12" s="108"/>
      <c r="AQX12" s="108"/>
      <c r="AQY12" s="108"/>
      <c r="AQZ12" s="108"/>
      <c r="ARA12" s="108"/>
      <c r="ARB12" s="108"/>
      <c r="ARC12" s="108"/>
      <c r="ARD12" s="108"/>
      <c r="ARE12" s="108"/>
      <c r="ARF12" s="108"/>
      <c r="ARG12" s="108"/>
      <c r="ARH12" s="108"/>
      <c r="ARI12" s="108"/>
      <c r="ARJ12" s="108"/>
      <c r="ARK12" s="108"/>
      <c r="ARL12" s="108"/>
      <c r="ARM12" s="108"/>
      <c r="ARN12" s="108"/>
      <c r="ARO12" s="108"/>
      <c r="ARP12" s="108"/>
      <c r="ARQ12" s="108"/>
      <c r="ARR12" s="108"/>
      <c r="ARS12" s="108"/>
      <c r="ART12" s="108"/>
      <c r="ARU12" s="108"/>
      <c r="ARV12" s="108"/>
      <c r="ARW12" s="108"/>
      <c r="ARX12" s="108"/>
      <c r="ARY12" s="108"/>
      <c r="ARZ12" s="108"/>
      <c r="ASA12" s="108"/>
      <c r="ASB12" s="108"/>
      <c r="ASC12" s="108"/>
      <c r="ASD12" s="108"/>
      <c r="ASE12" s="108"/>
      <c r="ASF12" s="108"/>
      <c r="ASG12" s="108"/>
      <c r="ASH12" s="108"/>
      <c r="ASI12" s="108"/>
      <c r="ASJ12" s="108"/>
      <c r="ASK12" s="108"/>
      <c r="ASL12" s="108"/>
      <c r="ASM12" s="108"/>
      <c r="ASN12" s="108"/>
      <c r="ASO12" s="108"/>
      <c r="ASP12" s="108"/>
      <c r="ASQ12" s="108"/>
      <c r="ASR12" s="108"/>
      <c r="ASS12" s="108"/>
      <c r="AST12" s="108"/>
      <c r="ASU12" s="108"/>
      <c r="ASV12" s="108"/>
      <c r="ASW12" s="108"/>
      <c r="ASX12" s="108"/>
      <c r="ASY12" s="108"/>
      <c r="ASZ12" s="108"/>
      <c r="ATA12" s="108"/>
      <c r="ATB12" s="108"/>
      <c r="ATC12" s="108"/>
      <c r="ATD12" s="108"/>
      <c r="ATE12" s="108"/>
      <c r="ATF12" s="108"/>
      <c r="ATG12" s="108"/>
      <c r="ATH12" s="108"/>
      <c r="ATI12" s="108"/>
      <c r="ATJ12" s="108"/>
      <c r="ATK12" s="108"/>
      <c r="ATL12" s="108"/>
      <c r="ATM12" s="108"/>
      <c r="ATN12" s="108"/>
      <c r="ATO12" s="108"/>
      <c r="ATP12" s="108"/>
      <c r="ATQ12" s="108"/>
      <c r="ATR12" s="108"/>
      <c r="ATS12" s="108"/>
      <c r="ATT12" s="108"/>
      <c r="ATU12" s="108"/>
      <c r="ATV12" s="108"/>
      <c r="ATW12" s="108"/>
      <c r="ATX12" s="108"/>
      <c r="ATY12" s="108"/>
      <c r="ATZ12" s="108"/>
      <c r="AUA12" s="108"/>
      <c r="AUB12" s="108"/>
      <c r="AUC12" s="108"/>
      <c r="AUD12" s="108"/>
      <c r="AUE12" s="108"/>
      <c r="AUF12" s="108"/>
      <c r="AUG12" s="108"/>
      <c r="AUH12" s="108"/>
      <c r="AUI12" s="108"/>
      <c r="AUJ12" s="108"/>
      <c r="AUK12" s="108"/>
      <c r="AUL12" s="108"/>
      <c r="AUM12" s="108"/>
      <c r="AUN12" s="108"/>
      <c r="AUO12" s="108"/>
      <c r="AUP12" s="108"/>
      <c r="AUQ12" s="108"/>
      <c r="AUR12" s="108"/>
      <c r="AUS12" s="108"/>
      <c r="AUT12" s="108"/>
      <c r="AUU12" s="108"/>
      <c r="AUV12" s="108"/>
      <c r="AUW12" s="108"/>
      <c r="AUX12" s="108"/>
      <c r="AUY12" s="108"/>
      <c r="AUZ12" s="108"/>
      <c r="AVA12" s="108"/>
      <c r="AVB12" s="108"/>
      <c r="AVC12" s="108"/>
      <c r="AVD12" s="108"/>
      <c r="AVE12" s="108"/>
      <c r="AVF12" s="108"/>
      <c r="AVG12" s="108"/>
      <c r="AVH12" s="108"/>
      <c r="AVI12" s="108"/>
      <c r="AVJ12" s="108"/>
      <c r="AVK12" s="108"/>
      <c r="AVL12" s="108"/>
      <c r="AVM12" s="108"/>
      <c r="AVN12" s="108"/>
      <c r="AVO12" s="108"/>
      <c r="AVP12" s="108"/>
      <c r="AVQ12" s="108"/>
      <c r="AVR12" s="108"/>
      <c r="AVS12" s="108"/>
      <c r="AVT12" s="108"/>
      <c r="AVU12" s="108"/>
      <c r="AVV12" s="108"/>
      <c r="AVW12" s="108"/>
      <c r="AVX12" s="108"/>
      <c r="AVY12" s="108"/>
      <c r="AVZ12" s="108"/>
      <c r="AWA12" s="108"/>
      <c r="AWB12" s="108"/>
      <c r="AWC12" s="108"/>
      <c r="AWD12" s="108"/>
      <c r="AWE12" s="108"/>
      <c r="AWF12" s="108"/>
      <c r="AWG12" s="108"/>
      <c r="AWH12" s="108"/>
      <c r="AWI12" s="108"/>
      <c r="AWJ12" s="108"/>
      <c r="AWK12" s="108"/>
      <c r="AWL12" s="108"/>
      <c r="AWM12" s="108"/>
      <c r="AWN12" s="108"/>
      <c r="AWO12" s="108"/>
      <c r="AWP12" s="108"/>
      <c r="AWQ12" s="108"/>
      <c r="AWR12" s="108"/>
      <c r="AWS12" s="108"/>
      <c r="AWT12" s="108"/>
      <c r="AWU12" s="108"/>
      <c r="AWV12" s="108"/>
      <c r="AWW12" s="108"/>
      <c r="AWX12" s="108"/>
      <c r="AWY12" s="108"/>
      <c r="AWZ12" s="108"/>
      <c r="AXA12" s="108"/>
      <c r="AXB12" s="108"/>
      <c r="AXC12" s="108"/>
      <c r="AXD12" s="108"/>
      <c r="AXE12" s="108"/>
      <c r="AXF12" s="108"/>
      <c r="AXG12" s="108"/>
      <c r="AXH12" s="108"/>
      <c r="AXI12" s="108"/>
      <c r="AXJ12" s="108"/>
      <c r="AXK12" s="108"/>
      <c r="AXL12" s="108"/>
      <c r="AXM12" s="108"/>
      <c r="AXN12" s="108"/>
      <c r="AXO12" s="108"/>
      <c r="AXP12" s="108"/>
      <c r="AXQ12" s="108"/>
      <c r="AXR12" s="108"/>
      <c r="AXS12" s="108"/>
      <c r="AXT12" s="108"/>
      <c r="AXU12" s="108"/>
      <c r="AXV12" s="108"/>
      <c r="AXW12" s="108"/>
      <c r="AXX12" s="108"/>
      <c r="AXY12" s="108"/>
      <c r="AXZ12" s="108"/>
      <c r="AYA12" s="108"/>
      <c r="AYB12" s="108"/>
      <c r="AYC12" s="108"/>
      <c r="AYD12" s="108"/>
      <c r="AYE12" s="108"/>
      <c r="AYF12" s="108"/>
      <c r="AYG12" s="108"/>
      <c r="AYH12" s="108"/>
      <c r="AYI12" s="108"/>
      <c r="AYJ12" s="108"/>
      <c r="AYK12" s="108"/>
      <c r="AYL12" s="108"/>
      <c r="AYM12" s="108"/>
      <c r="AYN12" s="108"/>
      <c r="AYO12" s="108"/>
      <c r="AYP12" s="108"/>
      <c r="AYQ12" s="108"/>
      <c r="AYR12" s="108"/>
      <c r="AYS12" s="108"/>
      <c r="AYT12" s="108"/>
      <c r="AYU12" s="108"/>
      <c r="AYV12" s="108"/>
      <c r="AYW12" s="108"/>
      <c r="AYX12" s="108"/>
      <c r="AYY12" s="108"/>
      <c r="AYZ12" s="108"/>
      <c r="AZA12" s="108"/>
      <c r="AZB12" s="108"/>
      <c r="AZC12" s="108"/>
      <c r="AZD12" s="108"/>
      <c r="AZE12" s="108"/>
      <c r="AZF12" s="108"/>
      <c r="AZG12" s="108"/>
      <c r="AZH12" s="108"/>
      <c r="AZI12" s="108"/>
      <c r="AZJ12" s="108"/>
      <c r="AZK12" s="108"/>
      <c r="AZL12" s="108"/>
      <c r="AZM12" s="108"/>
      <c r="AZN12" s="108"/>
      <c r="AZO12" s="108"/>
      <c r="AZP12" s="108"/>
      <c r="AZQ12" s="108"/>
      <c r="AZR12" s="108"/>
      <c r="AZS12" s="108"/>
      <c r="AZT12" s="108"/>
      <c r="AZU12" s="108"/>
      <c r="AZV12" s="108"/>
      <c r="AZW12" s="108"/>
      <c r="AZX12" s="108"/>
      <c r="AZY12" s="108"/>
      <c r="AZZ12" s="108"/>
      <c r="BAA12" s="108"/>
      <c r="BAB12" s="108"/>
      <c r="BAC12" s="108"/>
      <c r="BAD12" s="108"/>
      <c r="BAE12" s="108"/>
      <c r="BAF12" s="108"/>
      <c r="BAG12" s="108"/>
      <c r="BAH12" s="108"/>
      <c r="BAI12" s="108"/>
      <c r="BAJ12" s="108"/>
      <c r="BAK12" s="108"/>
      <c r="BAL12" s="108"/>
      <c r="BAM12" s="108"/>
      <c r="BAN12" s="108"/>
      <c r="BAO12" s="108"/>
      <c r="BAP12" s="108"/>
      <c r="BAQ12" s="108"/>
      <c r="BAR12" s="108"/>
      <c r="BAS12" s="108"/>
      <c r="BAT12" s="108"/>
      <c r="BAU12" s="108"/>
      <c r="BAV12" s="108"/>
      <c r="BAW12" s="108"/>
      <c r="BAX12" s="108"/>
      <c r="BAY12" s="108"/>
      <c r="BAZ12" s="108"/>
      <c r="BBA12" s="108"/>
      <c r="BBB12" s="108"/>
      <c r="BBC12" s="108"/>
      <c r="BBD12" s="108"/>
      <c r="BBE12" s="108"/>
      <c r="BBF12" s="108"/>
      <c r="BBG12" s="108"/>
      <c r="BBH12" s="108"/>
      <c r="BBI12" s="108"/>
      <c r="BBJ12" s="108"/>
      <c r="BBK12" s="108"/>
      <c r="BBL12" s="108"/>
      <c r="BBM12" s="108"/>
      <c r="BBN12" s="108"/>
      <c r="BBO12" s="108"/>
      <c r="BBP12" s="108"/>
      <c r="BBQ12" s="108"/>
      <c r="BBR12" s="108"/>
      <c r="BBS12" s="108"/>
      <c r="BBT12" s="108"/>
      <c r="BBU12" s="108"/>
      <c r="BBV12" s="108"/>
      <c r="BBW12" s="108"/>
      <c r="BBX12" s="108"/>
      <c r="BBY12" s="108"/>
      <c r="BBZ12" s="108"/>
      <c r="BCA12" s="108"/>
      <c r="BCB12" s="108"/>
      <c r="BCC12" s="108"/>
      <c r="BCD12" s="108"/>
      <c r="BCE12" s="108"/>
      <c r="BCF12" s="108"/>
      <c r="BCG12" s="108"/>
      <c r="BCH12" s="108"/>
      <c r="BCI12" s="108"/>
      <c r="BCJ12" s="108"/>
      <c r="BCK12" s="108"/>
      <c r="BCL12" s="108"/>
      <c r="BCM12" s="108"/>
      <c r="BCN12" s="108"/>
      <c r="BCO12" s="108"/>
      <c r="BCP12" s="108"/>
      <c r="BCQ12" s="108"/>
      <c r="BCR12" s="108"/>
      <c r="BCS12" s="108"/>
      <c r="BCT12" s="108"/>
      <c r="BCU12" s="108"/>
      <c r="BCV12" s="108"/>
      <c r="BCW12" s="108"/>
      <c r="BCX12" s="108"/>
      <c r="BCY12" s="108"/>
      <c r="BCZ12" s="108"/>
      <c r="BDA12" s="108"/>
      <c r="BDB12" s="108"/>
      <c r="BDC12" s="108"/>
      <c r="BDD12" s="108"/>
      <c r="BDE12" s="108"/>
      <c r="BDF12" s="108"/>
      <c r="BDG12" s="108"/>
      <c r="BDH12" s="108"/>
      <c r="BDI12" s="108"/>
      <c r="BDJ12" s="108"/>
      <c r="BDK12" s="108"/>
      <c r="BDL12" s="108"/>
      <c r="BDM12" s="108"/>
      <c r="BDN12" s="108"/>
      <c r="BDO12" s="108"/>
      <c r="BDP12" s="108"/>
      <c r="BDQ12" s="108"/>
      <c r="BDR12" s="108"/>
      <c r="BDS12" s="108"/>
      <c r="BDT12" s="108"/>
      <c r="BDU12" s="108"/>
      <c r="BDV12" s="108"/>
      <c r="BDW12" s="108"/>
      <c r="BDX12" s="108"/>
      <c r="BDY12" s="108"/>
      <c r="BDZ12" s="108"/>
      <c r="BEA12" s="108"/>
      <c r="BEB12" s="108"/>
      <c r="BEC12" s="108"/>
      <c r="BED12" s="108"/>
      <c r="BEE12" s="108"/>
      <c r="BEF12" s="108"/>
      <c r="BEG12" s="108"/>
      <c r="BEH12" s="108"/>
      <c r="BEI12" s="108"/>
      <c r="BEJ12" s="108"/>
      <c r="BEK12" s="108"/>
      <c r="BEL12" s="108"/>
      <c r="BEM12" s="108"/>
      <c r="BEN12" s="108"/>
      <c r="BEO12" s="108"/>
      <c r="BEP12" s="108"/>
      <c r="BEQ12" s="108"/>
      <c r="BER12" s="108"/>
      <c r="BES12" s="108"/>
      <c r="BET12" s="108"/>
      <c r="BEU12" s="108"/>
      <c r="BEV12" s="108"/>
      <c r="BEW12" s="108"/>
      <c r="BEX12" s="108"/>
      <c r="BEY12" s="108"/>
      <c r="BEZ12" s="108"/>
      <c r="BFA12" s="108"/>
      <c r="BFB12" s="108"/>
      <c r="BFC12" s="108"/>
      <c r="BFD12" s="108"/>
      <c r="BFE12" s="108"/>
      <c r="BFF12" s="108"/>
      <c r="BFG12" s="108"/>
      <c r="BFH12" s="108"/>
      <c r="BFI12" s="108"/>
      <c r="BFJ12" s="108"/>
      <c r="BFK12" s="108"/>
      <c r="BFL12" s="108"/>
      <c r="BFM12" s="108"/>
      <c r="BFN12" s="108"/>
      <c r="BFO12" s="108"/>
      <c r="BFP12" s="108"/>
      <c r="BFQ12" s="108"/>
      <c r="BFR12" s="108"/>
      <c r="BFS12" s="108"/>
      <c r="BFT12" s="108"/>
      <c r="BFU12" s="108"/>
      <c r="BFV12" s="108"/>
      <c r="BFW12" s="108"/>
      <c r="BFX12" s="108"/>
      <c r="BFY12" s="108"/>
      <c r="BFZ12" s="108"/>
      <c r="BGA12" s="108"/>
      <c r="BGB12" s="108"/>
      <c r="BGC12" s="108"/>
      <c r="BGD12" s="108"/>
      <c r="BGE12" s="108"/>
      <c r="BGF12" s="108"/>
      <c r="BGG12" s="108"/>
      <c r="BGH12" s="108"/>
      <c r="BGI12" s="108"/>
      <c r="BGJ12" s="108"/>
      <c r="BGK12" s="108"/>
      <c r="BGL12" s="108"/>
      <c r="BGM12" s="108"/>
      <c r="BGN12" s="108"/>
      <c r="BGO12" s="108"/>
      <c r="BGP12" s="108"/>
      <c r="BGQ12" s="108"/>
      <c r="BGR12" s="108"/>
      <c r="BGS12" s="108"/>
      <c r="BGT12" s="108"/>
      <c r="BGU12" s="108"/>
      <c r="BGV12" s="108"/>
      <c r="BGW12" s="108"/>
      <c r="BGX12" s="108"/>
      <c r="BGY12" s="108"/>
      <c r="BGZ12" s="108"/>
      <c r="BHA12" s="108"/>
      <c r="BHB12" s="108"/>
      <c r="BHC12" s="108"/>
      <c r="BHD12" s="108"/>
      <c r="BHE12" s="108"/>
      <c r="BHF12" s="108"/>
      <c r="BHG12" s="108"/>
      <c r="BHH12" s="108"/>
      <c r="BHI12" s="108"/>
      <c r="BHJ12" s="108"/>
      <c r="BHK12" s="108"/>
      <c r="BHL12" s="108"/>
      <c r="BHM12" s="108"/>
      <c r="BHN12" s="108"/>
      <c r="BHO12" s="108"/>
      <c r="BHP12" s="108"/>
      <c r="BHQ12" s="108"/>
      <c r="BHR12" s="108"/>
      <c r="BHS12" s="108"/>
      <c r="BHT12" s="108"/>
      <c r="BHU12" s="108"/>
      <c r="BHV12" s="108"/>
      <c r="BHW12" s="108"/>
      <c r="BHX12" s="108"/>
      <c r="BHY12" s="108"/>
      <c r="BHZ12" s="108"/>
      <c r="BIA12" s="108"/>
      <c r="BIB12" s="108"/>
      <c r="BIC12" s="108"/>
      <c r="BID12" s="108"/>
      <c r="BIE12" s="108"/>
      <c r="BIF12" s="108"/>
      <c r="BIG12" s="108"/>
      <c r="BIH12" s="108"/>
      <c r="BII12" s="108"/>
      <c r="BIJ12" s="108"/>
      <c r="BIK12" s="108"/>
      <c r="BIL12" s="108"/>
      <c r="BIM12" s="108"/>
      <c r="BIN12" s="108"/>
      <c r="BIO12" s="108"/>
      <c r="BIP12" s="108"/>
      <c r="BIQ12" s="108"/>
      <c r="BIR12" s="108"/>
      <c r="BIS12" s="108"/>
      <c r="BIT12" s="108"/>
      <c r="BIU12" s="108"/>
      <c r="BIV12" s="108"/>
      <c r="BIW12" s="108"/>
      <c r="BIX12" s="108"/>
      <c r="BIY12" s="108"/>
      <c r="BIZ12" s="108"/>
      <c r="BJA12" s="108"/>
      <c r="BJB12" s="108"/>
      <c r="BJC12" s="108"/>
      <c r="BJD12" s="108"/>
      <c r="BJE12" s="108"/>
      <c r="BJF12" s="108"/>
      <c r="BJG12" s="108"/>
      <c r="BJH12" s="108"/>
      <c r="BJI12" s="108"/>
      <c r="BJJ12" s="108"/>
      <c r="BJK12" s="108"/>
      <c r="BJL12" s="108"/>
      <c r="BJM12" s="108"/>
      <c r="BJN12" s="108"/>
      <c r="BJO12" s="108"/>
      <c r="BJP12" s="108"/>
      <c r="BJQ12" s="108"/>
      <c r="BJR12" s="108"/>
      <c r="BJS12" s="108"/>
      <c r="BJT12" s="108"/>
      <c r="BJU12" s="108"/>
      <c r="BJV12" s="108"/>
      <c r="BJW12" s="108"/>
      <c r="BJX12" s="108"/>
      <c r="BJY12" s="108"/>
      <c r="BJZ12" s="108"/>
      <c r="BKA12" s="108"/>
      <c r="BKB12" s="108"/>
      <c r="BKC12" s="108"/>
      <c r="BKD12" s="108"/>
      <c r="BKE12" s="108"/>
      <c r="BKF12" s="108"/>
      <c r="BKG12" s="108"/>
      <c r="BKH12" s="108"/>
      <c r="BKI12" s="108"/>
      <c r="BKJ12" s="108"/>
      <c r="BKK12" s="108"/>
      <c r="BKL12" s="108"/>
      <c r="BKM12" s="108"/>
      <c r="BKN12" s="108"/>
      <c r="BKO12" s="108"/>
      <c r="BKP12" s="108"/>
      <c r="BKQ12" s="108"/>
      <c r="BKR12" s="108"/>
      <c r="BKS12" s="108"/>
      <c r="BKT12" s="108"/>
      <c r="BKU12" s="108"/>
      <c r="BKV12" s="108"/>
      <c r="BKW12" s="108"/>
      <c r="BKX12" s="108"/>
      <c r="BKY12" s="108"/>
      <c r="BKZ12" s="108"/>
      <c r="BLA12" s="108"/>
      <c r="BLB12" s="108"/>
      <c r="BLC12" s="108"/>
      <c r="BLD12" s="108"/>
      <c r="BLE12" s="108"/>
      <c r="BLF12" s="108"/>
      <c r="BLG12" s="108"/>
      <c r="BLH12" s="108"/>
      <c r="BLI12" s="108"/>
      <c r="BLJ12" s="108"/>
      <c r="BLK12" s="108"/>
      <c r="BLL12" s="108"/>
      <c r="BLM12" s="108"/>
      <c r="BLN12" s="108"/>
      <c r="BLO12" s="108"/>
      <c r="BLP12" s="108"/>
      <c r="BLQ12" s="108"/>
      <c r="BLR12" s="108"/>
      <c r="BLS12" s="108"/>
      <c r="BLT12" s="108"/>
      <c r="BLU12" s="108"/>
      <c r="BLV12" s="108"/>
      <c r="BLW12" s="108"/>
      <c r="BLX12" s="108"/>
      <c r="BLY12" s="108"/>
      <c r="BLZ12" s="108"/>
      <c r="BMA12" s="108"/>
      <c r="BMB12" s="108"/>
      <c r="BMC12" s="108"/>
      <c r="BMD12" s="108"/>
      <c r="BME12" s="108"/>
      <c r="BMF12" s="108"/>
      <c r="BMG12" s="108"/>
      <c r="BMH12" s="108"/>
      <c r="BMI12" s="108"/>
      <c r="BMJ12" s="108"/>
      <c r="BMK12" s="108"/>
      <c r="BML12" s="108"/>
      <c r="BMM12" s="108"/>
      <c r="BMN12" s="108"/>
      <c r="BMO12" s="108"/>
      <c r="BMP12" s="108"/>
      <c r="BMQ12" s="108"/>
      <c r="BMR12" s="108"/>
      <c r="BMS12" s="108"/>
      <c r="BMT12" s="108"/>
      <c r="BMU12" s="108"/>
      <c r="BMV12" s="108"/>
      <c r="BMW12" s="108"/>
      <c r="BMX12" s="108"/>
      <c r="BMY12" s="108"/>
      <c r="BMZ12" s="108"/>
      <c r="BNA12" s="108"/>
      <c r="BNB12" s="108"/>
      <c r="BNC12" s="108"/>
      <c r="BND12" s="108"/>
      <c r="BNE12" s="108"/>
      <c r="BNF12" s="108"/>
      <c r="BNG12" s="108"/>
      <c r="BNH12" s="108"/>
      <c r="BNI12" s="108"/>
      <c r="BNJ12" s="108"/>
      <c r="BNK12" s="108"/>
      <c r="BNL12" s="108"/>
      <c r="BNM12" s="108"/>
      <c r="BNN12" s="108"/>
      <c r="BNO12" s="108"/>
      <c r="BNP12" s="108"/>
      <c r="BNQ12" s="108"/>
      <c r="BNR12" s="108"/>
      <c r="BNS12" s="108"/>
      <c r="BNT12" s="108"/>
      <c r="BNU12" s="108"/>
      <c r="BNV12" s="108"/>
      <c r="BNW12" s="108"/>
      <c r="BNX12" s="108"/>
      <c r="BNY12" s="108"/>
      <c r="BNZ12" s="108"/>
      <c r="BOA12" s="108"/>
      <c r="BOB12" s="108"/>
      <c r="BOC12" s="108"/>
      <c r="BOD12" s="108"/>
      <c r="BOE12" s="108"/>
      <c r="BOF12" s="108"/>
      <c r="BOG12" s="108"/>
      <c r="BOH12" s="108"/>
      <c r="BOI12" s="108"/>
      <c r="BOJ12" s="108"/>
      <c r="BOK12" s="108"/>
      <c r="BOL12" s="108"/>
      <c r="BOM12" s="108"/>
      <c r="BON12" s="108"/>
      <c r="BOO12" s="108"/>
      <c r="BOP12" s="108"/>
      <c r="BOQ12" s="108"/>
      <c r="BOR12" s="108"/>
      <c r="BOS12" s="108"/>
      <c r="BOT12" s="108"/>
      <c r="BOU12" s="108"/>
      <c r="BOV12" s="108"/>
      <c r="BOW12" s="108"/>
      <c r="BOX12" s="108"/>
      <c r="BOY12" s="108"/>
      <c r="BOZ12" s="108"/>
      <c r="BPA12" s="108"/>
      <c r="BPB12" s="108"/>
      <c r="BPC12" s="108"/>
      <c r="BPD12" s="108"/>
      <c r="BPE12" s="108"/>
      <c r="BPF12" s="108"/>
      <c r="BPG12" s="108"/>
      <c r="BPH12" s="108"/>
      <c r="BPI12" s="108"/>
      <c r="BPJ12" s="108"/>
      <c r="BPK12" s="108"/>
      <c r="BPL12" s="108"/>
      <c r="BPM12" s="108"/>
      <c r="BPN12" s="108"/>
      <c r="BPO12" s="108"/>
      <c r="BPP12" s="108"/>
      <c r="BPQ12" s="108"/>
      <c r="BPR12" s="108"/>
      <c r="BPS12" s="108"/>
      <c r="BPT12" s="108"/>
      <c r="BPU12" s="108"/>
      <c r="BPV12" s="108"/>
      <c r="BPW12" s="108"/>
      <c r="BPX12" s="108"/>
      <c r="BPY12" s="108"/>
      <c r="BPZ12" s="108"/>
      <c r="BQA12" s="108"/>
      <c r="BQB12" s="108"/>
      <c r="BQC12" s="108"/>
      <c r="BQD12" s="108"/>
      <c r="BQE12" s="108"/>
      <c r="BQF12" s="108"/>
      <c r="BQG12" s="108"/>
      <c r="BQH12" s="108"/>
      <c r="BQI12" s="108"/>
      <c r="BQJ12" s="108"/>
      <c r="BQK12" s="108"/>
      <c r="BQL12" s="108"/>
      <c r="BQM12" s="108"/>
      <c r="BQN12" s="108"/>
      <c r="BQO12" s="108"/>
      <c r="BQP12" s="108"/>
      <c r="BQQ12" s="108"/>
      <c r="BQR12" s="108"/>
      <c r="BQS12" s="108"/>
      <c r="BQT12" s="108"/>
      <c r="BQU12" s="108"/>
      <c r="BQV12" s="108"/>
      <c r="BQW12" s="108"/>
      <c r="BQX12" s="108"/>
      <c r="BQY12" s="108"/>
      <c r="BQZ12" s="108"/>
      <c r="BRA12" s="108"/>
      <c r="BRB12" s="108"/>
      <c r="BRC12" s="108"/>
      <c r="BRD12" s="108"/>
      <c r="BRE12" s="108"/>
      <c r="BRF12" s="108"/>
      <c r="BRG12" s="108"/>
      <c r="BRH12" s="108"/>
      <c r="BRI12" s="108"/>
      <c r="BRJ12" s="108"/>
      <c r="BRK12" s="108"/>
      <c r="BRL12" s="108"/>
      <c r="BRM12" s="108"/>
      <c r="BRN12" s="108"/>
      <c r="BRO12" s="108"/>
      <c r="BRP12" s="108"/>
      <c r="BRQ12" s="108"/>
      <c r="BRR12" s="108"/>
      <c r="BRS12" s="108"/>
      <c r="BRT12" s="108"/>
      <c r="BRU12" s="108"/>
      <c r="BRV12" s="108"/>
      <c r="BRW12" s="108"/>
      <c r="BRX12" s="108"/>
      <c r="BRY12" s="108"/>
      <c r="BRZ12" s="108"/>
      <c r="BSA12" s="108"/>
      <c r="BSB12" s="108"/>
      <c r="BSC12" s="108"/>
      <c r="BSD12" s="108"/>
      <c r="BSE12" s="108"/>
      <c r="BSF12" s="108"/>
      <c r="BSG12" s="108"/>
      <c r="BSH12" s="108"/>
      <c r="BSI12" s="108"/>
      <c r="BSJ12" s="108"/>
      <c r="BSK12" s="108"/>
      <c r="BSL12" s="108"/>
      <c r="BSM12" s="108"/>
      <c r="BSN12" s="108"/>
      <c r="BSO12" s="108"/>
      <c r="BSP12" s="108"/>
      <c r="BSQ12" s="108"/>
      <c r="BSR12" s="108"/>
      <c r="BSS12" s="108"/>
      <c r="BST12" s="108"/>
      <c r="BSU12" s="108"/>
      <c r="BSV12" s="108"/>
      <c r="BSW12" s="108"/>
      <c r="BSX12" s="108"/>
      <c r="BSY12" s="108"/>
      <c r="BSZ12" s="108"/>
      <c r="BTA12" s="108"/>
      <c r="BTB12" s="108"/>
      <c r="BTC12" s="108"/>
      <c r="BTD12" s="108"/>
      <c r="BTE12" s="108"/>
      <c r="BTF12" s="108"/>
      <c r="BTG12" s="108"/>
      <c r="BTH12" s="108"/>
      <c r="BTI12" s="108"/>
      <c r="BTJ12" s="108"/>
      <c r="BTK12" s="108"/>
      <c r="BTL12" s="108"/>
      <c r="BTM12" s="108"/>
      <c r="BTN12" s="108"/>
      <c r="BTO12" s="108"/>
      <c r="BTP12" s="108"/>
      <c r="BTQ12" s="108"/>
      <c r="BTR12" s="108"/>
      <c r="BTS12" s="108"/>
      <c r="BTT12" s="108"/>
      <c r="BTU12" s="108"/>
      <c r="BTV12" s="108"/>
      <c r="BTW12" s="108"/>
      <c r="BTX12" s="108"/>
      <c r="BTY12" s="108"/>
      <c r="BTZ12" s="108"/>
      <c r="BUA12" s="108"/>
      <c r="BUB12" s="108"/>
      <c r="BUC12" s="108"/>
      <c r="BUD12" s="108"/>
      <c r="BUE12" s="108"/>
      <c r="BUF12" s="108"/>
      <c r="BUG12" s="108"/>
      <c r="BUH12" s="108"/>
      <c r="BUI12" s="108"/>
      <c r="BUJ12" s="108"/>
      <c r="BUK12" s="108"/>
      <c r="BUL12" s="108"/>
      <c r="BUM12" s="108"/>
      <c r="BUN12" s="108"/>
      <c r="BUO12" s="108"/>
      <c r="BUP12" s="108"/>
      <c r="BUQ12" s="108"/>
      <c r="BUR12" s="108"/>
      <c r="BUS12" s="108"/>
      <c r="BUT12" s="108"/>
      <c r="BUU12" s="108"/>
      <c r="BUV12" s="108"/>
      <c r="BUW12" s="108"/>
      <c r="BUX12" s="108"/>
      <c r="BUY12" s="108"/>
      <c r="BUZ12" s="108"/>
      <c r="BVA12" s="108"/>
      <c r="BVB12" s="108"/>
      <c r="BVC12" s="108"/>
      <c r="BVD12" s="108"/>
      <c r="BVE12" s="108"/>
      <c r="BVF12" s="108"/>
      <c r="BVG12" s="108"/>
      <c r="BVH12" s="108"/>
      <c r="BVI12" s="108"/>
      <c r="BVJ12" s="108"/>
      <c r="BVK12" s="108"/>
      <c r="BVL12" s="108"/>
      <c r="BVM12" s="108"/>
      <c r="BVN12" s="108"/>
      <c r="BVO12" s="108"/>
      <c r="BVP12" s="108"/>
      <c r="BVQ12" s="108"/>
      <c r="BVR12" s="108"/>
      <c r="BVS12" s="108"/>
      <c r="BVT12" s="108"/>
      <c r="BVU12" s="108"/>
      <c r="BVV12" s="108"/>
      <c r="BVW12" s="108"/>
      <c r="BVX12" s="108"/>
      <c r="BVY12" s="108"/>
      <c r="BVZ12" s="108"/>
      <c r="BWA12" s="108"/>
      <c r="BWB12" s="108"/>
      <c r="BWC12" s="108"/>
      <c r="BWD12" s="108"/>
      <c r="BWE12" s="108"/>
      <c r="BWF12" s="108"/>
      <c r="BWG12" s="108"/>
      <c r="BWH12" s="108"/>
      <c r="BWI12" s="108"/>
      <c r="BWJ12" s="108"/>
      <c r="BWK12" s="108"/>
      <c r="BWL12" s="108"/>
      <c r="BWM12" s="108"/>
      <c r="BWN12" s="108"/>
      <c r="BWO12" s="108"/>
      <c r="BWP12" s="108"/>
      <c r="BWQ12" s="108"/>
      <c r="BWR12" s="108"/>
      <c r="BWS12" s="108"/>
      <c r="BWT12" s="108"/>
      <c r="BWU12" s="108"/>
      <c r="BWV12" s="108"/>
      <c r="BWW12" s="108"/>
      <c r="BWX12" s="108"/>
      <c r="BWY12" s="108"/>
      <c r="BWZ12" s="108"/>
      <c r="BXA12" s="108"/>
      <c r="BXB12" s="108"/>
      <c r="BXC12" s="108"/>
      <c r="BXD12" s="108"/>
      <c r="BXE12" s="108"/>
      <c r="BXF12" s="108"/>
      <c r="BXG12" s="108"/>
      <c r="BXH12" s="108"/>
      <c r="BXI12" s="108"/>
      <c r="BXJ12" s="108"/>
      <c r="BXK12" s="108"/>
      <c r="BXL12" s="108"/>
      <c r="BXM12" s="108"/>
      <c r="BXN12" s="108"/>
      <c r="BXO12" s="108"/>
      <c r="BXP12" s="108"/>
      <c r="BXQ12" s="108"/>
      <c r="BXR12" s="108"/>
      <c r="BXS12" s="108"/>
      <c r="BXT12" s="108"/>
      <c r="BXU12" s="108"/>
      <c r="BXV12" s="108"/>
      <c r="BXW12" s="108"/>
      <c r="BXX12" s="108"/>
      <c r="BXY12" s="108"/>
      <c r="BXZ12" s="108"/>
      <c r="BYA12" s="108"/>
      <c r="BYB12" s="108"/>
      <c r="BYC12" s="108"/>
      <c r="BYD12" s="108"/>
      <c r="BYE12" s="108"/>
      <c r="BYF12" s="108"/>
      <c r="BYG12" s="108"/>
      <c r="BYH12" s="108"/>
      <c r="BYI12" s="108"/>
      <c r="BYJ12" s="108"/>
      <c r="BYK12" s="108"/>
      <c r="BYL12" s="108"/>
      <c r="BYM12" s="108"/>
      <c r="BYN12" s="108"/>
      <c r="BYO12" s="108"/>
      <c r="BYP12" s="108"/>
      <c r="BYQ12" s="108"/>
      <c r="BYR12" s="108"/>
      <c r="BYS12" s="108"/>
      <c r="BYT12" s="108"/>
      <c r="BYU12" s="108"/>
      <c r="BYV12" s="108"/>
      <c r="BYW12" s="108"/>
      <c r="BYX12" s="108"/>
      <c r="BYY12" s="108"/>
      <c r="BYZ12" s="108"/>
      <c r="BZA12" s="108"/>
      <c r="BZB12" s="108"/>
      <c r="BZC12" s="108"/>
      <c r="BZD12" s="108"/>
      <c r="BZE12" s="108"/>
      <c r="BZF12" s="108"/>
      <c r="BZG12" s="108"/>
      <c r="BZH12" s="108"/>
      <c r="BZI12" s="108"/>
      <c r="BZJ12" s="108"/>
      <c r="BZK12" s="108"/>
      <c r="BZL12" s="108"/>
      <c r="BZM12" s="108"/>
      <c r="BZN12" s="108"/>
      <c r="BZO12" s="108"/>
      <c r="BZP12" s="108"/>
      <c r="BZQ12" s="108"/>
      <c r="BZR12" s="108"/>
      <c r="BZS12" s="108"/>
      <c r="BZT12" s="108"/>
      <c r="BZU12" s="108"/>
      <c r="BZV12" s="108"/>
      <c r="BZW12" s="108"/>
      <c r="BZX12" s="108"/>
      <c r="BZY12" s="108"/>
      <c r="BZZ12" s="108"/>
      <c r="CAA12" s="108"/>
      <c r="CAB12" s="108"/>
      <c r="CAC12" s="108"/>
      <c r="CAD12" s="108"/>
      <c r="CAE12" s="108"/>
      <c r="CAF12" s="108"/>
      <c r="CAG12" s="108"/>
      <c r="CAH12" s="108"/>
      <c r="CAI12" s="108"/>
      <c r="CAJ12" s="108"/>
      <c r="CAK12" s="108"/>
      <c r="CAL12" s="108"/>
      <c r="CAM12" s="108"/>
      <c r="CAN12" s="108"/>
      <c r="CAO12" s="108"/>
      <c r="CAP12" s="108"/>
      <c r="CAQ12" s="108"/>
      <c r="CAR12" s="108"/>
      <c r="CAS12" s="108"/>
      <c r="CAT12" s="108"/>
      <c r="CAU12" s="108"/>
      <c r="CAV12" s="108"/>
      <c r="CAW12" s="108"/>
      <c r="CAX12" s="108"/>
      <c r="CAY12" s="108"/>
      <c r="CAZ12" s="108"/>
      <c r="CBA12" s="108"/>
      <c r="CBB12" s="108"/>
      <c r="CBC12" s="108"/>
      <c r="CBD12" s="108"/>
      <c r="CBE12" s="108"/>
      <c r="CBF12" s="108"/>
      <c r="CBG12" s="108"/>
      <c r="CBH12" s="108"/>
      <c r="CBI12" s="108"/>
      <c r="CBJ12" s="108"/>
      <c r="CBK12" s="108"/>
      <c r="CBL12" s="108"/>
      <c r="CBM12" s="108"/>
      <c r="CBN12" s="108"/>
      <c r="CBO12" s="108"/>
      <c r="CBP12" s="108"/>
      <c r="CBQ12" s="108"/>
      <c r="CBR12" s="108"/>
      <c r="CBS12" s="108"/>
      <c r="CBT12" s="108"/>
      <c r="CBU12" s="108"/>
      <c r="CBV12" s="108"/>
      <c r="CBW12" s="108"/>
      <c r="CBX12" s="108"/>
      <c r="CBY12" s="108"/>
      <c r="CBZ12" s="108"/>
      <c r="CCA12" s="108"/>
      <c r="CCB12" s="108"/>
      <c r="CCC12" s="108"/>
      <c r="CCD12" s="108"/>
      <c r="CCE12" s="108"/>
      <c r="CCF12" s="108"/>
      <c r="CCG12" s="108"/>
      <c r="CCH12" s="108"/>
      <c r="CCI12" s="108"/>
      <c r="CCJ12" s="108"/>
      <c r="CCK12" s="108"/>
      <c r="CCL12" s="108"/>
      <c r="CCM12" s="108"/>
      <c r="CCN12" s="108"/>
      <c r="CCO12" s="108"/>
      <c r="CCP12" s="108"/>
      <c r="CCQ12" s="108"/>
      <c r="CCR12" s="108"/>
      <c r="CCS12" s="108"/>
      <c r="CCT12" s="108"/>
      <c r="CCU12" s="108"/>
      <c r="CCV12" s="108"/>
      <c r="CCW12" s="108"/>
      <c r="CCX12" s="108"/>
      <c r="CCY12" s="108"/>
      <c r="CCZ12" s="108"/>
      <c r="CDA12" s="108"/>
      <c r="CDB12" s="108"/>
      <c r="CDC12" s="108"/>
      <c r="CDD12" s="108"/>
      <c r="CDE12" s="108"/>
      <c r="CDF12" s="108"/>
      <c r="CDG12" s="108"/>
      <c r="CDH12" s="108"/>
      <c r="CDI12" s="108"/>
      <c r="CDJ12" s="108"/>
      <c r="CDK12" s="108"/>
      <c r="CDL12" s="108"/>
      <c r="CDM12" s="108"/>
      <c r="CDN12" s="108"/>
      <c r="CDO12" s="108"/>
      <c r="CDP12" s="108"/>
      <c r="CDQ12" s="108"/>
      <c r="CDR12" s="108"/>
      <c r="CDS12" s="108"/>
      <c r="CDT12" s="108"/>
      <c r="CDU12" s="108"/>
      <c r="CDV12" s="108"/>
      <c r="CDW12" s="108"/>
      <c r="CDX12" s="108"/>
      <c r="CDY12" s="108"/>
      <c r="CDZ12" s="108"/>
      <c r="CEA12" s="108"/>
      <c r="CEB12" s="108"/>
      <c r="CEC12" s="108"/>
      <c r="CED12" s="108"/>
      <c r="CEE12" s="108"/>
      <c r="CEF12" s="108"/>
      <c r="CEG12" s="108"/>
      <c r="CEH12" s="108"/>
      <c r="CEI12" s="108"/>
      <c r="CEJ12" s="108"/>
      <c r="CEK12" s="108"/>
      <c r="CEL12" s="108"/>
      <c r="CEM12" s="108"/>
      <c r="CEN12" s="108"/>
      <c r="CEO12" s="108"/>
      <c r="CEP12" s="108"/>
      <c r="CEQ12" s="108"/>
      <c r="CER12" s="108"/>
      <c r="CES12" s="108"/>
      <c r="CET12" s="108"/>
      <c r="CEU12" s="108"/>
      <c r="CEV12" s="108"/>
      <c r="CEW12" s="108"/>
      <c r="CEX12" s="108"/>
      <c r="CEY12" s="108"/>
      <c r="CEZ12" s="108"/>
      <c r="CFA12" s="108"/>
      <c r="CFB12" s="108"/>
      <c r="CFC12" s="108"/>
      <c r="CFD12" s="108"/>
      <c r="CFE12" s="108"/>
      <c r="CFF12" s="108"/>
      <c r="CFG12" s="108"/>
      <c r="CFH12" s="108"/>
      <c r="CFI12" s="108"/>
      <c r="CFJ12" s="108"/>
      <c r="CFK12" s="108"/>
      <c r="CFL12" s="108"/>
      <c r="CFM12" s="108"/>
      <c r="CFN12" s="108"/>
      <c r="CFO12" s="108"/>
      <c r="CFP12" s="108"/>
      <c r="CFQ12" s="108"/>
      <c r="CFR12" s="108"/>
      <c r="CFS12" s="108"/>
      <c r="CFT12" s="108"/>
      <c r="CFU12" s="108"/>
      <c r="CFV12" s="108"/>
      <c r="CFW12" s="108"/>
      <c r="CFX12" s="108"/>
      <c r="CFY12" s="108"/>
      <c r="CFZ12" s="108"/>
      <c r="CGA12" s="108"/>
      <c r="CGB12" s="108"/>
      <c r="CGC12" s="108"/>
      <c r="CGD12" s="108"/>
      <c r="CGE12" s="108"/>
      <c r="CGF12" s="108"/>
      <c r="CGG12" s="108"/>
      <c r="CGH12" s="108"/>
      <c r="CGI12" s="108"/>
      <c r="CGJ12" s="108"/>
      <c r="CGK12" s="108"/>
      <c r="CGL12" s="108"/>
      <c r="CGM12" s="108"/>
      <c r="CGN12" s="108"/>
      <c r="CGO12" s="108"/>
      <c r="CGP12" s="108"/>
      <c r="CGQ12" s="108"/>
      <c r="CGR12" s="108"/>
      <c r="CGS12" s="108"/>
      <c r="CGT12" s="108"/>
      <c r="CGU12" s="108"/>
      <c r="CGV12" s="108"/>
      <c r="CGW12" s="108"/>
      <c r="CGX12" s="108"/>
      <c r="CGY12" s="108"/>
      <c r="CGZ12" s="108"/>
      <c r="CHA12" s="108"/>
      <c r="CHB12" s="108"/>
      <c r="CHC12" s="108"/>
      <c r="CHD12" s="108"/>
      <c r="CHE12" s="108"/>
      <c r="CHF12" s="108"/>
      <c r="CHG12" s="108"/>
      <c r="CHH12" s="108"/>
      <c r="CHI12" s="108"/>
      <c r="CHJ12" s="108"/>
      <c r="CHK12" s="108"/>
      <c r="CHL12" s="108"/>
      <c r="CHM12" s="108"/>
      <c r="CHN12" s="108"/>
      <c r="CHO12" s="108"/>
      <c r="CHP12" s="108"/>
      <c r="CHQ12" s="108"/>
      <c r="CHR12" s="108"/>
      <c r="CHS12" s="108"/>
      <c r="CHT12" s="108"/>
      <c r="CHU12" s="108"/>
      <c r="CHV12" s="108"/>
      <c r="CHW12" s="108"/>
      <c r="CHX12" s="108"/>
      <c r="CHY12" s="108"/>
      <c r="CHZ12" s="108"/>
      <c r="CIA12" s="108"/>
      <c r="CIB12" s="108"/>
      <c r="CIC12" s="108"/>
      <c r="CID12" s="108"/>
      <c r="CIE12" s="108"/>
      <c r="CIF12" s="108"/>
      <c r="CIG12" s="108"/>
      <c r="CIH12" s="108"/>
      <c r="CII12" s="108"/>
      <c r="CIJ12" s="108"/>
      <c r="CIK12" s="108"/>
      <c r="CIL12" s="108"/>
      <c r="CIM12" s="108"/>
      <c r="CIN12" s="108"/>
      <c r="CIO12" s="108"/>
      <c r="CIP12" s="108"/>
      <c r="CIQ12" s="108"/>
      <c r="CIR12" s="108"/>
      <c r="CIS12" s="108"/>
      <c r="CIT12" s="108"/>
      <c r="CIU12" s="108"/>
      <c r="CIV12" s="108"/>
      <c r="CIW12" s="108"/>
      <c r="CIX12" s="108"/>
      <c r="CIY12" s="108"/>
      <c r="CIZ12" s="108"/>
      <c r="CJA12" s="108"/>
      <c r="CJB12" s="108"/>
      <c r="CJC12" s="108"/>
      <c r="CJD12" s="108"/>
      <c r="CJE12" s="108"/>
      <c r="CJF12" s="108"/>
      <c r="CJG12" s="108"/>
      <c r="CJH12" s="108"/>
      <c r="CJI12" s="108"/>
      <c r="CJJ12" s="108"/>
      <c r="CJK12" s="108"/>
      <c r="CJL12" s="108"/>
      <c r="CJM12" s="108"/>
      <c r="CJN12" s="108"/>
      <c r="CJO12" s="108"/>
      <c r="CJP12" s="108"/>
      <c r="CJQ12" s="108"/>
      <c r="CJR12" s="108"/>
      <c r="CJS12" s="108"/>
      <c r="CJT12" s="108"/>
      <c r="CJU12" s="108"/>
      <c r="CJV12" s="108"/>
      <c r="CJW12" s="108"/>
      <c r="CJX12" s="108"/>
      <c r="CJY12" s="108"/>
      <c r="CJZ12" s="108"/>
      <c r="CKA12" s="108"/>
      <c r="CKB12" s="108"/>
      <c r="CKC12" s="108"/>
      <c r="CKD12" s="108"/>
      <c r="CKE12" s="108"/>
      <c r="CKF12" s="108"/>
      <c r="CKG12" s="108"/>
      <c r="CKH12" s="108"/>
      <c r="CKI12" s="108"/>
      <c r="CKJ12" s="108"/>
      <c r="CKK12" s="108"/>
      <c r="CKL12" s="108"/>
      <c r="CKM12" s="108"/>
      <c r="CKN12" s="108"/>
      <c r="CKO12" s="108"/>
      <c r="CKP12" s="108"/>
      <c r="CKQ12" s="108"/>
      <c r="CKR12" s="108"/>
      <c r="CKS12" s="108"/>
      <c r="CKT12" s="108"/>
      <c r="CKU12" s="108"/>
      <c r="CKV12" s="108"/>
      <c r="CKW12" s="108"/>
      <c r="CKX12" s="108"/>
      <c r="CKY12" s="108"/>
      <c r="CKZ12" s="108"/>
      <c r="CLA12" s="108"/>
      <c r="CLB12" s="108"/>
      <c r="CLC12" s="108"/>
      <c r="CLD12" s="108"/>
      <c r="CLE12" s="108"/>
      <c r="CLF12" s="108"/>
      <c r="CLG12" s="108"/>
      <c r="CLH12" s="108"/>
      <c r="CLI12" s="108"/>
      <c r="CLJ12" s="108"/>
      <c r="CLK12" s="108"/>
      <c r="CLL12" s="108"/>
      <c r="CLM12" s="108"/>
      <c r="CLN12" s="108"/>
      <c r="CLO12" s="108"/>
      <c r="CLP12" s="108"/>
      <c r="CLQ12" s="108"/>
      <c r="CLR12" s="108"/>
      <c r="CLS12" s="108"/>
      <c r="CLT12" s="108"/>
      <c r="CLU12" s="108"/>
      <c r="CLV12" s="108"/>
      <c r="CLW12" s="108"/>
      <c r="CLX12" s="108"/>
      <c r="CLY12" s="108"/>
      <c r="CLZ12" s="108"/>
      <c r="CMA12" s="108"/>
      <c r="CMB12" s="108"/>
      <c r="CMC12" s="108"/>
      <c r="CMD12" s="108"/>
      <c r="CME12" s="108"/>
      <c r="CMF12" s="108"/>
      <c r="CMG12" s="108"/>
      <c r="CMH12" s="108"/>
      <c r="CMI12" s="108"/>
      <c r="CMJ12" s="108"/>
      <c r="CMK12" s="108"/>
      <c r="CML12" s="108"/>
      <c r="CMM12" s="108"/>
      <c r="CMN12" s="108"/>
      <c r="CMO12" s="108"/>
      <c r="CMP12" s="108"/>
      <c r="CMQ12" s="108"/>
      <c r="CMR12" s="108"/>
      <c r="CMS12" s="108"/>
      <c r="CMT12" s="108"/>
      <c r="CMU12" s="108"/>
      <c r="CMV12" s="108"/>
      <c r="CMW12" s="108"/>
      <c r="CMX12" s="108"/>
      <c r="CMY12" s="108"/>
      <c r="CMZ12" s="108"/>
      <c r="CNA12" s="108"/>
      <c r="CNB12" s="108"/>
      <c r="CNC12" s="108"/>
      <c r="CND12" s="108"/>
      <c r="CNE12" s="108"/>
      <c r="CNF12" s="108"/>
      <c r="CNG12" s="108"/>
      <c r="CNH12" s="108"/>
      <c r="CNI12" s="108"/>
      <c r="CNJ12" s="108"/>
      <c r="CNK12" s="108"/>
      <c r="CNL12" s="108"/>
      <c r="CNM12" s="108"/>
      <c r="CNN12" s="108"/>
      <c r="CNO12" s="108"/>
      <c r="CNP12" s="108"/>
      <c r="CNQ12" s="108"/>
      <c r="CNR12" s="108"/>
      <c r="CNS12" s="108"/>
      <c r="CNT12" s="108"/>
      <c r="CNU12" s="108"/>
      <c r="CNV12" s="108"/>
      <c r="CNW12" s="108"/>
      <c r="CNX12" s="108"/>
      <c r="CNY12" s="108"/>
      <c r="CNZ12" s="108"/>
      <c r="COA12" s="108"/>
      <c r="COB12" s="108"/>
      <c r="COC12" s="108"/>
      <c r="COD12" s="108"/>
      <c r="COE12" s="108"/>
      <c r="COF12" s="108"/>
      <c r="COG12" s="108"/>
      <c r="COH12" s="108"/>
      <c r="COI12" s="108"/>
      <c r="COJ12" s="108"/>
      <c r="COK12" s="108"/>
      <c r="COL12" s="108"/>
      <c r="COM12" s="108"/>
      <c r="CON12" s="108"/>
      <c r="COO12" s="108"/>
      <c r="COP12" s="108"/>
      <c r="COQ12" s="108"/>
      <c r="COR12" s="108"/>
      <c r="COS12" s="108"/>
      <c r="COT12" s="108"/>
      <c r="COU12" s="108"/>
      <c r="COV12" s="108"/>
      <c r="COW12" s="108"/>
      <c r="COX12" s="108"/>
      <c r="COY12" s="108"/>
      <c r="COZ12" s="108"/>
      <c r="CPA12" s="108"/>
      <c r="CPB12" s="108"/>
      <c r="CPC12" s="108"/>
      <c r="CPD12" s="108"/>
      <c r="CPE12" s="108"/>
      <c r="CPF12" s="108"/>
      <c r="CPG12" s="108"/>
      <c r="CPH12" s="108"/>
      <c r="CPI12" s="108"/>
      <c r="CPJ12" s="108"/>
      <c r="CPK12" s="108"/>
      <c r="CPL12" s="108"/>
      <c r="CPM12" s="108"/>
      <c r="CPN12" s="108"/>
      <c r="CPO12" s="108"/>
      <c r="CPP12" s="108"/>
      <c r="CPQ12" s="108"/>
      <c r="CPR12" s="108"/>
      <c r="CPS12" s="108"/>
      <c r="CPT12" s="108"/>
      <c r="CPU12" s="108"/>
      <c r="CPV12" s="108"/>
      <c r="CPW12" s="108"/>
      <c r="CPX12" s="108"/>
      <c r="CPY12" s="108"/>
      <c r="CPZ12" s="108"/>
      <c r="CQA12" s="108"/>
      <c r="CQB12" s="108"/>
      <c r="CQC12" s="108"/>
      <c r="CQD12" s="108"/>
      <c r="CQE12" s="108"/>
      <c r="CQF12" s="108"/>
      <c r="CQG12" s="108"/>
      <c r="CQH12" s="108"/>
      <c r="CQI12" s="108"/>
      <c r="CQJ12" s="108"/>
      <c r="CQK12" s="108"/>
      <c r="CQL12" s="108"/>
      <c r="CQM12" s="108"/>
      <c r="CQN12" s="108"/>
      <c r="CQO12" s="108"/>
      <c r="CQP12" s="108"/>
      <c r="CQQ12" s="108"/>
      <c r="CQR12" s="108"/>
      <c r="CQS12" s="108"/>
      <c r="CQT12" s="108"/>
      <c r="CQU12" s="108"/>
      <c r="CQV12" s="108"/>
      <c r="CQW12" s="108"/>
      <c r="CQX12" s="108"/>
      <c r="CQY12" s="108"/>
      <c r="CQZ12" s="108"/>
      <c r="CRA12" s="108"/>
      <c r="CRB12" s="108"/>
      <c r="CRC12" s="108"/>
      <c r="CRD12" s="108"/>
      <c r="CRE12" s="108"/>
      <c r="CRF12" s="108"/>
      <c r="CRG12" s="108"/>
      <c r="CRH12" s="108"/>
      <c r="CRI12" s="108"/>
      <c r="CRJ12" s="108"/>
      <c r="CRK12" s="108"/>
      <c r="CRL12" s="108"/>
      <c r="CRM12" s="108"/>
      <c r="CRN12" s="108"/>
      <c r="CRO12" s="108"/>
      <c r="CRP12" s="108"/>
      <c r="CRQ12" s="108"/>
      <c r="CRR12" s="108"/>
      <c r="CRS12" s="108"/>
      <c r="CRT12" s="108"/>
      <c r="CRU12" s="108"/>
      <c r="CRV12" s="108"/>
      <c r="CRW12" s="108"/>
      <c r="CRX12" s="108"/>
      <c r="CRY12" s="108"/>
      <c r="CRZ12" s="108"/>
      <c r="CSA12" s="108"/>
      <c r="CSB12" s="108"/>
      <c r="CSC12" s="108"/>
      <c r="CSD12" s="108"/>
      <c r="CSE12" s="108"/>
      <c r="CSF12" s="108"/>
      <c r="CSG12" s="108"/>
      <c r="CSH12" s="108"/>
      <c r="CSI12" s="108"/>
      <c r="CSJ12" s="108"/>
      <c r="CSK12" s="108"/>
      <c r="CSL12" s="108"/>
      <c r="CSM12" s="108"/>
      <c r="CSN12" s="108"/>
      <c r="CSO12" s="108"/>
      <c r="CSP12" s="108"/>
      <c r="CSQ12" s="108"/>
      <c r="CSR12" s="108"/>
      <c r="CSS12" s="108"/>
      <c r="CST12" s="108"/>
      <c r="CSU12" s="108"/>
      <c r="CSV12" s="108"/>
      <c r="CSW12" s="108"/>
      <c r="CSX12" s="108"/>
      <c r="CSY12" s="108"/>
      <c r="CSZ12" s="108"/>
      <c r="CTA12" s="108"/>
      <c r="CTB12" s="108"/>
      <c r="CTC12" s="108"/>
      <c r="CTD12" s="108"/>
      <c r="CTE12" s="108"/>
      <c r="CTF12" s="108"/>
      <c r="CTG12" s="108"/>
      <c r="CTH12" s="108"/>
      <c r="CTI12" s="108"/>
      <c r="CTJ12" s="108"/>
      <c r="CTK12" s="108"/>
      <c r="CTL12" s="108"/>
      <c r="CTM12" s="108"/>
      <c r="CTN12" s="108"/>
      <c r="CTO12" s="108"/>
      <c r="CTP12" s="108"/>
      <c r="CTQ12" s="108"/>
      <c r="CTR12" s="108"/>
      <c r="CTS12" s="108"/>
      <c r="CTT12" s="108"/>
      <c r="CTU12" s="108"/>
      <c r="CTV12" s="108"/>
      <c r="CTW12" s="108"/>
      <c r="CTX12" s="108"/>
      <c r="CTY12" s="108"/>
      <c r="CTZ12" s="108"/>
      <c r="CUA12" s="108"/>
      <c r="CUB12" s="108"/>
      <c r="CUC12" s="108"/>
      <c r="CUD12" s="108"/>
      <c r="CUE12" s="108"/>
      <c r="CUF12" s="108"/>
      <c r="CUG12" s="108"/>
      <c r="CUH12" s="108"/>
      <c r="CUI12" s="108"/>
      <c r="CUJ12" s="108"/>
      <c r="CUK12" s="108"/>
      <c r="CUL12" s="108"/>
      <c r="CUM12" s="108"/>
      <c r="CUN12" s="108"/>
      <c r="CUO12" s="108"/>
      <c r="CUP12" s="108"/>
      <c r="CUQ12" s="108"/>
      <c r="CUR12" s="108"/>
      <c r="CUS12" s="108"/>
      <c r="CUT12" s="108"/>
      <c r="CUU12" s="108"/>
      <c r="CUV12" s="108"/>
      <c r="CUW12" s="108"/>
      <c r="CUX12" s="108"/>
      <c r="CUY12" s="108"/>
      <c r="CUZ12" s="108"/>
      <c r="CVA12" s="108"/>
      <c r="CVB12" s="108"/>
      <c r="CVC12" s="108"/>
      <c r="CVD12" s="108"/>
      <c r="CVE12" s="108"/>
      <c r="CVF12" s="108"/>
      <c r="CVG12" s="108"/>
      <c r="CVH12" s="108"/>
      <c r="CVI12" s="108"/>
      <c r="CVJ12" s="108"/>
      <c r="CVK12" s="108"/>
      <c r="CVL12" s="108"/>
      <c r="CVM12" s="108"/>
      <c r="CVN12" s="108"/>
      <c r="CVO12" s="108"/>
      <c r="CVP12" s="108"/>
      <c r="CVQ12" s="108"/>
      <c r="CVR12" s="108"/>
      <c r="CVS12" s="108"/>
      <c r="CVT12" s="108"/>
      <c r="CVU12" s="108"/>
      <c r="CVV12" s="108"/>
      <c r="CVW12" s="108"/>
      <c r="CVX12" s="108"/>
      <c r="CVY12" s="108"/>
      <c r="CVZ12" s="108"/>
      <c r="CWA12" s="108"/>
      <c r="CWB12" s="108"/>
      <c r="CWC12" s="108"/>
      <c r="CWD12" s="108"/>
      <c r="CWE12" s="108"/>
      <c r="CWF12" s="108"/>
      <c r="CWG12" s="108"/>
      <c r="CWH12" s="108"/>
      <c r="CWI12" s="108"/>
      <c r="CWJ12" s="108"/>
      <c r="CWK12" s="108"/>
      <c r="CWL12" s="108"/>
      <c r="CWM12" s="108"/>
      <c r="CWN12" s="108"/>
      <c r="CWO12" s="108"/>
      <c r="CWP12" s="108"/>
      <c r="CWQ12" s="108"/>
      <c r="CWR12" s="108"/>
      <c r="CWS12" s="108"/>
      <c r="CWT12" s="108"/>
      <c r="CWU12" s="108"/>
      <c r="CWV12" s="108"/>
      <c r="CWW12" s="108"/>
      <c r="CWX12" s="108"/>
      <c r="CWY12" s="108"/>
      <c r="CWZ12" s="108"/>
      <c r="CXA12" s="108"/>
      <c r="CXB12" s="108"/>
      <c r="CXC12" s="108"/>
      <c r="CXD12" s="108"/>
      <c r="CXE12" s="108"/>
      <c r="CXF12" s="108"/>
      <c r="CXG12" s="108"/>
      <c r="CXH12" s="108"/>
      <c r="CXI12" s="108"/>
      <c r="CXJ12" s="108"/>
      <c r="CXK12" s="108"/>
      <c r="CXL12" s="108"/>
      <c r="CXM12" s="108"/>
      <c r="CXN12" s="108"/>
      <c r="CXO12" s="108"/>
      <c r="CXP12" s="108"/>
      <c r="CXQ12" s="108"/>
      <c r="CXR12" s="108"/>
      <c r="CXS12" s="108"/>
      <c r="CXT12" s="108"/>
      <c r="CXU12" s="108"/>
      <c r="CXV12" s="108"/>
      <c r="CXW12" s="108"/>
      <c r="CXX12" s="108"/>
      <c r="CXY12" s="108"/>
      <c r="CXZ12" s="108"/>
      <c r="CYA12" s="108"/>
      <c r="CYB12" s="108"/>
      <c r="CYC12" s="108"/>
      <c r="CYD12" s="108"/>
      <c r="CYE12" s="108"/>
      <c r="CYF12" s="108"/>
      <c r="CYG12" s="108"/>
      <c r="CYH12" s="108"/>
      <c r="CYI12" s="108"/>
      <c r="CYJ12" s="108"/>
      <c r="CYK12" s="108"/>
      <c r="CYL12" s="108"/>
      <c r="CYM12" s="108"/>
      <c r="CYN12" s="108"/>
      <c r="CYO12" s="108"/>
      <c r="CYP12" s="108"/>
      <c r="CYQ12" s="108"/>
      <c r="CYR12" s="108"/>
      <c r="CYS12" s="108"/>
      <c r="CYT12" s="108"/>
      <c r="CYU12" s="108"/>
      <c r="CYV12" s="108"/>
      <c r="CYW12" s="108"/>
      <c r="CYX12" s="108"/>
      <c r="CYY12" s="108"/>
      <c r="CYZ12" s="108"/>
      <c r="CZA12" s="108"/>
      <c r="CZB12" s="108"/>
      <c r="CZC12" s="108"/>
      <c r="CZD12" s="108"/>
      <c r="CZE12" s="108"/>
      <c r="CZF12" s="108"/>
      <c r="CZG12" s="108"/>
      <c r="CZH12" s="108"/>
      <c r="CZI12" s="108"/>
      <c r="CZJ12" s="108"/>
      <c r="CZK12" s="108"/>
      <c r="CZL12" s="108"/>
      <c r="CZM12" s="108"/>
      <c r="CZN12" s="108"/>
      <c r="CZO12" s="108"/>
      <c r="CZP12" s="108"/>
      <c r="CZQ12" s="108"/>
      <c r="CZR12" s="108"/>
      <c r="CZS12" s="108"/>
      <c r="CZT12" s="108"/>
      <c r="CZU12" s="108"/>
      <c r="CZV12" s="108"/>
      <c r="CZW12" s="108"/>
      <c r="CZX12" s="108"/>
      <c r="CZY12" s="108"/>
      <c r="CZZ12" s="108"/>
      <c r="DAA12" s="108"/>
      <c r="DAB12" s="108"/>
      <c r="DAC12" s="108"/>
      <c r="DAD12" s="108"/>
      <c r="DAE12" s="108"/>
      <c r="DAF12" s="108"/>
      <c r="DAG12" s="108"/>
      <c r="DAH12" s="108"/>
      <c r="DAI12" s="108"/>
      <c r="DAJ12" s="108"/>
      <c r="DAK12" s="108"/>
      <c r="DAL12" s="108"/>
      <c r="DAM12" s="108"/>
      <c r="DAN12" s="108"/>
      <c r="DAO12" s="108"/>
      <c r="DAP12" s="108"/>
      <c r="DAQ12" s="108"/>
      <c r="DAR12" s="108"/>
      <c r="DAS12" s="108"/>
      <c r="DAT12" s="108"/>
      <c r="DAU12" s="108"/>
      <c r="DAV12" s="108"/>
      <c r="DAW12" s="108"/>
      <c r="DAX12" s="108"/>
      <c r="DAY12" s="108"/>
      <c r="DAZ12" s="108"/>
      <c r="DBA12" s="108"/>
      <c r="DBB12" s="108"/>
      <c r="DBC12" s="108"/>
      <c r="DBD12" s="108"/>
      <c r="DBE12" s="108"/>
      <c r="DBF12" s="108"/>
      <c r="DBG12" s="108"/>
      <c r="DBH12" s="108"/>
      <c r="DBI12" s="108"/>
      <c r="DBJ12" s="108"/>
      <c r="DBK12" s="108"/>
      <c r="DBL12" s="108"/>
      <c r="DBM12" s="108"/>
      <c r="DBN12" s="108"/>
      <c r="DBO12" s="108"/>
      <c r="DBP12" s="108"/>
      <c r="DBQ12" s="108"/>
      <c r="DBR12" s="108"/>
      <c r="DBS12" s="108"/>
      <c r="DBT12" s="108"/>
      <c r="DBU12" s="108"/>
      <c r="DBV12" s="108"/>
      <c r="DBW12" s="108"/>
      <c r="DBX12" s="108"/>
      <c r="DBY12" s="108"/>
      <c r="DBZ12" s="108"/>
      <c r="DCA12" s="108"/>
      <c r="DCB12" s="108"/>
      <c r="DCC12" s="108"/>
      <c r="DCD12" s="108"/>
      <c r="DCE12" s="108"/>
      <c r="DCF12" s="108"/>
      <c r="DCG12" s="108"/>
      <c r="DCH12" s="108"/>
      <c r="DCI12" s="108"/>
      <c r="DCJ12" s="108"/>
      <c r="DCK12" s="108"/>
      <c r="DCL12" s="108"/>
      <c r="DCM12" s="108"/>
      <c r="DCN12" s="108"/>
      <c r="DCO12" s="108"/>
      <c r="DCP12" s="108"/>
      <c r="DCQ12" s="108"/>
      <c r="DCR12" s="108"/>
      <c r="DCS12" s="108"/>
      <c r="DCT12" s="108"/>
      <c r="DCU12" s="108"/>
      <c r="DCV12" s="108"/>
      <c r="DCW12" s="108"/>
      <c r="DCX12" s="108"/>
      <c r="DCY12" s="108"/>
      <c r="DCZ12" s="108"/>
      <c r="DDA12" s="108"/>
      <c r="DDB12" s="108"/>
      <c r="DDC12" s="108"/>
      <c r="DDD12" s="108"/>
      <c r="DDE12" s="108"/>
      <c r="DDF12" s="108"/>
      <c r="DDG12" s="108"/>
      <c r="DDH12" s="108"/>
      <c r="DDI12" s="108"/>
      <c r="DDJ12" s="108"/>
      <c r="DDK12" s="108"/>
      <c r="DDL12" s="108"/>
      <c r="DDM12" s="108"/>
      <c r="DDN12" s="108"/>
      <c r="DDO12" s="108"/>
      <c r="DDP12" s="108"/>
      <c r="DDQ12" s="108"/>
      <c r="DDR12" s="108"/>
      <c r="DDS12" s="108"/>
      <c r="DDT12" s="108"/>
      <c r="DDU12" s="108"/>
      <c r="DDV12" s="108"/>
      <c r="DDW12" s="108"/>
      <c r="DDX12" s="108"/>
      <c r="DDY12" s="108"/>
      <c r="DDZ12" s="108"/>
      <c r="DEA12" s="108"/>
      <c r="DEB12" s="108"/>
      <c r="DEC12" s="108"/>
      <c r="DED12" s="108"/>
      <c r="DEE12" s="108"/>
      <c r="DEF12" s="108"/>
      <c r="DEG12" s="108"/>
      <c r="DEH12" s="108"/>
      <c r="DEI12" s="108"/>
      <c r="DEJ12" s="108"/>
      <c r="DEK12" s="108"/>
      <c r="DEL12" s="108"/>
      <c r="DEM12" s="108"/>
      <c r="DEN12" s="108"/>
      <c r="DEO12" s="108"/>
      <c r="DEP12" s="108"/>
      <c r="DEQ12" s="108"/>
      <c r="DER12" s="108"/>
      <c r="DES12" s="108"/>
      <c r="DET12" s="108"/>
      <c r="DEU12" s="108"/>
      <c r="DEV12" s="108"/>
      <c r="DEW12" s="108"/>
      <c r="DEX12" s="108"/>
      <c r="DEY12" s="108"/>
      <c r="DEZ12" s="108"/>
      <c r="DFA12" s="108"/>
      <c r="DFB12" s="108"/>
      <c r="DFC12" s="108"/>
      <c r="DFD12" s="108"/>
      <c r="DFE12" s="108"/>
      <c r="DFF12" s="108"/>
      <c r="DFG12" s="108"/>
      <c r="DFH12" s="108"/>
      <c r="DFI12" s="108"/>
      <c r="DFJ12" s="108"/>
      <c r="DFK12" s="108"/>
      <c r="DFL12" s="108"/>
      <c r="DFM12" s="108"/>
      <c r="DFN12" s="108"/>
      <c r="DFO12" s="108"/>
      <c r="DFP12" s="108"/>
      <c r="DFQ12" s="108"/>
      <c r="DFR12" s="108"/>
      <c r="DFS12" s="108"/>
      <c r="DFT12" s="108"/>
      <c r="DFU12" s="108"/>
      <c r="DFV12" s="108"/>
      <c r="DFW12" s="108"/>
      <c r="DFX12" s="108"/>
      <c r="DFY12" s="108"/>
      <c r="DFZ12" s="108"/>
      <c r="DGA12" s="108"/>
      <c r="DGB12" s="108"/>
      <c r="DGC12" s="108"/>
      <c r="DGD12" s="108"/>
      <c r="DGE12" s="108"/>
      <c r="DGF12" s="108"/>
      <c r="DGG12" s="108"/>
      <c r="DGH12" s="108"/>
      <c r="DGI12" s="108"/>
      <c r="DGJ12" s="108"/>
      <c r="DGK12" s="108"/>
      <c r="DGL12" s="108"/>
      <c r="DGM12" s="108"/>
      <c r="DGN12" s="108"/>
      <c r="DGO12" s="108"/>
      <c r="DGP12" s="108"/>
      <c r="DGQ12" s="108"/>
      <c r="DGR12" s="108"/>
      <c r="DGS12" s="108"/>
      <c r="DGT12" s="108"/>
      <c r="DGU12" s="108"/>
      <c r="DGV12" s="108"/>
      <c r="DGW12" s="108"/>
      <c r="DGX12" s="108"/>
      <c r="DGY12" s="108"/>
      <c r="DGZ12" s="108"/>
      <c r="DHA12" s="108"/>
      <c r="DHB12" s="108"/>
      <c r="DHC12" s="108"/>
      <c r="DHD12" s="108"/>
      <c r="DHE12" s="108"/>
      <c r="DHF12" s="108"/>
      <c r="DHG12" s="108"/>
      <c r="DHH12" s="108"/>
      <c r="DHI12" s="108"/>
      <c r="DHJ12" s="108"/>
      <c r="DHK12" s="108"/>
      <c r="DHL12" s="108"/>
      <c r="DHM12" s="108"/>
      <c r="DHN12" s="108"/>
      <c r="DHO12" s="108"/>
      <c r="DHP12" s="108"/>
      <c r="DHQ12" s="108"/>
      <c r="DHR12" s="108"/>
      <c r="DHS12" s="108"/>
      <c r="DHT12" s="108"/>
      <c r="DHU12" s="108"/>
      <c r="DHV12" s="108"/>
      <c r="DHW12" s="108"/>
      <c r="DHX12" s="108"/>
      <c r="DHY12" s="108"/>
      <c r="DHZ12" s="108"/>
      <c r="DIA12" s="108"/>
      <c r="DIB12" s="108"/>
      <c r="DIC12" s="108"/>
      <c r="DID12" s="108"/>
      <c r="DIE12" s="108"/>
      <c r="DIF12" s="108"/>
      <c r="DIG12" s="108"/>
      <c r="DIH12" s="108"/>
      <c r="DII12" s="108"/>
      <c r="DIJ12" s="108"/>
      <c r="DIK12" s="108"/>
      <c r="DIL12" s="108"/>
      <c r="DIM12" s="108"/>
      <c r="DIN12" s="108"/>
      <c r="DIO12" s="108"/>
      <c r="DIP12" s="108"/>
      <c r="DIQ12" s="108"/>
      <c r="DIR12" s="108"/>
      <c r="DIS12" s="108"/>
      <c r="DIT12" s="108"/>
      <c r="DIU12" s="108"/>
      <c r="DIV12" s="108"/>
      <c r="DIW12" s="108"/>
      <c r="DIX12" s="108"/>
      <c r="DIY12" s="108"/>
      <c r="DIZ12" s="108"/>
      <c r="DJA12" s="108"/>
      <c r="DJB12" s="108"/>
      <c r="DJC12" s="108"/>
      <c r="DJD12" s="108"/>
      <c r="DJE12" s="108"/>
      <c r="DJF12" s="108"/>
      <c r="DJG12" s="108"/>
      <c r="DJH12" s="108"/>
      <c r="DJI12" s="108"/>
      <c r="DJJ12" s="108"/>
      <c r="DJK12" s="108"/>
      <c r="DJL12" s="108"/>
      <c r="DJM12" s="108"/>
      <c r="DJN12" s="108"/>
      <c r="DJO12" s="108"/>
      <c r="DJP12" s="108"/>
      <c r="DJQ12" s="108"/>
      <c r="DJR12" s="108"/>
      <c r="DJS12" s="108"/>
      <c r="DJT12" s="108"/>
      <c r="DJU12" s="108"/>
      <c r="DJV12" s="108"/>
      <c r="DJW12" s="108"/>
      <c r="DJX12" s="108"/>
      <c r="DJY12" s="108"/>
      <c r="DJZ12" s="108"/>
      <c r="DKA12" s="108"/>
      <c r="DKB12" s="108"/>
      <c r="DKC12" s="108"/>
      <c r="DKD12" s="108"/>
      <c r="DKE12" s="108"/>
      <c r="DKF12" s="108"/>
      <c r="DKG12" s="108"/>
      <c r="DKH12" s="108"/>
      <c r="DKI12" s="108"/>
      <c r="DKJ12" s="108"/>
      <c r="DKK12" s="108"/>
      <c r="DKL12" s="108"/>
      <c r="DKM12" s="108"/>
      <c r="DKN12" s="108"/>
      <c r="DKO12" s="108"/>
      <c r="DKP12" s="108"/>
      <c r="DKQ12" s="108"/>
      <c r="DKR12" s="108"/>
      <c r="DKS12" s="108"/>
      <c r="DKT12" s="108"/>
      <c r="DKU12" s="108"/>
      <c r="DKV12" s="108"/>
      <c r="DKW12" s="108"/>
      <c r="DKX12" s="108"/>
      <c r="DKY12" s="108"/>
      <c r="DKZ12" s="108"/>
      <c r="DLA12" s="108"/>
      <c r="DLB12" s="108"/>
      <c r="DLC12" s="108"/>
      <c r="DLD12" s="108"/>
      <c r="DLE12" s="108"/>
      <c r="DLF12" s="108"/>
      <c r="DLG12" s="108"/>
      <c r="DLH12" s="108"/>
      <c r="DLI12" s="108"/>
      <c r="DLJ12" s="108"/>
      <c r="DLK12" s="108"/>
      <c r="DLL12" s="108"/>
      <c r="DLM12" s="108"/>
      <c r="DLN12" s="108"/>
      <c r="DLO12" s="108"/>
      <c r="DLP12" s="108"/>
      <c r="DLQ12" s="108"/>
      <c r="DLR12" s="108"/>
      <c r="DLS12" s="108"/>
      <c r="DLT12" s="108"/>
      <c r="DLU12" s="108"/>
      <c r="DLV12" s="108"/>
      <c r="DLW12" s="108"/>
      <c r="DLX12" s="108"/>
      <c r="DLY12" s="108"/>
      <c r="DLZ12" s="108"/>
      <c r="DMA12" s="108"/>
      <c r="DMB12" s="108"/>
      <c r="DMC12" s="108"/>
      <c r="DMD12" s="108"/>
      <c r="DME12" s="108"/>
      <c r="DMF12" s="108"/>
      <c r="DMG12" s="108"/>
      <c r="DMH12" s="108"/>
      <c r="DMI12" s="108"/>
      <c r="DMJ12" s="108"/>
      <c r="DMK12" s="108"/>
      <c r="DML12" s="108"/>
      <c r="DMM12" s="108"/>
      <c r="DMN12" s="108"/>
      <c r="DMO12" s="108"/>
      <c r="DMP12" s="108"/>
      <c r="DMQ12" s="108"/>
      <c r="DMR12" s="108"/>
      <c r="DMS12" s="108"/>
      <c r="DMT12" s="108"/>
      <c r="DMU12" s="108"/>
      <c r="DMV12" s="108"/>
      <c r="DMW12" s="108"/>
      <c r="DMX12" s="108"/>
      <c r="DMY12" s="108"/>
      <c r="DMZ12" s="108"/>
      <c r="DNA12" s="108"/>
      <c r="DNB12" s="108"/>
      <c r="DNC12" s="108"/>
      <c r="DND12" s="108"/>
      <c r="DNE12" s="108"/>
      <c r="DNF12" s="108"/>
      <c r="DNG12" s="108"/>
      <c r="DNH12" s="108"/>
      <c r="DNI12" s="108"/>
      <c r="DNJ12" s="108"/>
      <c r="DNK12" s="108"/>
      <c r="DNL12" s="108"/>
      <c r="DNM12" s="108"/>
      <c r="DNN12" s="108"/>
      <c r="DNO12" s="108"/>
      <c r="DNP12" s="108"/>
      <c r="DNQ12" s="108"/>
      <c r="DNR12" s="108"/>
      <c r="DNS12" s="108"/>
      <c r="DNT12" s="108"/>
      <c r="DNU12" s="108"/>
      <c r="DNV12" s="108"/>
      <c r="DNW12" s="108"/>
      <c r="DNX12" s="108"/>
      <c r="DNY12" s="108"/>
      <c r="DNZ12" s="108"/>
      <c r="DOA12" s="108"/>
      <c r="DOB12" s="108"/>
      <c r="DOC12" s="108"/>
      <c r="DOD12" s="108"/>
      <c r="DOE12" s="108"/>
      <c r="DOF12" s="108"/>
      <c r="DOG12" s="108"/>
      <c r="DOH12" s="108"/>
      <c r="DOI12" s="108"/>
      <c r="DOJ12" s="108"/>
      <c r="DOK12" s="108"/>
      <c r="DOL12" s="108"/>
      <c r="DOM12" s="108"/>
      <c r="DON12" s="108"/>
      <c r="DOO12" s="108"/>
      <c r="DOP12" s="108"/>
      <c r="DOQ12" s="108"/>
      <c r="DOR12" s="108"/>
      <c r="DOS12" s="108"/>
      <c r="DOT12" s="108"/>
      <c r="DOU12" s="108"/>
      <c r="DOV12" s="108"/>
      <c r="DOW12" s="108"/>
      <c r="DOX12" s="108"/>
      <c r="DOY12" s="108"/>
      <c r="DOZ12" s="108"/>
      <c r="DPA12" s="108"/>
      <c r="DPB12" s="108"/>
      <c r="DPC12" s="108"/>
      <c r="DPD12" s="108"/>
      <c r="DPE12" s="108"/>
      <c r="DPF12" s="108"/>
      <c r="DPG12" s="108"/>
      <c r="DPH12" s="108"/>
      <c r="DPI12" s="108"/>
      <c r="DPJ12" s="108"/>
      <c r="DPK12" s="108"/>
      <c r="DPL12" s="108"/>
      <c r="DPM12" s="108"/>
      <c r="DPN12" s="108"/>
      <c r="DPO12" s="108"/>
      <c r="DPP12" s="108"/>
      <c r="DPQ12" s="108"/>
      <c r="DPR12" s="108"/>
      <c r="DPS12" s="108"/>
      <c r="DPT12" s="108"/>
      <c r="DPU12" s="108"/>
      <c r="DPV12" s="108"/>
      <c r="DPW12" s="108"/>
      <c r="DPX12" s="108"/>
      <c r="DPY12" s="108"/>
      <c r="DPZ12" s="108"/>
      <c r="DQA12" s="108"/>
      <c r="DQB12" s="108"/>
      <c r="DQC12" s="108"/>
      <c r="DQD12" s="108"/>
      <c r="DQE12" s="108"/>
      <c r="DQF12" s="108"/>
      <c r="DQG12" s="108"/>
      <c r="DQH12" s="108"/>
      <c r="DQI12" s="108"/>
      <c r="DQJ12" s="108"/>
      <c r="DQK12" s="108"/>
      <c r="DQL12" s="108"/>
      <c r="DQM12" s="108"/>
      <c r="DQN12" s="108"/>
      <c r="DQO12" s="108"/>
      <c r="DQP12" s="108"/>
      <c r="DQQ12" s="108"/>
      <c r="DQR12" s="108"/>
      <c r="DQS12" s="108"/>
      <c r="DQT12" s="108"/>
      <c r="DQU12" s="108"/>
      <c r="DQV12" s="108"/>
      <c r="DQW12" s="108"/>
      <c r="DQX12" s="108"/>
      <c r="DQY12" s="108"/>
      <c r="DQZ12" s="108"/>
      <c r="DRA12" s="108"/>
      <c r="DRB12" s="108"/>
      <c r="DRC12" s="108"/>
      <c r="DRD12" s="108"/>
      <c r="DRE12" s="108"/>
      <c r="DRF12" s="108"/>
      <c r="DRG12" s="108"/>
      <c r="DRH12" s="108"/>
      <c r="DRI12" s="108"/>
      <c r="DRJ12" s="108"/>
      <c r="DRK12" s="108"/>
      <c r="DRL12" s="108"/>
      <c r="DRM12" s="108"/>
      <c r="DRN12" s="108"/>
      <c r="DRO12" s="108"/>
      <c r="DRP12" s="108"/>
      <c r="DRQ12" s="108"/>
      <c r="DRR12" s="108"/>
      <c r="DRS12" s="108"/>
      <c r="DRT12" s="108"/>
      <c r="DRU12" s="108"/>
      <c r="DRV12" s="108"/>
      <c r="DRW12" s="108"/>
      <c r="DRX12" s="108"/>
      <c r="DRY12" s="108"/>
      <c r="DRZ12" s="108"/>
      <c r="DSA12" s="108"/>
      <c r="DSB12" s="108"/>
      <c r="DSC12" s="108"/>
      <c r="DSD12" s="108"/>
      <c r="DSE12" s="108"/>
      <c r="DSF12" s="108"/>
      <c r="DSG12" s="108"/>
      <c r="DSH12" s="108"/>
      <c r="DSI12" s="108"/>
      <c r="DSJ12" s="108"/>
      <c r="DSK12" s="108"/>
      <c r="DSL12" s="108"/>
      <c r="DSM12" s="108"/>
      <c r="DSN12" s="108"/>
      <c r="DSO12" s="108"/>
      <c r="DSP12" s="108"/>
      <c r="DSQ12" s="108"/>
      <c r="DSR12" s="108"/>
      <c r="DSS12" s="108"/>
      <c r="DST12" s="108"/>
      <c r="DSU12" s="108"/>
      <c r="DSV12" s="108"/>
      <c r="DSW12" s="108"/>
      <c r="DSX12" s="108"/>
      <c r="DSY12" s="108"/>
      <c r="DSZ12" s="108"/>
      <c r="DTA12" s="108"/>
      <c r="DTB12" s="108"/>
      <c r="DTC12" s="108"/>
      <c r="DTD12" s="108"/>
      <c r="DTE12" s="108"/>
      <c r="DTF12" s="108"/>
      <c r="DTG12" s="108"/>
      <c r="DTH12" s="108"/>
      <c r="DTI12" s="108"/>
      <c r="DTJ12" s="108"/>
      <c r="DTK12" s="108"/>
      <c r="DTL12" s="108"/>
      <c r="DTM12" s="108"/>
      <c r="DTN12" s="108"/>
      <c r="DTO12" s="108"/>
      <c r="DTP12" s="108"/>
      <c r="DTQ12" s="108"/>
      <c r="DTR12" s="108"/>
      <c r="DTS12" s="108"/>
      <c r="DTT12" s="108"/>
      <c r="DTU12" s="108"/>
      <c r="DTV12" s="108"/>
      <c r="DTW12" s="108"/>
      <c r="DTX12" s="108"/>
      <c r="DTY12" s="108"/>
      <c r="DTZ12" s="108"/>
      <c r="DUA12" s="108"/>
      <c r="DUB12" s="108"/>
      <c r="DUC12" s="108"/>
      <c r="DUD12" s="108"/>
      <c r="DUE12" s="108"/>
      <c r="DUF12" s="108"/>
      <c r="DUG12" s="108"/>
      <c r="DUH12" s="108"/>
      <c r="DUI12" s="108"/>
      <c r="DUJ12" s="108"/>
      <c r="DUK12" s="108"/>
      <c r="DUL12" s="108"/>
      <c r="DUM12" s="108"/>
      <c r="DUN12" s="108"/>
      <c r="DUO12" s="108"/>
      <c r="DUP12" s="108"/>
      <c r="DUQ12" s="108"/>
      <c r="DUR12" s="108"/>
      <c r="DUS12" s="108"/>
      <c r="DUT12" s="108"/>
      <c r="DUU12" s="108"/>
      <c r="DUV12" s="108"/>
      <c r="DUW12" s="108"/>
      <c r="DUX12" s="108"/>
      <c r="DUY12" s="108"/>
      <c r="DUZ12" s="108"/>
      <c r="DVA12" s="108"/>
      <c r="DVB12" s="108"/>
      <c r="DVC12" s="108"/>
      <c r="DVD12" s="108"/>
      <c r="DVE12" s="108"/>
      <c r="DVF12" s="108"/>
      <c r="DVG12" s="108"/>
      <c r="DVH12" s="108"/>
      <c r="DVI12" s="108"/>
      <c r="DVJ12" s="108"/>
      <c r="DVK12" s="108"/>
      <c r="DVL12" s="108"/>
      <c r="DVM12" s="108"/>
      <c r="DVN12" s="108"/>
      <c r="DVO12" s="108"/>
      <c r="DVP12" s="108"/>
      <c r="DVQ12" s="108"/>
      <c r="DVR12" s="108"/>
      <c r="DVS12" s="108"/>
      <c r="DVT12" s="108"/>
      <c r="DVU12" s="108"/>
      <c r="DVV12" s="108"/>
      <c r="DVW12" s="108"/>
      <c r="DVX12" s="108"/>
      <c r="DVY12" s="108"/>
      <c r="DVZ12" s="108"/>
      <c r="DWA12" s="108"/>
      <c r="DWB12" s="108"/>
      <c r="DWC12" s="108"/>
      <c r="DWD12" s="108"/>
      <c r="DWE12" s="108"/>
      <c r="DWF12" s="108"/>
      <c r="DWG12" s="108"/>
      <c r="DWH12" s="108"/>
      <c r="DWI12" s="108"/>
      <c r="DWJ12" s="108"/>
      <c r="DWK12" s="108"/>
      <c r="DWL12" s="108"/>
      <c r="DWM12" s="108"/>
      <c r="DWN12" s="108"/>
      <c r="DWO12" s="108"/>
      <c r="DWP12" s="108"/>
      <c r="DWQ12" s="108"/>
      <c r="DWR12" s="108"/>
      <c r="DWS12" s="108"/>
      <c r="DWT12" s="108"/>
      <c r="DWU12" s="108"/>
      <c r="DWV12" s="108"/>
      <c r="DWW12" s="108"/>
      <c r="DWX12" s="108"/>
      <c r="DWY12" s="108"/>
      <c r="DWZ12" s="108"/>
      <c r="DXA12" s="108"/>
      <c r="DXB12" s="108"/>
      <c r="DXC12" s="108"/>
      <c r="DXD12" s="108"/>
      <c r="DXE12" s="108"/>
      <c r="DXF12" s="108"/>
      <c r="DXG12" s="108"/>
      <c r="DXH12" s="108"/>
      <c r="DXI12" s="108"/>
      <c r="DXJ12" s="108"/>
      <c r="DXK12" s="108"/>
      <c r="DXL12" s="108"/>
      <c r="DXM12" s="108"/>
      <c r="DXN12" s="108"/>
      <c r="DXO12" s="108"/>
      <c r="DXP12" s="108"/>
      <c r="DXQ12" s="108"/>
      <c r="DXR12" s="108"/>
      <c r="DXS12" s="108"/>
      <c r="DXT12" s="108"/>
      <c r="DXU12" s="108"/>
      <c r="DXV12" s="108"/>
      <c r="DXW12" s="108"/>
      <c r="DXX12" s="108"/>
      <c r="DXY12" s="108"/>
      <c r="DXZ12" s="108"/>
      <c r="DYA12" s="108"/>
      <c r="DYB12" s="108"/>
      <c r="DYC12" s="108"/>
      <c r="DYD12" s="108"/>
      <c r="DYE12" s="108"/>
      <c r="DYF12" s="108"/>
      <c r="DYG12" s="108"/>
      <c r="DYH12" s="108"/>
      <c r="DYI12" s="108"/>
      <c r="DYJ12" s="108"/>
      <c r="DYK12" s="108"/>
      <c r="DYL12" s="108"/>
      <c r="DYM12" s="108"/>
      <c r="DYN12" s="108"/>
      <c r="DYO12" s="108"/>
      <c r="DYP12" s="108"/>
      <c r="DYQ12" s="108"/>
      <c r="DYR12" s="108"/>
      <c r="DYS12" s="108"/>
      <c r="DYT12" s="108"/>
      <c r="DYU12" s="108"/>
      <c r="DYV12" s="108"/>
      <c r="DYW12" s="108"/>
      <c r="DYX12" s="108"/>
      <c r="DYY12" s="108"/>
      <c r="DYZ12" s="108"/>
      <c r="DZA12" s="108"/>
      <c r="DZB12" s="108"/>
      <c r="DZC12" s="108"/>
      <c r="DZD12" s="108"/>
      <c r="DZE12" s="108"/>
      <c r="DZF12" s="108"/>
      <c r="DZG12" s="108"/>
      <c r="DZH12" s="108"/>
      <c r="DZI12" s="108"/>
      <c r="DZJ12" s="108"/>
      <c r="DZK12" s="108"/>
      <c r="DZL12" s="108"/>
      <c r="DZM12" s="108"/>
      <c r="DZN12" s="108"/>
      <c r="DZO12" s="108"/>
      <c r="DZP12" s="108"/>
      <c r="DZQ12" s="108"/>
      <c r="DZR12" s="108"/>
      <c r="DZS12" s="108"/>
      <c r="DZT12" s="108"/>
      <c r="DZU12" s="108"/>
      <c r="DZV12" s="108"/>
      <c r="DZW12" s="108"/>
      <c r="DZX12" s="108"/>
      <c r="DZY12" s="108"/>
      <c r="DZZ12" s="108"/>
      <c r="EAA12" s="108"/>
      <c r="EAB12" s="108"/>
      <c r="EAC12" s="108"/>
      <c r="EAD12" s="108"/>
      <c r="EAE12" s="108"/>
      <c r="EAF12" s="108"/>
      <c r="EAG12" s="108"/>
      <c r="EAH12" s="108"/>
      <c r="EAI12" s="108"/>
      <c r="EAJ12" s="108"/>
      <c r="EAK12" s="108"/>
      <c r="EAL12" s="108"/>
      <c r="EAM12" s="108"/>
      <c r="EAN12" s="108"/>
      <c r="EAO12" s="108"/>
      <c r="EAP12" s="108"/>
      <c r="EAQ12" s="108"/>
      <c r="EAR12" s="108"/>
      <c r="EAS12" s="108"/>
      <c r="EAT12" s="108"/>
      <c r="EAU12" s="108"/>
      <c r="EAV12" s="108"/>
      <c r="EAW12" s="108"/>
      <c r="EAX12" s="108"/>
      <c r="EAY12" s="108"/>
      <c r="EAZ12" s="108"/>
      <c r="EBA12" s="108"/>
      <c r="EBB12" s="108"/>
      <c r="EBC12" s="108"/>
      <c r="EBD12" s="108"/>
      <c r="EBE12" s="108"/>
      <c r="EBF12" s="108"/>
      <c r="EBG12" s="108"/>
      <c r="EBH12" s="108"/>
      <c r="EBI12" s="108"/>
      <c r="EBJ12" s="108"/>
      <c r="EBK12" s="108"/>
      <c r="EBL12" s="108"/>
      <c r="EBM12" s="108"/>
      <c r="EBN12" s="108"/>
      <c r="EBO12" s="108"/>
      <c r="EBP12" s="108"/>
      <c r="EBQ12" s="108"/>
      <c r="EBR12" s="108"/>
      <c r="EBS12" s="108"/>
      <c r="EBT12" s="108"/>
      <c r="EBU12" s="108"/>
      <c r="EBV12" s="108"/>
      <c r="EBW12" s="108"/>
      <c r="EBX12" s="108"/>
      <c r="EBY12" s="108"/>
      <c r="EBZ12" s="108"/>
      <c r="ECA12" s="108"/>
      <c r="ECB12" s="108"/>
      <c r="ECC12" s="108"/>
      <c r="ECD12" s="108"/>
      <c r="ECE12" s="108"/>
      <c r="ECF12" s="108"/>
      <c r="ECG12" s="108"/>
      <c r="ECH12" s="108"/>
      <c r="ECI12" s="108"/>
      <c r="ECJ12" s="108"/>
      <c r="ECK12" s="108"/>
      <c r="ECL12" s="108"/>
      <c r="ECM12" s="108"/>
      <c r="ECN12" s="108"/>
      <c r="ECO12" s="108"/>
      <c r="ECP12" s="108"/>
      <c r="ECQ12" s="108"/>
      <c r="ECR12" s="108"/>
      <c r="ECS12" s="108"/>
      <c r="ECT12" s="108"/>
      <c r="ECU12" s="108"/>
      <c r="ECV12" s="108"/>
      <c r="ECW12" s="108"/>
      <c r="ECX12" s="108"/>
      <c r="ECY12" s="108"/>
      <c r="ECZ12" s="108"/>
      <c r="EDA12" s="108"/>
      <c r="EDB12" s="108"/>
      <c r="EDC12" s="108"/>
      <c r="EDD12" s="108"/>
      <c r="EDE12" s="108"/>
      <c r="EDF12" s="108"/>
      <c r="EDG12" s="108"/>
      <c r="EDH12" s="108"/>
      <c r="EDI12" s="108"/>
      <c r="EDJ12" s="108"/>
      <c r="EDK12" s="108"/>
      <c r="EDL12" s="108"/>
      <c r="EDM12" s="108"/>
      <c r="EDN12" s="108"/>
      <c r="EDO12" s="108"/>
      <c r="EDP12" s="108"/>
      <c r="EDQ12" s="108"/>
      <c r="EDR12" s="108"/>
      <c r="EDS12" s="108"/>
      <c r="EDT12" s="108"/>
      <c r="EDU12" s="108"/>
      <c r="EDV12" s="108"/>
      <c r="EDW12" s="108"/>
      <c r="EDX12" s="108"/>
      <c r="EDY12" s="108"/>
      <c r="EDZ12" s="108"/>
      <c r="EEA12" s="108"/>
      <c r="EEB12" s="108"/>
      <c r="EEC12" s="108"/>
      <c r="EED12" s="108"/>
      <c r="EEE12" s="108"/>
      <c r="EEF12" s="108"/>
      <c r="EEG12" s="108"/>
      <c r="EEH12" s="108"/>
      <c r="EEI12" s="108"/>
      <c r="EEJ12" s="108"/>
      <c r="EEK12" s="108"/>
      <c r="EEL12" s="108"/>
      <c r="EEM12" s="108"/>
      <c r="EEN12" s="108"/>
      <c r="EEO12" s="108"/>
      <c r="EEP12" s="108"/>
      <c r="EEQ12" s="108"/>
      <c r="EER12" s="108"/>
      <c r="EES12" s="108"/>
      <c r="EET12" s="108"/>
      <c r="EEU12" s="108"/>
      <c r="EEV12" s="108"/>
      <c r="EEW12" s="108"/>
      <c r="EEX12" s="108"/>
      <c r="EEY12" s="108"/>
      <c r="EEZ12" s="108"/>
      <c r="EFA12" s="108"/>
      <c r="EFB12" s="108"/>
      <c r="EFC12" s="108"/>
      <c r="EFD12" s="108"/>
      <c r="EFE12" s="108"/>
      <c r="EFF12" s="108"/>
      <c r="EFG12" s="108"/>
      <c r="EFH12" s="108"/>
      <c r="EFI12" s="108"/>
      <c r="EFJ12" s="108"/>
      <c r="EFK12" s="108"/>
      <c r="EFL12" s="108"/>
      <c r="EFM12" s="108"/>
      <c r="EFN12" s="108"/>
      <c r="EFO12" s="108"/>
      <c r="EFP12" s="108"/>
      <c r="EFQ12" s="108"/>
      <c r="EFR12" s="108"/>
      <c r="EFS12" s="108"/>
      <c r="EFT12" s="108"/>
      <c r="EFU12" s="108"/>
      <c r="EFV12" s="108"/>
      <c r="EFW12" s="108"/>
      <c r="EFX12" s="108"/>
      <c r="EFY12" s="108"/>
      <c r="EFZ12" s="108"/>
      <c r="EGA12" s="108"/>
      <c r="EGB12" s="108"/>
      <c r="EGC12" s="108"/>
      <c r="EGD12" s="108"/>
      <c r="EGE12" s="108"/>
      <c r="EGF12" s="108"/>
      <c r="EGG12" s="108"/>
      <c r="EGH12" s="108"/>
      <c r="EGI12" s="108"/>
      <c r="EGJ12" s="108"/>
      <c r="EGK12" s="108"/>
      <c r="EGL12" s="108"/>
      <c r="EGM12" s="108"/>
      <c r="EGN12" s="108"/>
      <c r="EGO12" s="108"/>
      <c r="EGP12" s="108"/>
      <c r="EGQ12" s="108"/>
      <c r="EGR12" s="108"/>
      <c r="EGS12" s="108"/>
      <c r="EGT12" s="108"/>
      <c r="EGU12" s="108"/>
      <c r="EGV12" s="108"/>
      <c r="EGW12" s="108"/>
      <c r="EGX12" s="108"/>
      <c r="EGY12" s="108"/>
      <c r="EGZ12" s="108"/>
      <c r="EHA12" s="108"/>
      <c r="EHB12" s="108"/>
      <c r="EHC12" s="108"/>
      <c r="EHD12" s="108"/>
      <c r="EHE12" s="108"/>
      <c r="EHF12" s="108"/>
      <c r="EHG12" s="108"/>
      <c r="EHH12" s="108"/>
      <c r="EHI12" s="108"/>
      <c r="EHJ12" s="108"/>
      <c r="EHK12" s="108"/>
      <c r="EHL12" s="108"/>
      <c r="EHM12" s="108"/>
      <c r="EHN12" s="108"/>
      <c r="EHO12" s="108"/>
      <c r="EHP12" s="108"/>
      <c r="EHQ12" s="108"/>
      <c r="EHR12" s="108"/>
      <c r="EHS12" s="108"/>
      <c r="EHT12" s="108"/>
      <c r="EHU12" s="108"/>
      <c r="EHV12" s="108"/>
      <c r="EHW12" s="108"/>
      <c r="EHX12" s="108"/>
      <c r="EHY12" s="108"/>
      <c r="EHZ12" s="108"/>
      <c r="EIA12" s="108"/>
      <c r="EIB12" s="108"/>
      <c r="EIC12" s="108"/>
      <c r="EID12" s="108"/>
      <c r="EIE12" s="108"/>
      <c r="EIF12" s="108"/>
      <c r="EIG12" s="108"/>
      <c r="EIH12" s="108"/>
      <c r="EII12" s="108"/>
      <c r="EIJ12" s="108"/>
      <c r="EIK12" s="108"/>
      <c r="EIL12" s="108"/>
      <c r="EIM12" s="108"/>
      <c r="EIN12" s="108"/>
      <c r="EIO12" s="108"/>
      <c r="EIP12" s="108"/>
      <c r="EIQ12" s="108"/>
      <c r="EIR12" s="108"/>
      <c r="EIS12" s="108"/>
      <c r="EIT12" s="108"/>
      <c r="EIU12" s="108"/>
      <c r="EIV12" s="108"/>
      <c r="EIW12" s="108"/>
      <c r="EIX12" s="108"/>
      <c r="EIY12" s="108"/>
      <c r="EIZ12" s="108"/>
      <c r="EJA12" s="108"/>
      <c r="EJB12" s="108"/>
      <c r="EJC12" s="108"/>
      <c r="EJD12" s="108"/>
      <c r="EJE12" s="108"/>
      <c r="EJF12" s="108"/>
      <c r="EJG12" s="108"/>
      <c r="EJH12" s="108"/>
      <c r="EJI12" s="108"/>
      <c r="EJJ12" s="108"/>
      <c r="EJK12" s="108"/>
      <c r="EJL12" s="108"/>
      <c r="EJM12" s="108"/>
      <c r="EJN12" s="108"/>
      <c r="EJO12" s="108"/>
      <c r="EJP12" s="108"/>
      <c r="EJQ12" s="108"/>
      <c r="EJR12" s="108"/>
      <c r="EJS12" s="108"/>
      <c r="EJT12" s="108"/>
      <c r="EJU12" s="108"/>
      <c r="EJV12" s="108"/>
      <c r="EJW12" s="108"/>
      <c r="EJX12" s="108"/>
      <c r="EJY12" s="108"/>
      <c r="EJZ12" s="108"/>
      <c r="EKA12" s="108"/>
      <c r="EKB12" s="108"/>
      <c r="EKC12" s="108"/>
      <c r="EKD12" s="108"/>
      <c r="EKE12" s="108"/>
      <c r="EKF12" s="108"/>
      <c r="EKG12" s="108"/>
      <c r="EKH12" s="108"/>
      <c r="EKI12" s="108"/>
      <c r="EKJ12" s="108"/>
      <c r="EKK12" s="108"/>
      <c r="EKL12" s="108"/>
      <c r="EKM12" s="108"/>
      <c r="EKN12" s="108"/>
      <c r="EKO12" s="108"/>
      <c r="EKP12" s="108"/>
      <c r="EKQ12" s="108"/>
      <c r="EKR12" s="108"/>
      <c r="EKS12" s="108"/>
      <c r="EKT12" s="108"/>
      <c r="EKU12" s="108"/>
      <c r="EKV12" s="108"/>
      <c r="EKW12" s="108"/>
      <c r="EKX12" s="108"/>
      <c r="EKY12" s="108"/>
      <c r="EKZ12" s="108"/>
      <c r="ELA12" s="108"/>
      <c r="ELB12" s="108"/>
      <c r="ELC12" s="108"/>
      <c r="ELD12" s="108"/>
      <c r="ELE12" s="108"/>
      <c r="ELF12" s="108"/>
      <c r="ELG12" s="108"/>
      <c r="ELH12" s="108"/>
      <c r="ELI12" s="108"/>
      <c r="ELJ12" s="108"/>
      <c r="ELK12" s="108"/>
      <c r="ELL12" s="108"/>
      <c r="ELM12" s="108"/>
      <c r="ELN12" s="108"/>
      <c r="ELO12" s="108"/>
      <c r="ELP12" s="108"/>
      <c r="ELQ12" s="108"/>
      <c r="ELR12" s="108"/>
      <c r="ELS12" s="108"/>
      <c r="ELT12" s="108"/>
      <c r="ELU12" s="108"/>
      <c r="ELV12" s="108"/>
      <c r="ELW12" s="108"/>
      <c r="ELX12" s="108"/>
      <c r="ELY12" s="108"/>
      <c r="ELZ12" s="108"/>
      <c r="EMA12" s="108"/>
      <c r="EMB12" s="108"/>
      <c r="EMC12" s="108"/>
      <c r="EMD12" s="108"/>
      <c r="EME12" s="108"/>
      <c r="EMF12" s="108"/>
      <c r="EMG12" s="108"/>
      <c r="EMH12" s="108"/>
      <c r="EMI12" s="108"/>
      <c r="EMJ12" s="108"/>
      <c r="EMK12" s="108"/>
      <c r="EML12" s="108"/>
      <c r="EMM12" s="108"/>
      <c r="EMN12" s="108"/>
      <c r="EMO12" s="108"/>
      <c r="EMP12" s="108"/>
      <c r="EMQ12" s="108"/>
      <c r="EMR12" s="108"/>
      <c r="EMS12" s="108"/>
      <c r="EMT12" s="108"/>
      <c r="EMU12" s="108"/>
      <c r="EMV12" s="108"/>
      <c r="EMW12" s="108"/>
      <c r="EMX12" s="108"/>
      <c r="EMY12" s="108"/>
      <c r="EMZ12" s="108"/>
      <c r="ENA12" s="108"/>
      <c r="ENB12" s="108"/>
      <c r="ENC12" s="108"/>
      <c r="END12" s="108"/>
      <c r="ENE12" s="108"/>
      <c r="ENF12" s="108"/>
      <c r="ENG12" s="108"/>
      <c r="ENH12" s="108"/>
      <c r="ENI12" s="108"/>
      <c r="ENJ12" s="108"/>
      <c r="ENK12" s="108"/>
      <c r="ENL12" s="108"/>
      <c r="ENM12" s="108"/>
      <c r="ENN12" s="108"/>
      <c r="ENO12" s="108"/>
      <c r="ENP12" s="108"/>
      <c r="ENQ12" s="108"/>
      <c r="ENR12" s="108"/>
      <c r="ENS12" s="108"/>
      <c r="ENT12" s="108"/>
      <c r="ENU12" s="108"/>
      <c r="ENV12" s="108"/>
      <c r="ENW12" s="108"/>
      <c r="ENX12" s="108"/>
      <c r="ENY12" s="108"/>
      <c r="ENZ12" s="108"/>
      <c r="EOA12" s="108"/>
      <c r="EOB12" s="108"/>
      <c r="EOC12" s="108"/>
      <c r="EOD12" s="108"/>
      <c r="EOE12" s="108"/>
      <c r="EOF12" s="108"/>
      <c r="EOG12" s="108"/>
      <c r="EOH12" s="108"/>
      <c r="EOI12" s="108"/>
      <c r="EOJ12" s="108"/>
      <c r="EOK12" s="108"/>
      <c r="EOL12" s="108"/>
      <c r="EOM12" s="108"/>
      <c r="EON12" s="108"/>
      <c r="EOO12" s="108"/>
      <c r="EOP12" s="108"/>
      <c r="EOQ12" s="108"/>
      <c r="EOR12" s="108"/>
      <c r="EOS12" s="108"/>
      <c r="EOT12" s="108"/>
      <c r="EOU12" s="108"/>
      <c r="EOV12" s="108"/>
      <c r="EOW12" s="108"/>
      <c r="EOX12" s="108"/>
      <c r="EOY12" s="108"/>
      <c r="EOZ12" s="108"/>
      <c r="EPA12" s="108"/>
      <c r="EPB12" s="108"/>
      <c r="EPC12" s="108"/>
      <c r="EPD12" s="108"/>
      <c r="EPE12" s="108"/>
      <c r="EPF12" s="108"/>
      <c r="EPG12" s="108"/>
      <c r="EPH12" s="108"/>
      <c r="EPI12" s="108"/>
      <c r="EPJ12" s="108"/>
      <c r="EPK12" s="108"/>
      <c r="EPL12" s="108"/>
      <c r="EPM12" s="108"/>
      <c r="EPN12" s="108"/>
      <c r="EPO12" s="108"/>
      <c r="EPP12" s="108"/>
      <c r="EPQ12" s="108"/>
      <c r="EPR12" s="108"/>
      <c r="EPS12" s="108"/>
      <c r="EPT12" s="108"/>
      <c r="EPU12" s="108"/>
      <c r="EPV12" s="108"/>
      <c r="EPW12" s="108"/>
      <c r="EPX12" s="108"/>
      <c r="EPY12" s="108"/>
      <c r="EPZ12" s="108"/>
      <c r="EQA12" s="108"/>
      <c r="EQB12" s="108"/>
      <c r="EQC12" s="108"/>
      <c r="EQD12" s="108"/>
      <c r="EQE12" s="108"/>
      <c r="EQF12" s="108"/>
      <c r="EQG12" s="108"/>
      <c r="EQH12" s="108"/>
      <c r="EQI12" s="108"/>
      <c r="EQJ12" s="108"/>
      <c r="EQK12" s="108"/>
      <c r="EQL12" s="108"/>
      <c r="EQM12" s="108"/>
      <c r="EQN12" s="108"/>
      <c r="EQO12" s="108"/>
      <c r="EQP12" s="108"/>
      <c r="EQQ12" s="108"/>
      <c r="EQR12" s="108"/>
      <c r="EQS12" s="108"/>
      <c r="EQT12" s="108"/>
      <c r="EQU12" s="108"/>
      <c r="EQV12" s="108"/>
      <c r="EQW12" s="108"/>
      <c r="EQX12" s="108"/>
      <c r="EQY12" s="108"/>
      <c r="EQZ12" s="108"/>
      <c r="ERA12" s="108"/>
      <c r="ERB12" s="108"/>
      <c r="ERC12" s="108"/>
      <c r="ERD12" s="108"/>
      <c r="ERE12" s="108"/>
      <c r="ERF12" s="108"/>
      <c r="ERG12" s="108"/>
      <c r="ERH12" s="108"/>
      <c r="ERI12" s="108"/>
      <c r="ERJ12" s="108"/>
      <c r="ERK12" s="108"/>
      <c r="ERL12" s="108"/>
      <c r="ERM12" s="108"/>
      <c r="ERN12" s="108"/>
      <c r="ERO12" s="108"/>
      <c r="ERP12" s="108"/>
      <c r="ERQ12" s="108"/>
      <c r="ERR12" s="108"/>
      <c r="ERS12" s="108"/>
      <c r="ERT12" s="108"/>
      <c r="ERU12" s="108"/>
      <c r="ERV12" s="108"/>
      <c r="ERW12" s="108"/>
      <c r="ERX12" s="108"/>
      <c r="ERY12" s="108"/>
      <c r="ERZ12" s="108"/>
      <c r="ESA12" s="108"/>
      <c r="ESB12" s="108"/>
      <c r="ESC12" s="108"/>
      <c r="ESD12" s="108"/>
      <c r="ESE12" s="108"/>
      <c r="ESF12" s="108"/>
      <c r="ESG12" s="108"/>
      <c r="ESH12" s="108"/>
      <c r="ESI12" s="108"/>
      <c r="ESJ12" s="108"/>
      <c r="ESK12" s="108"/>
      <c r="ESL12" s="108"/>
      <c r="ESM12" s="108"/>
      <c r="ESN12" s="108"/>
      <c r="ESO12" s="108"/>
      <c r="ESP12" s="108"/>
      <c r="ESQ12" s="108"/>
      <c r="ESR12" s="108"/>
      <c r="ESS12" s="108"/>
      <c r="EST12" s="108"/>
      <c r="ESU12" s="108"/>
      <c r="ESV12" s="108"/>
      <c r="ESW12" s="108"/>
      <c r="ESX12" s="108"/>
      <c r="ESY12" s="108"/>
      <c r="ESZ12" s="108"/>
      <c r="ETA12" s="108"/>
      <c r="ETB12" s="108"/>
      <c r="ETC12" s="108"/>
      <c r="ETD12" s="108"/>
      <c r="ETE12" s="108"/>
      <c r="ETF12" s="108"/>
      <c r="ETG12" s="108"/>
      <c r="ETH12" s="108"/>
      <c r="ETI12" s="108"/>
      <c r="ETJ12" s="108"/>
      <c r="ETK12" s="108"/>
      <c r="ETL12" s="108"/>
      <c r="ETM12" s="108"/>
      <c r="ETN12" s="108"/>
      <c r="ETO12" s="108"/>
      <c r="ETP12" s="108"/>
      <c r="ETQ12" s="108"/>
      <c r="ETR12" s="108"/>
      <c r="ETS12" s="108"/>
      <c r="ETT12" s="108"/>
      <c r="ETU12" s="108"/>
      <c r="ETV12" s="108"/>
      <c r="ETW12" s="108"/>
      <c r="ETX12" s="108"/>
      <c r="ETY12" s="108"/>
      <c r="ETZ12" s="108"/>
      <c r="EUA12" s="108"/>
      <c r="EUB12" s="108"/>
      <c r="EUC12" s="108"/>
      <c r="EUD12" s="108"/>
      <c r="EUE12" s="108"/>
      <c r="EUF12" s="108"/>
      <c r="EUG12" s="108"/>
      <c r="EUH12" s="108"/>
      <c r="EUI12" s="108"/>
      <c r="EUJ12" s="108"/>
      <c r="EUK12" s="108"/>
      <c r="EUL12" s="108"/>
      <c r="EUM12" s="108"/>
      <c r="EUN12" s="108"/>
      <c r="EUO12" s="108"/>
      <c r="EUP12" s="108"/>
      <c r="EUQ12" s="108"/>
      <c r="EUR12" s="108"/>
      <c r="EUS12" s="108"/>
      <c r="EUT12" s="108"/>
      <c r="EUU12" s="108"/>
      <c r="EUV12" s="108"/>
      <c r="EUW12" s="108"/>
      <c r="EUX12" s="108"/>
      <c r="EUY12" s="108"/>
      <c r="EUZ12" s="108"/>
      <c r="EVA12" s="108"/>
      <c r="EVB12" s="108"/>
      <c r="EVC12" s="108"/>
      <c r="EVD12" s="108"/>
      <c r="EVE12" s="108"/>
      <c r="EVF12" s="108"/>
      <c r="EVG12" s="108"/>
    </row>
    <row r="13" spans="1:3959" ht="15" x14ac:dyDescent="0.25">
      <c r="A13" s="786" t="s">
        <v>1292</v>
      </c>
      <c r="B13" s="406" t="s">
        <v>19</v>
      </c>
      <c r="C13" s="370">
        <v>6</v>
      </c>
      <c r="D13" s="414">
        <f>'Notes BS'!I106</f>
        <v>0</v>
      </c>
      <c r="E13" s="117"/>
      <c r="F13" s="414">
        <f>'Notes BS'!I108</f>
        <v>0</v>
      </c>
      <c r="G13" s="4"/>
      <c r="H13" s="420">
        <f>'Notes BS'!I109</f>
        <v>0</v>
      </c>
    </row>
    <row r="14" spans="1:3959" s="111" customFormat="1" ht="15" x14ac:dyDescent="0.25">
      <c r="A14" s="786" t="s">
        <v>1292</v>
      </c>
      <c r="B14" s="406" t="s">
        <v>5</v>
      </c>
      <c r="C14" s="370">
        <v>7</v>
      </c>
      <c r="D14" s="414">
        <f>'Notes BS'!D119</f>
        <v>0</v>
      </c>
      <c r="E14" s="117"/>
      <c r="F14" s="414">
        <f>'Notes BS'!E119</f>
        <v>0</v>
      </c>
      <c r="G14" s="4"/>
      <c r="H14" s="420">
        <f>'Notes BS'!F119</f>
        <v>0</v>
      </c>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8"/>
      <c r="DC14" s="108"/>
      <c r="DD14" s="108"/>
      <c r="DE14" s="108"/>
      <c r="DF14" s="108"/>
      <c r="DG14" s="108"/>
      <c r="DH14" s="108"/>
      <c r="DI14" s="108"/>
      <c r="DJ14" s="108"/>
      <c r="DK14" s="108"/>
      <c r="DL14" s="108"/>
      <c r="DM14" s="108"/>
      <c r="DN14" s="108"/>
      <c r="DO14" s="108"/>
      <c r="DP14" s="108"/>
      <c r="DQ14" s="108"/>
      <c r="DR14" s="108"/>
      <c r="DS14" s="108"/>
      <c r="DT14" s="108"/>
      <c r="DU14" s="108"/>
      <c r="DV14" s="108"/>
      <c r="DW14" s="108"/>
      <c r="DX14" s="108"/>
      <c r="DY14" s="108"/>
      <c r="DZ14" s="108"/>
      <c r="EA14" s="108"/>
      <c r="EB14" s="108"/>
      <c r="EC14" s="108"/>
      <c r="ED14" s="108"/>
      <c r="EE14" s="108"/>
      <c r="EF14" s="108"/>
      <c r="EG14" s="108"/>
      <c r="EH14" s="108"/>
      <c r="EI14" s="108"/>
      <c r="EJ14" s="108"/>
      <c r="EK14" s="108"/>
      <c r="EL14" s="108"/>
      <c r="EM14" s="108"/>
      <c r="EN14" s="108"/>
      <c r="EO14" s="108"/>
      <c r="EP14" s="108"/>
      <c r="EQ14" s="108"/>
      <c r="ER14" s="108"/>
      <c r="ES14" s="108"/>
      <c r="ET14" s="108"/>
      <c r="EU14" s="108"/>
      <c r="EV14" s="108"/>
      <c r="EW14" s="108"/>
      <c r="EX14" s="108"/>
      <c r="EY14" s="108"/>
      <c r="EZ14" s="108"/>
      <c r="FA14" s="108"/>
      <c r="FB14" s="108"/>
      <c r="FC14" s="108"/>
      <c r="FD14" s="108"/>
      <c r="FE14" s="108"/>
      <c r="FF14" s="108"/>
      <c r="FG14" s="108"/>
      <c r="FH14" s="108"/>
      <c r="FI14" s="108"/>
      <c r="FJ14" s="108"/>
      <c r="FK14" s="108"/>
      <c r="FL14" s="108"/>
      <c r="FM14" s="108"/>
      <c r="FN14" s="108"/>
      <c r="FO14" s="108"/>
      <c r="FP14" s="108"/>
      <c r="FQ14" s="108"/>
      <c r="FR14" s="108"/>
      <c r="FS14" s="108"/>
      <c r="FT14" s="108"/>
      <c r="FU14" s="108"/>
      <c r="FV14" s="108"/>
      <c r="FW14" s="108"/>
      <c r="FX14" s="108"/>
      <c r="FY14" s="108"/>
      <c r="FZ14" s="108"/>
      <c r="GA14" s="108"/>
      <c r="GB14" s="108"/>
      <c r="GC14" s="108"/>
      <c r="GD14" s="108"/>
      <c r="GE14" s="108"/>
      <c r="GF14" s="108"/>
      <c r="GG14" s="108"/>
      <c r="GH14" s="108"/>
      <c r="GI14" s="108"/>
      <c r="GJ14" s="108"/>
      <c r="GK14" s="108"/>
      <c r="GL14" s="108"/>
      <c r="GM14" s="108"/>
      <c r="GN14" s="108"/>
      <c r="GO14" s="108"/>
      <c r="GP14" s="108"/>
      <c r="GQ14" s="108"/>
      <c r="GR14" s="108"/>
      <c r="GS14" s="108"/>
      <c r="GT14" s="108"/>
      <c r="GU14" s="108"/>
      <c r="GV14" s="108"/>
      <c r="GW14" s="108"/>
      <c r="GX14" s="108"/>
      <c r="GY14" s="108"/>
      <c r="GZ14" s="108"/>
      <c r="HA14" s="108"/>
      <c r="HB14" s="108"/>
      <c r="HC14" s="108"/>
      <c r="HD14" s="108"/>
      <c r="HE14" s="108"/>
      <c r="HF14" s="108"/>
      <c r="HG14" s="108"/>
      <c r="HH14" s="108"/>
      <c r="HI14" s="108"/>
      <c r="HJ14" s="108"/>
      <c r="HK14" s="108"/>
      <c r="HL14" s="108"/>
      <c r="HM14" s="108"/>
      <c r="HN14" s="108"/>
      <c r="HO14" s="108"/>
      <c r="HP14" s="108"/>
      <c r="HQ14" s="108"/>
      <c r="HR14" s="108"/>
      <c r="HS14" s="108"/>
      <c r="HT14" s="108"/>
      <c r="HU14" s="108"/>
      <c r="HV14" s="108"/>
      <c r="HW14" s="108"/>
      <c r="HX14" s="108"/>
      <c r="HY14" s="108"/>
      <c r="HZ14" s="108"/>
      <c r="IA14" s="108"/>
      <c r="IB14" s="108"/>
      <c r="IC14" s="108"/>
      <c r="ID14" s="108"/>
      <c r="IE14" s="108"/>
      <c r="IF14" s="108"/>
      <c r="IG14" s="108"/>
      <c r="IH14" s="108"/>
      <c r="II14" s="108"/>
      <c r="IJ14" s="108"/>
      <c r="IK14" s="108"/>
      <c r="IL14" s="108"/>
      <c r="IM14" s="108"/>
      <c r="IN14" s="108"/>
      <c r="IO14" s="108"/>
      <c r="IP14" s="108"/>
      <c r="IQ14" s="108"/>
      <c r="IR14" s="108"/>
      <c r="IS14" s="108"/>
      <c r="IT14" s="108"/>
      <c r="IU14" s="108"/>
      <c r="IV14" s="108"/>
      <c r="IW14" s="108"/>
      <c r="IX14" s="108"/>
      <c r="IY14" s="108"/>
      <c r="IZ14" s="108"/>
      <c r="JA14" s="108"/>
      <c r="JB14" s="108"/>
      <c r="JC14" s="108"/>
      <c r="JD14" s="108"/>
      <c r="JE14" s="108"/>
      <c r="JF14" s="108"/>
      <c r="JG14" s="108"/>
      <c r="JH14" s="108"/>
      <c r="JI14" s="108"/>
      <c r="JJ14" s="108"/>
      <c r="JK14" s="108"/>
      <c r="JL14" s="108"/>
      <c r="JM14" s="108"/>
      <c r="JN14" s="108"/>
      <c r="JO14" s="108"/>
      <c r="JP14" s="108"/>
      <c r="JQ14" s="108"/>
      <c r="JR14" s="108"/>
      <c r="JS14" s="108"/>
      <c r="JT14" s="108"/>
      <c r="JU14" s="108"/>
      <c r="JV14" s="108"/>
      <c r="JW14" s="108"/>
      <c r="JX14" s="108"/>
      <c r="JY14" s="108"/>
      <c r="JZ14" s="108"/>
      <c r="KA14" s="108"/>
      <c r="KB14" s="108"/>
      <c r="KC14" s="108"/>
      <c r="KD14" s="108"/>
      <c r="KE14" s="108"/>
      <c r="KF14" s="108"/>
      <c r="KG14" s="108"/>
      <c r="KH14" s="108"/>
      <c r="KI14" s="108"/>
      <c r="KJ14" s="108"/>
      <c r="KK14" s="108"/>
      <c r="KL14" s="108"/>
      <c r="KM14" s="108"/>
      <c r="KN14" s="108"/>
      <c r="KO14" s="108"/>
      <c r="KP14" s="108"/>
      <c r="KQ14" s="108"/>
      <c r="KR14" s="108"/>
      <c r="KS14" s="108"/>
      <c r="KT14" s="108"/>
      <c r="KU14" s="108"/>
      <c r="KV14" s="108"/>
      <c r="KW14" s="108"/>
      <c r="KX14" s="108"/>
      <c r="KY14" s="108"/>
      <c r="KZ14" s="108"/>
      <c r="LA14" s="108"/>
      <c r="LB14" s="108"/>
      <c r="LC14" s="108"/>
      <c r="LD14" s="108"/>
      <c r="LE14" s="108"/>
      <c r="LF14" s="108"/>
      <c r="LG14" s="108"/>
      <c r="LH14" s="108"/>
      <c r="LI14" s="108"/>
      <c r="LJ14" s="108"/>
      <c r="LK14" s="108"/>
      <c r="LL14" s="108"/>
      <c r="LM14" s="108"/>
      <c r="LN14" s="108"/>
      <c r="LO14" s="108"/>
      <c r="LP14" s="108"/>
      <c r="LQ14" s="108"/>
      <c r="LR14" s="108"/>
      <c r="LS14" s="108"/>
      <c r="LT14" s="108"/>
      <c r="LU14" s="108"/>
      <c r="LV14" s="108"/>
      <c r="LW14" s="108"/>
      <c r="LX14" s="108"/>
      <c r="LY14" s="108"/>
      <c r="LZ14" s="108"/>
      <c r="MA14" s="108"/>
      <c r="MB14" s="108"/>
      <c r="MC14" s="108"/>
      <c r="MD14" s="108"/>
      <c r="ME14" s="108"/>
      <c r="MF14" s="108"/>
      <c r="MG14" s="108"/>
      <c r="MH14" s="108"/>
      <c r="MI14" s="108"/>
      <c r="MJ14" s="108"/>
      <c r="MK14" s="108"/>
      <c r="ML14" s="108"/>
      <c r="MM14" s="108"/>
      <c r="MN14" s="108"/>
      <c r="MO14" s="108"/>
      <c r="MP14" s="108"/>
      <c r="MQ14" s="108"/>
      <c r="MR14" s="108"/>
      <c r="MS14" s="108"/>
      <c r="MT14" s="108"/>
      <c r="MU14" s="108"/>
      <c r="MV14" s="108"/>
      <c r="MW14" s="108"/>
      <c r="MX14" s="108"/>
      <c r="MY14" s="108"/>
      <c r="MZ14" s="108"/>
      <c r="NA14" s="108"/>
      <c r="NB14" s="108"/>
      <c r="NC14" s="108"/>
      <c r="ND14" s="108"/>
      <c r="NE14" s="108"/>
      <c r="NF14" s="108"/>
      <c r="NG14" s="108"/>
      <c r="NH14" s="108"/>
      <c r="NI14" s="108"/>
      <c r="NJ14" s="108"/>
      <c r="NK14" s="108"/>
      <c r="NL14" s="108"/>
      <c r="NM14" s="108"/>
      <c r="NN14" s="108"/>
      <c r="NO14" s="108"/>
      <c r="NP14" s="108"/>
      <c r="NQ14" s="108"/>
      <c r="NR14" s="108"/>
      <c r="NS14" s="108"/>
      <c r="NT14" s="108"/>
      <c r="NU14" s="108"/>
      <c r="NV14" s="108"/>
      <c r="NW14" s="108"/>
      <c r="NX14" s="108"/>
      <c r="NY14" s="108"/>
      <c r="NZ14" s="108"/>
      <c r="OA14" s="108"/>
      <c r="OB14" s="108"/>
      <c r="OC14" s="108"/>
      <c r="OD14" s="108"/>
      <c r="OE14" s="108"/>
      <c r="OF14" s="108"/>
      <c r="OG14" s="108"/>
      <c r="OH14" s="108"/>
      <c r="OI14" s="108"/>
      <c r="OJ14" s="108"/>
      <c r="OK14" s="108"/>
      <c r="OL14" s="108"/>
      <c r="OM14" s="108"/>
      <c r="ON14" s="108"/>
      <c r="OO14" s="108"/>
      <c r="OP14" s="108"/>
      <c r="OQ14" s="108"/>
      <c r="OR14" s="108"/>
      <c r="OS14" s="108"/>
      <c r="OT14" s="108"/>
      <c r="OU14" s="108"/>
      <c r="OV14" s="108"/>
      <c r="OW14" s="108"/>
      <c r="OX14" s="108"/>
      <c r="OY14" s="108"/>
      <c r="OZ14" s="108"/>
      <c r="PA14" s="108"/>
      <c r="PB14" s="108"/>
      <c r="PC14" s="108"/>
      <c r="PD14" s="108"/>
      <c r="PE14" s="108"/>
      <c r="PF14" s="108"/>
      <c r="PG14" s="108"/>
      <c r="PH14" s="108"/>
      <c r="PI14" s="108"/>
      <c r="PJ14" s="108"/>
      <c r="PK14" s="108"/>
      <c r="PL14" s="108"/>
      <c r="PM14" s="108"/>
      <c r="PN14" s="108"/>
      <c r="PO14" s="108"/>
      <c r="PP14" s="108"/>
      <c r="PQ14" s="108"/>
      <c r="PR14" s="108"/>
      <c r="PS14" s="108"/>
      <c r="PT14" s="108"/>
      <c r="PU14" s="108"/>
      <c r="PV14" s="108"/>
      <c r="PW14" s="108"/>
      <c r="PX14" s="108"/>
      <c r="PY14" s="108"/>
      <c r="PZ14" s="108"/>
      <c r="QA14" s="108"/>
      <c r="QB14" s="108"/>
      <c r="QC14" s="108"/>
      <c r="QD14" s="108"/>
      <c r="QE14" s="108"/>
      <c r="QF14" s="108"/>
      <c r="QG14" s="108"/>
      <c r="QH14" s="108"/>
      <c r="QI14" s="108"/>
      <c r="QJ14" s="108"/>
      <c r="QK14" s="108"/>
      <c r="QL14" s="108"/>
      <c r="QM14" s="108"/>
      <c r="QN14" s="108"/>
      <c r="QO14" s="108"/>
      <c r="QP14" s="108"/>
      <c r="QQ14" s="108"/>
      <c r="QR14" s="108"/>
      <c r="QS14" s="108"/>
      <c r="QT14" s="108"/>
      <c r="QU14" s="108"/>
      <c r="QV14" s="108"/>
      <c r="QW14" s="108"/>
      <c r="QX14" s="108"/>
      <c r="QY14" s="108"/>
      <c r="QZ14" s="108"/>
      <c r="RA14" s="108"/>
      <c r="RB14" s="108"/>
      <c r="RC14" s="108"/>
      <c r="RD14" s="108"/>
      <c r="RE14" s="108"/>
      <c r="RF14" s="108"/>
      <c r="RG14" s="108"/>
      <c r="RH14" s="108"/>
      <c r="RI14" s="108"/>
      <c r="RJ14" s="108"/>
      <c r="RK14" s="108"/>
      <c r="RL14" s="108"/>
      <c r="RM14" s="108"/>
      <c r="RN14" s="108"/>
      <c r="RO14" s="108"/>
      <c r="RP14" s="108"/>
      <c r="RQ14" s="108"/>
      <c r="RR14" s="108"/>
      <c r="RS14" s="108"/>
      <c r="RT14" s="108"/>
      <c r="RU14" s="108"/>
      <c r="RV14" s="108"/>
      <c r="RW14" s="108"/>
      <c r="RX14" s="108"/>
      <c r="RY14" s="108"/>
      <c r="RZ14" s="108"/>
      <c r="SA14" s="108"/>
      <c r="SB14" s="108"/>
      <c r="SC14" s="108"/>
      <c r="SD14" s="108"/>
      <c r="SE14" s="108"/>
      <c r="SF14" s="108"/>
      <c r="SG14" s="108"/>
      <c r="SH14" s="108"/>
      <c r="SI14" s="108"/>
      <c r="SJ14" s="108"/>
      <c r="SK14" s="108"/>
      <c r="SL14" s="108"/>
      <c r="SM14" s="108"/>
      <c r="SN14" s="108"/>
      <c r="SO14" s="108"/>
      <c r="SP14" s="108"/>
      <c r="SQ14" s="108"/>
      <c r="SR14" s="108"/>
      <c r="SS14" s="108"/>
      <c r="ST14" s="108"/>
      <c r="SU14" s="108"/>
      <c r="SV14" s="108"/>
      <c r="SW14" s="108"/>
      <c r="SX14" s="108"/>
      <c r="SY14" s="108"/>
      <c r="SZ14" s="108"/>
      <c r="TA14" s="108"/>
      <c r="TB14" s="108"/>
      <c r="TC14" s="108"/>
      <c r="TD14" s="108"/>
      <c r="TE14" s="108"/>
      <c r="TF14" s="108"/>
      <c r="TG14" s="108"/>
      <c r="TH14" s="108"/>
      <c r="TI14" s="108"/>
      <c r="TJ14" s="108"/>
      <c r="TK14" s="108"/>
      <c r="TL14" s="108"/>
      <c r="TM14" s="108"/>
      <c r="TN14" s="108"/>
      <c r="TO14" s="108"/>
      <c r="TP14" s="108"/>
      <c r="TQ14" s="108"/>
      <c r="TR14" s="108"/>
      <c r="TS14" s="108"/>
      <c r="TT14" s="108"/>
      <c r="TU14" s="108"/>
      <c r="TV14" s="108"/>
      <c r="TW14" s="108"/>
      <c r="TX14" s="108"/>
      <c r="TY14" s="108"/>
      <c r="TZ14" s="108"/>
      <c r="UA14" s="108"/>
      <c r="UB14" s="108"/>
      <c r="UC14" s="108"/>
      <c r="UD14" s="108"/>
      <c r="UE14" s="108"/>
      <c r="UF14" s="108"/>
      <c r="UG14" s="108"/>
      <c r="UH14" s="108"/>
      <c r="UI14" s="108"/>
      <c r="UJ14" s="108"/>
      <c r="UK14" s="108"/>
      <c r="UL14" s="108"/>
      <c r="UM14" s="108"/>
      <c r="UN14" s="108"/>
      <c r="UO14" s="108"/>
      <c r="UP14" s="108"/>
      <c r="UQ14" s="108"/>
      <c r="UR14" s="108"/>
      <c r="US14" s="108"/>
      <c r="UT14" s="108"/>
      <c r="UU14" s="108"/>
      <c r="UV14" s="108"/>
      <c r="UW14" s="108"/>
      <c r="UX14" s="108"/>
      <c r="UY14" s="108"/>
      <c r="UZ14" s="108"/>
      <c r="VA14" s="108"/>
      <c r="VB14" s="108"/>
      <c r="VC14" s="108"/>
      <c r="VD14" s="108"/>
      <c r="VE14" s="108"/>
      <c r="VF14" s="108"/>
      <c r="VG14" s="108"/>
      <c r="VH14" s="108"/>
      <c r="VI14" s="108"/>
      <c r="VJ14" s="108"/>
      <c r="VK14" s="108"/>
      <c r="VL14" s="108"/>
      <c r="VM14" s="108"/>
      <c r="VN14" s="108"/>
      <c r="VO14" s="108"/>
      <c r="VP14" s="108"/>
      <c r="VQ14" s="108"/>
      <c r="VR14" s="108"/>
      <c r="VS14" s="108"/>
      <c r="VT14" s="108"/>
      <c r="VU14" s="108"/>
      <c r="VV14" s="108"/>
      <c r="VW14" s="108"/>
      <c r="VX14" s="108"/>
      <c r="VY14" s="108"/>
      <c r="VZ14" s="108"/>
      <c r="WA14" s="108"/>
      <c r="WB14" s="108"/>
      <c r="WC14" s="108"/>
      <c r="WD14" s="108"/>
      <c r="WE14" s="108"/>
      <c r="WF14" s="108"/>
      <c r="WG14" s="108"/>
      <c r="WH14" s="108"/>
      <c r="WI14" s="108"/>
      <c r="WJ14" s="108"/>
      <c r="WK14" s="108"/>
      <c r="WL14" s="108"/>
      <c r="WM14" s="108"/>
      <c r="WN14" s="108"/>
      <c r="WO14" s="108"/>
      <c r="WP14" s="108"/>
      <c r="WQ14" s="108"/>
      <c r="WR14" s="108"/>
      <c r="WS14" s="108"/>
      <c r="WT14" s="108"/>
      <c r="WU14" s="108"/>
      <c r="WV14" s="108"/>
      <c r="WW14" s="108"/>
      <c r="WX14" s="108"/>
      <c r="WY14" s="108"/>
      <c r="WZ14" s="108"/>
      <c r="XA14" s="108"/>
      <c r="XB14" s="108"/>
      <c r="XC14" s="108"/>
      <c r="XD14" s="108"/>
      <c r="XE14" s="108"/>
      <c r="XF14" s="108"/>
      <c r="XG14" s="108"/>
      <c r="XH14" s="108"/>
      <c r="XI14" s="108"/>
      <c r="XJ14" s="108"/>
      <c r="XK14" s="108"/>
      <c r="XL14" s="108"/>
      <c r="XM14" s="108"/>
      <c r="XN14" s="108"/>
      <c r="XO14" s="108"/>
      <c r="XP14" s="108"/>
      <c r="XQ14" s="108"/>
      <c r="XR14" s="108"/>
      <c r="XS14" s="108"/>
      <c r="XT14" s="108"/>
      <c r="XU14" s="108"/>
      <c r="XV14" s="108"/>
      <c r="XW14" s="108"/>
      <c r="XX14" s="108"/>
      <c r="XY14" s="108"/>
      <c r="XZ14" s="108"/>
      <c r="YA14" s="108"/>
      <c r="YB14" s="108"/>
      <c r="YC14" s="108"/>
      <c r="YD14" s="108"/>
      <c r="YE14" s="108"/>
      <c r="YF14" s="108"/>
      <c r="YG14" s="108"/>
      <c r="YH14" s="108"/>
      <c r="YI14" s="108"/>
      <c r="YJ14" s="108"/>
      <c r="YK14" s="108"/>
      <c r="YL14" s="108"/>
      <c r="YM14" s="108"/>
      <c r="YN14" s="108"/>
      <c r="YO14" s="108"/>
      <c r="YP14" s="108"/>
      <c r="YQ14" s="108"/>
      <c r="YR14" s="108"/>
      <c r="YS14" s="108"/>
      <c r="YT14" s="108"/>
      <c r="YU14" s="108"/>
      <c r="YV14" s="108"/>
      <c r="YW14" s="108"/>
      <c r="YX14" s="108"/>
      <c r="YY14" s="108"/>
      <c r="YZ14" s="108"/>
      <c r="ZA14" s="108"/>
      <c r="ZB14" s="108"/>
      <c r="ZC14" s="108"/>
      <c r="ZD14" s="108"/>
      <c r="ZE14" s="108"/>
      <c r="ZF14" s="108"/>
      <c r="ZG14" s="108"/>
      <c r="ZH14" s="108"/>
      <c r="ZI14" s="108"/>
      <c r="ZJ14" s="108"/>
      <c r="ZK14" s="108"/>
      <c r="ZL14" s="108"/>
      <c r="ZM14" s="108"/>
      <c r="ZN14" s="108"/>
      <c r="ZO14" s="108"/>
      <c r="ZP14" s="108"/>
      <c r="ZQ14" s="108"/>
      <c r="ZR14" s="108"/>
      <c r="ZS14" s="108"/>
      <c r="ZT14" s="108"/>
      <c r="ZU14" s="108"/>
      <c r="ZV14" s="108"/>
      <c r="ZW14" s="108"/>
      <c r="ZX14" s="108"/>
      <c r="ZY14" s="108"/>
      <c r="ZZ14" s="108"/>
      <c r="AAA14" s="108"/>
      <c r="AAB14" s="108"/>
      <c r="AAC14" s="108"/>
      <c r="AAD14" s="108"/>
      <c r="AAE14" s="108"/>
      <c r="AAF14" s="108"/>
      <c r="AAG14" s="108"/>
      <c r="AAH14" s="108"/>
      <c r="AAI14" s="108"/>
      <c r="AAJ14" s="108"/>
      <c r="AAK14" s="108"/>
      <c r="AAL14" s="108"/>
      <c r="AAM14" s="108"/>
      <c r="AAN14" s="108"/>
      <c r="AAO14" s="108"/>
      <c r="AAP14" s="108"/>
      <c r="AAQ14" s="108"/>
      <c r="AAR14" s="108"/>
      <c r="AAS14" s="108"/>
      <c r="AAT14" s="108"/>
      <c r="AAU14" s="108"/>
      <c r="AAV14" s="108"/>
      <c r="AAW14" s="108"/>
      <c r="AAX14" s="108"/>
      <c r="AAY14" s="108"/>
      <c r="AAZ14" s="108"/>
      <c r="ABA14" s="108"/>
      <c r="ABB14" s="108"/>
      <c r="ABC14" s="108"/>
      <c r="ABD14" s="108"/>
      <c r="ABE14" s="108"/>
      <c r="ABF14" s="108"/>
      <c r="ABG14" s="108"/>
      <c r="ABH14" s="108"/>
      <c r="ABI14" s="108"/>
      <c r="ABJ14" s="108"/>
      <c r="ABK14" s="108"/>
      <c r="ABL14" s="108"/>
      <c r="ABM14" s="108"/>
      <c r="ABN14" s="108"/>
      <c r="ABO14" s="108"/>
      <c r="ABP14" s="108"/>
      <c r="ABQ14" s="108"/>
      <c r="ABR14" s="108"/>
      <c r="ABS14" s="108"/>
      <c r="ABT14" s="108"/>
      <c r="ABU14" s="108"/>
      <c r="ABV14" s="108"/>
      <c r="ABW14" s="108"/>
      <c r="ABX14" s="108"/>
      <c r="ABY14" s="108"/>
      <c r="ABZ14" s="108"/>
      <c r="ACA14" s="108"/>
      <c r="ACB14" s="108"/>
      <c r="ACC14" s="108"/>
      <c r="ACD14" s="108"/>
      <c r="ACE14" s="108"/>
      <c r="ACF14" s="108"/>
      <c r="ACG14" s="108"/>
      <c r="ACH14" s="108"/>
      <c r="ACI14" s="108"/>
      <c r="ACJ14" s="108"/>
      <c r="ACK14" s="108"/>
      <c r="ACL14" s="108"/>
      <c r="ACM14" s="108"/>
      <c r="ACN14" s="108"/>
      <c r="ACO14" s="108"/>
      <c r="ACP14" s="108"/>
      <c r="ACQ14" s="108"/>
      <c r="ACR14" s="108"/>
      <c r="ACS14" s="108"/>
      <c r="ACT14" s="108"/>
      <c r="ACU14" s="108"/>
      <c r="ACV14" s="108"/>
      <c r="ACW14" s="108"/>
      <c r="ACX14" s="108"/>
      <c r="ACY14" s="108"/>
      <c r="ACZ14" s="108"/>
      <c r="ADA14" s="108"/>
      <c r="ADB14" s="108"/>
      <c r="ADC14" s="108"/>
      <c r="ADD14" s="108"/>
      <c r="ADE14" s="108"/>
      <c r="ADF14" s="108"/>
      <c r="ADG14" s="108"/>
      <c r="ADH14" s="108"/>
      <c r="ADI14" s="108"/>
      <c r="ADJ14" s="108"/>
      <c r="ADK14" s="108"/>
      <c r="ADL14" s="108"/>
      <c r="ADM14" s="108"/>
      <c r="ADN14" s="108"/>
      <c r="ADO14" s="108"/>
      <c r="ADP14" s="108"/>
      <c r="ADQ14" s="108"/>
      <c r="ADR14" s="108"/>
      <c r="ADS14" s="108"/>
      <c r="ADT14" s="108"/>
      <c r="ADU14" s="108"/>
      <c r="ADV14" s="108"/>
      <c r="ADW14" s="108"/>
      <c r="ADX14" s="108"/>
      <c r="ADY14" s="108"/>
      <c r="ADZ14" s="108"/>
      <c r="AEA14" s="108"/>
      <c r="AEB14" s="108"/>
      <c r="AEC14" s="108"/>
      <c r="AED14" s="108"/>
      <c r="AEE14" s="108"/>
      <c r="AEF14" s="108"/>
      <c r="AEG14" s="108"/>
      <c r="AEH14" s="108"/>
      <c r="AEI14" s="108"/>
      <c r="AEJ14" s="108"/>
      <c r="AEK14" s="108"/>
      <c r="AEL14" s="108"/>
      <c r="AEM14" s="108"/>
      <c r="AEN14" s="108"/>
      <c r="AEO14" s="108"/>
      <c r="AEP14" s="108"/>
      <c r="AEQ14" s="108"/>
      <c r="AER14" s="108"/>
      <c r="AES14" s="108"/>
      <c r="AET14" s="108"/>
      <c r="AEU14" s="108"/>
      <c r="AEV14" s="108"/>
      <c r="AEW14" s="108"/>
      <c r="AEX14" s="108"/>
      <c r="AEY14" s="108"/>
      <c r="AEZ14" s="108"/>
      <c r="AFA14" s="108"/>
      <c r="AFB14" s="108"/>
      <c r="AFC14" s="108"/>
      <c r="AFD14" s="108"/>
      <c r="AFE14" s="108"/>
      <c r="AFF14" s="108"/>
      <c r="AFG14" s="108"/>
      <c r="AFH14" s="108"/>
      <c r="AFI14" s="108"/>
      <c r="AFJ14" s="108"/>
      <c r="AFK14" s="108"/>
      <c r="AFL14" s="108"/>
      <c r="AFM14" s="108"/>
      <c r="AFN14" s="108"/>
      <c r="AFO14" s="108"/>
      <c r="AFP14" s="108"/>
      <c r="AFQ14" s="108"/>
      <c r="AFR14" s="108"/>
      <c r="AFS14" s="108"/>
      <c r="AFT14" s="108"/>
      <c r="AFU14" s="108"/>
      <c r="AFV14" s="108"/>
      <c r="AFW14" s="108"/>
      <c r="AFX14" s="108"/>
      <c r="AFY14" s="108"/>
      <c r="AFZ14" s="108"/>
      <c r="AGA14" s="108"/>
      <c r="AGB14" s="108"/>
      <c r="AGC14" s="108"/>
      <c r="AGD14" s="108"/>
      <c r="AGE14" s="108"/>
      <c r="AGF14" s="108"/>
      <c r="AGG14" s="108"/>
      <c r="AGH14" s="108"/>
      <c r="AGI14" s="108"/>
      <c r="AGJ14" s="108"/>
      <c r="AGK14" s="108"/>
      <c r="AGL14" s="108"/>
      <c r="AGM14" s="108"/>
      <c r="AGN14" s="108"/>
      <c r="AGO14" s="108"/>
      <c r="AGP14" s="108"/>
      <c r="AGQ14" s="108"/>
      <c r="AGR14" s="108"/>
      <c r="AGS14" s="108"/>
      <c r="AGT14" s="108"/>
      <c r="AGU14" s="108"/>
      <c r="AGV14" s="108"/>
      <c r="AGW14" s="108"/>
      <c r="AGX14" s="108"/>
      <c r="AGY14" s="108"/>
      <c r="AGZ14" s="108"/>
      <c r="AHA14" s="108"/>
      <c r="AHB14" s="108"/>
      <c r="AHC14" s="108"/>
      <c r="AHD14" s="108"/>
      <c r="AHE14" s="108"/>
      <c r="AHF14" s="108"/>
      <c r="AHG14" s="108"/>
      <c r="AHH14" s="108"/>
      <c r="AHI14" s="108"/>
      <c r="AHJ14" s="108"/>
      <c r="AHK14" s="108"/>
      <c r="AHL14" s="108"/>
      <c r="AHM14" s="108"/>
      <c r="AHN14" s="108"/>
      <c r="AHO14" s="108"/>
      <c r="AHP14" s="108"/>
      <c r="AHQ14" s="108"/>
      <c r="AHR14" s="108"/>
      <c r="AHS14" s="108"/>
      <c r="AHT14" s="108"/>
      <c r="AHU14" s="108"/>
      <c r="AHV14" s="108"/>
      <c r="AHW14" s="108"/>
      <c r="AHX14" s="108"/>
      <c r="AHY14" s="108"/>
      <c r="AHZ14" s="108"/>
      <c r="AIA14" s="108"/>
      <c r="AIB14" s="108"/>
      <c r="AIC14" s="108"/>
      <c r="AID14" s="108"/>
      <c r="AIE14" s="108"/>
      <c r="AIF14" s="108"/>
      <c r="AIG14" s="108"/>
      <c r="AIH14" s="108"/>
      <c r="AII14" s="108"/>
      <c r="AIJ14" s="108"/>
      <c r="AIK14" s="108"/>
      <c r="AIL14" s="108"/>
      <c r="AIM14" s="108"/>
      <c r="AIN14" s="108"/>
      <c r="AIO14" s="108"/>
      <c r="AIP14" s="108"/>
      <c r="AIQ14" s="108"/>
      <c r="AIR14" s="108"/>
      <c r="AIS14" s="108"/>
      <c r="AIT14" s="108"/>
      <c r="AIU14" s="108"/>
      <c r="AIV14" s="108"/>
      <c r="AIW14" s="108"/>
      <c r="AIX14" s="108"/>
      <c r="AIY14" s="108"/>
      <c r="AIZ14" s="108"/>
      <c r="AJA14" s="108"/>
      <c r="AJB14" s="108"/>
      <c r="AJC14" s="108"/>
      <c r="AJD14" s="108"/>
      <c r="AJE14" s="108"/>
      <c r="AJF14" s="108"/>
      <c r="AJG14" s="108"/>
      <c r="AJH14" s="108"/>
      <c r="AJI14" s="108"/>
      <c r="AJJ14" s="108"/>
      <c r="AJK14" s="108"/>
      <c r="AJL14" s="108"/>
      <c r="AJM14" s="108"/>
      <c r="AJN14" s="108"/>
      <c r="AJO14" s="108"/>
      <c r="AJP14" s="108"/>
      <c r="AJQ14" s="108"/>
      <c r="AJR14" s="108"/>
      <c r="AJS14" s="108"/>
      <c r="AJT14" s="108"/>
      <c r="AJU14" s="108"/>
      <c r="AJV14" s="108"/>
      <c r="AJW14" s="108"/>
      <c r="AJX14" s="108"/>
      <c r="AJY14" s="108"/>
      <c r="AJZ14" s="108"/>
      <c r="AKA14" s="108"/>
      <c r="AKB14" s="108"/>
      <c r="AKC14" s="108"/>
      <c r="AKD14" s="108"/>
      <c r="AKE14" s="108"/>
      <c r="AKF14" s="108"/>
      <c r="AKG14" s="108"/>
      <c r="AKH14" s="108"/>
      <c r="AKI14" s="108"/>
      <c r="AKJ14" s="108"/>
      <c r="AKK14" s="108"/>
      <c r="AKL14" s="108"/>
      <c r="AKM14" s="108"/>
      <c r="AKN14" s="108"/>
      <c r="AKO14" s="108"/>
      <c r="AKP14" s="108"/>
      <c r="AKQ14" s="108"/>
      <c r="AKR14" s="108"/>
      <c r="AKS14" s="108"/>
      <c r="AKT14" s="108"/>
      <c r="AKU14" s="108"/>
      <c r="AKV14" s="108"/>
      <c r="AKW14" s="108"/>
      <c r="AKX14" s="108"/>
      <c r="AKY14" s="108"/>
      <c r="AKZ14" s="108"/>
      <c r="ALA14" s="108"/>
      <c r="ALB14" s="108"/>
      <c r="ALC14" s="108"/>
      <c r="ALD14" s="108"/>
      <c r="ALE14" s="108"/>
      <c r="ALF14" s="108"/>
      <c r="ALG14" s="108"/>
      <c r="ALH14" s="108"/>
      <c r="ALI14" s="108"/>
      <c r="ALJ14" s="108"/>
      <c r="ALK14" s="108"/>
      <c r="ALL14" s="108"/>
      <c r="ALM14" s="108"/>
      <c r="ALN14" s="108"/>
      <c r="ALO14" s="108"/>
      <c r="ALP14" s="108"/>
      <c r="ALQ14" s="108"/>
      <c r="ALR14" s="108"/>
      <c r="ALS14" s="108"/>
      <c r="ALT14" s="108"/>
      <c r="ALU14" s="108"/>
      <c r="ALV14" s="108"/>
      <c r="ALW14" s="108"/>
      <c r="ALX14" s="108"/>
      <c r="ALY14" s="108"/>
      <c r="ALZ14" s="108"/>
      <c r="AMA14" s="108"/>
      <c r="AMB14" s="108"/>
      <c r="AMC14" s="108"/>
      <c r="AMD14" s="108"/>
      <c r="AME14" s="108"/>
      <c r="AMF14" s="108"/>
      <c r="AMG14" s="108"/>
      <c r="AMH14" s="108"/>
      <c r="AMI14" s="108"/>
      <c r="AMJ14" s="108"/>
      <c r="AMK14" s="108"/>
      <c r="AML14" s="108"/>
      <c r="AMM14" s="108"/>
      <c r="AMN14" s="108"/>
      <c r="AMO14" s="108"/>
      <c r="AMP14" s="108"/>
      <c r="AMQ14" s="108"/>
      <c r="AMR14" s="108"/>
      <c r="AMS14" s="108"/>
      <c r="AMT14" s="108"/>
      <c r="AMU14" s="108"/>
      <c r="AMV14" s="108"/>
      <c r="AMW14" s="108"/>
      <c r="AMX14" s="108"/>
      <c r="AMY14" s="108"/>
      <c r="AMZ14" s="108"/>
      <c r="ANA14" s="108"/>
      <c r="ANB14" s="108"/>
      <c r="ANC14" s="108"/>
      <c r="AND14" s="108"/>
      <c r="ANE14" s="108"/>
      <c r="ANF14" s="108"/>
      <c r="ANG14" s="108"/>
      <c r="ANH14" s="108"/>
      <c r="ANI14" s="108"/>
      <c r="ANJ14" s="108"/>
      <c r="ANK14" s="108"/>
      <c r="ANL14" s="108"/>
      <c r="ANM14" s="108"/>
      <c r="ANN14" s="108"/>
      <c r="ANO14" s="108"/>
      <c r="ANP14" s="108"/>
      <c r="ANQ14" s="108"/>
      <c r="ANR14" s="108"/>
      <c r="ANS14" s="108"/>
      <c r="ANT14" s="108"/>
      <c r="ANU14" s="108"/>
      <c r="ANV14" s="108"/>
      <c r="ANW14" s="108"/>
      <c r="ANX14" s="108"/>
      <c r="ANY14" s="108"/>
      <c r="ANZ14" s="108"/>
      <c r="AOA14" s="108"/>
      <c r="AOB14" s="108"/>
      <c r="AOC14" s="108"/>
      <c r="AOD14" s="108"/>
      <c r="AOE14" s="108"/>
      <c r="AOF14" s="108"/>
      <c r="AOG14" s="108"/>
      <c r="AOH14" s="108"/>
      <c r="AOI14" s="108"/>
      <c r="AOJ14" s="108"/>
      <c r="AOK14" s="108"/>
      <c r="AOL14" s="108"/>
      <c r="AOM14" s="108"/>
      <c r="AON14" s="108"/>
      <c r="AOO14" s="108"/>
      <c r="AOP14" s="108"/>
      <c r="AOQ14" s="108"/>
      <c r="AOR14" s="108"/>
      <c r="AOS14" s="108"/>
      <c r="AOT14" s="108"/>
      <c r="AOU14" s="108"/>
      <c r="AOV14" s="108"/>
      <c r="AOW14" s="108"/>
      <c r="AOX14" s="108"/>
      <c r="AOY14" s="108"/>
      <c r="AOZ14" s="108"/>
      <c r="APA14" s="108"/>
      <c r="APB14" s="108"/>
      <c r="APC14" s="108"/>
      <c r="APD14" s="108"/>
      <c r="APE14" s="108"/>
      <c r="APF14" s="108"/>
      <c r="APG14" s="108"/>
      <c r="APH14" s="108"/>
      <c r="API14" s="108"/>
      <c r="APJ14" s="108"/>
      <c r="APK14" s="108"/>
      <c r="APL14" s="108"/>
      <c r="APM14" s="108"/>
      <c r="APN14" s="108"/>
      <c r="APO14" s="108"/>
      <c r="APP14" s="108"/>
      <c r="APQ14" s="108"/>
      <c r="APR14" s="108"/>
      <c r="APS14" s="108"/>
      <c r="APT14" s="108"/>
      <c r="APU14" s="108"/>
      <c r="APV14" s="108"/>
      <c r="APW14" s="108"/>
      <c r="APX14" s="108"/>
      <c r="APY14" s="108"/>
      <c r="APZ14" s="108"/>
      <c r="AQA14" s="108"/>
      <c r="AQB14" s="108"/>
      <c r="AQC14" s="108"/>
      <c r="AQD14" s="108"/>
      <c r="AQE14" s="108"/>
      <c r="AQF14" s="108"/>
      <c r="AQG14" s="108"/>
      <c r="AQH14" s="108"/>
      <c r="AQI14" s="108"/>
      <c r="AQJ14" s="108"/>
      <c r="AQK14" s="108"/>
      <c r="AQL14" s="108"/>
      <c r="AQM14" s="108"/>
      <c r="AQN14" s="108"/>
      <c r="AQO14" s="108"/>
      <c r="AQP14" s="108"/>
      <c r="AQQ14" s="108"/>
      <c r="AQR14" s="108"/>
      <c r="AQS14" s="108"/>
      <c r="AQT14" s="108"/>
      <c r="AQU14" s="108"/>
      <c r="AQV14" s="108"/>
      <c r="AQW14" s="108"/>
      <c r="AQX14" s="108"/>
      <c r="AQY14" s="108"/>
      <c r="AQZ14" s="108"/>
      <c r="ARA14" s="108"/>
      <c r="ARB14" s="108"/>
      <c r="ARC14" s="108"/>
      <c r="ARD14" s="108"/>
      <c r="ARE14" s="108"/>
      <c r="ARF14" s="108"/>
      <c r="ARG14" s="108"/>
      <c r="ARH14" s="108"/>
      <c r="ARI14" s="108"/>
      <c r="ARJ14" s="108"/>
      <c r="ARK14" s="108"/>
      <c r="ARL14" s="108"/>
      <c r="ARM14" s="108"/>
      <c r="ARN14" s="108"/>
      <c r="ARO14" s="108"/>
      <c r="ARP14" s="108"/>
      <c r="ARQ14" s="108"/>
      <c r="ARR14" s="108"/>
      <c r="ARS14" s="108"/>
      <c r="ART14" s="108"/>
      <c r="ARU14" s="108"/>
      <c r="ARV14" s="108"/>
      <c r="ARW14" s="108"/>
      <c r="ARX14" s="108"/>
      <c r="ARY14" s="108"/>
      <c r="ARZ14" s="108"/>
      <c r="ASA14" s="108"/>
      <c r="ASB14" s="108"/>
      <c r="ASC14" s="108"/>
      <c r="ASD14" s="108"/>
      <c r="ASE14" s="108"/>
      <c r="ASF14" s="108"/>
      <c r="ASG14" s="108"/>
      <c r="ASH14" s="108"/>
      <c r="ASI14" s="108"/>
      <c r="ASJ14" s="108"/>
      <c r="ASK14" s="108"/>
      <c r="ASL14" s="108"/>
      <c r="ASM14" s="108"/>
      <c r="ASN14" s="108"/>
      <c r="ASO14" s="108"/>
      <c r="ASP14" s="108"/>
      <c r="ASQ14" s="108"/>
      <c r="ASR14" s="108"/>
      <c r="ASS14" s="108"/>
      <c r="AST14" s="108"/>
      <c r="ASU14" s="108"/>
      <c r="ASV14" s="108"/>
      <c r="ASW14" s="108"/>
      <c r="ASX14" s="108"/>
      <c r="ASY14" s="108"/>
      <c r="ASZ14" s="108"/>
      <c r="ATA14" s="108"/>
      <c r="ATB14" s="108"/>
      <c r="ATC14" s="108"/>
      <c r="ATD14" s="108"/>
      <c r="ATE14" s="108"/>
      <c r="ATF14" s="108"/>
      <c r="ATG14" s="108"/>
      <c r="ATH14" s="108"/>
      <c r="ATI14" s="108"/>
      <c r="ATJ14" s="108"/>
      <c r="ATK14" s="108"/>
      <c r="ATL14" s="108"/>
      <c r="ATM14" s="108"/>
      <c r="ATN14" s="108"/>
      <c r="ATO14" s="108"/>
      <c r="ATP14" s="108"/>
      <c r="ATQ14" s="108"/>
      <c r="ATR14" s="108"/>
      <c r="ATS14" s="108"/>
      <c r="ATT14" s="108"/>
      <c r="ATU14" s="108"/>
      <c r="ATV14" s="108"/>
      <c r="ATW14" s="108"/>
      <c r="ATX14" s="108"/>
      <c r="ATY14" s="108"/>
      <c r="ATZ14" s="108"/>
      <c r="AUA14" s="108"/>
      <c r="AUB14" s="108"/>
      <c r="AUC14" s="108"/>
      <c r="AUD14" s="108"/>
      <c r="AUE14" s="108"/>
      <c r="AUF14" s="108"/>
      <c r="AUG14" s="108"/>
      <c r="AUH14" s="108"/>
      <c r="AUI14" s="108"/>
      <c r="AUJ14" s="108"/>
      <c r="AUK14" s="108"/>
      <c r="AUL14" s="108"/>
      <c r="AUM14" s="108"/>
      <c r="AUN14" s="108"/>
      <c r="AUO14" s="108"/>
      <c r="AUP14" s="108"/>
      <c r="AUQ14" s="108"/>
      <c r="AUR14" s="108"/>
      <c r="AUS14" s="108"/>
      <c r="AUT14" s="108"/>
      <c r="AUU14" s="108"/>
      <c r="AUV14" s="108"/>
      <c r="AUW14" s="108"/>
      <c r="AUX14" s="108"/>
      <c r="AUY14" s="108"/>
      <c r="AUZ14" s="108"/>
      <c r="AVA14" s="108"/>
      <c r="AVB14" s="108"/>
      <c r="AVC14" s="108"/>
      <c r="AVD14" s="108"/>
      <c r="AVE14" s="108"/>
      <c r="AVF14" s="108"/>
      <c r="AVG14" s="108"/>
      <c r="AVH14" s="108"/>
      <c r="AVI14" s="108"/>
      <c r="AVJ14" s="108"/>
      <c r="AVK14" s="108"/>
      <c r="AVL14" s="108"/>
      <c r="AVM14" s="108"/>
      <c r="AVN14" s="108"/>
      <c r="AVO14" s="108"/>
      <c r="AVP14" s="108"/>
      <c r="AVQ14" s="108"/>
      <c r="AVR14" s="108"/>
      <c r="AVS14" s="108"/>
      <c r="AVT14" s="108"/>
      <c r="AVU14" s="108"/>
      <c r="AVV14" s="108"/>
      <c r="AVW14" s="108"/>
      <c r="AVX14" s="108"/>
      <c r="AVY14" s="108"/>
      <c r="AVZ14" s="108"/>
      <c r="AWA14" s="108"/>
      <c r="AWB14" s="108"/>
      <c r="AWC14" s="108"/>
      <c r="AWD14" s="108"/>
      <c r="AWE14" s="108"/>
      <c r="AWF14" s="108"/>
      <c r="AWG14" s="108"/>
      <c r="AWH14" s="108"/>
      <c r="AWI14" s="108"/>
      <c r="AWJ14" s="108"/>
      <c r="AWK14" s="108"/>
      <c r="AWL14" s="108"/>
      <c r="AWM14" s="108"/>
      <c r="AWN14" s="108"/>
      <c r="AWO14" s="108"/>
      <c r="AWP14" s="108"/>
      <c r="AWQ14" s="108"/>
      <c r="AWR14" s="108"/>
      <c r="AWS14" s="108"/>
      <c r="AWT14" s="108"/>
      <c r="AWU14" s="108"/>
      <c r="AWV14" s="108"/>
      <c r="AWW14" s="108"/>
      <c r="AWX14" s="108"/>
      <c r="AWY14" s="108"/>
      <c r="AWZ14" s="108"/>
      <c r="AXA14" s="108"/>
      <c r="AXB14" s="108"/>
      <c r="AXC14" s="108"/>
      <c r="AXD14" s="108"/>
      <c r="AXE14" s="108"/>
      <c r="AXF14" s="108"/>
      <c r="AXG14" s="108"/>
      <c r="AXH14" s="108"/>
      <c r="AXI14" s="108"/>
      <c r="AXJ14" s="108"/>
      <c r="AXK14" s="108"/>
      <c r="AXL14" s="108"/>
      <c r="AXM14" s="108"/>
      <c r="AXN14" s="108"/>
      <c r="AXO14" s="108"/>
      <c r="AXP14" s="108"/>
      <c r="AXQ14" s="108"/>
      <c r="AXR14" s="108"/>
      <c r="AXS14" s="108"/>
      <c r="AXT14" s="108"/>
      <c r="AXU14" s="108"/>
      <c r="AXV14" s="108"/>
      <c r="AXW14" s="108"/>
      <c r="AXX14" s="108"/>
      <c r="AXY14" s="108"/>
      <c r="AXZ14" s="108"/>
      <c r="AYA14" s="108"/>
      <c r="AYB14" s="108"/>
      <c r="AYC14" s="108"/>
      <c r="AYD14" s="108"/>
      <c r="AYE14" s="108"/>
      <c r="AYF14" s="108"/>
      <c r="AYG14" s="108"/>
      <c r="AYH14" s="108"/>
      <c r="AYI14" s="108"/>
      <c r="AYJ14" s="108"/>
      <c r="AYK14" s="108"/>
      <c r="AYL14" s="108"/>
      <c r="AYM14" s="108"/>
      <c r="AYN14" s="108"/>
      <c r="AYO14" s="108"/>
      <c r="AYP14" s="108"/>
      <c r="AYQ14" s="108"/>
      <c r="AYR14" s="108"/>
      <c r="AYS14" s="108"/>
      <c r="AYT14" s="108"/>
      <c r="AYU14" s="108"/>
      <c r="AYV14" s="108"/>
      <c r="AYW14" s="108"/>
      <c r="AYX14" s="108"/>
      <c r="AYY14" s="108"/>
      <c r="AYZ14" s="108"/>
      <c r="AZA14" s="108"/>
      <c r="AZB14" s="108"/>
      <c r="AZC14" s="108"/>
      <c r="AZD14" s="108"/>
      <c r="AZE14" s="108"/>
      <c r="AZF14" s="108"/>
      <c r="AZG14" s="108"/>
      <c r="AZH14" s="108"/>
      <c r="AZI14" s="108"/>
      <c r="AZJ14" s="108"/>
      <c r="AZK14" s="108"/>
      <c r="AZL14" s="108"/>
      <c r="AZM14" s="108"/>
      <c r="AZN14" s="108"/>
      <c r="AZO14" s="108"/>
      <c r="AZP14" s="108"/>
      <c r="AZQ14" s="108"/>
      <c r="AZR14" s="108"/>
      <c r="AZS14" s="108"/>
      <c r="AZT14" s="108"/>
      <c r="AZU14" s="108"/>
      <c r="AZV14" s="108"/>
      <c r="AZW14" s="108"/>
      <c r="AZX14" s="108"/>
      <c r="AZY14" s="108"/>
      <c r="AZZ14" s="108"/>
      <c r="BAA14" s="108"/>
      <c r="BAB14" s="108"/>
      <c r="BAC14" s="108"/>
      <c r="BAD14" s="108"/>
      <c r="BAE14" s="108"/>
      <c r="BAF14" s="108"/>
      <c r="BAG14" s="108"/>
      <c r="BAH14" s="108"/>
      <c r="BAI14" s="108"/>
      <c r="BAJ14" s="108"/>
      <c r="BAK14" s="108"/>
      <c r="BAL14" s="108"/>
      <c r="BAM14" s="108"/>
      <c r="BAN14" s="108"/>
      <c r="BAO14" s="108"/>
      <c r="BAP14" s="108"/>
      <c r="BAQ14" s="108"/>
      <c r="BAR14" s="108"/>
      <c r="BAS14" s="108"/>
      <c r="BAT14" s="108"/>
      <c r="BAU14" s="108"/>
      <c r="BAV14" s="108"/>
      <c r="BAW14" s="108"/>
      <c r="BAX14" s="108"/>
      <c r="BAY14" s="108"/>
      <c r="BAZ14" s="108"/>
      <c r="BBA14" s="108"/>
      <c r="BBB14" s="108"/>
      <c r="BBC14" s="108"/>
      <c r="BBD14" s="108"/>
      <c r="BBE14" s="108"/>
      <c r="BBF14" s="108"/>
      <c r="BBG14" s="108"/>
      <c r="BBH14" s="108"/>
      <c r="BBI14" s="108"/>
      <c r="BBJ14" s="108"/>
      <c r="BBK14" s="108"/>
      <c r="BBL14" s="108"/>
      <c r="BBM14" s="108"/>
      <c r="BBN14" s="108"/>
      <c r="BBO14" s="108"/>
      <c r="BBP14" s="108"/>
      <c r="BBQ14" s="108"/>
      <c r="BBR14" s="108"/>
      <c r="BBS14" s="108"/>
      <c r="BBT14" s="108"/>
      <c r="BBU14" s="108"/>
      <c r="BBV14" s="108"/>
      <c r="BBW14" s="108"/>
      <c r="BBX14" s="108"/>
      <c r="BBY14" s="108"/>
      <c r="BBZ14" s="108"/>
      <c r="BCA14" s="108"/>
      <c r="BCB14" s="108"/>
      <c r="BCC14" s="108"/>
      <c r="BCD14" s="108"/>
      <c r="BCE14" s="108"/>
      <c r="BCF14" s="108"/>
      <c r="BCG14" s="108"/>
      <c r="BCH14" s="108"/>
      <c r="BCI14" s="108"/>
      <c r="BCJ14" s="108"/>
      <c r="BCK14" s="108"/>
      <c r="BCL14" s="108"/>
      <c r="BCM14" s="108"/>
      <c r="BCN14" s="108"/>
      <c r="BCO14" s="108"/>
      <c r="BCP14" s="108"/>
      <c r="BCQ14" s="108"/>
      <c r="BCR14" s="108"/>
      <c r="BCS14" s="108"/>
      <c r="BCT14" s="108"/>
      <c r="BCU14" s="108"/>
      <c r="BCV14" s="108"/>
      <c r="BCW14" s="108"/>
      <c r="BCX14" s="108"/>
      <c r="BCY14" s="108"/>
      <c r="BCZ14" s="108"/>
      <c r="BDA14" s="108"/>
      <c r="BDB14" s="108"/>
      <c r="BDC14" s="108"/>
      <c r="BDD14" s="108"/>
      <c r="BDE14" s="108"/>
      <c r="BDF14" s="108"/>
      <c r="BDG14" s="108"/>
      <c r="BDH14" s="108"/>
      <c r="BDI14" s="108"/>
      <c r="BDJ14" s="108"/>
      <c r="BDK14" s="108"/>
      <c r="BDL14" s="108"/>
      <c r="BDM14" s="108"/>
      <c r="BDN14" s="108"/>
      <c r="BDO14" s="108"/>
      <c r="BDP14" s="108"/>
      <c r="BDQ14" s="108"/>
      <c r="BDR14" s="108"/>
      <c r="BDS14" s="108"/>
      <c r="BDT14" s="108"/>
      <c r="BDU14" s="108"/>
      <c r="BDV14" s="108"/>
      <c r="BDW14" s="108"/>
      <c r="BDX14" s="108"/>
      <c r="BDY14" s="108"/>
      <c r="BDZ14" s="108"/>
      <c r="BEA14" s="108"/>
      <c r="BEB14" s="108"/>
      <c r="BEC14" s="108"/>
      <c r="BED14" s="108"/>
      <c r="BEE14" s="108"/>
      <c r="BEF14" s="108"/>
      <c r="BEG14" s="108"/>
      <c r="BEH14" s="108"/>
      <c r="BEI14" s="108"/>
      <c r="BEJ14" s="108"/>
      <c r="BEK14" s="108"/>
      <c r="BEL14" s="108"/>
      <c r="BEM14" s="108"/>
      <c r="BEN14" s="108"/>
      <c r="BEO14" s="108"/>
      <c r="BEP14" s="108"/>
      <c r="BEQ14" s="108"/>
      <c r="BER14" s="108"/>
      <c r="BES14" s="108"/>
      <c r="BET14" s="108"/>
      <c r="BEU14" s="108"/>
      <c r="BEV14" s="108"/>
      <c r="BEW14" s="108"/>
      <c r="BEX14" s="108"/>
      <c r="BEY14" s="108"/>
      <c r="BEZ14" s="108"/>
      <c r="BFA14" s="108"/>
      <c r="BFB14" s="108"/>
      <c r="BFC14" s="108"/>
      <c r="BFD14" s="108"/>
      <c r="BFE14" s="108"/>
      <c r="BFF14" s="108"/>
      <c r="BFG14" s="108"/>
      <c r="BFH14" s="108"/>
      <c r="BFI14" s="108"/>
      <c r="BFJ14" s="108"/>
      <c r="BFK14" s="108"/>
      <c r="BFL14" s="108"/>
      <c r="BFM14" s="108"/>
      <c r="BFN14" s="108"/>
      <c r="BFO14" s="108"/>
      <c r="BFP14" s="108"/>
      <c r="BFQ14" s="108"/>
      <c r="BFR14" s="108"/>
      <c r="BFS14" s="108"/>
      <c r="BFT14" s="108"/>
      <c r="BFU14" s="108"/>
      <c r="BFV14" s="108"/>
      <c r="BFW14" s="108"/>
      <c r="BFX14" s="108"/>
      <c r="BFY14" s="108"/>
      <c r="BFZ14" s="108"/>
      <c r="BGA14" s="108"/>
      <c r="BGB14" s="108"/>
      <c r="BGC14" s="108"/>
      <c r="BGD14" s="108"/>
      <c r="BGE14" s="108"/>
      <c r="BGF14" s="108"/>
      <c r="BGG14" s="108"/>
      <c r="BGH14" s="108"/>
      <c r="BGI14" s="108"/>
      <c r="BGJ14" s="108"/>
      <c r="BGK14" s="108"/>
      <c r="BGL14" s="108"/>
      <c r="BGM14" s="108"/>
      <c r="BGN14" s="108"/>
      <c r="BGO14" s="108"/>
      <c r="BGP14" s="108"/>
      <c r="BGQ14" s="108"/>
      <c r="BGR14" s="108"/>
      <c r="BGS14" s="108"/>
      <c r="BGT14" s="108"/>
      <c r="BGU14" s="108"/>
      <c r="BGV14" s="108"/>
      <c r="BGW14" s="108"/>
      <c r="BGX14" s="108"/>
      <c r="BGY14" s="108"/>
      <c r="BGZ14" s="108"/>
      <c r="BHA14" s="108"/>
      <c r="BHB14" s="108"/>
      <c r="BHC14" s="108"/>
      <c r="BHD14" s="108"/>
      <c r="BHE14" s="108"/>
      <c r="BHF14" s="108"/>
      <c r="BHG14" s="108"/>
      <c r="BHH14" s="108"/>
      <c r="BHI14" s="108"/>
      <c r="BHJ14" s="108"/>
      <c r="BHK14" s="108"/>
      <c r="BHL14" s="108"/>
      <c r="BHM14" s="108"/>
      <c r="BHN14" s="108"/>
      <c r="BHO14" s="108"/>
      <c r="BHP14" s="108"/>
      <c r="BHQ14" s="108"/>
      <c r="BHR14" s="108"/>
      <c r="BHS14" s="108"/>
      <c r="BHT14" s="108"/>
      <c r="BHU14" s="108"/>
      <c r="BHV14" s="108"/>
      <c r="BHW14" s="108"/>
      <c r="BHX14" s="108"/>
      <c r="BHY14" s="108"/>
      <c r="BHZ14" s="108"/>
      <c r="BIA14" s="108"/>
      <c r="BIB14" s="108"/>
      <c r="BIC14" s="108"/>
      <c r="BID14" s="108"/>
      <c r="BIE14" s="108"/>
      <c r="BIF14" s="108"/>
      <c r="BIG14" s="108"/>
      <c r="BIH14" s="108"/>
      <c r="BII14" s="108"/>
      <c r="BIJ14" s="108"/>
      <c r="BIK14" s="108"/>
      <c r="BIL14" s="108"/>
      <c r="BIM14" s="108"/>
      <c r="BIN14" s="108"/>
      <c r="BIO14" s="108"/>
      <c r="BIP14" s="108"/>
      <c r="BIQ14" s="108"/>
      <c r="BIR14" s="108"/>
      <c r="BIS14" s="108"/>
      <c r="BIT14" s="108"/>
      <c r="BIU14" s="108"/>
      <c r="BIV14" s="108"/>
      <c r="BIW14" s="108"/>
      <c r="BIX14" s="108"/>
      <c r="BIY14" s="108"/>
      <c r="BIZ14" s="108"/>
      <c r="BJA14" s="108"/>
      <c r="BJB14" s="108"/>
      <c r="BJC14" s="108"/>
      <c r="BJD14" s="108"/>
      <c r="BJE14" s="108"/>
      <c r="BJF14" s="108"/>
      <c r="BJG14" s="108"/>
      <c r="BJH14" s="108"/>
      <c r="BJI14" s="108"/>
      <c r="BJJ14" s="108"/>
      <c r="BJK14" s="108"/>
      <c r="BJL14" s="108"/>
      <c r="BJM14" s="108"/>
      <c r="BJN14" s="108"/>
      <c r="BJO14" s="108"/>
      <c r="BJP14" s="108"/>
      <c r="BJQ14" s="108"/>
      <c r="BJR14" s="108"/>
      <c r="BJS14" s="108"/>
      <c r="BJT14" s="108"/>
      <c r="BJU14" s="108"/>
      <c r="BJV14" s="108"/>
      <c r="BJW14" s="108"/>
      <c r="BJX14" s="108"/>
      <c r="BJY14" s="108"/>
      <c r="BJZ14" s="108"/>
      <c r="BKA14" s="108"/>
      <c r="BKB14" s="108"/>
      <c r="BKC14" s="108"/>
      <c r="BKD14" s="108"/>
      <c r="BKE14" s="108"/>
      <c r="BKF14" s="108"/>
      <c r="BKG14" s="108"/>
      <c r="BKH14" s="108"/>
      <c r="BKI14" s="108"/>
      <c r="BKJ14" s="108"/>
      <c r="BKK14" s="108"/>
      <c r="BKL14" s="108"/>
      <c r="BKM14" s="108"/>
      <c r="BKN14" s="108"/>
      <c r="BKO14" s="108"/>
      <c r="BKP14" s="108"/>
      <c r="BKQ14" s="108"/>
      <c r="BKR14" s="108"/>
      <c r="BKS14" s="108"/>
      <c r="BKT14" s="108"/>
      <c r="BKU14" s="108"/>
      <c r="BKV14" s="108"/>
      <c r="BKW14" s="108"/>
      <c r="BKX14" s="108"/>
      <c r="BKY14" s="108"/>
      <c r="BKZ14" s="108"/>
      <c r="BLA14" s="108"/>
      <c r="BLB14" s="108"/>
      <c r="BLC14" s="108"/>
      <c r="BLD14" s="108"/>
      <c r="BLE14" s="108"/>
      <c r="BLF14" s="108"/>
      <c r="BLG14" s="108"/>
      <c r="BLH14" s="108"/>
      <c r="BLI14" s="108"/>
      <c r="BLJ14" s="108"/>
      <c r="BLK14" s="108"/>
      <c r="BLL14" s="108"/>
      <c r="BLM14" s="108"/>
      <c r="BLN14" s="108"/>
      <c r="BLO14" s="108"/>
      <c r="BLP14" s="108"/>
      <c r="BLQ14" s="108"/>
      <c r="BLR14" s="108"/>
      <c r="BLS14" s="108"/>
      <c r="BLT14" s="108"/>
      <c r="BLU14" s="108"/>
      <c r="BLV14" s="108"/>
      <c r="BLW14" s="108"/>
      <c r="BLX14" s="108"/>
      <c r="BLY14" s="108"/>
      <c r="BLZ14" s="108"/>
      <c r="BMA14" s="108"/>
      <c r="BMB14" s="108"/>
      <c r="BMC14" s="108"/>
      <c r="BMD14" s="108"/>
      <c r="BME14" s="108"/>
      <c r="BMF14" s="108"/>
      <c r="BMG14" s="108"/>
      <c r="BMH14" s="108"/>
      <c r="BMI14" s="108"/>
      <c r="BMJ14" s="108"/>
      <c r="BMK14" s="108"/>
      <c r="BML14" s="108"/>
      <c r="BMM14" s="108"/>
      <c r="BMN14" s="108"/>
      <c r="BMO14" s="108"/>
      <c r="BMP14" s="108"/>
      <c r="BMQ14" s="108"/>
      <c r="BMR14" s="108"/>
      <c r="BMS14" s="108"/>
      <c r="BMT14" s="108"/>
      <c r="BMU14" s="108"/>
      <c r="BMV14" s="108"/>
      <c r="BMW14" s="108"/>
      <c r="BMX14" s="108"/>
      <c r="BMY14" s="108"/>
      <c r="BMZ14" s="108"/>
      <c r="BNA14" s="108"/>
      <c r="BNB14" s="108"/>
      <c r="BNC14" s="108"/>
      <c r="BND14" s="108"/>
      <c r="BNE14" s="108"/>
      <c r="BNF14" s="108"/>
      <c r="BNG14" s="108"/>
      <c r="BNH14" s="108"/>
      <c r="BNI14" s="108"/>
      <c r="BNJ14" s="108"/>
      <c r="BNK14" s="108"/>
      <c r="BNL14" s="108"/>
      <c r="BNM14" s="108"/>
      <c r="BNN14" s="108"/>
      <c r="BNO14" s="108"/>
      <c r="BNP14" s="108"/>
      <c r="BNQ14" s="108"/>
      <c r="BNR14" s="108"/>
      <c r="BNS14" s="108"/>
      <c r="BNT14" s="108"/>
      <c r="BNU14" s="108"/>
      <c r="BNV14" s="108"/>
      <c r="BNW14" s="108"/>
      <c r="BNX14" s="108"/>
      <c r="BNY14" s="108"/>
      <c r="BNZ14" s="108"/>
      <c r="BOA14" s="108"/>
      <c r="BOB14" s="108"/>
      <c r="BOC14" s="108"/>
      <c r="BOD14" s="108"/>
      <c r="BOE14" s="108"/>
      <c r="BOF14" s="108"/>
      <c r="BOG14" s="108"/>
      <c r="BOH14" s="108"/>
      <c r="BOI14" s="108"/>
      <c r="BOJ14" s="108"/>
      <c r="BOK14" s="108"/>
      <c r="BOL14" s="108"/>
      <c r="BOM14" s="108"/>
      <c r="BON14" s="108"/>
      <c r="BOO14" s="108"/>
      <c r="BOP14" s="108"/>
      <c r="BOQ14" s="108"/>
      <c r="BOR14" s="108"/>
      <c r="BOS14" s="108"/>
      <c r="BOT14" s="108"/>
      <c r="BOU14" s="108"/>
      <c r="BOV14" s="108"/>
      <c r="BOW14" s="108"/>
      <c r="BOX14" s="108"/>
      <c r="BOY14" s="108"/>
      <c r="BOZ14" s="108"/>
      <c r="BPA14" s="108"/>
      <c r="BPB14" s="108"/>
      <c r="BPC14" s="108"/>
      <c r="BPD14" s="108"/>
      <c r="BPE14" s="108"/>
      <c r="BPF14" s="108"/>
      <c r="BPG14" s="108"/>
      <c r="BPH14" s="108"/>
      <c r="BPI14" s="108"/>
      <c r="BPJ14" s="108"/>
      <c r="BPK14" s="108"/>
      <c r="BPL14" s="108"/>
      <c r="BPM14" s="108"/>
      <c r="BPN14" s="108"/>
      <c r="BPO14" s="108"/>
      <c r="BPP14" s="108"/>
      <c r="BPQ14" s="108"/>
      <c r="BPR14" s="108"/>
      <c r="BPS14" s="108"/>
      <c r="BPT14" s="108"/>
      <c r="BPU14" s="108"/>
      <c r="BPV14" s="108"/>
      <c r="BPW14" s="108"/>
      <c r="BPX14" s="108"/>
      <c r="BPY14" s="108"/>
      <c r="BPZ14" s="108"/>
      <c r="BQA14" s="108"/>
      <c r="BQB14" s="108"/>
      <c r="BQC14" s="108"/>
      <c r="BQD14" s="108"/>
      <c r="BQE14" s="108"/>
      <c r="BQF14" s="108"/>
      <c r="BQG14" s="108"/>
      <c r="BQH14" s="108"/>
      <c r="BQI14" s="108"/>
      <c r="BQJ14" s="108"/>
      <c r="BQK14" s="108"/>
      <c r="BQL14" s="108"/>
      <c r="BQM14" s="108"/>
      <c r="BQN14" s="108"/>
      <c r="BQO14" s="108"/>
      <c r="BQP14" s="108"/>
      <c r="BQQ14" s="108"/>
      <c r="BQR14" s="108"/>
      <c r="BQS14" s="108"/>
      <c r="BQT14" s="108"/>
      <c r="BQU14" s="108"/>
      <c r="BQV14" s="108"/>
      <c r="BQW14" s="108"/>
      <c r="BQX14" s="108"/>
      <c r="BQY14" s="108"/>
      <c r="BQZ14" s="108"/>
      <c r="BRA14" s="108"/>
      <c r="BRB14" s="108"/>
      <c r="BRC14" s="108"/>
      <c r="BRD14" s="108"/>
      <c r="BRE14" s="108"/>
      <c r="BRF14" s="108"/>
      <c r="BRG14" s="108"/>
      <c r="BRH14" s="108"/>
      <c r="BRI14" s="108"/>
      <c r="BRJ14" s="108"/>
      <c r="BRK14" s="108"/>
      <c r="BRL14" s="108"/>
      <c r="BRM14" s="108"/>
      <c r="BRN14" s="108"/>
      <c r="BRO14" s="108"/>
      <c r="BRP14" s="108"/>
      <c r="BRQ14" s="108"/>
      <c r="BRR14" s="108"/>
      <c r="BRS14" s="108"/>
      <c r="BRT14" s="108"/>
      <c r="BRU14" s="108"/>
      <c r="BRV14" s="108"/>
      <c r="BRW14" s="108"/>
      <c r="BRX14" s="108"/>
      <c r="BRY14" s="108"/>
      <c r="BRZ14" s="108"/>
      <c r="BSA14" s="108"/>
      <c r="BSB14" s="108"/>
      <c r="BSC14" s="108"/>
      <c r="BSD14" s="108"/>
      <c r="BSE14" s="108"/>
      <c r="BSF14" s="108"/>
      <c r="BSG14" s="108"/>
      <c r="BSH14" s="108"/>
      <c r="BSI14" s="108"/>
      <c r="BSJ14" s="108"/>
      <c r="BSK14" s="108"/>
      <c r="BSL14" s="108"/>
      <c r="BSM14" s="108"/>
      <c r="BSN14" s="108"/>
      <c r="BSO14" s="108"/>
      <c r="BSP14" s="108"/>
      <c r="BSQ14" s="108"/>
      <c r="BSR14" s="108"/>
      <c r="BSS14" s="108"/>
      <c r="BST14" s="108"/>
      <c r="BSU14" s="108"/>
      <c r="BSV14" s="108"/>
      <c r="BSW14" s="108"/>
      <c r="BSX14" s="108"/>
      <c r="BSY14" s="108"/>
      <c r="BSZ14" s="108"/>
      <c r="BTA14" s="108"/>
      <c r="BTB14" s="108"/>
      <c r="BTC14" s="108"/>
      <c r="BTD14" s="108"/>
      <c r="BTE14" s="108"/>
      <c r="BTF14" s="108"/>
      <c r="BTG14" s="108"/>
      <c r="BTH14" s="108"/>
      <c r="BTI14" s="108"/>
      <c r="BTJ14" s="108"/>
      <c r="BTK14" s="108"/>
      <c r="BTL14" s="108"/>
      <c r="BTM14" s="108"/>
      <c r="BTN14" s="108"/>
      <c r="BTO14" s="108"/>
      <c r="BTP14" s="108"/>
      <c r="BTQ14" s="108"/>
      <c r="BTR14" s="108"/>
      <c r="BTS14" s="108"/>
      <c r="BTT14" s="108"/>
      <c r="BTU14" s="108"/>
      <c r="BTV14" s="108"/>
      <c r="BTW14" s="108"/>
      <c r="BTX14" s="108"/>
      <c r="BTY14" s="108"/>
      <c r="BTZ14" s="108"/>
      <c r="BUA14" s="108"/>
      <c r="BUB14" s="108"/>
      <c r="BUC14" s="108"/>
      <c r="BUD14" s="108"/>
      <c r="BUE14" s="108"/>
      <c r="BUF14" s="108"/>
      <c r="BUG14" s="108"/>
      <c r="BUH14" s="108"/>
      <c r="BUI14" s="108"/>
      <c r="BUJ14" s="108"/>
      <c r="BUK14" s="108"/>
      <c r="BUL14" s="108"/>
      <c r="BUM14" s="108"/>
      <c r="BUN14" s="108"/>
      <c r="BUO14" s="108"/>
      <c r="BUP14" s="108"/>
      <c r="BUQ14" s="108"/>
      <c r="BUR14" s="108"/>
      <c r="BUS14" s="108"/>
      <c r="BUT14" s="108"/>
      <c r="BUU14" s="108"/>
      <c r="BUV14" s="108"/>
      <c r="BUW14" s="108"/>
      <c r="BUX14" s="108"/>
      <c r="BUY14" s="108"/>
      <c r="BUZ14" s="108"/>
      <c r="BVA14" s="108"/>
      <c r="BVB14" s="108"/>
      <c r="BVC14" s="108"/>
      <c r="BVD14" s="108"/>
      <c r="BVE14" s="108"/>
      <c r="BVF14" s="108"/>
      <c r="BVG14" s="108"/>
      <c r="BVH14" s="108"/>
      <c r="BVI14" s="108"/>
      <c r="BVJ14" s="108"/>
      <c r="BVK14" s="108"/>
      <c r="BVL14" s="108"/>
      <c r="BVM14" s="108"/>
      <c r="BVN14" s="108"/>
      <c r="BVO14" s="108"/>
      <c r="BVP14" s="108"/>
      <c r="BVQ14" s="108"/>
      <c r="BVR14" s="108"/>
      <c r="BVS14" s="108"/>
      <c r="BVT14" s="108"/>
      <c r="BVU14" s="108"/>
      <c r="BVV14" s="108"/>
      <c r="BVW14" s="108"/>
      <c r="BVX14" s="108"/>
      <c r="BVY14" s="108"/>
      <c r="BVZ14" s="108"/>
      <c r="BWA14" s="108"/>
      <c r="BWB14" s="108"/>
      <c r="BWC14" s="108"/>
      <c r="BWD14" s="108"/>
      <c r="BWE14" s="108"/>
      <c r="BWF14" s="108"/>
      <c r="BWG14" s="108"/>
      <c r="BWH14" s="108"/>
      <c r="BWI14" s="108"/>
      <c r="BWJ14" s="108"/>
      <c r="BWK14" s="108"/>
      <c r="BWL14" s="108"/>
      <c r="BWM14" s="108"/>
      <c r="BWN14" s="108"/>
      <c r="BWO14" s="108"/>
      <c r="BWP14" s="108"/>
      <c r="BWQ14" s="108"/>
      <c r="BWR14" s="108"/>
      <c r="BWS14" s="108"/>
      <c r="BWT14" s="108"/>
      <c r="BWU14" s="108"/>
      <c r="BWV14" s="108"/>
      <c r="BWW14" s="108"/>
      <c r="BWX14" s="108"/>
      <c r="BWY14" s="108"/>
      <c r="BWZ14" s="108"/>
      <c r="BXA14" s="108"/>
      <c r="BXB14" s="108"/>
      <c r="BXC14" s="108"/>
      <c r="BXD14" s="108"/>
      <c r="BXE14" s="108"/>
      <c r="BXF14" s="108"/>
      <c r="BXG14" s="108"/>
      <c r="BXH14" s="108"/>
      <c r="BXI14" s="108"/>
      <c r="BXJ14" s="108"/>
      <c r="BXK14" s="108"/>
      <c r="BXL14" s="108"/>
      <c r="BXM14" s="108"/>
      <c r="BXN14" s="108"/>
      <c r="BXO14" s="108"/>
      <c r="BXP14" s="108"/>
      <c r="BXQ14" s="108"/>
      <c r="BXR14" s="108"/>
      <c r="BXS14" s="108"/>
      <c r="BXT14" s="108"/>
      <c r="BXU14" s="108"/>
      <c r="BXV14" s="108"/>
      <c r="BXW14" s="108"/>
      <c r="BXX14" s="108"/>
      <c r="BXY14" s="108"/>
      <c r="BXZ14" s="108"/>
      <c r="BYA14" s="108"/>
      <c r="BYB14" s="108"/>
      <c r="BYC14" s="108"/>
      <c r="BYD14" s="108"/>
      <c r="BYE14" s="108"/>
      <c r="BYF14" s="108"/>
      <c r="BYG14" s="108"/>
      <c r="BYH14" s="108"/>
      <c r="BYI14" s="108"/>
      <c r="BYJ14" s="108"/>
      <c r="BYK14" s="108"/>
      <c r="BYL14" s="108"/>
      <c r="BYM14" s="108"/>
      <c r="BYN14" s="108"/>
      <c r="BYO14" s="108"/>
      <c r="BYP14" s="108"/>
      <c r="BYQ14" s="108"/>
      <c r="BYR14" s="108"/>
      <c r="BYS14" s="108"/>
      <c r="BYT14" s="108"/>
      <c r="BYU14" s="108"/>
      <c r="BYV14" s="108"/>
      <c r="BYW14" s="108"/>
      <c r="BYX14" s="108"/>
      <c r="BYY14" s="108"/>
      <c r="BYZ14" s="108"/>
      <c r="BZA14" s="108"/>
      <c r="BZB14" s="108"/>
      <c r="BZC14" s="108"/>
      <c r="BZD14" s="108"/>
      <c r="BZE14" s="108"/>
      <c r="BZF14" s="108"/>
      <c r="BZG14" s="108"/>
      <c r="BZH14" s="108"/>
      <c r="BZI14" s="108"/>
      <c r="BZJ14" s="108"/>
      <c r="BZK14" s="108"/>
      <c r="BZL14" s="108"/>
      <c r="BZM14" s="108"/>
      <c r="BZN14" s="108"/>
      <c r="BZO14" s="108"/>
      <c r="BZP14" s="108"/>
      <c r="BZQ14" s="108"/>
      <c r="BZR14" s="108"/>
      <c r="BZS14" s="108"/>
      <c r="BZT14" s="108"/>
      <c r="BZU14" s="108"/>
      <c r="BZV14" s="108"/>
      <c r="BZW14" s="108"/>
      <c r="BZX14" s="108"/>
      <c r="BZY14" s="108"/>
      <c r="BZZ14" s="108"/>
      <c r="CAA14" s="108"/>
      <c r="CAB14" s="108"/>
      <c r="CAC14" s="108"/>
      <c r="CAD14" s="108"/>
      <c r="CAE14" s="108"/>
      <c r="CAF14" s="108"/>
      <c r="CAG14" s="108"/>
      <c r="CAH14" s="108"/>
      <c r="CAI14" s="108"/>
      <c r="CAJ14" s="108"/>
      <c r="CAK14" s="108"/>
      <c r="CAL14" s="108"/>
      <c r="CAM14" s="108"/>
      <c r="CAN14" s="108"/>
      <c r="CAO14" s="108"/>
      <c r="CAP14" s="108"/>
      <c r="CAQ14" s="108"/>
      <c r="CAR14" s="108"/>
      <c r="CAS14" s="108"/>
      <c r="CAT14" s="108"/>
      <c r="CAU14" s="108"/>
      <c r="CAV14" s="108"/>
      <c r="CAW14" s="108"/>
      <c r="CAX14" s="108"/>
      <c r="CAY14" s="108"/>
      <c r="CAZ14" s="108"/>
      <c r="CBA14" s="108"/>
      <c r="CBB14" s="108"/>
      <c r="CBC14" s="108"/>
      <c r="CBD14" s="108"/>
      <c r="CBE14" s="108"/>
      <c r="CBF14" s="108"/>
      <c r="CBG14" s="108"/>
      <c r="CBH14" s="108"/>
      <c r="CBI14" s="108"/>
      <c r="CBJ14" s="108"/>
      <c r="CBK14" s="108"/>
      <c r="CBL14" s="108"/>
      <c r="CBM14" s="108"/>
      <c r="CBN14" s="108"/>
      <c r="CBO14" s="108"/>
      <c r="CBP14" s="108"/>
      <c r="CBQ14" s="108"/>
      <c r="CBR14" s="108"/>
      <c r="CBS14" s="108"/>
      <c r="CBT14" s="108"/>
      <c r="CBU14" s="108"/>
      <c r="CBV14" s="108"/>
      <c r="CBW14" s="108"/>
      <c r="CBX14" s="108"/>
      <c r="CBY14" s="108"/>
      <c r="CBZ14" s="108"/>
      <c r="CCA14" s="108"/>
      <c r="CCB14" s="108"/>
      <c r="CCC14" s="108"/>
      <c r="CCD14" s="108"/>
      <c r="CCE14" s="108"/>
      <c r="CCF14" s="108"/>
      <c r="CCG14" s="108"/>
      <c r="CCH14" s="108"/>
      <c r="CCI14" s="108"/>
      <c r="CCJ14" s="108"/>
      <c r="CCK14" s="108"/>
      <c r="CCL14" s="108"/>
      <c r="CCM14" s="108"/>
      <c r="CCN14" s="108"/>
      <c r="CCO14" s="108"/>
      <c r="CCP14" s="108"/>
      <c r="CCQ14" s="108"/>
      <c r="CCR14" s="108"/>
      <c r="CCS14" s="108"/>
      <c r="CCT14" s="108"/>
      <c r="CCU14" s="108"/>
      <c r="CCV14" s="108"/>
      <c r="CCW14" s="108"/>
      <c r="CCX14" s="108"/>
      <c r="CCY14" s="108"/>
      <c r="CCZ14" s="108"/>
      <c r="CDA14" s="108"/>
      <c r="CDB14" s="108"/>
      <c r="CDC14" s="108"/>
      <c r="CDD14" s="108"/>
      <c r="CDE14" s="108"/>
      <c r="CDF14" s="108"/>
      <c r="CDG14" s="108"/>
      <c r="CDH14" s="108"/>
      <c r="CDI14" s="108"/>
      <c r="CDJ14" s="108"/>
      <c r="CDK14" s="108"/>
      <c r="CDL14" s="108"/>
      <c r="CDM14" s="108"/>
      <c r="CDN14" s="108"/>
      <c r="CDO14" s="108"/>
      <c r="CDP14" s="108"/>
      <c r="CDQ14" s="108"/>
      <c r="CDR14" s="108"/>
      <c r="CDS14" s="108"/>
      <c r="CDT14" s="108"/>
      <c r="CDU14" s="108"/>
      <c r="CDV14" s="108"/>
      <c r="CDW14" s="108"/>
      <c r="CDX14" s="108"/>
      <c r="CDY14" s="108"/>
      <c r="CDZ14" s="108"/>
      <c r="CEA14" s="108"/>
      <c r="CEB14" s="108"/>
      <c r="CEC14" s="108"/>
      <c r="CED14" s="108"/>
      <c r="CEE14" s="108"/>
      <c r="CEF14" s="108"/>
      <c r="CEG14" s="108"/>
      <c r="CEH14" s="108"/>
      <c r="CEI14" s="108"/>
      <c r="CEJ14" s="108"/>
      <c r="CEK14" s="108"/>
      <c r="CEL14" s="108"/>
      <c r="CEM14" s="108"/>
      <c r="CEN14" s="108"/>
      <c r="CEO14" s="108"/>
      <c r="CEP14" s="108"/>
      <c r="CEQ14" s="108"/>
      <c r="CER14" s="108"/>
      <c r="CES14" s="108"/>
      <c r="CET14" s="108"/>
      <c r="CEU14" s="108"/>
      <c r="CEV14" s="108"/>
      <c r="CEW14" s="108"/>
      <c r="CEX14" s="108"/>
      <c r="CEY14" s="108"/>
      <c r="CEZ14" s="108"/>
      <c r="CFA14" s="108"/>
      <c r="CFB14" s="108"/>
      <c r="CFC14" s="108"/>
      <c r="CFD14" s="108"/>
      <c r="CFE14" s="108"/>
      <c r="CFF14" s="108"/>
      <c r="CFG14" s="108"/>
      <c r="CFH14" s="108"/>
      <c r="CFI14" s="108"/>
      <c r="CFJ14" s="108"/>
      <c r="CFK14" s="108"/>
      <c r="CFL14" s="108"/>
      <c r="CFM14" s="108"/>
      <c r="CFN14" s="108"/>
      <c r="CFO14" s="108"/>
      <c r="CFP14" s="108"/>
      <c r="CFQ14" s="108"/>
      <c r="CFR14" s="108"/>
      <c r="CFS14" s="108"/>
      <c r="CFT14" s="108"/>
      <c r="CFU14" s="108"/>
      <c r="CFV14" s="108"/>
      <c r="CFW14" s="108"/>
      <c r="CFX14" s="108"/>
      <c r="CFY14" s="108"/>
      <c r="CFZ14" s="108"/>
      <c r="CGA14" s="108"/>
      <c r="CGB14" s="108"/>
      <c r="CGC14" s="108"/>
      <c r="CGD14" s="108"/>
      <c r="CGE14" s="108"/>
      <c r="CGF14" s="108"/>
      <c r="CGG14" s="108"/>
      <c r="CGH14" s="108"/>
      <c r="CGI14" s="108"/>
      <c r="CGJ14" s="108"/>
      <c r="CGK14" s="108"/>
      <c r="CGL14" s="108"/>
      <c r="CGM14" s="108"/>
      <c r="CGN14" s="108"/>
      <c r="CGO14" s="108"/>
      <c r="CGP14" s="108"/>
      <c r="CGQ14" s="108"/>
      <c r="CGR14" s="108"/>
      <c r="CGS14" s="108"/>
      <c r="CGT14" s="108"/>
      <c r="CGU14" s="108"/>
      <c r="CGV14" s="108"/>
      <c r="CGW14" s="108"/>
      <c r="CGX14" s="108"/>
      <c r="CGY14" s="108"/>
      <c r="CGZ14" s="108"/>
      <c r="CHA14" s="108"/>
      <c r="CHB14" s="108"/>
      <c r="CHC14" s="108"/>
      <c r="CHD14" s="108"/>
      <c r="CHE14" s="108"/>
      <c r="CHF14" s="108"/>
      <c r="CHG14" s="108"/>
      <c r="CHH14" s="108"/>
      <c r="CHI14" s="108"/>
      <c r="CHJ14" s="108"/>
      <c r="CHK14" s="108"/>
      <c r="CHL14" s="108"/>
      <c r="CHM14" s="108"/>
      <c r="CHN14" s="108"/>
      <c r="CHO14" s="108"/>
      <c r="CHP14" s="108"/>
      <c r="CHQ14" s="108"/>
      <c r="CHR14" s="108"/>
      <c r="CHS14" s="108"/>
      <c r="CHT14" s="108"/>
      <c r="CHU14" s="108"/>
      <c r="CHV14" s="108"/>
      <c r="CHW14" s="108"/>
      <c r="CHX14" s="108"/>
      <c r="CHY14" s="108"/>
      <c r="CHZ14" s="108"/>
      <c r="CIA14" s="108"/>
      <c r="CIB14" s="108"/>
      <c r="CIC14" s="108"/>
      <c r="CID14" s="108"/>
      <c r="CIE14" s="108"/>
      <c r="CIF14" s="108"/>
      <c r="CIG14" s="108"/>
      <c r="CIH14" s="108"/>
      <c r="CII14" s="108"/>
      <c r="CIJ14" s="108"/>
      <c r="CIK14" s="108"/>
      <c r="CIL14" s="108"/>
      <c r="CIM14" s="108"/>
      <c r="CIN14" s="108"/>
      <c r="CIO14" s="108"/>
      <c r="CIP14" s="108"/>
      <c r="CIQ14" s="108"/>
      <c r="CIR14" s="108"/>
      <c r="CIS14" s="108"/>
      <c r="CIT14" s="108"/>
      <c r="CIU14" s="108"/>
      <c r="CIV14" s="108"/>
      <c r="CIW14" s="108"/>
      <c r="CIX14" s="108"/>
      <c r="CIY14" s="108"/>
      <c r="CIZ14" s="108"/>
      <c r="CJA14" s="108"/>
      <c r="CJB14" s="108"/>
      <c r="CJC14" s="108"/>
      <c r="CJD14" s="108"/>
      <c r="CJE14" s="108"/>
      <c r="CJF14" s="108"/>
      <c r="CJG14" s="108"/>
      <c r="CJH14" s="108"/>
      <c r="CJI14" s="108"/>
      <c r="CJJ14" s="108"/>
      <c r="CJK14" s="108"/>
      <c r="CJL14" s="108"/>
      <c r="CJM14" s="108"/>
      <c r="CJN14" s="108"/>
      <c r="CJO14" s="108"/>
      <c r="CJP14" s="108"/>
      <c r="CJQ14" s="108"/>
      <c r="CJR14" s="108"/>
      <c r="CJS14" s="108"/>
      <c r="CJT14" s="108"/>
      <c r="CJU14" s="108"/>
      <c r="CJV14" s="108"/>
      <c r="CJW14" s="108"/>
      <c r="CJX14" s="108"/>
      <c r="CJY14" s="108"/>
      <c r="CJZ14" s="108"/>
      <c r="CKA14" s="108"/>
      <c r="CKB14" s="108"/>
      <c r="CKC14" s="108"/>
      <c r="CKD14" s="108"/>
      <c r="CKE14" s="108"/>
      <c r="CKF14" s="108"/>
      <c r="CKG14" s="108"/>
      <c r="CKH14" s="108"/>
      <c r="CKI14" s="108"/>
      <c r="CKJ14" s="108"/>
      <c r="CKK14" s="108"/>
      <c r="CKL14" s="108"/>
      <c r="CKM14" s="108"/>
      <c r="CKN14" s="108"/>
      <c r="CKO14" s="108"/>
      <c r="CKP14" s="108"/>
      <c r="CKQ14" s="108"/>
      <c r="CKR14" s="108"/>
      <c r="CKS14" s="108"/>
      <c r="CKT14" s="108"/>
      <c r="CKU14" s="108"/>
      <c r="CKV14" s="108"/>
      <c r="CKW14" s="108"/>
      <c r="CKX14" s="108"/>
      <c r="CKY14" s="108"/>
      <c r="CKZ14" s="108"/>
      <c r="CLA14" s="108"/>
      <c r="CLB14" s="108"/>
      <c r="CLC14" s="108"/>
      <c r="CLD14" s="108"/>
      <c r="CLE14" s="108"/>
      <c r="CLF14" s="108"/>
      <c r="CLG14" s="108"/>
      <c r="CLH14" s="108"/>
      <c r="CLI14" s="108"/>
      <c r="CLJ14" s="108"/>
      <c r="CLK14" s="108"/>
      <c r="CLL14" s="108"/>
      <c r="CLM14" s="108"/>
      <c r="CLN14" s="108"/>
      <c r="CLO14" s="108"/>
      <c r="CLP14" s="108"/>
      <c r="CLQ14" s="108"/>
      <c r="CLR14" s="108"/>
      <c r="CLS14" s="108"/>
      <c r="CLT14" s="108"/>
      <c r="CLU14" s="108"/>
      <c r="CLV14" s="108"/>
      <c r="CLW14" s="108"/>
      <c r="CLX14" s="108"/>
      <c r="CLY14" s="108"/>
      <c r="CLZ14" s="108"/>
      <c r="CMA14" s="108"/>
      <c r="CMB14" s="108"/>
      <c r="CMC14" s="108"/>
      <c r="CMD14" s="108"/>
      <c r="CME14" s="108"/>
      <c r="CMF14" s="108"/>
      <c r="CMG14" s="108"/>
      <c r="CMH14" s="108"/>
      <c r="CMI14" s="108"/>
      <c r="CMJ14" s="108"/>
      <c r="CMK14" s="108"/>
      <c r="CML14" s="108"/>
      <c r="CMM14" s="108"/>
      <c r="CMN14" s="108"/>
      <c r="CMO14" s="108"/>
      <c r="CMP14" s="108"/>
      <c r="CMQ14" s="108"/>
      <c r="CMR14" s="108"/>
      <c r="CMS14" s="108"/>
      <c r="CMT14" s="108"/>
      <c r="CMU14" s="108"/>
      <c r="CMV14" s="108"/>
      <c r="CMW14" s="108"/>
      <c r="CMX14" s="108"/>
      <c r="CMY14" s="108"/>
      <c r="CMZ14" s="108"/>
      <c r="CNA14" s="108"/>
      <c r="CNB14" s="108"/>
      <c r="CNC14" s="108"/>
      <c r="CND14" s="108"/>
      <c r="CNE14" s="108"/>
      <c r="CNF14" s="108"/>
      <c r="CNG14" s="108"/>
      <c r="CNH14" s="108"/>
      <c r="CNI14" s="108"/>
      <c r="CNJ14" s="108"/>
      <c r="CNK14" s="108"/>
      <c r="CNL14" s="108"/>
      <c r="CNM14" s="108"/>
      <c r="CNN14" s="108"/>
      <c r="CNO14" s="108"/>
      <c r="CNP14" s="108"/>
      <c r="CNQ14" s="108"/>
      <c r="CNR14" s="108"/>
      <c r="CNS14" s="108"/>
      <c r="CNT14" s="108"/>
      <c r="CNU14" s="108"/>
      <c r="CNV14" s="108"/>
      <c r="CNW14" s="108"/>
      <c r="CNX14" s="108"/>
      <c r="CNY14" s="108"/>
      <c r="CNZ14" s="108"/>
      <c r="COA14" s="108"/>
      <c r="COB14" s="108"/>
      <c r="COC14" s="108"/>
      <c r="COD14" s="108"/>
      <c r="COE14" s="108"/>
      <c r="COF14" s="108"/>
      <c r="COG14" s="108"/>
      <c r="COH14" s="108"/>
      <c r="COI14" s="108"/>
      <c r="COJ14" s="108"/>
      <c r="COK14" s="108"/>
      <c r="COL14" s="108"/>
      <c r="COM14" s="108"/>
      <c r="CON14" s="108"/>
      <c r="COO14" s="108"/>
      <c r="COP14" s="108"/>
      <c r="COQ14" s="108"/>
      <c r="COR14" s="108"/>
      <c r="COS14" s="108"/>
      <c r="COT14" s="108"/>
      <c r="COU14" s="108"/>
      <c r="COV14" s="108"/>
      <c r="COW14" s="108"/>
      <c r="COX14" s="108"/>
      <c r="COY14" s="108"/>
      <c r="COZ14" s="108"/>
      <c r="CPA14" s="108"/>
      <c r="CPB14" s="108"/>
      <c r="CPC14" s="108"/>
      <c r="CPD14" s="108"/>
      <c r="CPE14" s="108"/>
      <c r="CPF14" s="108"/>
      <c r="CPG14" s="108"/>
      <c r="CPH14" s="108"/>
      <c r="CPI14" s="108"/>
      <c r="CPJ14" s="108"/>
      <c r="CPK14" s="108"/>
      <c r="CPL14" s="108"/>
      <c r="CPM14" s="108"/>
      <c r="CPN14" s="108"/>
      <c r="CPO14" s="108"/>
      <c r="CPP14" s="108"/>
      <c r="CPQ14" s="108"/>
      <c r="CPR14" s="108"/>
      <c r="CPS14" s="108"/>
      <c r="CPT14" s="108"/>
      <c r="CPU14" s="108"/>
      <c r="CPV14" s="108"/>
      <c r="CPW14" s="108"/>
      <c r="CPX14" s="108"/>
      <c r="CPY14" s="108"/>
      <c r="CPZ14" s="108"/>
      <c r="CQA14" s="108"/>
      <c r="CQB14" s="108"/>
      <c r="CQC14" s="108"/>
      <c r="CQD14" s="108"/>
      <c r="CQE14" s="108"/>
      <c r="CQF14" s="108"/>
      <c r="CQG14" s="108"/>
      <c r="CQH14" s="108"/>
      <c r="CQI14" s="108"/>
      <c r="CQJ14" s="108"/>
      <c r="CQK14" s="108"/>
      <c r="CQL14" s="108"/>
      <c r="CQM14" s="108"/>
      <c r="CQN14" s="108"/>
      <c r="CQO14" s="108"/>
      <c r="CQP14" s="108"/>
      <c r="CQQ14" s="108"/>
      <c r="CQR14" s="108"/>
      <c r="CQS14" s="108"/>
      <c r="CQT14" s="108"/>
      <c r="CQU14" s="108"/>
      <c r="CQV14" s="108"/>
      <c r="CQW14" s="108"/>
      <c r="CQX14" s="108"/>
      <c r="CQY14" s="108"/>
      <c r="CQZ14" s="108"/>
      <c r="CRA14" s="108"/>
      <c r="CRB14" s="108"/>
      <c r="CRC14" s="108"/>
      <c r="CRD14" s="108"/>
      <c r="CRE14" s="108"/>
      <c r="CRF14" s="108"/>
      <c r="CRG14" s="108"/>
      <c r="CRH14" s="108"/>
      <c r="CRI14" s="108"/>
      <c r="CRJ14" s="108"/>
      <c r="CRK14" s="108"/>
      <c r="CRL14" s="108"/>
      <c r="CRM14" s="108"/>
      <c r="CRN14" s="108"/>
      <c r="CRO14" s="108"/>
      <c r="CRP14" s="108"/>
      <c r="CRQ14" s="108"/>
      <c r="CRR14" s="108"/>
      <c r="CRS14" s="108"/>
      <c r="CRT14" s="108"/>
      <c r="CRU14" s="108"/>
      <c r="CRV14" s="108"/>
      <c r="CRW14" s="108"/>
      <c r="CRX14" s="108"/>
      <c r="CRY14" s="108"/>
      <c r="CRZ14" s="108"/>
      <c r="CSA14" s="108"/>
      <c r="CSB14" s="108"/>
      <c r="CSC14" s="108"/>
      <c r="CSD14" s="108"/>
      <c r="CSE14" s="108"/>
      <c r="CSF14" s="108"/>
      <c r="CSG14" s="108"/>
      <c r="CSH14" s="108"/>
      <c r="CSI14" s="108"/>
      <c r="CSJ14" s="108"/>
      <c r="CSK14" s="108"/>
      <c r="CSL14" s="108"/>
      <c r="CSM14" s="108"/>
      <c r="CSN14" s="108"/>
      <c r="CSO14" s="108"/>
      <c r="CSP14" s="108"/>
      <c r="CSQ14" s="108"/>
      <c r="CSR14" s="108"/>
      <c r="CSS14" s="108"/>
      <c r="CST14" s="108"/>
      <c r="CSU14" s="108"/>
      <c r="CSV14" s="108"/>
      <c r="CSW14" s="108"/>
      <c r="CSX14" s="108"/>
      <c r="CSY14" s="108"/>
      <c r="CSZ14" s="108"/>
      <c r="CTA14" s="108"/>
      <c r="CTB14" s="108"/>
      <c r="CTC14" s="108"/>
      <c r="CTD14" s="108"/>
      <c r="CTE14" s="108"/>
      <c r="CTF14" s="108"/>
      <c r="CTG14" s="108"/>
      <c r="CTH14" s="108"/>
      <c r="CTI14" s="108"/>
      <c r="CTJ14" s="108"/>
      <c r="CTK14" s="108"/>
      <c r="CTL14" s="108"/>
      <c r="CTM14" s="108"/>
      <c r="CTN14" s="108"/>
      <c r="CTO14" s="108"/>
      <c r="CTP14" s="108"/>
      <c r="CTQ14" s="108"/>
      <c r="CTR14" s="108"/>
      <c r="CTS14" s="108"/>
      <c r="CTT14" s="108"/>
      <c r="CTU14" s="108"/>
      <c r="CTV14" s="108"/>
      <c r="CTW14" s="108"/>
      <c r="CTX14" s="108"/>
      <c r="CTY14" s="108"/>
      <c r="CTZ14" s="108"/>
      <c r="CUA14" s="108"/>
      <c r="CUB14" s="108"/>
      <c r="CUC14" s="108"/>
      <c r="CUD14" s="108"/>
      <c r="CUE14" s="108"/>
      <c r="CUF14" s="108"/>
      <c r="CUG14" s="108"/>
      <c r="CUH14" s="108"/>
      <c r="CUI14" s="108"/>
      <c r="CUJ14" s="108"/>
      <c r="CUK14" s="108"/>
      <c r="CUL14" s="108"/>
      <c r="CUM14" s="108"/>
      <c r="CUN14" s="108"/>
      <c r="CUO14" s="108"/>
      <c r="CUP14" s="108"/>
      <c r="CUQ14" s="108"/>
      <c r="CUR14" s="108"/>
      <c r="CUS14" s="108"/>
      <c r="CUT14" s="108"/>
      <c r="CUU14" s="108"/>
      <c r="CUV14" s="108"/>
      <c r="CUW14" s="108"/>
      <c r="CUX14" s="108"/>
      <c r="CUY14" s="108"/>
      <c r="CUZ14" s="108"/>
      <c r="CVA14" s="108"/>
      <c r="CVB14" s="108"/>
      <c r="CVC14" s="108"/>
      <c r="CVD14" s="108"/>
      <c r="CVE14" s="108"/>
      <c r="CVF14" s="108"/>
      <c r="CVG14" s="108"/>
      <c r="CVH14" s="108"/>
      <c r="CVI14" s="108"/>
      <c r="CVJ14" s="108"/>
      <c r="CVK14" s="108"/>
      <c r="CVL14" s="108"/>
      <c r="CVM14" s="108"/>
      <c r="CVN14" s="108"/>
      <c r="CVO14" s="108"/>
      <c r="CVP14" s="108"/>
      <c r="CVQ14" s="108"/>
      <c r="CVR14" s="108"/>
      <c r="CVS14" s="108"/>
      <c r="CVT14" s="108"/>
      <c r="CVU14" s="108"/>
      <c r="CVV14" s="108"/>
      <c r="CVW14" s="108"/>
      <c r="CVX14" s="108"/>
      <c r="CVY14" s="108"/>
      <c r="CVZ14" s="108"/>
      <c r="CWA14" s="108"/>
      <c r="CWB14" s="108"/>
      <c r="CWC14" s="108"/>
      <c r="CWD14" s="108"/>
      <c r="CWE14" s="108"/>
      <c r="CWF14" s="108"/>
      <c r="CWG14" s="108"/>
      <c r="CWH14" s="108"/>
      <c r="CWI14" s="108"/>
      <c r="CWJ14" s="108"/>
      <c r="CWK14" s="108"/>
      <c r="CWL14" s="108"/>
      <c r="CWM14" s="108"/>
      <c r="CWN14" s="108"/>
      <c r="CWO14" s="108"/>
      <c r="CWP14" s="108"/>
      <c r="CWQ14" s="108"/>
      <c r="CWR14" s="108"/>
      <c r="CWS14" s="108"/>
      <c r="CWT14" s="108"/>
      <c r="CWU14" s="108"/>
      <c r="CWV14" s="108"/>
      <c r="CWW14" s="108"/>
      <c r="CWX14" s="108"/>
      <c r="CWY14" s="108"/>
      <c r="CWZ14" s="108"/>
      <c r="CXA14" s="108"/>
      <c r="CXB14" s="108"/>
      <c r="CXC14" s="108"/>
      <c r="CXD14" s="108"/>
      <c r="CXE14" s="108"/>
      <c r="CXF14" s="108"/>
      <c r="CXG14" s="108"/>
      <c r="CXH14" s="108"/>
      <c r="CXI14" s="108"/>
      <c r="CXJ14" s="108"/>
      <c r="CXK14" s="108"/>
      <c r="CXL14" s="108"/>
      <c r="CXM14" s="108"/>
      <c r="CXN14" s="108"/>
      <c r="CXO14" s="108"/>
      <c r="CXP14" s="108"/>
      <c r="CXQ14" s="108"/>
      <c r="CXR14" s="108"/>
      <c r="CXS14" s="108"/>
      <c r="CXT14" s="108"/>
      <c r="CXU14" s="108"/>
      <c r="CXV14" s="108"/>
      <c r="CXW14" s="108"/>
      <c r="CXX14" s="108"/>
      <c r="CXY14" s="108"/>
      <c r="CXZ14" s="108"/>
      <c r="CYA14" s="108"/>
      <c r="CYB14" s="108"/>
      <c r="CYC14" s="108"/>
      <c r="CYD14" s="108"/>
      <c r="CYE14" s="108"/>
      <c r="CYF14" s="108"/>
      <c r="CYG14" s="108"/>
      <c r="CYH14" s="108"/>
      <c r="CYI14" s="108"/>
      <c r="CYJ14" s="108"/>
      <c r="CYK14" s="108"/>
      <c r="CYL14" s="108"/>
      <c r="CYM14" s="108"/>
      <c r="CYN14" s="108"/>
      <c r="CYO14" s="108"/>
      <c r="CYP14" s="108"/>
      <c r="CYQ14" s="108"/>
      <c r="CYR14" s="108"/>
      <c r="CYS14" s="108"/>
      <c r="CYT14" s="108"/>
      <c r="CYU14" s="108"/>
      <c r="CYV14" s="108"/>
      <c r="CYW14" s="108"/>
      <c r="CYX14" s="108"/>
      <c r="CYY14" s="108"/>
      <c r="CYZ14" s="108"/>
      <c r="CZA14" s="108"/>
      <c r="CZB14" s="108"/>
      <c r="CZC14" s="108"/>
      <c r="CZD14" s="108"/>
      <c r="CZE14" s="108"/>
      <c r="CZF14" s="108"/>
      <c r="CZG14" s="108"/>
      <c r="CZH14" s="108"/>
      <c r="CZI14" s="108"/>
      <c r="CZJ14" s="108"/>
      <c r="CZK14" s="108"/>
      <c r="CZL14" s="108"/>
      <c r="CZM14" s="108"/>
      <c r="CZN14" s="108"/>
      <c r="CZO14" s="108"/>
      <c r="CZP14" s="108"/>
      <c r="CZQ14" s="108"/>
      <c r="CZR14" s="108"/>
      <c r="CZS14" s="108"/>
      <c r="CZT14" s="108"/>
      <c r="CZU14" s="108"/>
      <c r="CZV14" s="108"/>
      <c r="CZW14" s="108"/>
      <c r="CZX14" s="108"/>
      <c r="CZY14" s="108"/>
      <c r="CZZ14" s="108"/>
      <c r="DAA14" s="108"/>
      <c r="DAB14" s="108"/>
      <c r="DAC14" s="108"/>
      <c r="DAD14" s="108"/>
      <c r="DAE14" s="108"/>
      <c r="DAF14" s="108"/>
      <c r="DAG14" s="108"/>
      <c r="DAH14" s="108"/>
      <c r="DAI14" s="108"/>
      <c r="DAJ14" s="108"/>
      <c r="DAK14" s="108"/>
      <c r="DAL14" s="108"/>
      <c r="DAM14" s="108"/>
      <c r="DAN14" s="108"/>
      <c r="DAO14" s="108"/>
      <c r="DAP14" s="108"/>
      <c r="DAQ14" s="108"/>
      <c r="DAR14" s="108"/>
      <c r="DAS14" s="108"/>
      <c r="DAT14" s="108"/>
      <c r="DAU14" s="108"/>
      <c r="DAV14" s="108"/>
      <c r="DAW14" s="108"/>
      <c r="DAX14" s="108"/>
      <c r="DAY14" s="108"/>
      <c r="DAZ14" s="108"/>
      <c r="DBA14" s="108"/>
      <c r="DBB14" s="108"/>
      <c r="DBC14" s="108"/>
      <c r="DBD14" s="108"/>
      <c r="DBE14" s="108"/>
      <c r="DBF14" s="108"/>
      <c r="DBG14" s="108"/>
      <c r="DBH14" s="108"/>
      <c r="DBI14" s="108"/>
      <c r="DBJ14" s="108"/>
      <c r="DBK14" s="108"/>
      <c r="DBL14" s="108"/>
      <c r="DBM14" s="108"/>
      <c r="DBN14" s="108"/>
      <c r="DBO14" s="108"/>
      <c r="DBP14" s="108"/>
      <c r="DBQ14" s="108"/>
      <c r="DBR14" s="108"/>
      <c r="DBS14" s="108"/>
      <c r="DBT14" s="108"/>
      <c r="DBU14" s="108"/>
      <c r="DBV14" s="108"/>
      <c r="DBW14" s="108"/>
      <c r="DBX14" s="108"/>
      <c r="DBY14" s="108"/>
      <c r="DBZ14" s="108"/>
      <c r="DCA14" s="108"/>
      <c r="DCB14" s="108"/>
      <c r="DCC14" s="108"/>
      <c r="DCD14" s="108"/>
      <c r="DCE14" s="108"/>
      <c r="DCF14" s="108"/>
      <c r="DCG14" s="108"/>
      <c r="DCH14" s="108"/>
      <c r="DCI14" s="108"/>
      <c r="DCJ14" s="108"/>
      <c r="DCK14" s="108"/>
      <c r="DCL14" s="108"/>
      <c r="DCM14" s="108"/>
      <c r="DCN14" s="108"/>
      <c r="DCO14" s="108"/>
      <c r="DCP14" s="108"/>
      <c r="DCQ14" s="108"/>
      <c r="DCR14" s="108"/>
      <c r="DCS14" s="108"/>
      <c r="DCT14" s="108"/>
      <c r="DCU14" s="108"/>
      <c r="DCV14" s="108"/>
      <c r="DCW14" s="108"/>
      <c r="DCX14" s="108"/>
      <c r="DCY14" s="108"/>
      <c r="DCZ14" s="108"/>
      <c r="DDA14" s="108"/>
      <c r="DDB14" s="108"/>
      <c r="DDC14" s="108"/>
      <c r="DDD14" s="108"/>
      <c r="DDE14" s="108"/>
      <c r="DDF14" s="108"/>
      <c r="DDG14" s="108"/>
      <c r="DDH14" s="108"/>
      <c r="DDI14" s="108"/>
      <c r="DDJ14" s="108"/>
      <c r="DDK14" s="108"/>
      <c r="DDL14" s="108"/>
      <c r="DDM14" s="108"/>
      <c r="DDN14" s="108"/>
      <c r="DDO14" s="108"/>
      <c r="DDP14" s="108"/>
      <c r="DDQ14" s="108"/>
      <c r="DDR14" s="108"/>
      <c r="DDS14" s="108"/>
      <c r="DDT14" s="108"/>
      <c r="DDU14" s="108"/>
      <c r="DDV14" s="108"/>
      <c r="DDW14" s="108"/>
      <c r="DDX14" s="108"/>
      <c r="DDY14" s="108"/>
      <c r="DDZ14" s="108"/>
      <c r="DEA14" s="108"/>
      <c r="DEB14" s="108"/>
      <c r="DEC14" s="108"/>
      <c r="DED14" s="108"/>
      <c r="DEE14" s="108"/>
      <c r="DEF14" s="108"/>
      <c r="DEG14" s="108"/>
      <c r="DEH14" s="108"/>
      <c r="DEI14" s="108"/>
      <c r="DEJ14" s="108"/>
      <c r="DEK14" s="108"/>
      <c r="DEL14" s="108"/>
      <c r="DEM14" s="108"/>
      <c r="DEN14" s="108"/>
      <c r="DEO14" s="108"/>
      <c r="DEP14" s="108"/>
      <c r="DEQ14" s="108"/>
      <c r="DER14" s="108"/>
      <c r="DES14" s="108"/>
      <c r="DET14" s="108"/>
      <c r="DEU14" s="108"/>
      <c r="DEV14" s="108"/>
      <c r="DEW14" s="108"/>
      <c r="DEX14" s="108"/>
      <c r="DEY14" s="108"/>
      <c r="DEZ14" s="108"/>
      <c r="DFA14" s="108"/>
      <c r="DFB14" s="108"/>
      <c r="DFC14" s="108"/>
      <c r="DFD14" s="108"/>
      <c r="DFE14" s="108"/>
      <c r="DFF14" s="108"/>
      <c r="DFG14" s="108"/>
      <c r="DFH14" s="108"/>
      <c r="DFI14" s="108"/>
      <c r="DFJ14" s="108"/>
      <c r="DFK14" s="108"/>
      <c r="DFL14" s="108"/>
      <c r="DFM14" s="108"/>
      <c r="DFN14" s="108"/>
      <c r="DFO14" s="108"/>
      <c r="DFP14" s="108"/>
      <c r="DFQ14" s="108"/>
      <c r="DFR14" s="108"/>
      <c r="DFS14" s="108"/>
      <c r="DFT14" s="108"/>
      <c r="DFU14" s="108"/>
      <c r="DFV14" s="108"/>
      <c r="DFW14" s="108"/>
      <c r="DFX14" s="108"/>
      <c r="DFY14" s="108"/>
      <c r="DFZ14" s="108"/>
      <c r="DGA14" s="108"/>
      <c r="DGB14" s="108"/>
      <c r="DGC14" s="108"/>
      <c r="DGD14" s="108"/>
      <c r="DGE14" s="108"/>
      <c r="DGF14" s="108"/>
      <c r="DGG14" s="108"/>
      <c r="DGH14" s="108"/>
      <c r="DGI14" s="108"/>
      <c r="DGJ14" s="108"/>
      <c r="DGK14" s="108"/>
      <c r="DGL14" s="108"/>
      <c r="DGM14" s="108"/>
      <c r="DGN14" s="108"/>
      <c r="DGO14" s="108"/>
      <c r="DGP14" s="108"/>
      <c r="DGQ14" s="108"/>
      <c r="DGR14" s="108"/>
      <c r="DGS14" s="108"/>
      <c r="DGT14" s="108"/>
      <c r="DGU14" s="108"/>
      <c r="DGV14" s="108"/>
      <c r="DGW14" s="108"/>
      <c r="DGX14" s="108"/>
      <c r="DGY14" s="108"/>
      <c r="DGZ14" s="108"/>
      <c r="DHA14" s="108"/>
      <c r="DHB14" s="108"/>
      <c r="DHC14" s="108"/>
      <c r="DHD14" s="108"/>
      <c r="DHE14" s="108"/>
      <c r="DHF14" s="108"/>
      <c r="DHG14" s="108"/>
      <c r="DHH14" s="108"/>
      <c r="DHI14" s="108"/>
      <c r="DHJ14" s="108"/>
      <c r="DHK14" s="108"/>
      <c r="DHL14" s="108"/>
      <c r="DHM14" s="108"/>
      <c r="DHN14" s="108"/>
      <c r="DHO14" s="108"/>
      <c r="DHP14" s="108"/>
      <c r="DHQ14" s="108"/>
      <c r="DHR14" s="108"/>
      <c r="DHS14" s="108"/>
      <c r="DHT14" s="108"/>
      <c r="DHU14" s="108"/>
      <c r="DHV14" s="108"/>
      <c r="DHW14" s="108"/>
      <c r="DHX14" s="108"/>
      <c r="DHY14" s="108"/>
      <c r="DHZ14" s="108"/>
      <c r="DIA14" s="108"/>
      <c r="DIB14" s="108"/>
      <c r="DIC14" s="108"/>
      <c r="DID14" s="108"/>
      <c r="DIE14" s="108"/>
      <c r="DIF14" s="108"/>
      <c r="DIG14" s="108"/>
      <c r="DIH14" s="108"/>
      <c r="DII14" s="108"/>
      <c r="DIJ14" s="108"/>
      <c r="DIK14" s="108"/>
      <c r="DIL14" s="108"/>
      <c r="DIM14" s="108"/>
      <c r="DIN14" s="108"/>
      <c r="DIO14" s="108"/>
      <c r="DIP14" s="108"/>
      <c r="DIQ14" s="108"/>
      <c r="DIR14" s="108"/>
      <c r="DIS14" s="108"/>
      <c r="DIT14" s="108"/>
      <c r="DIU14" s="108"/>
      <c r="DIV14" s="108"/>
      <c r="DIW14" s="108"/>
      <c r="DIX14" s="108"/>
      <c r="DIY14" s="108"/>
      <c r="DIZ14" s="108"/>
      <c r="DJA14" s="108"/>
      <c r="DJB14" s="108"/>
      <c r="DJC14" s="108"/>
      <c r="DJD14" s="108"/>
      <c r="DJE14" s="108"/>
      <c r="DJF14" s="108"/>
      <c r="DJG14" s="108"/>
      <c r="DJH14" s="108"/>
      <c r="DJI14" s="108"/>
      <c r="DJJ14" s="108"/>
      <c r="DJK14" s="108"/>
      <c r="DJL14" s="108"/>
      <c r="DJM14" s="108"/>
      <c r="DJN14" s="108"/>
      <c r="DJO14" s="108"/>
      <c r="DJP14" s="108"/>
      <c r="DJQ14" s="108"/>
      <c r="DJR14" s="108"/>
      <c r="DJS14" s="108"/>
      <c r="DJT14" s="108"/>
      <c r="DJU14" s="108"/>
      <c r="DJV14" s="108"/>
      <c r="DJW14" s="108"/>
      <c r="DJX14" s="108"/>
      <c r="DJY14" s="108"/>
      <c r="DJZ14" s="108"/>
      <c r="DKA14" s="108"/>
      <c r="DKB14" s="108"/>
      <c r="DKC14" s="108"/>
      <c r="DKD14" s="108"/>
      <c r="DKE14" s="108"/>
      <c r="DKF14" s="108"/>
      <c r="DKG14" s="108"/>
      <c r="DKH14" s="108"/>
      <c r="DKI14" s="108"/>
      <c r="DKJ14" s="108"/>
      <c r="DKK14" s="108"/>
      <c r="DKL14" s="108"/>
      <c r="DKM14" s="108"/>
      <c r="DKN14" s="108"/>
      <c r="DKO14" s="108"/>
      <c r="DKP14" s="108"/>
      <c r="DKQ14" s="108"/>
      <c r="DKR14" s="108"/>
      <c r="DKS14" s="108"/>
      <c r="DKT14" s="108"/>
      <c r="DKU14" s="108"/>
      <c r="DKV14" s="108"/>
      <c r="DKW14" s="108"/>
      <c r="DKX14" s="108"/>
      <c r="DKY14" s="108"/>
      <c r="DKZ14" s="108"/>
      <c r="DLA14" s="108"/>
      <c r="DLB14" s="108"/>
      <c r="DLC14" s="108"/>
      <c r="DLD14" s="108"/>
      <c r="DLE14" s="108"/>
      <c r="DLF14" s="108"/>
      <c r="DLG14" s="108"/>
      <c r="DLH14" s="108"/>
      <c r="DLI14" s="108"/>
      <c r="DLJ14" s="108"/>
      <c r="DLK14" s="108"/>
      <c r="DLL14" s="108"/>
      <c r="DLM14" s="108"/>
      <c r="DLN14" s="108"/>
      <c r="DLO14" s="108"/>
      <c r="DLP14" s="108"/>
      <c r="DLQ14" s="108"/>
      <c r="DLR14" s="108"/>
      <c r="DLS14" s="108"/>
      <c r="DLT14" s="108"/>
      <c r="DLU14" s="108"/>
      <c r="DLV14" s="108"/>
      <c r="DLW14" s="108"/>
      <c r="DLX14" s="108"/>
      <c r="DLY14" s="108"/>
      <c r="DLZ14" s="108"/>
      <c r="DMA14" s="108"/>
      <c r="DMB14" s="108"/>
      <c r="DMC14" s="108"/>
      <c r="DMD14" s="108"/>
      <c r="DME14" s="108"/>
      <c r="DMF14" s="108"/>
      <c r="DMG14" s="108"/>
      <c r="DMH14" s="108"/>
      <c r="DMI14" s="108"/>
      <c r="DMJ14" s="108"/>
      <c r="DMK14" s="108"/>
      <c r="DML14" s="108"/>
      <c r="DMM14" s="108"/>
      <c r="DMN14" s="108"/>
      <c r="DMO14" s="108"/>
      <c r="DMP14" s="108"/>
      <c r="DMQ14" s="108"/>
      <c r="DMR14" s="108"/>
      <c r="DMS14" s="108"/>
      <c r="DMT14" s="108"/>
      <c r="DMU14" s="108"/>
      <c r="DMV14" s="108"/>
      <c r="DMW14" s="108"/>
      <c r="DMX14" s="108"/>
      <c r="DMY14" s="108"/>
      <c r="DMZ14" s="108"/>
      <c r="DNA14" s="108"/>
      <c r="DNB14" s="108"/>
      <c r="DNC14" s="108"/>
      <c r="DND14" s="108"/>
      <c r="DNE14" s="108"/>
      <c r="DNF14" s="108"/>
      <c r="DNG14" s="108"/>
      <c r="DNH14" s="108"/>
      <c r="DNI14" s="108"/>
      <c r="DNJ14" s="108"/>
      <c r="DNK14" s="108"/>
      <c r="DNL14" s="108"/>
      <c r="DNM14" s="108"/>
      <c r="DNN14" s="108"/>
      <c r="DNO14" s="108"/>
      <c r="DNP14" s="108"/>
      <c r="DNQ14" s="108"/>
      <c r="DNR14" s="108"/>
      <c r="DNS14" s="108"/>
      <c r="DNT14" s="108"/>
      <c r="DNU14" s="108"/>
      <c r="DNV14" s="108"/>
      <c r="DNW14" s="108"/>
      <c r="DNX14" s="108"/>
      <c r="DNY14" s="108"/>
      <c r="DNZ14" s="108"/>
      <c r="DOA14" s="108"/>
      <c r="DOB14" s="108"/>
      <c r="DOC14" s="108"/>
      <c r="DOD14" s="108"/>
      <c r="DOE14" s="108"/>
      <c r="DOF14" s="108"/>
      <c r="DOG14" s="108"/>
      <c r="DOH14" s="108"/>
      <c r="DOI14" s="108"/>
      <c r="DOJ14" s="108"/>
      <c r="DOK14" s="108"/>
      <c r="DOL14" s="108"/>
      <c r="DOM14" s="108"/>
      <c r="DON14" s="108"/>
      <c r="DOO14" s="108"/>
      <c r="DOP14" s="108"/>
      <c r="DOQ14" s="108"/>
      <c r="DOR14" s="108"/>
      <c r="DOS14" s="108"/>
      <c r="DOT14" s="108"/>
      <c r="DOU14" s="108"/>
      <c r="DOV14" s="108"/>
      <c r="DOW14" s="108"/>
      <c r="DOX14" s="108"/>
      <c r="DOY14" s="108"/>
      <c r="DOZ14" s="108"/>
      <c r="DPA14" s="108"/>
      <c r="DPB14" s="108"/>
      <c r="DPC14" s="108"/>
      <c r="DPD14" s="108"/>
      <c r="DPE14" s="108"/>
      <c r="DPF14" s="108"/>
      <c r="DPG14" s="108"/>
      <c r="DPH14" s="108"/>
      <c r="DPI14" s="108"/>
      <c r="DPJ14" s="108"/>
      <c r="DPK14" s="108"/>
      <c r="DPL14" s="108"/>
      <c r="DPM14" s="108"/>
      <c r="DPN14" s="108"/>
      <c r="DPO14" s="108"/>
      <c r="DPP14" s="108"/>
      <c r="DPQ14" s="108"/>
      <c r="DPR14" s="108"/>
      <c r="DPS14" s="108"/>
      <c r="DPT14" s="108"/>
      <c r="DPU14" s="108"/>
      <c r="DPV14" s="108"/>
      <c r="DPW14" s="108"/>
      <c r="DPX14" s="108"/>
      <c r="DPY14" s="108"/>
      <c r="DPZ14" s="108"/>
      <c r="DQA14" s="108"/>
      <c r="DQB14" s="108"/>
      <c r="DQC14" s="108"/>
      <c r="DQD14" s="108"/>
      <c r="DQE14" s="108"/>
      <c r="DQF14" s="108"/>
      <c r="DQG14" s="108"/>
      <c r="DQH14" s="108"/>
      <c r="DQI14" s="108"/>
      <c r="DQJ14" s="108"/>
      <c r="DQK14" s="108"/>
      <c r="DQL14" s="108"/>
      <c r="DQM14" s="108"/>
      <c r="DQN14" s="108"/>
      <c r="DQO14" s="108"/>
      <c r="DQP14" s="108"/>
      <c r="DQQ14" s="108"/>
      <c r="DQR14" s="108"/>
      <c r="DQS14" s="108"/>
      <c r="DQT14" s="108"/>
      <c r="DQU14" s="108"/>
      <c r="DQV14" s="108"/>
      <c r="DQW14" s="108"/>
      <c r="DQX14" s="108"/>
      <c r="DQY14" s="108"/>
      <c r="DQZ14" s="108"/>
      <c r="DRA14" s="108"/>
      <c r="DRB14" s="108"/>
      <c r="DRC14" s="108"/>
      <c r="DRD14" s="108"/>
      <c r="DRE14" s="108"/>
      <c r="DRF14" s="108"/>
      <c r="DRG14" s="108"/>
      <c r="DRH14" s="108"/>
      <c r="DRI14" s="108"/>
      <c r="DRJ14" s="108"/>
      <c r="DRK14" s="108"/>
      <c r="DRL14" s="108"/>
      <c r="DRM14" s="108"/>
      <c r="DRN14" s="108"/>
      <c r="DRO14" s="108"/>
      <c r="DRP14" s="108"/>
      <c r="DRQ14" s="108"/>
      <c r="DRR14" s="108"/>
      <c r="DRS14" s="108"/>
      <c r="DRT14" s="108"/>
      <c r="DRU14" s="108"/>
      <c r="DRV14" s="108"/>
      <c r="DRW14" s="108"/>
      <c r="DRX14" s="108"/>
      <c r="DRY14" s="108"/>
      <c r="DRZ14" s="108"/>
      <c r="DSA14" s="108"/>
      <c r="DSB14" s="108"/>
      <c r="DSC14" s="108"/>
      <c r="DSD14" s="108"/>
      <c r="DSE14" s="108"/>
      <c r="DSF14" s="108"/>
      <c r="DSG14" s="108"/>
      <c r="DSH14" s="108"/>
      <c r="DSI14" s="108"/>
      <c r="DSJ14" s="108"/>
      <c r="DSK14" s="108"/>
      <c r="DSL14" s="108"/>
      <c r="DSM14" s="108"/>
      <c r="DSN14" s="108"/>
      <c r="DSO14" s="108"/>
      <c r="DSP14" s="108"/>
      <c r="DSQ14" s="108"/>
      <c r="DSR14" s="108"/>
      <c r="DSS14" s="108"/>
      <c r="DST14" s="108"/>
      <c r="DSU14" s="108"/>
      <c r="DSV14" s="108"/>
      <c r="DSW14" s="108"/>
      <c r="DSX14" s="108"/>
      <c r="DSY14" s="108"/>
      <c r="DSZ14" s="108"/>
      <c r="DTA14" s="108"/>
      <c r="DTB14" s="108"/>
      <c r="DTC14" s="108"/>
      <c r="DTD14" s="108"/>
      <c r="DTE14" s="108"/>
      <c r="DTF14" s="108"/>
      <c r="DTG14" s="108"/>
      <c r="DTH14" s="108"/>
      <c r="DTI14" s="108"/>
      <c r="DTJ14" s="108"/>
      <c r="DTK14" s="108"/>
      <c r="DTL14" s="108"/>
      <c r="DTM14" s="108"/>
      <c r="DTN14" s="108"/>
      <c r="DTO14" s="108"/>
      <c r="DTP14" s="108"/>
      <c r="DTQ14" s="108"/>
      <c r="DTR14" s="108"/>
      <c r="DTS14" s="108"/>
      <c r="DTT14" s="108"/>
      <c r="DTU14" s="108"/>
      <c r="DTV14" s="108"/>
      <c r="DTW14" s="108"/>
      <c r="DTX14" s="108"/>
      <c r="DTY14" s="108"/>
      <c r="DTZ14" s="108"/>
      <c r="DUA14" s="108"/>
      <c r="DUB14" s="108"/>
      <c r="DUC14" s="108"/>
      <c r="DUD14" s="108"/>
      <c r="DUE14" s="108"/>
      <c r="DUF14" s="108"/>
      <c r="DUG14" s="108"/>
      <c r="DUH14" s="108"/>
      <c r="DUI14" s="108"/>
      <c r="DUJ14" s="108"/>
      <c r="DUK14" s="108"/>
      <c r="DUL14" s="108"/>
      <c r="DUM14" s="108"/>
      <c r="DUN14" s="108"/>
      <c r="DUO14" s="108"/>
      <c r="DUP14" s="108"/>
      <c r="DUQ14" s="108"/>
      <c r="DUR14" s="108"/>
      <c r="DUS14" s="108"/>
      <c r="DUT14" s="108"/>
      <c r="DUU14" s="108"/>
      <c r="DUV14" s="108"/>
      <c r="DUW14" s="108"/>
      <c r="DUX14" s="108"/>
      <c r="DUY14" s="108"/>
      <c r="DUZ14" s="108"/>
      <c r="DVA14" s="108"/>
      <c r="DVB14" s="108"/>
      <c r="DVC14" s="108"/>
      <c r="DVD14" s="108"/>
      <c r="DVE14" s="108"/>
      <c r="DVF14" s="108"/>
      <c r="DVG14" s="108"/>
      <c r="DVH14" s="108"/>
      <c r="DVI14" s="108"/>
      <c r="DVJ14" s="108"/>
      <c r="DVK14" s="108"/>
      <c r="DVL14" s="108"/>
      <c r="DVM14" s="108"/>
      <c r="DVN14" s="108"/>
      <c r="DVO14" s="108"/>
      <c r="DVP14" s="108"/>
      <c r="DVQ14" s="108"/>
      <c r="DVR14" s="108"/>
      <c r="DVS14" s="108"/>
      <c r="DVT14" s="108"/>
      <c r="DVU14" s="108"/>
      <c r="DVV14" s="108"/>
      <c r="DVW14" s="108"/>
      <c r="DVX14" s="108"/>
      <c r="DVY14" s="108"/>
      <c r="DVZ14" s="108"/>
      <c r="DWA14" s="108"/>
      <c r="DWB14" s="108"/>
      <c r="DWC14" s="108"/>
      <c r="DWD14" s="108"/>
      <c r="DWE14" s="108"/>
      <c r="DWF14" s="108"/>
      <c r="DWG14" s="108"/>
      <c r="DWH14" s="108"/>
      <c r="DWI14" s="108"/>
      <c r="DWJ14" s="108"/>
      <c r="DWK14" s="108"/>
      <c r="DWL14" s="108"/>
      <c r="DWM14" s="108"/>
      <c r="DWN14" s="108"/>
      <c r="DWO14" s="108"/>
      <c r="DWP14" s="108"/>
      <c r="DWQ14" s="108"/>
      <c r="DWR14" s="108"/>
      <c r="DWS14" s="108"/>
      <c r="DWT14" s="108"/>
      <c r="DWU14" s="108"/>
      <c r="DWV14" s="108"/>
      <c r="DWW14" s="108"/>
      <c r="DWX14" s="108"/>
      <c r="DWY14" s="108"/>
      <c r="DWZ14" s="108"/>
      <c r="DXA14" s="108"/>
      <c r="DXB14" s="108"/>
      <c r="DXC14" s="108"/>
      <c r="DXD14" s="108"/>
      <c r="DXE14" s="108"/>
      <c r="DXF14" s="108"/>
      <c r="DXG14" s="108"/>
      <c r="DXH14" s="108"/>
      <c r="DXI14" s="108"/>
      <c r="DXJ14" s="108"/>
      <c r="DXK14" s="108"/>
      <c r="DXL14" s="108"/>
      <c r="DXM14" s="108"/>
      <c r="DXN14" s="108"/>
      <c r="DXO14" s="108"/>
      <c r="DXP14" s="108"/>
      <c r="DXQ14" s="108"/>
      <c r="DXR14" s="108"/>
      <c r="DXS14" s="108"/>
      <c r="DXT14" s="108"/>
      <c r="DXU14" s="108"/>
      <c r="DXV14" s="108"/>
      <c r="DXW14" s="108"/>
      <c r="DXX14" s="108"/>
      <c r="DXY14" s="108"/>
      <c r="DXZ14" s="108"/>
      <c r="DYA14" s="108"/>
      <c r="DYB14" s="108"/>
      <c r="DYC14" s="108"/>
      <c r="DYD14" s="108"/>
      <c r="DYE14" s="108"/>
      <c r="DYF14" s="108"/>
      <c r="DYG14" s="108"/>
      <c r="DYH14" s="108"/>
      <c r="DYI14" s="108"/>
      <c r="DYJ14" s="108"/>
      <c r="DYK14" s="108"/>
      <c r="DYL14" s="108"/>
      <c r="DYM14" s="108"/>
      <c r="DYN14" s="108"/>
      <c r="DYO14" s="108"/>
      <c r="DYP14" s="108"/>
      <c r="DYQ14" s="108"/>
      <c r="DYR14" s="108"/>
      <c r="DYS14" s="108"/>
      <c r="DYT14" s="108"/>
      <c r="DYU14" s="108"/>
      <c r="DYV14" s="108"/>
      <c r="DYW14" s="108"/>
      <c r="DYX14" s="108"/>
      <c r="DYY14" s="108"/>
      <c r="DYZ14" s="108"/>
      <c r="DZA14" s="108"/>
      <c r="DZB14" s="108"/>
      <c r="DZC14" s="108"/>
      <c r="DZD14" s="108"/>
      <c r="DZE14" s="108"/>
      <c r="DZF14" s="108"/>
      <c r="DZG14" s="108"/>
      <c r="DZH14" s="108"/>
      <c r="DZI14" s="108"/>
      <c r="DZJ14" s="108"/>
      <c r="DZK14" s="108"/>
      <c r="DZL14" s="108"/>
      <c r="DZM14" s="108"/>
      <c r="DZN14" s="108"/>
      <c r="DZO14" s="108"/>
      <c r="DZP14" s="108"/>
      <c r="DZQ14" s="108"/>
      <c r="DZR14" s="108"/>
      <c r="DZS14" s="108"/>
      <c r="DZT14" s="108"/>
      <c r="DZU14" s="108"/>
      <c r="DZV14" s="108"/>
      <c r="DZW14" s="108"/>
      <c r="DZX14" s="108"/>
      <c r="DZY14" s="108"/>
      <c r="DZZ14" s="108"/>
      <c r="EAA14" s="108"/>
      <c r="EAB14" s="108"/>
      <c r="EAC14" s="108"/>
      <c r="EAD14" s="108"/>
      <c r="EAE14" s="108"/>
      <c r="EAF14" s="108"/>
      <c r="EAG14" s="108"/>
      <c r="EAH14" s="108"/>
      <c r="EAI14" s="108"/>
      <c r="EAJ14" s="108"/>
      <c r="EAK14" s="108"/>
      <c r="EAL14" s="108"/>
      <c r="EAM14" s="108"/>
      <c r="EAN14" s="108"/>
      <c r="EAO14" s="108"/>
      <c r="EAP14" s="108"/>
      <c r="EAQ14" s="108"/>
      <c r="EAR14" s="108"/>
      <c r="EAS14" s="108"/>
      <c r="EAT14" s="108"/>
      <c r="EAU14" s="108"/>
      <c r="EAV14" s="108"/>
      <c r="EAW14" s="108"/>
      <c r="EAX14" s="108"/>
      <c r="EAY14" s="108"/>
      <c r="EAZ14" s="108"/>
      <c r="EBA14" s="108"/>
      <c r="EBB14" s="108"/>
      <c r="EBC14" s="108"/>
      <c r="EBD14" s="108"/>
      <c r="EBE14" s="108"/>
      <c r="EBF14" s="108"/>
      <c r="EBG14" s="108"/>
      <c r="EBH14" s="108"/>
      <c r="EBI14" s="108"/>
      <c r="EBJ14" s="108"/>
      <c r="EBK14" s="108"/>
      <c r="EBL14" s="108"/>
      <c r="EBM14" s="108"/>
      <c r="EBN14" s="108"/>
      <c r="EBO14" s="108"/>
      <c r="EBP14" s="108"/>
      <c r="EBQ14" s="108"/>
      <c r="EBR14" s="108"/>
      <c r="EBS14" s="108"/>
      <c r="EBT14" s="108"/>
      <c r="EBU14" s="108"/>
      <c r="EBV14" s="108"/>
      <c r="EBW14" s="108"/>
      <c r="EBX14" s="108"/>
      <c r="EBY14" s="108"/>
      <c r="EBZ14" s="108"/>
      <c r="ECA14" s="108"/>
      <c r="ECB14" s="108"/>
      <c r="ECC14" s="108"/>
      <c r="ECD14" s="108"/>
      <c r="ECE14" s="108"/>
      <c r="ECF14" s="108"/>
      <c r="ECG14" s="108"/>
      <c r="ECH14" s="108"/>
      <c r="ECI14" s="108"/>
      <c r="ECJ14" s="108"/>
      <c r="ECK14" s="108"/>
      <c r="ECL14" s="108"/>
      <c r="ECM14" s="108"/>
      <c r="ECN14" s="108"/>
      <c r="ECO14" s="108"/>
      <c r="ECP14" s="108"/>
      <c r="ECQ14" s="108"/>
      <c r="ECR14" s="108"/>
      <c r="ECS14" s="108"/>
      <c r="ECT14" s="108"/>
      <c r="ECU14" s="108"/>
      <c r="ECV14" s="108"/>
      <c r="ECW14" s="108"/>
      <c r="ECX14" s="108"/>
      <c r="ECY14" s="108"/>
      <c r="ECZ14" s="108"/>
      <c r="EDA14" s="108"/>
      <c r="EDB14" s="108"/>
      <c r="EDC14" s="108"/>
      <c r="EDD14" s="108"/>
      <c r="EDE14" s="108"/>
      <c r="EDF14" s="108"/>
      <c r="EDG14" s="108"/>
      <c r="EDH14" s="108"/>
      <c r="EDI14" s="108"/>
      <c r="EDJ14" s="108"/>
      <c r="EDK14" s="108"/>
      <c r="EDL14" s="108"/>
      <c r="EDM14" s="108"/>
      <c r="EDN14" s="108"/>
      <c r="EDO14" s="108"/>
      <c r="EDP14" s="108"/>
      <c r="EDQ14" s="108"/>
      <c r="EDR14" s="108"/>
      <c r="EDS14" s="108"/>
      <c r="EDT14" s="108"/>
      <c r="EDU14" s="108"/>
      <c r="EDV14" s="108"/>
      <c r="EDW14" s="108"/>
      <c r="EDX14" s="108"/>
      <c r="EDY14" s="108"/>
      <c r="EDZ14" s="108"/>
      <c r="EEA14" s="108"/>
      <c r="EEB14" s="108"/>
      <c r="EEC14" s="108"/>
      <c r="EED14" s="108"/>
      <c r="EEE14" s="108"/>
      <c r="EEF14" s="108"/>
      <c r="EEG14" s="108"/>
      <c r="EEH14" s="108"/>
      <c r="EEI14" s="108"/>
      <c r="EEJ14" s="108"/>
      <c r="EEK14" s="108"/>
      <c r="EEL14" s="108"/>
      <c r="EEM14" s="108"/>
      <c r="EEN14" s="108"/>
      <c r="EEO14" s="108"/>
      <c r="EEP14" s="108"/>
      <c r="EEQ14" s="108"/>
      <c r="EER14" s="108"/>
      <c r="EES14" s="108"/>
      <c r="EET14" s="108"/>
      <c r="EEU14" s="108"/>
      <c r="EEV14" s="108"/>
      <c r="EEW14" s="108"/>
      <c r="EEX14" s="108"/>
      <c r="EEY14" s="108"/>
      <c r="EEZ14" s="108"/>
      <c r="EFA14" s="108"/>
      <c r="EFB14" s="108"/>
      <c r="EFC14" s="108"/>
      <c r="EFD14" s="108"/>
      <c r="EFE14" s="108"/>
      <c r="EFF14" s="108"/>
      <c r="EFG14" s="108"/>
      <c r="EFH14" s="108"/>
      <c r="EFI14" s="108"/>
      <c r="EFJ14" s="108"/>
      <c r="EFK14" s="108"/>
      <c r="EFL14" s="108"/>
      <c r="EFM14" s="108"/>
      <c r="EFN14" s="108"/>
      <c r="EFO14" s="108"/>
      <c r="EFP14" s="108"/>
      <c r="EFQ14" s="108"/>
      <c r="EFR14" s="108"/>
      <c r="EFS14" s="108"/>
      <c r="EFT14" s="108"/>
      <c r="EFU14" s="108"/>
      <c r="EFV14" s="108"/>
      <c r="EFW14" s="108"/>
      <c r="EFX14" s="108"/>
      <c r="EFY14" s="108"/>
      <c r="EFZ14" s="108"/>
      <c r="EGA14" s="108"/>
      <c r="EGB14" s="108"/>
      <c r="EGC14" s="108"/>
      <c r="EGD14" s="108"/>
      <c r="EGE14" s="108"/>
      <c r="EGF14" s="108"/>
      <c r="EGG14" s="108"/>
      <c r="EGH14" s="108"/>
      <c r="EGI14" s="108"/>
      <c r="EGJ14" s="108"/>
      <c r="EGK14" s="108"/>
      <c r="EGL14" s="108"/>
      <c r="EGM14" s="108"/>
      <c r="EGN14" s="108"/>
      <c r="EGO14" s="108"/>
      <c r="EGP14" s="108"/>
      <c r="EGQ14" s="108"/>
      <c r="EGR14" s="108"/>
      <c r="EGS14" s="108"/>
      <c r="EGT14" s="108"/>
      <c r="EGU14" s="108"/>
      <c r="EGV14" s="108"/>
      <c r="EGW14" s="108"/>
      <c r="EGX14" s="108"/>
      <c r="EGY14" s="108"/>
      <c r="EGZ14" s="108"/>
      <c r="EHA14" s="108"/>
      <c r="EHB14" s="108"/>
      <c r="EHC14" s="108"/>
      <c r="EHD14" s="108"/>
      <c r="EHE14" s="108"/>
      <c r="EHF14" s="108"/>
      <c r="EHG14" s="108"/>
      <c r="EHH14" s="108"/>
      <c r="EHI14" s="108"/>
      <c r="EHJ14" s="108"/>
      <c r="EHK14" s="108"/>
      <c r="EHL14" s="108"/>
      <c r="EHM14" s="108"/>
      <c r="EHN14" s="108"/>
      <c r="EHO14" s="108"/>
      <c r="EHP14" s="108"/>
      <c r="EHQ14" s="108"/>
      <c r="EHR14" s="108"/>
      <c r="EHS14" s="108"/>
      <c r="EHT14" s="108"/>
      <c r="EHU14" s="108"/>
      <c r="EHV14" s="108"/>
      <c r="EHW14" s="108"/>
      <c r="EHX14" s="108"/>
      <c r="EHY14" s="108"/>
      <c r="EHZ14" s="108"/>
      <c r="EIA14" s="108"/>
      <c r="EIB14" s="108"/>
      <c r="EIC14" s="108"/>
      <c r="EID14" s="108"/>
      <c r="EIE14" s="108"/>
      <c r="EIF14" s="108"/>
      <c r="EIG14" s="108"/>
      <c r="EIH14" s="108"/>
      <c r="EII14" s="108"/>
      <c r="EIJ14" s="108"/>
      <c r="EIK14" s="108"/>
      <c r="EIL14" s="108"/>
      <c r="EIM14" s="108"/>
      <c r="EIN14" s="108"/>
      <c r="EIO14" s="108"/>
      <c r="EIP14" s="108"/>
      <c r="EIQ14" s="108"/>
      <c r="EIR14" s="108"/>
      <c r="EIS14" s="108"/>
      <c r="EIT14" s="108"/>
      <c r="EIU14" s="108"/>
      <c r="EIV14" s="108"/>
      <c r="EIW14" s="108"/>
      <c r="EIX14" s="108"/>
      <c r="EIY14" s="108"/>
      <c r="EIZ14" s="108"/>
      <c r="EJA14" s="108"/>
      <c r="EJB14" s="108"/>
      <c r="EJC14" s="108"/>
      <c r="EJD14" s="108"/>
      <c r="EJE14" s="108"/>
      <c r="EJF14" s="108"/>
      <c r="EJG14" s="108"/>
      <c r="EJH14" s="108"/>
      <c r="EJI14" s="108"/>
      <c r="EJJ14" s="108"/>
      <c r="EJK14" s="108"/>
      <c r="EJL14" s="108"/>
      <c r="EJM14" s="108"/>
      <c r="EJN14" s="108"/>
      <c r="EJO14" s="108"/>
      <c r="EJP14" s="108"/>
      <c r="EJQ14" s="108"/>
      <c r="EJR14" s="108"/>
      <c r="EJS14" s="108"/>
      <c r="EJT14" s="108"/>
      <c r="EJU14" s="108"/>
      <c r="EJV14" s="108"/>
      <c r="EJW14" s="108"/>
      <c r="EJX14" s="108"/>
      <c r="EJY14" s="108"/>
      <c r="EJZ14" s="108"/>
      <c r="EKA14" s="108"/>
      <c r="EKB14" s="108"/>
      <c r="EKC14" s="108"/>
      <c r="EKD14" s="108"/>
      <c r="EKE14" s="108"/>
      <c r="EKF14" s="108"/>
      <c r="EKG14" s="108"/>
      <c r="EKH14" s="108"/>
      <c r="EKI14" s="108"/>
      <c r="EKJ14" s="108"/>
      <c r="EKK14" s="108"/>
      <c r="EKL14" s="108"/>
      <c r="EKM14" s="108"/>
      <c r="EKN14" s="108"/>
      <c r="EKO14" s="108"/>
      <c r="EKP14" s="108"/>
      <c r="EKQ14" s="108"/>
      <c r="EKR14" s="108"/>
      <c r="EKS14" s="108"/>
      <c r="EKT14" s="108"/>
      <c r="EKU14" s="108"/>
      <c r="EKV14" s="108"/>
      <c r="EKW14" s="108"/>
      <c r="EKX14" s="108"/>
      <c r="EKY14" s="108"/>
      <c r="EKZ14" s="108"/>
      <c r="ELA14" s="108"/>
      <c r="ELB14" s="108"/>
      <c r="ELC14" s="108"/>
      <c r="ELD14" s="108"/>
      <c r="ELE14" s="108"/>
      <c r="ELF14" s="108"/>
      <c r="ELG14" s="108"/>
      <c r="ELH14" s="108"/>
      <c r="ELI14" s="108"/>
      <c r="ELJ14" s="108"/>
      <c r="ELK14" s="108"/>
      <c r="ELL14" s="108"/>
      <c r="ELM14" s="108"/>
      <c r="ELN14" s="108"/>
      <c r="ELO14" s="108"/>
      <c r="ELP14" s="108"/>
      <c r="ELQ14" s="108"/>
      <c r="ELR14" s="108"/>
      <c r="ELS14" s="108"/>
      <c r="ELT14" s="108"/>
      <c r="ELU14" s="108"/>
      <c r="ELV14" s="108"/>
      <c r="ELW14" s="108"/>
      <c r="ELX14" s="108"/>
      <c r="ELY14" s="108"/>
      <c r="ELZ14" s="108"/>
      <c r="EMA14" s="108"/>
      <c r="EMB14" s="108"/>
      <c r="EMC14" s="108"/>
      <c r="EMD14" s="108"/>
      <c r="EME14" s="108"/>
      <c r="EMF14" s="108"/>
      <c r="EMG14" s="108"/>
      <c r="EMH14" s="108"/>
      <c r="EMI14" s="108"/>
      <c r="EMJ14" s="108"/>
      <c r="EMK14" s="108"/>
      <c r="EML14" s="108"/>
      <c r="EMM14" s="108"/>
      <c r="EMN14" s="108"/>
      <c r="EMO14" s="108"/>
      <c r="EMP14" s="108"/>
      <c r="EMQ14" s="108"/>
      <c r="EMR14" s="108"/>
      <c r="EMS14" s="108"/>
      <c r="EMT14" s="108"/>
      <c r="EMU14" s="108"/>
      <c r="EMV14" s="108"/>
      <c r="EMW14" s="108"/>
      <c r="EMX14" s="108"/>
      <c r="EMY14" s="108"/>
      <c r="EMZ14" s="108"/>
      <c r="ENA14" s="108"/>
      <c r="ENB14" s="108"/>
      <c r="ENC14" s="108"/>
      <c r="END14" s="108"/>
      <c r="ENE14" s="108"/>
      <c r="ENF14" s="108"/>
      <c r="ENG14" s="108"/>
      <c r="ENH14" s="108"/>
      <c r="ENI14" s="108"/>
      <c r="ENJ14" s="108"/>
      <c r="ENK14" s="108"/>
      <c r="ENL14" s="108"/>
      <c r="ENM14" s="108"/>
      <c r="ENN14" s="108"/>
      <c r="ENO14" s="108"/>
      <c r="ENP14" s="108"/>
      <c r="ENQ14" s="108"/>
      <c r="ENR14" s="108"/>
      <c r="ENS14" s="108"/>
      <c r="ENT14" s="108"/>
      <c r="ENU14" s="108"/>
      <c r="ENV14" s="108"/>
      <c r="ENW14" s="108"/>
      <c r="ENX14" s="108"/>
      <c r="ENY14" s="108"/>
      <c r="ENZ14" s="108"/>
      <c r="EOA14" s="108"/>
      <c r="EOB14" s="108"/>
      <c r="EOC14" s="108"/>
      <c r="EOD14" s="108"/>
      <c r="EOE14" s="108"/>
      <c r="EOF14" s="108"/>
      <c r="EOG14" s="108"/>
      <c r="EOH14" s="108"/>
      <c r="EOI14" s="108"/>
      <c r="EOJ14" s="108"/>
      <c r="EOK14" s="108"/>
      <c r="EOL14" s="108"/>
      <c r="EOM14" s="108"/>
      <c r="EON14" s="108"/>
      <c r="EOO14" s="108"/>
      <c r="EOP14" s="108"/>
      <c r="EOQ14" s="108"/>
      <c r="EOR14" s="108"/>
      <c r="EOS14" s="108"/>
      <c r="EOT14" s="108"/>
      <c r="EOU14" s="108"/>
      <c r="EOV14" s="108"/>
      <c r="EOW14" s="108"/>
      <c r="EOX14" s="108"/>
      <c r="EOY14" s="108"/>
      <c r="EOZ14" s="108"/>
      <c r="EPA14" s="108"/>
      <c r="EPB14" s="108"/>
      <c r="EPC14" s="108"/>
      <c r="EPD14" s="108"/>
      <c r="EPE14" s="108"/>
      <c r="EPF14" s="108"/>
      <c r="EPG14" s="108"/>
      <c r="EPH14" s="108"/>
      <c r="EPI14" s="108"/>
      <c r="EPJ14" s="108"/>
      <c r="EPK14" s="108"/>
      <c r="EPL14" s="108"/>
      <c r="EPM14" s="108"/>
      <c r="EPN14" s="108"/>
      <c r="EPO14" s="108"/>
      <c r="EPP14" s="108"/>
      <c r="EPQ14" s="108"/>
      <c r="EPR14" s="108"/>
      <c r="EPS14" s="108"/>
      <c r="EPT14" s="108"/>
      <c r="EPU14" s="108"/>
      <c r="EPV14" s="108"/>
      <c r="EPW14" s="108"/>
      <c r="EPX14" s="108"/>
      <c r="EPY14" s="108"/>
      <c r="EPZ14" s="108"/>
      <c r="EQA14" s="108"/>
      <c r="EQB14" s="108"/>
      <c r="EQC14" s="108"/>
      <c r="EQD14" s="108"/>
      <c r="EQE14" s="108"/>
      <c r="EQF14" s="108"/>
      <c r="EQG14" s="108"/>
      <c r="EQH14" s="108"/>
      <c r="EQI14" s="108"/>
      <c r="EQJ14" s="108"/>
      <c r="EQK14" s="108"/>
      <c r="EQL14" s="108"/>
      <c r="EQM14" s="108"/>
      <c r="EQN14" s="108"/>
      <c r="EQO14" s="108"/>
      <c r="EQP14" s="108"/>
      <c r="EQQ14" s="108"/>
      <c r="EQR14" s="108"/>
      <c r="EQS14" s="108"/>
      <c r="EQT14" s="108"/>
      <c r="EQU14" s="108"/>
      <c r="EQV14" s="108"/>
      <c r="EQW14" s="108"/>
      <c r="EQX14" s="108"/>
      <c r="EQY14" s="108"/>
      <c r="EQZ14" s="108"/>
      <c r="ERA14" s="108"/>
      <c r="ERB14" s="108"/>
      <c r="ERC14" s="108"/>
      <c r="ERD14" s="108"/>
      <c r="ERE14" s="108"/>
      <c r="ERF14" s="108"/>
      <c r="ERG14" s="108"/>
      <c r="ERH14" s="108"/>
      <c r="ERI14" s="108"/>
      <c r="ERJ14" s="108"/>
      <c r="ERK14" s="108"/>
      <c r="ERL14" s="108"/>
      <c r="ERM14" s="108"/>
      <c r="ERN14" s="108"/>
      <c r="ERO14" s="108"/>
      <c r="ERP14" s="108"/>
      <c r="ERQ14" s="108"/>
      <c r="ERR14" s="108"/>
      <c r="ERS14" s="108"/>
      <c r="ERT14" s="108"/>
      <c r="ERU14" s="108"/>
      <c r="ERV14" s="108"/>
      <c r="ERW14" s="108"/>
      <c r="ERX14" s="108"/>
      <c r="ERY14" s="108"/>
      <c r="ERZ14" s="108"/>
      <c r="ESA14" s="108"/>
      <c r="ESB14" s="108"/>
      <c r="ESC14" s="108"/>
      <c r="ESD14" s="108"/>
      <c r="ESE14" s="108"/>
      <c r="ESF14" s="108"/>
      <c r="ESG14" s="108"/>
      <c r="ESH14" s="108"/>
      <c r="ESI14" s="108"/>
      <c r="ESJ14" s="108"/>
      <c r="ESK14" s="108"/>
      <c r="ESL14" s="108"/>
      <c r="ESM14" s="108"/>
      <c r="ESN14" s="108"/>
      <c r="ESO14" s="108"/>
      <c r="ESP14" s="108"/>
      <c r="ESQ14" s="108"/>
      <c r="ESR14" s="108"/>
      <c r="ESS14" s="108"/>
      <c r="EST14" s="108"/>
      <c r="ESU14" s="108"/>
      <c r="ESV14" s="108"/>
      <c r="ESW14" s="108"/>
      <c r="ESX14" s="108"/>
      <c r="ESY14" s="108"/>
      <c r="ESZ14" s="108"/>
      <c r="ETA14" s="108"/>
      <c r="ETB14" s="108"/>
      <c r="ETC14" s="108"/>
      <c r="ETD14" s="108"/>
      <c r="ETE14" s="108"/>
      <c r="ETF14" s="108"/>
      <c r="ETG14" s="108"/>
      <c r="ETH14" s="108"/>
      <c r="ETI14" s="108"/>
      <c r="ETJ14" s="108"/>
      <c r="ETK14" s="108"/>
      <c r="ETL14" s="108"/>
      <c r="ETM14" s="108"/>
      <c r="ETN14" s="108"/>
      <c r="ETO14" s="108"/>
      <c r="ETP14" s="108"/>
      <c r="ETQ14" s="108"/>
      <c r="ETR14" s="108"/>
      <c r="ETS14" s="108"/>
      <c r="ETT14" s="108"/>
      <c r="ETU14" s="108"/>
      <c r="ETV14" s="108"/>
      <c r="ETW14" s="108"/>
      <c r="ETX14" s="108"/>
      <c r="ETY14" s="108"/>
      <c r="ETZ14" s="108"/>
      <c r="EUA14" s="108"/>
      <c r="EUB14" s="108"/>
      <c r="EUC14" s="108"/>
      <c r="EUD14" s="108"/>
      <c r="EUE14" s="108"/>
      <c r="EUF14" s="108"/>
      <c r="EUG14" s="108"/>
      <c r="EUH14" s="108"/>
      <c r="EUI14" s="108"/>
      <c r="EUJ14" s="108"/>
      <c r="EUK14" s="108"/>
      <c r="EUL14" s="108"/>
      <c r="EUM14" s="108"/>
      <c r="EUN14" s="108"/>
      <c r="EUO14" s="108"/>
      <c r="EUP14" s="108"/>
      <c r="EUQ14" s="108"/>
      <c r="EUR14" s="108"/>
      <c r="EUS14" s="108"/>
      <c r="EUT14" s="108"/>
      <c r="EUU14" s="108"/>
      <c r="EUV14" s="108"/>
      <c r="EUW14" s="108"/>
      <c r="EUX14" s="108"/>
      <c r="EUY14" s="108"/>
      <c r="EUZ14" s="108"/>
      <c r="EVA14" s="108"/>
      <c r="EVB14" s="108"/>
      <c r="EVC14" s="108"/>
      <c r="EVD14" s="108"/>
      <c r="EVE14" s="108"/>
      <c r="EVF14" s="108"/>
      <c r="EVG14" s="108"/>
    </row>
    <row r="15" spans="1:3959" ht="15" x14ac:dyDescent="0.25">
      <c r="A15" s="786" t="s">
        <v>1292</v>
      </c>
      <c r="B15" s="406" t="s">
        <v>1355</v>
      </c>
      <c r="C15" s="370">
        <v>8</v>
      </c>
      <c r="D15" s="414">
        <f>'Notes BS'!I153</f>
        <v>0</v>
      </c>
      <c r="E15" s="117"/>
      <c r="F15" s="414">
        <f>'Notes BS'!I152</f>
        <v>0</v>
      </c>
      <c r="G15" s="4"/>
      <c r="H15" s="420">
        <f>'Notes BS'!I154</f>
        <v>0</v>
      </c>
    </row>
    <row r="16" spans="1:3959" ht="15" x14ac:dyDescent="0.25">
      <c r="A16" s="786" t="s">
        <v>1292</v>
      </c>
      <c r="B16" s="406" t="s">
        <v>25</v>
      </c>
      <c r="C16" s="370">
        <v>9</v>
      </c>
      <c r="D16" s="414">
        <f>'Notes BS'!G178</f>
        <v>0</v>
      </c>
      <c r="E16" s="117"/>
      <c r="F16" s="414">
        <f>'Notes BS'!G177</f>
        <v>0</v>
      </c>
      <c r="G16" s="4"/>
      <c r="H16" s="420">
        <f>'Notes BS'!G179</f>
        <v>0</v>
      </c>
    </row>
    <row r="17" spans="1:3959" s="111" customFormat="1" ht="15" x14ac:dyDescent="0.25">
      <c r="A17" s="108"/>
      <c r="B17" s="404" t="s">
        <v>1048</v>
      </c>
      <c r="C17" s="370"/>
      <c r="D17" s="418">
        <f>SUM(D6:D16)</f>
        <v>0</v>
      </c>
      <c r="E17" s="117"/>
      <c r="F17" s="418">
        <f>SUM(F6:F16)</f>
        <v>0</v>
      </c>
      <c r="G17" s="4"/>
      <c r="H17" s="421">
        <f>SUM(H6:H16)</f>
        <v>0</v>
      </c>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8"/>
      <c r="DI17" s="108"/>
      <c r="DJ17" s="108"/>
      <c r="DK17" s="108"/>
      <c r="DL17" s="108"/>
      <c r="DM17" s="108"/>
      <c r="DN17" s="108"/>
      <c r="DO17" s="108"/>
      <c r="DP17" s="108"/>
      <c r="DQ17" s="108"/>
      <c r="DR17" s="108"/>
      <c r="DS17" s="108"/>
      <c r="DT17" s="108"/>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8"/>
      <c r="GF17" s="108"/>
      <c r="GG17" s="108"/>
      <c r="GH17" s="108"/>
      <c r="GI17" s="108"/>
      <c r="GJ17" s="108"/>
      <c r="GK17" s="108"/>
      <c r="GL17" s="108"/>
      <c r="GM17" s="108"/>
      <c r="GN17" s="108"/>
      <c r="GO17" s="108"/>
      <c r="GP17" s="108"/>
      <c r="GQ17" s="108"/>
      <c r="GR17" s="108"/>
      <c r="GS17" s="108"/>
      <c r="GT17" s="108"/>
      <c r="GU17" s="108"/>
      <c r="GV17" s="108"/>
      <c r="GW17" s="108"/>
      <c r="GX17" s="108"/>
      <c r="GY17" s="108"/>
      <c r="GZ17" s="108"/>
      <c r="HA17" s="108"/>
      <c r="HB17" s="108"/>
      <c r="HC17" s="108"/>
      <c r="HD17" s="108"/>
      <c r="HE17" s="108"/>
      <c r="HF17" s="108"/>
      <c r="HG17" s="108"/>
      <c r="HH17" s="108"/>
      <c r="HI17" s="108"/>
      <c r="HJ17" s="108"/>
      <c r="HK17" s="108"/>
      <c r="HL17" s="108"/>
      <c r="HM17" s="108"/>
      <c r="HN17" s="108"/>
      <c r="HO17" s="108"/>
      <c r="HP17" s="108"/>
      <c r="HQ17" s="108"/>
      <c r="HR17" s="108"/>
      <c r="HS17" s="108"/>
      <c r="HT17" s="108"/>
      <c r="HU17" s="108"/>
      <c r="HV17" s="108"/>
      <c r="HW17" s="108"/>
      <c r="HX17" s="108"/>
      <c r="HY17" s="108"/>
      <c r="HZ17" s="108"/>
      <c r="IA17" s="108"/>
      <c r="IB17" s="108"/>
      <c r="IC17" s="108"/>
      <c r="ID17" s="108"/>
      <c r="IE17" s="108"/>
      <c r="IF17" s="108"/>
      <c r="IG17" s="108"/>
      <c r="IH17" s="108"/>
      <c r="II17" s="108"/>
      <c r="IJ17" s="108"/>
      <c r="IK17" s="108"/>
      <c r="IL17" s="108"/>
      <c r="IM17" s="108"/>
      <c r="IN17" s="108"/>
      <c r="IO17" s="108"/>
      <c r="IP17" s="108"/>
      <c r="IQ17" s="108"/>
      <c r="IR17" s="108"/>
      <c r="IS17" s="108"/>
      <c r="IT17" s="108"/>
      <c r="IU17" s="108"/>
      <c r="IV17" s="108"/>
      <c r="IW17" s="108"/>
      <c r="IX17" s="108"/>
      <c r="IY17" s="108"/>
      <c r="IZ17" s="108"/>
      <c r="JA17" s="108"/>
      <c r="JB17" s="108"/>
      <c r="JC17" s="108"/>
      <c r="JD17" s="108"/>
      <c r="JE17" s="108"/>
      <c r="JF17" s="108"/>
      <c r="JG17" s="108"/>
      <c r="JH17" s="108"/>
      <c r="JI17" s="108"/>
      <c r="JJ17" s="108"/>
      <c r="JK17" s="108"/>
      <c r="JL17" s="108"/>
      <c r="JM17" s="108"/>
      <c r="JN17" s="108"/>
      <c r="JO17" s="108"/>
      <c r="JP17" s="108"/>
      <c r="JQ17" s="108"/>
      <c r="JR17" s="108"/>
      <c r="JS17" s="108"/>
      <c r="JT17" s="108"/>
      <c r="JU17" s="108"/>
      <c r="JV17" s="108"/>
      <c r="JW17" s="108"/>
      <c r="JX17" s="108"/>
      <c r="JY17" s="108"/>
      <c r="JZ17" s="108"/>
      <c r="KA17" s="108"/>
      <c r="KB17" s="108"/>
      <c r="KC17" s="108"/>
      <c r="KD17" s="108"/>
      <c r="KE17" s="108"/>
      <c r="KF17" s="108"/>
      <c r="KG17" s="108"/>
      <c r="KH17" s="108"/>
      <c r="KI17" s="108"/>
      <c r="KJ17" s="108"/>
      <c r="KK17" s="108"/>
      <c r="KL17" s="108"/>
      <c r="KM17" s="108"/>
      <c r="KN17" s="108"/>
      <c r="KO17" s="108"/>
      <c r="KP17" s="108"/>
      <c r="KQ17" s="108"/>
      <c r="KR17" s="108"/>
      <c r="KS17" s="108"/>
      <c r="KT17" s="108"/>
      <c r="KU17" s="108"/>
      <c r="KV17" s="108"/>
      <c r="KW17" s="108"/>
      <c r="KX17" s="108"/>
      <c r="KY17" s="108"/>
      <c r="KZ17" s="108"/>
      <c r="LA17" s="108"/>
      <c r="LB17" s="108"/>
      <c r="LC17" s="108"/>
      <c r="LD17" s="108"/>
      <c r="LE17" s="108"/>
      <c r="LF17" s="108"/>
      <c r="LG17" s="108"/>
      <c r="LH17" s="108"/>
      <c r="LI17" s="108"/>
      <c r="LJ17" s="108"/>
      <c r="LK17" s="108"/>
      <c r="LL17" s="108"/>
      <c r="LM17" s="108"/>
      <c r="LN17" s="108"/>
      <c r="LO17" s="108"/>
      <c r="LP17" s="108"/>
      <c r="LQ17" s="108"/>
      <c r="LR17" s="108"/>
      <c r="LS17" s="108"/>
      <c r="LT17" s="108"/>
      <c r="LU17" s="108"/>
      <c r="LV17" s="108"/>
      <c r="LW17" s="108"/>
      <c r="LX17" s="108"/>
      <c r="LY17" s="108"/>
      <c r="LZ17" s="108"/>
      <c r="MA17" s="108"/>
      <c r="MB17" s="108"/>
      <c r="MC17" s="108"/>
      <c r="MD17" s="108"/>
      <c r="ME17" s="108"/>
      <c r="MF17" s="108"/>
      <c r="MG17" s="108"/>
      <c r="MH17" s="108"/>
      <c r="MI17" s="108"/>
      <c r="MJ17" s="108"/>
      <c r="MK17" s="108"/>
      <c r="ML17" s="108"/>
      <c r="MM17" s="108"/>
      <c r="MN17" s="108"/>
      <c r="MO17" s="108"/>
      <c r="MP17" s="108"/>
      <c r="MQ17" s="108"/>
      <c r="MR17" s="108"/>
      <c r="MS17" s="108"/>
      <c r="MT17" s="108"/>
      <c r="MU17" s="108"/>
      <c r="MV17" s="108"/>
      <c r="MW17" s="108"/>
      <c r="MX17" s="108"/>
      <c r="MY17" s="108"/>
      <c r="MZ17" s="108"/>
      <c r="NA17" s="108"/>
      <c r="NB17" s="108"/>
      <c r="NC17" s="108"/>
      <c r="ND17" s="108"/>
      <c r="NE17" s="108"/>
      <c r="NF17" s="108"/>
      <c r="NG17" s="108"/>
      <c r="NH17" s="108"/>
      <c r="NI17" s="108"/>
      <c r="NJ17" s="108"/>
      <c r="NK17" s="108"/>
      <c r="NL17" s="108"/>
      <c r="NM17" s="108"/>
      <c r="NN17" s="108"/>
      <c r="NO17" s="108"/>
      <c r="NP17" s="108"/>
      <c r="NQ17" s="108"/>
      <c r="NR17" s="108"/>
      <c r="NS17" s="108"/>
      <c r="NT17" s="108"/>
      <c r="NU17" s="108"/>
      <c r="NV17" s="108"/>
      <c r="NW17" s="108"/>
      <c r="NX17" s="108"/>
      <c r="NY17" s="108"/>
      <c r="NZ17" s="108"/>
      <c r="OA17" s="108"/>
      <c r="OB17" s="108"/>
      <c r="OC17" s="108"/>
      <c r="OD17" s="108"/>
      <c r="OE17" s="108"/>
      <c r="OF17" s="108"/>
      <c r="OG17" s="108"/>
      <c r="OH17" s="108"/>
      <c r="OI17" s="108"/>
      <c r="OJ17" s="108"/>
      <c r="OK17" s="108"/>
      <c r="OL17" s="108"/>
      <c r="OM17" s="108"/>
      <c r="ON17" s="108"/>
      <c r="OO17" s="108"/>
      <c r="OP17" s="108"/>
      <c r="OQ17" s="108"/>
      <c r="OR17" s="108"/>
      <c r="OS17" s="108"/>
      <c r="OT17" s="108"/>
      <c r="OU17" s="108"/>
      <c r="OV17" s="108"/>
      <c r="OW17" s="108"/>
      <c r="OX17" s="108"/>
      <c r="OY17" s="108"/>
      <c r="OZ17" s="108"/>
      <c r="PA17" s="108"/>
      <c r="PB17" s="108"/>
      <c r="PC17" s="108"/>
      <c r="PD17" s="108"/>
      <c r="PE17" s="108"/>
      <c r="PF17" s="108"/>
      <c r="PG17" s="108"/>
      <c r="PH17" s="108"/>
      <c r="PI17" s="108"/>
      <c r="PJ17" s="108"/>
      <c r="PK17" s="108"/>
      <c r="PL17" s="108"/>
      <c r="PM17" s="108"/>
      <c r="PN17" s="108"/>
      <c r="PO17" s="108"/>
      <c r="PP17" s="108"/>
      <c r="PQ17" s="108"/>
      <c r="PR17" s="108"/>
      <c r="PS17" s="108"/>
      <c r="PT17" s="108"/>
      <c r="PU17" s="108"/>
      <c r="PV17" s="108"/>
      <c r="PW17" s="108"/>
      <c r="PX17" s="108"/>
      <c r="PY17" s="108"/>
      <c r="PZ17" s="108"/>
      <c r="QA17" s="108"/>
      <c r="QB17" s="108"/>
      <c r="QC17" s="108"/>
      <c r="QD17" s="108"/>
      <c r="QE17" s="108"/>
      <c r="QF17" s="108"/>
      <c r="QG17" s="108"/>
      <c r="QH17" s="108"/>
      <c r="QI17" s="108"/>
      <c r="QJ17" s="108"/>
      <c r="QK17" s="108"/>
      <c r="QL17" s="108"/>
      <c r="QM17" s="108"/>
      <c r="QN17" s="108"/>
      <c r="QO17" s="108"/>
      <c r="QP17" s="108"/>
      <c r="QQ17" s="108"/>
      <c r="QR17" s="108"/>
      <c r="QS17" s="108"/>
      <c r="QT17" s="108"/>
      <c r="QU17" s="108"/>
      <c r="QV17" s="108"/>
      <c r="QW17" s="108"/>
      <c r="QX17" s="108"/>
      <c r="QY17" s="108"/>
      <c r="QZ17" s="108"/>
      <c r="RA17" s="108"/>
      <c r="RB17" s="108"/>
      <c r="RC17" s="108"/>
      <c r="RD17" s="108"/>
      <c r="RE17" s="108"/>
      <c r="RF17" s="108"/>
      <c r="RG17" s="108"/>
      <c r="RH17" s="108"/>
      <c r="RI17" s="108"/>
      <c r="RJ17" s="108"/>
      <c r="RK17" s="108"/>
      <c r="RL17" s="108"/>
      <c r="RM17" s="108"/>
      <c r="RN17" s="108"/>
      <c r="RO17" s="108"/>
      <c r="RP17" s="108"/>
      <c r="RQ17" s="108"/>
      <c r="RR17" s="108"/>
      <c r="RS17" s="108"/>
      <c r="RT17" s="108"/>
      <c r="RU17" s="108"/>
      <c r="RV17" s="108"/>
      <c r="RW17" s="108"/>
      <c r="RX17" s="108"/>
      <c r="RY17" s="108"/>
      <c r="RZ17" s="108"/>
      <c r="SA17" s="108"/>
      <c r="SB17" s="108"/>
      <c r="SC17" s="108"/>
      <c r="SD17" s="108"/>
      <c r="SE17" s="108"/>
      <c r="SF17" s="108"/>
      <c r="SG17" s="108"/>
      <c r="SH17" s="108"/>
      <c r="SI17" s="108"/>
      <c r="SJ17" s="108"/>
      <c r="SK17" s="108"/>
      <c r="SL17" s="108"/>
      <c r="SM17" s="108"/>
      <c r="SN17" s="108"/>
      <c r="SO17" s="108"/>
      <c r="SP17" s="108"/>
      <c r="SQ17" s="108"/>
      <c r="SR17" s="108"/>
      <c r="SS17" s="108"/>
      <c r="ST17" s="108"/>
      <c r="SU17" s="108"/>
      <c r="SV17" s="108"/>
      <c r="SW17" s="108"/>
      <c r="SX17" s="108"/>
      <c r="SY17" s="108"/>
      <c r="SZ17" s="108"/>
      <c r="TA17" s="108"/>
      <c r="TB17" s="108"/>
      <c r="TC17" s="108"/>
      <c r="TD17" s="108"/>
      <c r="TE17" s="108"/>
      <c r="TF17" s="108"/>
      <c r="TG17" s="108"/>
      <c r="TH17" s="108"/>
      <c r="TI17" s="108"/>
      <c r="TJ17" s="108"/>
      <c r="TK17" s="108"/>
      <c r="TL17" s="108"/>
      <c r="TM17" s="108"/>
      <c r="TN17" s="108"/>
      <c r="TO17" s="108"/>
      <c r="TP17" s="108"/>
      <c r="TQ17" s="108"/>
      <c r="TR17" s="108"/>
      <c r="TS17" s="108"/>
      <c r="TT17" s="108"/>
      <c r="TU17" s="108"/>
      <c r="TV17" s="108"/>
      <c r="TW17" s="108"/>
      <c r="TX17" s="108"/>
      <c r="TY17" s="108"/>
      <c r="TZ17" s="108"/>
      <c r="UA17" s="108"/>
      <c r="UB17" s="108"/>
      <c r="UC17" s="108"/>
      <c r="UD17" s="108"/>
      <c r="UE17" s="108"/>
      <c r="UF17" s="108"/>
      <c r="UG17" s="108"/>
      <c r="UH17" s="108"/>
      <c r="UI17" s="108"/>
      <c r="UJ17" s="108"/>
      <c r="UK17" s="108"/>
      <c r="UL17" s="108"/>
      <c r="UM17" s="108"/>
      <c r="UN17" s="108"/>
      <c r="UO17" s="108"/>
      <c r="UP17" s="108"/>
      <c r="UQ17" s="108"/>
      <c r="UR17" s="108"/>
      <c r="US17" s="108"/>
      <c r="UT17" s="108"/>
      <c r="UU17" s="108"/>
      <c r="UV17" s="108"/>
      <c r="UW17" s="108"/>
      <c r="UX17" s="108"/>
      <c r="UY17" s="108"/>
      <c r="UZ17" s="108"/>
      <c r="VA17" s="108"/>
      <c r="VB17" s="108"/>
      <c r="VC17" s="108"/>
      <c r="VD17" s="108"/>
      <c r="VE17" s="108"/>
      <c r="VF17" s="108"/>
      <c r="VG17" s="108"/>
      <c r="VH17" s="108"/>
      <c r="VI17" s="108"/>
      <c r="VJ17" s="108"/>
      <c r="VK17" s="108"/>
      <c r="VL17" s="108"/>
      <c r="VM17" s="108"/>
      <c r="VN17" s="108"/>
      <c r="VO17" s="108"/>
      <c r="VP17" s="108"/>
      <c r="VQ17" s="108"/>
      <c r="VR17" s="108"/>
      <c r="VS17" s="108"/>
      <c r="VT17" s="108"/>
      <c r="VU17" s="108"/>
      <c r="VV17" s="108"/>
      <c r="VW17" s="108"/>
      <c r="VX17" s="108"/>
      <c r="VY17" s="108"/>
      <c r="VZ17" s="108"/>
      <c r="WA17" s="108"/>
      <c r="WB17" s="108"/>
      <c r="WC17" s="108"/>
      <c r="WD17" s="108"/>
      <c r="WE17" s="108"/>
      <c r="WF17" s="108"/>
      <c r="WG17" s="108"/>
      <c r="WH17" s="108"/>
      <c r="WI17" s="108"/>
      <c r="WJ17" s="108"/>
      <c r="WK17" s="108"/>
      <c r="WL17" s="108"/>
      <c r="WM17" s="108"/>
      <c r="WN17" s="108"/>
      <c r="WO17" s="108"/>
      <c r="WP17" s="108"/>
      <c r="WQ17" s="108"/>
      <c r="WR17" s="108"/>
      <c r="WS17" s="108"/>
      <c r="WT17" s="108"/>
      <c r="WU17" s="108"/>
      <c r="WV17" s="108"/>
      <c r="WW17" s="108"/>
      <c r="WX17" s="108"/>
      <c r="WY17" s="108"/>
      <c r="WZ17" s="108"/>
      <c r="XA17" s="108"/>
      <c r="XB17" s="108"/>
      <c r="XC17" s="108"/>
      <c r="XD17" s="108"/>
      <c r="XE17" s="108"/>
      <c r="XF17" s="108"/>
      <c r="XG17" s="108"/>
      <c r="XH17" s="108"/>
      <c r="XI17" s="108"/>
      <c r="XJ17" s="108"/>
      <c r="XK17" s="108"/>
      <c r="XL17" s="108"/>
      <c r="XM17" s="108"/>
      <c r="XN17" s="108"/>
      <c r="XO17" s="108"/>
      <c r="XP17" s="108"/>
      <c r="XQ17" s="108"/>
      <c r="XR17" s="108"/>
      <c r="XS17" s="108"/>
      <c r="XT17" s="108"/>
      <c r="XU17" s="108"/>
      <c r="XV17" s="108"/>
      <c r="XW17" s="108"/>
      <c r="XX17" s="108"/>
      <c r="XY17" s="108"/>
      <c r="XZ17" s="108"/>
      <c r="YA17" s="108"/>
      <c r="YB17" s="108"/>
      <c r="YC17" s="108"/>
      <c r="YD17" s="108"/>
      <c r="YE17" s="108"/>
      <c r="YF17" s="108"/>
      <c r="YG17" s="108"/>
      <c r="YH17" s="108"/>
      <c r="YI17" s="108"/>
      <c r="YJ17" s="108"/>
      <c r="YK17" s="108"/>
      <c r="YL17" s="108"/>
      <c r="YM17" s="108"/>
      <c r="YN17" s="108"/>
      <c r="YO17" s="108"/>
      <c r="YP17" s="108"/>
      <c r="YQ17" s="108"/>
      <c r="YR17" s="108"/>
      <c r="YS17" s="108"/>
      <c r="YT17" s="108"/>
      <c r="YU17" s="108"/>
      <c r="YV17" s="108"/>
      <c r="YW17" s="108"/>
      <c r="YX17" s="108"/>
      <c r="YY17" s="108"/>
      <c r="YZ17" s="108"/>
      <c r="ZA17" s="108"/>
      <c r="ZB17" s="108"/>
      <c r="ZC17" s="108"/>
      <c r="ZD17" s="108"/>
      <c r="ZE17" s="108"/>
      <c r="ZF17" s="108"/>
      <c r="ZG17" s="108"/>
      <c r="ZH17" s="108"/>
      <c r="ZI17" s="108"/>
      <c r="ZJ17" s="108"/>
      <c r="ZK17" s="108"/>
      <c r="ZL17" s="108"/>
      <c r="ZM17" s="108"/>
      <c r="ZN17" s="108"/>
      <c r="ZO17" s="108"/>
      <c r="ZP17" s="108"/>
      <c r="ZQ17" s="108"/>
      <c r="ZR17" s="108"/>
      <c r="ZS17" s="108"/>
      <c r="ZT17" s="108"/>
      <c r="ZU17" s="108"/>
      <c r="ZV17" s="108"/>
      <c r="ZW17" s="108"/>
      <c r="ZX17" s="108"/>
      <c r="ZY17" s="108"/>
      <c r="ZZ17" s="108"/>
      <c r="AAA17" s="108"/>
      <c r="AAB17" s="108"/>
      <c r="AAC17" s="108"/>
      <c r="AAD17" s="108"/>
      <c r="AAE17" s="108"/>
      <c r="AAF17" s="108"/>
      <c r="AAG17" s="108"/>
      <c r="AAH17" s="108"/>
      <c r="AAI17" s="108"/>
      <c r="AAJ17" s="108"/>
      <c r="AAK17" s="108"/>
      <c r="AAL17" s="108"/>
      <c r="AAM17" s="108"/>
      <c r="AAN17" s="108"/>
      <c r="AAO17" s="108"/>
      <c r="AAP17" s="108"/>
      <c r="AAQ17" s="108"/>
      <c r="AAR17" s="108"/>
      <c r="AAS17" s="108"/>
      <c r="AAT17" s="108"/>
      <c r="AAU17" s="108"/>
      <c r="AAV17" s="108"/>
      <c r="AAW17" s="108"/>
      <c r="AAX17" s="108"/>
      <c r="AAY17" s="108"/>
      <c r="AAZ17" s="108"/>
      <c r="ABA17" s="108"/>
      <c r="ABB17" s="108"/>
      <c r="ABC17" s="108"/>
      <c r="ABD17" s="108"/>
      <c r="ABE17" s="108"/>
      <c r="ABF17" s="108"/>
      <c r="ABG17" s="108"/>
      <c r="ABH17" s="108"/>
      <c r="ABI17" s="108"/>
      <c r="ABJ17" s="108"/>
      <c r="ABK17" s="108"/>
      <c r="ABL17" s="108"/>
      <c r="ABM17" s="108"/>
      <c r="ABN17" s="108"/>
      <c r="ABO17" s="108"/>
      <c r="ABP17" s="108"/>
      <c r="ABQ17" s="108"/>
      <c r="ABR17" s="108"/>
      <c r="ABS17" s="108"/>
      <c r="ABT17" s="108"/>
      <c r="ABU17" s="108"/>
      <c r="ABV17" s="108"/>
      <c r="ABW17" s="108"/>
      <c r="ABX17" s="108"/>
      <c r="ABY17" s="108"/>
      <c r="ABZ17" s="108"/>
      <c r="ACA17" s="108"/>
      <c r="ACB17" s="108"/>
      <c r="ACC17" s="108"/>
      <c r="ACD17" s="108"/>
      <c r="ACE17" s="108"/>
      <c r="ACF17" s="108"/>
      <c r="ACG17" s="108"/>
      <c r="ACH17" s="108"/>
      <c r="ACI17" s="108"/>
      <c r="ACJ17" s="108"/>
      <c r="ACK17" s="108"/>
      <c r="ACL17" s="108"/>
      <c r="ACM17" s="108"/>
      <c r="ACN17" s="108"/>
      <c r="ACO17" s="108"/>
      <c r="ACP17" s="108"/>
      <c r="ACQ17" s="108"/>
      <c r="ACR17" s="108"/>
      <c r="ACS17" s="108"/>
      <c r="ACT17" s="108"/>
      <c r="ACU17" s="108"/>
      <c r="ACV17" s="108"/>
      <c r="ACW17" s="108"/>
      <c r="ACX17" s="108"/>
      <c r="ACY17" s="108"/>
      <c r="ACZ17" s="108"/>
      <c r="ADA17" s="108"/>
      <c r="ADB17" s="108"/>
      <c r="ADC17" s="108"/>
      <c r="ADD17" s="108"/>
      <c r="ADE17" s="108"/>
      <c r="ADF17" s="108"/>
      <c r="ADG17" s="108"/>
      <c r="ADH17" s="108"/>
      <c r="ADI17" s="108"/>
      <c r="ADJ17" s="108"/>
      <c r="ADK17" s="108"/>
      <c r="ADL17" s="108"/>
      <c r="ADM17" s="108"/>
      <c r="ADN17" s="108"/>
      <c r="ADO17" s="108"/>
      <c r="ADP17" s="108"/>
      <c r="ADQ17" s="108"/>
      <c r="ADR17" s="108"/>
      <c r="ADS17" s="108"/>
      <c r="ADT17" s="108"/>
      <c r="ADU17" s="108"/>
      <c r="ADV17" s="108"/>
      <c r="ADW17" s="108"/>
      <c r="ADX17" s="108"/>
      <c r="ADY17" s="108"/>
      <c r="ADZ17" s="108"/>
      <c r="AEA17" s="108"/>
      <c r="AEB17" s="108"/>
      <c r="AEC17" s="108"/>
      <c r="AED17" s="108"/>
      <c r="AEE17" s="108"/>
      <c r="AEF17" s="108"/>
      <c r="AEG17" s="108"/>
      <c r="AEH17" s="108"/>
      <c r="AEI17" s="108"/>
      <c r="AEJ17" s="108"/>
      <c r="AEK17" s="108"/>
      <c r="AEL17" s="108"/>
      <c r="AEM17" s="108"/>
      <c r="AEN17" s="108"/>
      <c r="AEO17" s="108"/>
      <c r="AEP17" s="108"/>
      <c r="AEQ17" s="108"/>
      <c r="AER17" s="108"/>
      <c r="AES17" s="108"/>
      <c r="AET17" s="108"/>
      <c r="AEU17" s="108"/>
      <c r="AEV17" s="108"/>
      <c r="AEW17" s="108"/>
      <c r="AEX17" s="108"/>
      <c r="AEY17" s="108"/>
      <c r="AEZ17" s="108"/>
      <c r="AFA17" s="108"/>
      <c r="AFB17" s="108"/>
      <c r="AFC17" s="108"/>
      <c r="AFD17" s="108"/>
      <c r="AFE17" s="108"/>
      <c r="AFF17" s="108"/>
      <c r="AFG17" s="108"/>
      <c r="AFH17" s="108"/>
      <c r="AFI17" s="108"/>
      <c r="AFJ17" s="108"/>
      <c r="AFK17" s="108"/>
      <c r="AFL17" s="108"/>
      <c r="AFM17" s="108"/>
      <c r="AFN17" s="108"/>
      <c r="AFO17" s="108"/>
      <c r="AFP17" s="108"/>
      <c r="AFQ17" s="108"/>
      <c r="AFR17" s="108"/>
      <c r="AFS17" s="108"/>
      <c r="AFT17" s="108"/>
      <c r="AFU17" s="108"/>
      <c r="AFV17" s="108"/>
      <c r="AFW17" s="108"/>
      <c r="AFX17" s="108"/>
      <c r="AFY17" s="108"/>
      <c r="AFZ17" s="108"/>
      <c r="AGA17" s="108"/>
      <c r="AGB17" s="108"/>
      <c r="AGC17" s="108"/>
      <c r="AGD17" s="108"/>
      <c r="AGE17" s="108"/>
      <c r="AGF17" s="108"/>
      <c r="AGG17" s="108"/>
      <c r="AGH17" s="108"/>
      <c r="AGI17" s="108"/>
      <c r="AGJ17" s="108"/>
      <c r="AGK17" s="108"/>
      <c r="AGL17" s="108"/>
      <c r="AGM17" s="108"/>
      <c r="AGN17" s="108"/>
      <c r="AGO17" s="108"/>
      <c r="AGP17" s="108"/>
      <c r="AGQ17" s="108"/>
      <c r="AGR17" s="108"/>
      <c r="AGS17" s="108"/>
      <c r="AGT17" s="108"/>
      <c r="AGU17" s="108"/>
      <c r="AGV17" s="108"/>
      <c r="AGW17" s="108"/>
      <c r="AGX17" s="108"/>
      <c r="AGY17" s="108"/>
      <c r="AGZ17" s="108"/>
      <c r="AHA17" s="108"/>
      <c r="AHB17" s="108"/>
      <c r="AHC17" s="108"/>
      <c r="AHD17" s="108"/>
      <c r="AHE17" s="108"/>
      <c r="AHF17" s="108"/>
      <c r="AHG17" s="108"/>
      <c r="AHH17" s="108"/>
      <c r="AHI17" s="108"/>
      <c r="AHJ17" s="108"/>
      <c r="AHK17" s="108"/>
      <c r="AHL17" s="108"/>
      <c r="AHM17" s="108"/>
      <c r="AHN17" s="108"/>
      <c r="AHO17" s="108"/>
      <c r="AHP17" s="108"/>
      <c r="AHQ17" s="108"/>
      <c r="AHR17" s="108"/>
      <c r="AHS17" s="108"/>
      <c r="AHT17" s="108"/>
      <c r="AHU17" s="108"/>
      <c r="AHV17" s="108"/>
      <c r="AHW17" s="108"/>
      <c r="AHX17" s="108"/>
      <c r="AHY17" s="108"/>
      <c r="AHZ17" s="108"/>
      <c r="AIA17" s="108"/>
      <c r="AIB17" s="108"/>
      <c r="AIC17" s="108"/>
      <c r="AID17" s="108"/>
      <c r="AIE17" s="108"/>
      <c r="AIF17" s="108"/>
      <c r="AIG17" s="108"/>
      <c r="AIH17" s="108"/>
      <c r="AII17" s="108"/>
      <c r="AIJ17" s="108"/>
      <c r="AIK17" s="108"/>
      <c r="AIL17" s="108"/>
      <c r="AIM17" s="108"/>
      <c r="AIN17" s="108"/>
      <c r="AIO17" s="108"/>
      <c r="AIP17" s="108"/>
      <c r="AIQ17" s="108"/>
      <c r="AIR17" s="108"/>
      <c r="AIS17" s="108"/>
      <c r="AIT17" s="108"/>
      <c r="AIU17" s="108"/>
      <c r="AIV17" s="108"/>
      <c r="AIW17" s="108"/>
      <c r="AIX17" s="108"/>
      <c r="AIY17" s="108"/>
      <c r="AIZ17" s="108"/>
      <c r="AJA17" s="108"/>
      <c r="AJB17" s="108"/>
      <c r="AJC17" s="108"/>
      <c r="AJD17" s="108"/>
      <c r="AJE17" s="108"/>
      <c r="AJF17" s="108"/>
      <c r="AJG17" s="108"/>
      <c r="AJH17" s="108"/>
      <c r="AJI17" s="108"/>
      <c r="AJJ17" s="108"/>
      <c r="AJK17" s="108"/>
      <c r="AJL17" s="108"/>
      <c r="AJM17" s="108"/>
      <c r="AJN17" s="108"/>
      <c r="AJO17" s="108"/>
      <c r="AJP17" s="108"/>
      <c r="AJQ17" s="108"/>
      <c r="AJR17" s="108"/>
      <c r="AJS17" s="108"/>
      <c r="AJT17" s="108"/>
      <c r="AJU17" s="108"/>
      <c r="AJV17" s="108"/>
      <c r="AJW17" s="108"/>
      <c r="AJX17" s="108"/>
      <c r="AJY17" s="108"/>
      <c r="AJZ17" s="108"/>
      <c r="AKA17" s="108"/>
      <c r="AKB17" s="108"/>
      <c r="AKC17" s="108"/>
      <c r="AKD17" s="108"/>
      <c r="AKE17" s="108"/>
      <c r="AKF17" s="108"/>
      <c r="AKG17" s="108"/>
      <c r="AKH17" s="108"/>
      <c r="AKI17" s="108"/>
      <c r="AKJ17" s="108"/>
      <c r="AKK17" s="108"/>
      <c r="AKL17" s="108"/>
      <c r="AKM17" s="108"/>
      <c r="AKN17" s="108"/>
      <c r="AKO17" s="108"/>
      <c r="AKP17" s="108"/>
      <c r="AKQ17" s="108"/>
      <c r="AKR17" s="108"/>
      <c r="AKS17" s="108"/>
      <c r="AKT17" s="108"/>
      <c r="AKU17" s="108"/>
      <c r="AKV17" s="108"/>
      <c r="AKW17" s="108"/>
      <c r="AKX17" s="108"/>
      <c r="AKY17" s="108"/>
      <c r="AKZ17" s="108"/>
      <c r="ALA17" s="108"/>
      <c r="ALB17" s="108"/>
      <c r="ALC17" s="108"/>
      <c r="ALD17" s="108"/>
      <c r="ALE17" s="108"/>
      <c r="ALF17" s="108"/>
      <c r="ALG17" s="108"/>
      <c r="ALH17" s="108"/>
      <c r="ALI17" s="108"/>
      <c r="ALJ17" s="108"/>
      <c r="ALK17" s="108"/>
      <c r="ALL17" s="108"/>
      <c r="ALM17" s="108"/>
      <c r="ALN17" s="108"/>
      <c r="ALO17" s="108"/>
      <c r="ALP17" s="108"/>
      <c r="ALQ17" s="108"/>
      <c r="ALR17" s="108"/>
      <c r="ALS17" s="108"/>
      <c r="ALT17" s="108"/>
      <c r="ALU17" s="108"/>
      <c r="ALV17" s="108"/>
      <c r="ALW17" s="108"/>
      <c r="ALX17" s="108"/>
      <c r="ALY17" s="108"/>
      <c r="ALZ17" s="108"/>
      <c r="AMA17" s="108"/>
      <c r="AMB17" s="108"/>
      <c r="AMC17" s="108"/>
      <c r="AMD17" s="108"/>
      <c r="AME17" s="108"/>
      <c r="AMF17" s="108"/>
      <c r="AMG17" s="108"/>
      <c r="AMH17" s="108"/>
      <c r="AMI17" s="108"/>
      <c r="AMJ17" s="108"/>
      <c r="AMK17" s="108"/>
      <c r="AML17" s="108"/>
      <c r="AMM17" s="108"/>
      <c r="AMN17" s="108"/>
      <c r="AMO17" s="108"/>
      <c r="AMP17" s="108"/>
      <c r="AMQ17" s="108"/>
      <c r="AMR17" s="108"/>
      <c r="AMS17" s="108"/>
      <c r="AMT17" s="108"/>
      <c r="AMU17" s="108"/>
      <c r="AMV17" s="108"/>
      <c r="AMW17" s="108"/>
      <c r="AMX17" s="108"/>
      <c r="AMY17" s="108"/>
      <c r="AMZ17" s="108"/>
      <c r="ANA17" s="108"/>
      <c r="ANB17" s="108"/>
      <c r="ANC17" s="108"/>
      <c r="AND17" s="108"/>
      <c r="ANE17" s="108"/>
      <c r="ANF17" s="108"/>
      <c r="ANG17" s="108"/>
      <c r="ANH17" s="108"/>
      <c r="ANI17" s="108"/>
      <c r="ANJ17" s="108"/>
      <c r="ANK17" s="108"/>
      <c r="ANL17" s="108"/>
      <c r="ANM17" s="108"/>
      <c r="ANN17" s="108"/>
      <c r="ANO17" s="108"/>
      <c r="ANP17" s="108"/>
      <c r="ANQ17" s="108"/>
      <c r="ANR17" s="108"/>
      <c r="ANS17" s="108"/>
      <c r="ANT17" s="108"/>
      <c r="ANU17" s="108"/>
      <c r="ANV17" s="108"/>
      <c r="ANW17" s="108"/>
      <c r="ANX17" s="108"/>
      <c r="ANY17" s="108"/>
      <c r="ANZ17" s="108"/>
      <c r="AOA17" s="108"/>
      <c r="AOB17" s="108"/>
      <c r="AOC17" s="108"/>
      <c r="AOD17" s="108"/>
      <c r="AOE17" s="108"/>
      <c r="AOF17" s="108"/>
      <c r="AOG17" s="108"/>
      <c r="AOH17" s="108"/>
      <c r="AOI17" s="108"/>
      <c r="AOJ17" s="108"/>
      <c r="AOK17" s="108"/>
      <c r="AOL17" s="108"/>
      <c r="AOM17" s="108"/>
      <c r="AON17" s="108"/>
      <c r="AOO17" s="108"/>
      <c r="AOP17" s="108"/>
      <c r="AOQ17" s="108"/>
      <c r="AOR17" s="108"/>
      <c r="AOS17" s="108"/>
      <c r="AOT17" s="108"/>
      <c r="AOU17" s="108"/>
      <c r="AOV17" s="108"/>
      <c r="AOW17" s="108"/>
      <c r="AOX17" s="108"/>
      <c r="AOY17" s="108"/>
      <c r="AOZ17" s="108"/>
      <c r="APA17" s="108"/>
      <c r="APB17" s="108"/>
      <c r="APC17" s="108"/>
      <c r="APD17" s="108"/>
      <c r="APE17" s="108"/>
      <c r="APF17" s="108"/>
      <c r="APG17" s="108"/>
      <c r="APH17" s="108"/>
      <c r="API17" s="108"/>
      <c r="APJ17" s="108"/>
      <c r="APK17" s="108"/>
      <c r="APL17" s="108"/>
      <c r="APM17" s="108"/>
      <c r="APN17" s="108"/>
      <c r="APO17" s="108"/>
      <c r="APP17" s="108"/>
      <c r="APQ17" s="108"/>
      <c r="APR17" s="108"/>
      <c r="APS17" s="108"/>
      <c r="APT17" s="108"/>
      <c r="APU17" s="108"/>
      <c r="APV17" s="108"/>
      <c r="APW17" s="108"/>
      <c r="APX17" s="108"/>
      <c r="APY17" s="108"/>
      <c r="APZ17" s="108"/>
      <c r="AQA17" s="108"/>
      <c r="AQB17" s="108"/>
      <c r="AQC17" s="108"/>
      <c r="AQD17" s="108"/>
      <c r="AQE17" s="108"/>
      <c r="AQF17" s="108"/>
      <c r="AQG17" s="108"/>
      <c r="AQH17" s="108"/>
      <c r="AQI17" s="108"/>
      <c r="AQJ17" s="108"/>
      <c r="AQK17" s="108"/>
      <c r="AQL17" s="108"/>
      <c r="AQM17" s="108"/>
      <c r="AQN17" s="108"/>
      <c r="AQO17" s="108"/>
      <c r="AQP17" s="108"/>
      <c r="AQQ17" s="108"/>
      <c r="AQR17" s="108"/>
      <c r="AQS17" s="108"/>
      <c r="AQT17" s="108"/>
      <c r="AQU17" s="108"/>
      <c r="AQV17" s="108"/>
      <c r="AQW17" s="108"/>
      <c r="AQX17" s="108"/>
      <c r="AQY17" s="108"/>
      <c r="AQZ17" s="108"/>
      <c r="ARA17" s="108"/>
      <c r="ARB17" s="108"/>
      <c r="ARC17" s="108"/>
      <c r="ARD17" s="108"/>
      <c r="ARE17" s="108"/>
      <c r="ARF17" s="108"/>
      <c r="ARG17" s="108"/>
      <c r="ARH17" s="108"/>
      <c r="ARI17" s="108"/>
      <c r="ARJ17" s="108"/>
      <c r="ARK17" s="108"/>
      <c r="ARL17" s="108"/>
      <c r="ARM17" s="108"/>
      <c r="ARN17" s="108"/>
      <c r="ARO17" s="108"/>
      <c r="ARP17" s="108"/>
      <c r="ARQ17" s="108"/>
      <c r="ARR17" s="108"/>
      <c r="ARS17" s="108"/>
      <c r="ART17" s="108"/>
      <c r="ARU17" s="108"/>
      <c r="ARV17" s="108"/>
      <c r="ARW17" s="108"/>
      <c r="ARX17" s="108"/>
      <c r="ARY17" s="108"/>
      <c r="ARZ17" s="108"/>
      <c r="ASA17" s="108"/>
      <c r="ASB17" s="108"/>
      <c r="ASC17" s="108"/>
      <c r="ASD17" s="108"/>
      <c r="ASE17" s="108"/>
      <c r="ASF17" s="108"/>
      <c r="ASG17" s="108"/>
      <c r="ASH17" s="108"/>
      <c r="ASI17" s="108"/>
      <c r="ASJ17" s="108"/>
      <c r="ASK17" s="108"/>
      <c r="ASL17" s="108"/>
      <c r="ASM17" s="108"/>
      <c r="ASN17" s="108"/>
      <c r="ASO17" s="108"/>
      <c r="ASP17" s="108"/>
      <c r="ASQ17" s="108"/>
      <c r="ASR17" s="108"/>
      <c r="ASS17" s="108"/>
      <c r="AST17" s="108"/>
      <c r="ASU17" s="108"/>
      <c r="ASV17" s="108"/>
      <c r="ASW17" s="108"/>
      <c r="ASX17" s="108"/>
      <c r="ASY17" s="108"/>
      <c r="ASZ17" s="108"/>
      <c r="ATA17" s="108"/>
      <c r="ATB17" s="108"/>
      <c r="ATC17" s="108"/>
      <c r="ATD17" s="108"/>
      <c r="ATE17" s="108"/>
      <c r="ATF17" s="108"/>
      <c r="ATG17" s="108"/>
      <c r="ATH17" s="108"/>
      <c r="ATI17" s="108"/>
      <c r="ATJ17" s="108"/>
      <c r="ATK17" s="108"/>
      <c r="ATL17" s="108"/>
      <c r="ATM17" s="108"/>
      <c r="ATN17" s="108"/>
      <c r="ATO17" s="108"/>
      <c r="ATP17" s="108"/>
      <c r="ATQ17" s="108"/>
      <c r="ATR17" s="108"/>
      <c r="ATS17" s="108"/>
      <c r="ATT17" s="108"/>
      <c r="ATU17" s="108"/>
      <c r="ATV17" s="108"/>
      <c r="ATW17" s="108"/>
      <c r="ATX17" s="108"/>
      <c r="ATY17" s="108"/>
      <c r="ATZ17" s="108"/>
      <c r="AUA17" s="108"/>
      <c r="AUB17" s="108"/>
      <c r="AUC17" s="108"/>
      <c r="AUD17" s="108"/>
      <c r="AUE17" s="108"/>
      <c r="AUF17" s="108"/>
      <c r="AUG17" s="108"/>
      <c r="AUH17" s="108"/>
      <c r="AUI17" s="108"/>
      <c r="AUJ17" s="108"/>
      <c r="AUK17" s="108"/>
      <c r="AUL17" s="108"/>
      <c r="AUM17" s="108"/>
      <c r="AUN17" s="108"/>
      <c r="AUO17" s="108"/>
      <c r="AUP17" s="108"/>
      <c r="AUQ17" s="108"/>
      <c r="AUR17" s="108"/>
      <c r="AUS17" s="108"/>
      <c r="AUT17" s="108"/>
      <c r="AUU17" s="108"/>
      <c r="AUV17" s="108"/>
      <c r="AUW17" s="108"/>
      <c r="AUX17" s="108"/>
      <c r="AUY17" s="108"/>
      <c r="AUZ17" s="108"/>
      <c r="AVA17" s="108"/>
      <c r="AVB17" s="108"/>
      <c r="AVC17" s="108"/>
      <c r="AVD17" s="108"/>
      <c r="AVE17" s="108"/>
      <c r="AVF17" s="108"/>
      <c r="AVG17" s="108"/>
      <c r="AVH17" s="108"/>
      <c r="AVI17" s="108"/>
      <c r="AVJ17" s="108"/>
      <c r="AVK17" s="108"/>
      <c r="AVL17" s="108"/>
      <c r="AVM17" s="108"/>
      <c r="AVN17" s="108"/>
      <c r="AVO17" s="108"/>
      <c r="AVP17" s="108"/>
      <c r="AVQ17" s="108"/>
      <c r="AVR17" s="108"/>
      <c r="AVS17" s="108"/>
      <c r="AVT17" s="108"/>
      <c r="AVU17" s="108"/>
      <c r="AVV17" s="108"/>
      <c r="AVW17" s="108"/>
      <c r="AVX17" s="108"/>
      <c r="AVY17" s="108"/>
      <c r="AVZ17" s="108"/>
      <c r="AWA17" s="108"/>
      <c r="AWB17" s="108"/>
      <c r="AWC17" s="108"/>
      <c r="AWD17" s="108"/>
      <c r="AWE17" s="108"/>
      <c r="AWF17" s="108"/>
      <c r="AWG17" s="108"/>
      <c r="AWH17" s="108"/>
      <c r="AWI17" s="108"/>
      <c r="AWJ17" s="108"/>
      <c r="AWK17" s="108"/>
      <c r="AWL17" s="108"/>
      <c r="AWM17" s="108"/>
      <c r="AWN17" s="108"/>
      <c r="AWO17" s="108"/>
      <c r="AWP17" s="108"/>
      <c r="AWQ17" s="108"/>
      <c r="AWR17" s="108"/>
      <c r="AWS17" s="108"/>
      <c r="AWT17" s="108"/>
      <c r="AWU17" s="108"/>
      <c r="AWV17" s="108"/>
      <c r="AWW17" s="108"/>
      <c r="AWX17" s="108"/>
      <c r="AWY17" s="108"/>
      <c r="AWZ17" s="108"/>
      <c r="AXA17" s="108"/>
      <c r="AXB17" s="108"/>
      <c r="AXC17" s="108"/>
      <c r="AXD17" s="108"/>
      <c r="AXE17" s="108"/>
      <c r="AXF17" s="108"/>
      <c r="AXG17" s="108"/>
      <c r="AXH17" s="108"/>
      <c r="AXI17" s="108"/>
      <c r="AXJ17" s="108"/>
      <c r="AXK17" s="108"/>
      <c r="AXL17" s="108"/>
      <c r="AXM17" s="108"/>
      <c r="AXN17" s="108"/>
      <c r="AXO17" s="108"/>
      <c r="AXP17" s="108"/>
      <c r="AXQ17" s="108"/>
      <c r="AXR17" s="108"/>
      <c r="AXS17" s="108"/>
      <c r="AXT17" s="108"/>
      <c r="AXU17" s="108"/>
      <c r="AXV17" s="108"/>
      <c r="AXW17" s="108"/>
      <c r="AXX17" s="108"/>
      <c r="AXY17" s="108"/>
      <c r="AXZ17" s="108"/>
      <c r="AYA17" s="108"/>
      <c r="AYB17" s="108"/>
      <c r="AYC17" s="108"/>
      <c r="AYD17" s="108"/>
      <c r="AYE17" s="108"/>
      <c r="AYF17" s="108"/>
      <c r="AYG17" s="108"/>
      <c r="AYH17" s="108"/>
      <c r="AYI17" s="108"/>
      <c r="AYJ17" s="108"/>
      <c r="AYK17" s="108"/>
      <c r="AYL17" s="108"/>
      <c r="AYM17" s="108"/>
      <c r="AYN17" s="108"/>
      <c r="AYO17" s="108"/>
      <c r="AYP17" s="108"/>
      <c r="AYQ17" s="108"/>
      <c r="AYR17" s="108"/>
      <c r="AYS17" s="108"/>
      <c r="AYT17" s="108"/>
      <c r="AYU17" s="108"/>
      <c r="AYV17" s="108"/>
      <c r="AYW17" s="108"/>
      <c r="AYX17" s="108"/>
      <c r="AYY17" s="108"/>
      <c r="AYZ17" s="108"/>
      <c r="AZA17" s="108"/>
      <c r="AZB17" s="108"/>
      <c r="AZC17" s="108"/>
      <c r="AZD17" s="108"/>
      <c r="AZE17" s="108"/>
      <c r="AZF17" s="108"/>
      <c r="AZG17" s="108"/>
      <c r="AZH17" s="108"/>
      <c r="AZI17" s="108"/>
      <c r="AZJ17" s="108"/>
      <c r="AZK17" s="108"/>
      <c r="AZL17" s="108"/>
      <c r="AZM17" s="108"/>
      <c r="AZN17" s="108"/>
      <c r="AZO17" s="108"/>
      <c r="AZP17" s="108"/>
      <c r="AZQ17" s="108"/>
      <c r="AZR17" s="108"/>
      <c r="AZS17" s="108"/>
      <c r="AZT17" s="108"/>
      <c r="AZU17" s="108"/>
      <c r="AZV17" s="108"/>
      <c r="AZW17" s="108"/>
      <c r="AZX17" s="108"/>
      <c r="AZY17" s="108"/>
      <c r="AZZ17" s="108"/>
      <c r="BAA17" s="108"/>
      <c r="BAB17" s="108"/>
      <c r="BAC17" s="108"/>
      <c r="BAD17" s="108"/>
      <c r="BAE17" s="108"/>
      <c r="BAF17" s="108"/>
      <c r="BAG17" s="108"/>
      <c r="BAH17" s="108"/>
      <c r="BAI17" s="108"/>
      <c r="BAJ17" s="108"/>
      <c r="BAK17" s="108"/>
      <c r="BAL17" s="108"/>
      <c r="BAM17" s="108"/>
      <c r="BAN17" s="108"/>
      <c r="BAO17" s="108"/>
      <c r="BAP17" s="108"/>
      <c r="BAQ17" s="108"/>
      <c r="BAR17" s="108"/>
      <c r="BAS17" s="108"/>
      <c r="BAT17" s="108"/>
      <c r="BAU17" s="108"/>
      <c r="BAV17" s="108"/>
      <c r="BAW17" s="108"/>
      <c r="BAX17" s="108"/>
      <c r="BAY17" s="108"/>
      <c r="BAZ17" s="108"/>
      <c r="BBA17" s="108"/>
      <c r="BBB17" s="108"/>
      <c r="BBC17" s="108"/>
      <c r="BBD17" s="108"/>
      <c r="BBE17" s="108"/>
      <c r="BBF17" s="108"/>
      <c r="BBG17" s="108"/>
      <c r="BBH17" s="108"/>
      <c r="BBI17" s="108"/>
      <c r="BBJ17" s="108"/>
      <c r="BBK17" s="108"/>
      <c r="BBL17" s="108"/>
      <c r="BBM17" s="108"/>
      <c r="BBN17" s="108"/>
      <c r="BBO17" s="108"/>
      <c r="BBP17" s="108"/>
      <c r="BBQ17" s="108"/>
      <c r="BBR17" s="108"/>
      <c r="BBS17" s="108"/>
      <c r="BBT17" s="108"/>
      <c r="BBU17" s="108"/>
      <c r="BBV17" s="108"/>
      <c r="BBW17" s="108"/>
      <c r="BBX17" s="108"/>
      <c r="BBY17" s="108"/>
      <c r="BBZ17" s="108"/>
      <c r="BCA17" s="108"/>
      <c r="BCB17" s="108"/>
      <c r="BCC17" s="108"/>
      <c r="BCD17" s="108"/>
      <c r="BCE17" s="108"/>
      <c r="BCF17" s="108"/>
      <c r="BCG17" s="108"/>
      <c r="BCH17" s="108"/>
      <c r="BCI17" s="108"/>
      <c r="BCJ17" s="108"/>
      <c r="BCK17" s="108"/>
      <c r="BCL17" s="108"/>
      <c r="BCM17" s="108"/>
      <c r="BCN17" s="108"/>
      <c r="BCO17" s="108"/>
      <c r="BCP17" s="108"/>
      <c r="BCQ17" s="108"/>
      <c r="BCR17" s="108"/>
      <c r="BCS17" s="108"/>
      <c r="BCT17" s="108"/>
      <c r="BCU17" s="108"/>
      <c r="BCV17" s="108"/>
      <c r="BCW17" s="108"/>
      <c r="BCX17" s="108"/>
      <c r="BCY17" s="108"/>
      <c r="BCZ17" s="108"/>
      <c r="BDA17" s="108"/>
      <c r="BDB17" s="108"/>
      <c r="BDC17" s="108"/>
      <c r="BDD17" s="108"/>
      <c r="BDE17" s="108"/>
      <c r="BDF17" s="108"/>
      <c r="BDG17" s="108"/>
      <c r="BDH17" s="108"/>
      <c r="BDI17" s="108"/>
      <c r="BDJ17" s="108"/>
      <c r="BDK17" s="108"/>
      <c r="BDL17" s="108"/>
      <c r="BDM17" s="108"/>
      <c r="BDN17" s="108"/>
      <c r="BDO17" s="108"/>
      <c r="BDP17" s="108"/>
      <c r="BDQ17" s="108"/>
      <c r="BDR17" s="108"/>
      <c r="BDS17" s="108"/>
      <c r="BDT17" s="108"/>
      <c r="BDU17" s="108"/>
      <c r="BDV17" s="108"/>
      <c r="BDW17" s="108"/>
      <c r="BDX17" s="108"/>
      <c r="BDY17" s="108"/>
      <c r="BDZ17" s="108"/>
      <c r="BEA17" s="108"/>
      <c r="BEB17" s="108"/>
      <c r="BEC17" s="108"/>
      <c r="BED17" s="108"/>
      <c r="BEE17" s="108"/>
      <c r="BEF17" s="108"/>
      <c r="BEG17" s="108"/>
      <c r="BEH17" s="108"/>
      <c r="BEI17" s="108"/>
      <c r="BEJ17" s="108"/>
      <c r="BEK17" s="108"/>
      <c r="BEL17" s="108"/>
      <c r="BEM17" s="108"/>
      <c r="BEN17" s="108"/>
      <c r="BEO17" s="108"/>
      <c r="BEP17" s="108"/>
      <c r="BEQ17" s="108"/>
      <c r="BER17" s="108"/>
      <c r="BES17" s="108"/>
      <c r="BET17" s="108"/>
      <c r="BEU17" s="108"/>
      <c r="BEV17" s="108"/>
      <c r="BEW17" s="108"/>
      <c r="BEX17" s="108"/>
      <c r="BEY17" s="108"/>
      <c r="BEZ17" s="108"/>
      <c r="BFA17" s="108"/>
      <c r="BFB17" s="108"/>
      <c r="BFC17" s="108"/>
      <c r="BFD17" s="108"/>
      <c r="BFE17" s="108"/>
      <c r="BFF17" s="108"/>
      <c r="BFG17" s="108"/>
      <c r="BFH17" s="108"/>
      <c r="BFI17" s="108"/>
      <c r="BFJ17" s="108"/>
      <c r="BFK17" s="108"/>
      <c r="BFL17" s="108"/>
      <c r="BFM17" s="108"/>
      <c r="BFN17" s="108"/>
      <c r="BFO17" s="108"/>
      <c r="BFP17" s="108"/>
      <c r="BFQ17" s="108"/>
      <c r="BFR17" s="108"/>
      <c r="BFS17" s="108"/>
      <c r="BFT17" s="108"/>
      <c r="BFU17" s="108"/>
      <c r="BFV17" s="108"/>
      <c r="BFW17" s="108"/>
      <c r="BFX17" s="108"/>
      <c r="BFY17" s="108"/>
      <c r="BFZ17" s="108"/>
      <c r="BGA17" s="108"/>
      <c r="BGB17" s="108"/>
      <c r="BGC17" s="108"/>
      <c r="BGD17" s="108"/>
      <c r="BGE17" s="108"/>
      <c r="BGF17" s="108"/>
      <c r="BGG17" s="108"/>
      <c r="BGH17" s="108"/>
      <c r="BGI17" s="108"/>
      <c r="BGJ17" s="108"/>
      <c r="BGK17" s="108"/>
      <c r="BGL17" s="108"/>
      <c r="BGM17" s="108"/>
      <c r="BGN17" s="108"/>
      <c r="BGO17" s="108"/>
      <c r="BGP17" s="108"/>
      <c r="BGQ17" s="108"/>
      <c r="BGR17" s="108"/>
      <c r="BGS17" s="108"/>
      <c r="BGT17" s="108"/>
      <c r="BGU17" s="108"/>
      <c r="BGV17" s="108"/>
      <c r="BGW17" s="108"/>
      <c r="BGX17" s="108"/>
      <c r="BGY17" s="108"/>
      <c r="BGZ17" s="108"/>
      <c r="BHA17" s="108"/>
      <c r="BHB17" s="108"/>
      <c r="BHC17" s="108"/>
      <c r="BHD17" s="108"/>
      <c r="BHE17" s="108"/>
      <c r="BHF17" s="108"/>
      <c r="BHG17" s="108"/>
      <c r="BHH17" s="108"/>
      <c r="BHI17" s="108"/>
      <c r="BHJ17" s="108"/>
      <c r="BHK17" s="108"/>
      <c r="BHL17" s="108"/>
      <c r="BHM17" s="108"/>
      <c r="BHN17" s="108"/>
      <c r="BHO17" s="108"/>
      <c r="BHP17" s="108"/>
      <c r="BHQ17" s="108"/>
      <c r="BHR17" s="108"/>
      <c r="BHS17" s="108"/>
      <c r="BHT17" s="108"/>
      <c r="BHU17" s="108"/>
      <c r="BHV17" s="108"/>
      <c r="BHW17" s="108"/>
      <c r="BHX17" s="108"/>
      <c r="BHY17" s="108"/>
      <c r="BHZ17" s="108"/>
      <c r="BIA17" s="108"/>
      <c r="BIB17" s="108"/>
      <c r="BIC17" s="108"/>
      <c r="BID17" s="108"/>
      <c r="BIE17" s="108"/>
      <c r="BIF17" s="108"/>
      <c r="BIG17" s="108"/>
      <c r="BIH17" s="108"/>
      <c r="BII17" s="108"/>
      <c r="BIJ17" s="108"/>
      <c r="BIK17" s="108"/>
      <c r="BIL17" s="108"/>
      <c r="BIM17" s="108"/>
      <c r="BIN17" s="108"/>
      <c r="BIO17" s="108"/>
      <c r="BIP17" s="108"/>
      <c r="BIQ17" s="108"/>
      <c r="BIR17" s="108"/>
      <c r="BIS17" s="108"/>
      <c r="BIT17" s="108"/>
      <c r="BIU17" s="108"/>
      <c r="BIV17" s="108"/>
      <c r="BIW17" s="108"/>
      <c r="BIX17" s="108"/>
      <c r="BIY17" s="108"/>
      <c r="BIZ17" s="108"/>
      <c r="BJA17" s="108"/>
      <c r="BJB17" s="108"/>
      <c r="BJC17" s="108"/>
      <c r="BJD17" s="108"/>
      <c r="BJE17" s="108"/>
      <c r="BJF17" s="108"/>
      <c r="BJG17" s="108"/>
      <c r="BJH17" s="108"/>
      <c r="BJI17" s="108"/>
      <c r="BJJ17" s="108"/>
      <c r="BJK17" s="108"/>
      <c r="BJL17" s="108"/>
      <c r="BJM17" s="108"/>
      <c r="BJN17" s="108"/>
      <c r="BJO17" s="108"/>
      <c r="BJP17" s="108"/>
      <c r="BJQ17" s="108"/>
      <c r="BJR17" s="108"/>
      <c r="BJS17" s="108"/>
      <c r="BJT17" s="108"/>
      <c r="BJU17" s="108"/>
      <c r="BJV17" s="108"/>
      <c r="BJW17" s="108"/>
      <c r="BJX17" s="108"/>
      <c r="BJY17" s="108"/>
      <c r="BJZ17" s="108"/>
      <c r="BKA17" s="108"/>
      <c r="BKB17" s="108"/>
      <c r="BKC17" s="108"/>
      <c r="BKD17" s="108"/>
      <c r="BKE17" s="108"/>
      <c r="BKF17" s="108"/>
      <c r="BKG17" s="108"/>
      <c r="BKH17" s="108"/>
      <c r="BKI17" s="108"/>
      <c r="BKJ17" s="108"/>
      <c r="BKK17" s="108"/>
      <c r="BKL17" s="108"/>
      <c r="BKM17" s="108"/>
      <c r="BKN17" s="108"/>
      <c r="BKO17" s="108"/>
      <c r="BKP17" s="108"/>
      <c r="BKQ17" s="108"/>
      <c r="BKR17" s="108"/>
      <c r="BKS17" s="108"/>
      <c r="BKT17" s="108"/>
      <c r="BKU17" s="108"/>
      <c r="BKV17" s="108"/>
      <c r="BKW17" s="108"/>
      <c r="BKX17" s="108"/>
      <c r="BKY17" s="108"/>
      <c r="BKZ17" s="108"/>
      <c r="BLA17" s="108"/>
      <c r="BLB17" s="108"/>
      <c r="BLC17" s="108"/>
      <c r="BLD17" s="108"/>
      <c r="BLE17" s="108"/>
      <c r="BLF17" s="108"/>
      <c r="BLG17" s="108"/>
      <c r="BLH17" s="108"/>
      <c r="BLI17" s="108"/>
      <c r="BLJ17" s="108"/>
      <c r="BLK17" s="108"/>
      <c r="BLL17" s="108"/>
      <c r="BLM17" s="108"/>
      <c r="BLN17" s="108"/>
      <c r="BLO17" s="108"/>
      <c r="BLP17" s="108"/>
      <c r="BLQ17" s="108"/>
      <c r="BLR17" s="108"/>
      <c r="BLS17" s="108"/>
      <c r="BLT17" s="108"/>
      <c r="BLU17" s="108"/>
      <c r="BLV17" s="108"/>
      <c r="BLW17" s="108"/>
      <c r="BLX17" s="108"/>
      <c r="BLY17" s="108"/>
      <c r="BLZ17" s="108"/>
      <c r="BMA17" s="108"/>
      <c r="BMB17" s="108"/>
      <c r="BMC17" s="108"/>
      <c r="BMD17" s="108"/>
      <c r="BME17" s="108"/>
      <c r="BMF17" s="108"/>
      <c r="BMG17" s="108"/>
      <c r="BMH17" s="108"/>
      <c r="BMI17" s="108"/>
      <c r="BMJ17" s="108"/>
      <c r="BMK17" s="108"/>
      <c r="BML17" s="108"/>
      <c r="BMM17" s="108"/>
      <c r="BMN17" s="108"/>
      <c r="BMO17" s="108"/>
      <c r="BMP17" s="108"/>
      <c r="BMQ17" s="108"/>
      <c r="BMR17" s="108"/>
      <c r="BMS17" s="108"/>
      <c r="BMT17" s="108"/>
      <c r="BMU17" s="108"/>
      <c r="BMV17" s="108"/>
      <c r="BMW17" s="108"/>
      <c r="BMX17" s="108"/>
      <c r="BMY17" s="108"/>
      <c r="BMZ17" s="108"/>
      <c r="BNA17" s="108"/>
      <c r="BNB17" s="108"/>
      <c r="BNC17" s="108"/>
      <c r="BND17" s="108"/>
      <c r="BNE17" s="108"/>
      <c r="BNF17" s="108"/>
      <c r="BNG17" s="108"/>
      <c r="BNH17" s="108"/>
      <c r="BNI17" s="108"/>
      <c r="BNJ17" s="108"/>
      <c r="BNK17" s="108"/>
      <c r="BNL17" s="108"/>
      <c r="BNM17" s="108"/>
      <c r="BNN17" s="108"/>
      <c r="BNO17" s="108"/>
      <c r="BNP17" s="108"/>
      <c r="BNQ17" s="108"/>
      <c r="BNR17" s="108"/>
      <c r="BNS17" s="108"/>
      <c r="BNT17" s="108"/>
      <c r="BNU17" s="108"/>
      <c r="BNV17" s="108"/>
      <c r="BNW17" s="108"/>
      <c r="BNX17" s="108"/>
      <c r="BNY17" s="108"/>
      <c r="BNZ17" s="108"/>
      <c r="BOA17" s="108"/>
      <c r="BOB17" s="108"/>
      <c r="BOC17" s="108"/>
      <c r="BOD17" s="108"/>
      <c r="BOE17" s="108"/>
      <c r="BOF17" s="108"/>
      <c r="BOG17" s="108"/>
      <c r="BOH17" s="108"/>
      <c r="BOI17" s="108"/>
      <c r="BOJ17" s="108"/>
      <c r="BOK17" s="108"/>
      <c r="BOL17" s="108"/>
      <c r="BOM17" s="108"/>
      <c r="BON17" s="108"/>
      <c r="BOO17" s="108"/>
      <c r="BOP17" s="108"/>
      <c r="BOQ17" s="108"/>
      <c r="BOR17" s="108"/>
      <c r="BOS17" s="108"/>
      <c r="BOT17" s="108"/>
      <c r="BOU17" s="108"/>
      <c r="BOV17" s="108"/>
      <c r="BOW17" s="108"/>
      <c r="BOX17" s="108"/>
      <c r="BOY17" s="108"/>
      <c r="BOZ17" s="108"/>
      <c r="BPA17" s="108"/>
      <c r="BPB17" s="108"/>
      <c r="BPC17" s="108"/>
      <c r="BPD17" s="108"/>
      <c r="BPE17" s="108"/>
      <c r="BPF17" s="108"/>
      <c r="BPG17" s="108"/>
      <c r="BPH17" s="108"/>
      <c r="BPI17" s="108"/>
      <c r="BPJ17" s="108"/>
      <c r="BPK17" s="108"/>
      <c r="BPL17" s="108"/>
      <c r="BPM17" s="108"/>
      <c r="BPN17" s="108"/>
      <c r="BPO17" s="108"/>
      <c r="BPP17" s="108"/>
      <c r="BPQ17" s="108"/>
      <c r="BPR17" s="108"/>
      <c r="BPS17" s="108"/>
      <c r="BPT17" s="108"/>
      <c r="BPU17" s="108"/>
      <c r="BPV17" s="108"/>
      <c r="BPW17" s="108"/>
      <c r="BPX17" s="108"/>
      <c r="BPY17" s="108"/>
      <c r="BPZ17" s="108"/>
      <c r="BQA17" s="108"/>
      <c r="BQB17" s="108"/>
      <c r="BQC17" s="108"/>
      <c r="BQD17" s="108"/>
      <c r="BQE17" s="108"/>
      <c r="BQF17" s="108"/>
      <c r="BQG17" s="108"/>
      <c r="BQH17" s="108"/>
      <c r="BQI17" s="108"/>
      <c r="BQJ17" s="108"/>
      <c r="BQK17" s="108"/>
      <c r="BQL17" s="108"/>
      <c r="BQM17" s="108"/>
      <c r="BQN17" s="108"/>
      <c r="BQO17" s="108"/>
      <c r="BQP17" s="108"/>
      <c r="BQQ17" s="108"/>
      <c r="BQR17" s="108"/>
      <c r="BQS17" s="108"/>
      <c r="BQT17" s="108"/>
      <c r="BQU17" s="108"/>
      <c r="BQV17" s="108"/>
      <c r="BQW17" s="108"/>
      <c r="BQX17" s="108"/>
      <c r="BQY17" s="108"/>
      <c r="BQZ17" s="108"/>
      <c r="BRA17" s="108"/>
      <c r="BRB17" s="108"/>
      <c r="BRC17" s="108"/>
      <c r="BRD17" s="108"/>
      <c r="BRE17" s="108"/>
      <c r="BRF17" s="108"/>
      <c r="BRG17" s="108"/>
      <c r="BRH17" s="108"/>
      <c r="BRI17" s="108"/>
      <c r="BRJ17" s="108"/>
      <c r="BRK17" s="108"/>
      <c r="BRL17" s="108"/>
      <c r="BRM17" s="108"/>
      <c r="BRN17" s="108"/>
      <c r="BRO17" s="108"/>
      <c r="BRP17" s="108"/>
      <c r="BRQ17" s="108"/>
      <c r="BRR17" s="108"/>
      <c r="BRS17" s="108"/>
      <c r="BRT17" s="108"/>
      <c r="BRU17" s="108"/>
      <c r="BRV17" s="108"/>
      <c r="BRW17" s="108"/>
      <c r="BRX17" s="108"/>
      <c r="BRY17" s="108"/>
      <c r="BRZ17" s="108"/>
      <c r="BSA17" s="108"/>
      <c r="BSB17" s="108"/>
      <c r="BSC17" s="108"/>
      <c r="BSD17" s="108"/>
      <c r="BSE17" s="108"/>
      <c r="BSF17" s="108"/>
      <c r="BSG17" s="108"/>
      <c r="BSH17" s="108"/>
      <c r="BSI17" s="108"/>
      <c r="BSJ17" s="108"/>
      <c r="BSK17" s="108"/>
      <c r="BSL17" s="108"/>
      <c r="BSM17" s="108"/>
      <c r="BSN17" s="108"/>
      <c r="BSO17" s="108"/>
      <c r="BSP17" s="108"/>
      <c r="BSQ17" s="108"/>
      <c r="BSR17" s="108"/>
      <c r="BSS17" s="108"/>
      <c r="BST17" s="108"/>
      <c r="BSU17" s="108"/>
      <c r="BSV17" s="108"/>
      <c r="BSW17" s="108"/>
      <c r="BSX17" s="108"/>
      <c r="BSY17" s="108"/>
      <c r="BSZ17" s="108"/>
      <c r="BTA17" s="108"/>
      <c r="BTB17" s="108"/>
      <c r="BTC17" s="108"/>
      <c r="BTD17" s="108"/>
      <c r="BTE17" s="108"/>
      <c r="BTF17" s="108"/>
      <c r="BTG17" s="108"/>
      <c r="BTH17" s="108"/>
      <c r="BTI17" s="108"/>
      <c r="BTJ17" s="108"/>
      <c r="BTK17" s="108"/>
      <c r="BTL17" s="108"/>
      <c r="BTM17" s="108"/>
      <c r="BTN17" s="108"/>
      <c r="BTO17" s="108"/>
      <c r="BTP17" s="108"/>
      <c r="BTQ17" s="108"/>
      <c r="BTR17" s="108"/>
      <c r="BTS17" s="108"/>
      <c r="BTT17" s="108"/>
      <c r="BTU17" s="108"/>
      <c r="BTV17" s="108"/>
      <c r="BTW17" s="108"/>
      <c r="BTX17" s="108"/>
      <c r="BTY17" s="108"/>
      <c r="BTZ17" s="108"/>
      <c r="BUA17" s="108"/>
      <c r="BUB17" s="108"/>
      <c r="BUC17" s="108"/>
      <c r="BUD17" s="108"/>
      <c r="BUE17" s="108"/>
      <c r="BUF17" s="108"/>
      <c r="BUG17" s="108"/>
      <c r="BUH17" s="108"/>
      <c r="BUI17" s="108"/>
      <c r="BUJ17" s="108"/>
      <c r="BUK17" s="108"/>
      <c r="BUL17" s="108"/>
      <c r="BUM17" s="108"/>
      <c r="BUN17" s="108"/>
      <c r="BUO17" s="108"/>
      <c r="BUP17" s="108"/>
      <c r="BUQ17" s="108"/>
      <c r="BUR17" s="108"/>
      <c r="BUS17" s="108"/>
      <c r="BUT17" s="108"/>
      <c r="BUU17" s="108"/>
      <c r="BUV17" s="108"/>
      <c r="BUW17" s="108"/>
      <c r="BUX17" s="108"/>
      <c r="BUY17" s="108"/>
      <c r="BUZ17" s="108"/>
      <c r="BVA17" s="108"/>
      <c r="BVB17" s="108"/>
      <c r="BVC17" s="108"/>
      <c r="BVD17" s="108"/>
      <c r="BVE17" s="108"/>
      <c r="BVF17" s="108"/>
      <c r="BVG17" s="108"/>
      <c r="BVH17" s="108"/>
      <c r="BVI17" s="108"/>
      <c r="BVJ17" s="108"/>
      <c r="BVK17" s="108"/>
      <c r="BVL17" s="108"/>
      <c r="BVM17" s="108"/>
      <c r="BVN17" s="108"/>
      <c r="BVO17" s="108"/>
      <c r="BVP17" s="108"/>
      <c r="BVQ17" s="108"/>
      <c r="BVR17" s="108"/>
      <c r="BVS17" s="108"/>
      <c r="BVT17" s="108"/>
      <c r="BVU17" s="108"/>
      <c r="BVV17" s="108"/>
      <c r="BVW17" s="108"/>
      <c r="BVX17" s="108"/>
      <c r="BVY17" s="108"/>
      <c r="BVZ17" s="108"/>
      <c r="BWA17" s="108"/>
      <c r="BWB17" s="108"/>
      <c r="BWC17" s="108"/>
      <c r="BWD17" s="108"/>
      <c r="BWE17" s="108"/>
      <c r="BWF17" s="108"/>
      <c r="BWG17" s="108"/>
      <c r="BWH17" s="108"/>
      <c r="BWI17" s="108"/>
      <c r="BWJ17" s="108"/>
      <c r="BWK17" s="108"/>
      <c r="BWL17" s="108"/>
      <c r="BWM17" s="108"/>
      <c r="BWN17" s="108"/>
      <c r="BWO17" s="108"/>
      <c r="BWP17" s="108"/>
      <c r="BWQ17" s="108"/>
      <c r="BWR17" s="108"/>
      <c r="BWS17" s="108"/>
      <c r="BWT17" s="108"/>
      <c r="BWU17" s="108"/>
      <c r="BWV17" s="108"/>
      <c r="BWW17" s="108"/>
      <c r="BWX17" s="108"/>
      <c r="BWY17" s="108"/>
      <c r="BWZ17" s="108"/>
      <c r="BXA17" s="108"/>
      <c r="BXB17" s="108"/>
      <c r="BXC17" s="108"/>
      <c r="BXD17" s="108"/>
      <c r="BXE17" s="108"/>
      <c r="BXF17" s="108"/>
      <c r="BXG17" s="108"/>
      <c r="BXH17" s="108"/>
      <c r="BXI17" s="108"/>
      <c r="BXJ17" s="108"/>
      <c r="BXK17" s="108"/>
      <c r="BXL17" s="108"/>
      <c r="BXM17" s="108"/>
      <c r="BXN17" s="108"/>
      <c r="BXO17" s="108"/>
      <c r="BXP17" s="108"/>
      <c r="BXQ17" s="108"/>
      <c r="BXR17" s="108"/>
      <c r="BXS17" s="108"/>
      <c r="BXT17" s="108"/>
      <c r="BXU17" s="108"/>
      <c r="BXV17" s="108"/>
      <c r="BXW17" s="108"/>
      <c r="BXX17" s="108"/>
      <c r="BXY17" s="108"/>
      <c r="BXZ17" s="108"/>
      <c r="BYA17" s="108"/>
      <c r="BYB17" s="108"/>
      <c r="BYC17" s="108"/>
      <c r="BYD17" s="108"/>
      <c r="BYE17" s="108"/>
      <c r="BYF17" s="108"/>
      <c r="BYG17" s="108"/>
      <c r="BYH17" s="108"/>
      <c r="BYI17" s="108"/>
      <c r="BYJ17" s="108"/>
      <c r="BYK17" s="108"/>
      <c r="BYL17" s="108"/>
      <c r="BYM17" s="108"/>
      <c r="BYN17" s="108"/>
      <c r="BYO17" s="108"/>
      <c r="BYP17" s="108"/>
      <c r="BYQ17" s="108"/>
      <c r="BYR17" s="108"/>
      <c r="BYS17" s="108"/>
      <c r="BYT17" s="108"/>
      <c r="BYU17" s="108"/>
      <c r="BYV17" s="108"/>
      <c r="BYW17" s="108"/>
      <c r="BYX17" s="108"/>
      <c r="BYY17" s="108"/>
      <c r="BYZ17" s="108"/>
      <c r="BZA17" s="108"/>
      <c r="BZB17" s="108"/>
      <c r="BZC17" s="108"/>
      <c r="BZD17" s="108"/>
      <c r="BZE17" s="108"/>
      <c r="BZF17" s="108"/>
      <c r="BZG17" s="108"/>
      <c r="BZH17" s="108"/>
      <c r="BZI17" s="108"/>
      <c r="BZJ17" s="108"/>
      <c r="BZK17" s="108"/>
      <c r="BZL17" s="108"/>
      <c r="BZM17" s="108"/>
      <c r="BZN17" s="108"/>
      <c r="BZO17" s="108"/>
      <c r="BZP17" s="108"/>
      <c r="BZQ17" s="108"/>
      <c r="BZR17" s="108"/>
      <c r="BZS17" s="108"/>
      <c r="BZT17" s="108"/>
      <c r="BZU17" s="108"/>
      <c r="BZV17" s="108"/>
      <c r="BZW17" s="108"/>
      <c r="BZX17" s="108"/>
      <c r="BZY17" s="108"/>
      <c r="BZZ17" s="108"/>
      <c r="CAA17" s="108"/>
      <c r="CAB17" s="108"/>
      <c r="CAC17" s="108"/>
      <c r="CAD17" s="108"/>
      <c r="CAE17" s="108"/>
      <c r="CAF17" s="108"/>
      <c r="CAG17" s="108"/>
      <c r="CAH17" s="108"/>
      <c r="CAI17" s="108"/>
      <c r="CAJ17" s="108"/>
      <c r="CAK17" s="108"/>
      <c r="CAL17" s="108"/>
      <c r="CAM17" s="108"/>
      <c r="CAN17" s="108"/>
      <c r="CAO17" s="108"/>
      <c r="CAP17" s="108"/>
      <c r="CAQ17" s="108"/>
      <c r="CAR17" s="108"/>
      <c r="CAS17" s="108"/>
      <c r="CAT17" s="108"/>
      <c r="CAU17" s="108"/>
      <c r="CAV17" s="108"/>
      <c r="CAW17" s="108"/>
      <c r="CAX17" s="108"/>
      <c r="CAY17" s="108"/>
      <c r="CAZ17" s="108"/>
      <c r="CBA17" s="108"/>
      <c r="CBB17" s="108"/>
      <c r="CBC17" s="108"/>
      <c r="CBD17" s="108"/>
      <c r="CBE17" s="108"/>
      <c r="CBF17" s="108"/>
      <c r="CBG17" s="108"/>
      <c r="CBH17" s="108"/>
      <c r="CBI17" s="108"/>
      <c r="CBJ17" s="108"/>
      <c r="CBK17" s="108"/>
      <c r="CBL17" s="108"/>
      <c r="CBM17" s="108"/>
      <c r="CBN17" s="108"/>
      <c r="CBO17" s="108"/>
      <c r="CBP17" s="108"/>
      <c r="CBQ17" s="108"/>
      <c r="CBR17" s="108"/>
      <c r="CBS17" s="108"/>
      <c r="CBT17" s="108"/>
      <c r="CBU17" s="108"/>
      <c r="CBV17" s="108"/>
      <c r="CBW17" s="108"/>
      <c r="CBX17" s="108"/>
      <c r="CBY17" s="108"/>
      <c r="CBZ17" s="108"/>
      <c r="CCA17" s="108"/>
      <c r="CCB17" s="108"/>
      <c r="CCC17" s="108"/>
      <c r="CCD17" s="108"/>
      <c r="CCE17" s="108"/>
      <c r="CCF17" s="108"/>
      <c r="CCG17" s="108"/>
      <c r="CCH17" s="108"/>
      <c r="CCI17" s="108"/>
      <c r="CCJ17" s="108"/>
      <c r="CCK17" s="108"/>
      <c r="CCL17" s="108"/>
      <c r="CCM17" s="108"/>
      <c r="CCN17" s="108"/>
      <c r="CCO17" s="108"/>
      <c r="CCP17" s="108"/>
      <c r="CCQ17" s="108"/>
      <c r="CCR17" s="108"/>
      <c r="CCS17" s="108"/>
      <c r="CCT17" s="108"/>
      <c r="CCU17" s="108"/>
      <c r="CCV17" s="108"/>
      <c r="CCW17" s="108"/>
      <c r="CCX17" s="108"/>
      <c r="CCY17" s="108"/>
      <c r="CCZ17" s="108"/>
      <c r="CDA17" s="108"/>
      <c r="CDB17" s="108"/>
      <c r="CDC17" s="108"/>
      <c r="CDD17" s="108"/>
      <c r="CDE17" s="108"/>
      <c r="CDF17" s="108"/>
      <c r="CDG17" s="108"/>
      <c r="CDH17" s="108"/>
      <c r="CDI17" s="108"/>
      <c r="CDJ17" s="108"/>
      <c r="CDK17" s="108"/>
      <c r="CDL17" s="108"/>
      <c r="CDM17" s="108"/>
      <c r="CDN17" s="108"/>
      <c r="CDO17" s="108"/>
      <c r="CDP17" s="108"/>
      <c r="CDQ17" s="108"/>
      <c r="CDR17" s="108"/>
      <c r="CDS17" s="108"/>
      <c r="CDT17" s="108"/>
      <c r="CDU17" s="108"/>
      <c r="CDV17" s="108"/>
      <c r="CDW17" s="108"/>
      <c r="CDX17" s="108"/>
      <c r="CDY17" s="108"/>
      <c r="CDZ17" s="108"/>
      <c r="CEA17" s="108"/>
      <c r="CEB17" s="108"/>
      <c r="CEC17" s="108"/>
      <c r="CED17" s="108"/>
      <c r="CEE17" s="108"/>
      <c r="CEF17" s="108"/>
      <c r="CEG17" s="108"/>
      <c r="CEH17" s="108"/>
      <c r="CEI17" s="108"/>
      <c r="CEJ17" s="108"/>
      <c r="CEK17" s="108"/>
      <c r="CEL17" s="108"/>
      <c r="CEM17" s="108"/>
      <c r="CEN17" s="108"/>
      <c r="CEO17" s="108"/>
      <c r="CEP17" s="108"/>
      <c r="CEQ17" s="108"/>
      <c r="CER17" s="108"/>
      <c r="CES17" s="108"/>
      <c r="CET17" s="108"/>
      <c r="CEU17" s="108"/>
      <c r="CEV17" s="108"/>
      <c r="CEW17" s="108"/>
      <c r="CEX17" s="108"/>
      <c r="CEY17" s="108"/>
      <c r="CEZ17" s="108"/>
      <c r="CFA17" s="108"/>
      <c r="CFB17" s="108"/>
      <c r="CFC17" s="108"/>
      <c r="CFD17" s="108"/>
      <c r="CFE17" s="108"/>
      <c r="CFF17" s="108"/>
      <c r="CFG17" s="108"/>
      <c r="CFH17" s="108"/>
      <c r="CFI17" s="108"/>
      <c r="CFJ17" s="108"/>
      <c r="CFK17" s="108"/>
      <c r="CFL17" s="108"/>
      <c r="CFM17" s="108"/>
      <c r="CFN17" s="108"/>
      <c r="CFO17" s="108"/>
      <c r="CFP17" s="108"/>
      <c r="CFQ17" s="108"/>
      <c r="CFR17" s="108"/>
      <c r="CFS17" s="108"/>
      <c r="CFT17" s="108"/>
      <c r="CFU17" s="108"/>
      <c r="CFV17" s="108"/>
      <c r="CFW17" s="108"/>
      <c r="CFX17" s="108"/>
      <c r="CFY17" s="108"/>
      <c r="CFZ17" s="108"/>
      <c r="CGA17" s="108"/>
      <c r="CGB17" s="108"/>
      <c r="CGC17" s="108"/>
      <c r="CGD17" s="108"/>
      <c r="CGE17" s="108"/>
      <c r="CGF17" s="108"/>
      <c r="CGG17" s="108"/>
      <c r="CGH17" s="108"/>
      <c r="CGI17" s="108"/>
      <c r="CGJ17" s="108"/>
      <c r="CGK17" s="108"/>
      <c r="CGL17" s="108"/>
      <c r="CGM17" s="108"/>
      <c r="CGN17" s="108"/>
      <c r="CGO17" s="108"/>
      <c r="CGP17" s="108"/>
      <c r="CGQ17" s="108"/>
      <c r="CGR17" s="108"/>
      <c r="CGS17" s="108"/>
      <c r="CGT17" s="108"/>
      <c r="CGU17" s="108"/>
      <c r="CGV17" s="108"/>
      <c r="CGW17" s="108"/>
      <c r="CGX17" s="108"/>
      <c r="CGY17" s="108"/>
      <c r="CGZ17" s="108"/>
      <c r="CHA17" s="108"/>
      <c r="CHB17" s="108"/>
      <c r="CHC17" s="108"/>
      <c r="CHD17" s="108"/>
      <c r="CHE17" s="108"/>
      <c r="CHF17" s="108"/>
      <c r="CHG17" s="108"/>
      <c r="CHH17" s="108"/>
      <c r="CHI17" s="108"/>
      <c r="CHJ17" s="108"/>
      <c r="CHK17" s="108"/>
      <c r="CHL17" s="108"/>
      <c r="CHM17" s="108"/>
      <c r="CHN17" s="108"/>
      <c r="CHO17" s="108"/>
      <c r="CHP17" s="108"/>
      <c r="CHQ17" s="108"/>
      <c r="CHR17" s="108"/>
      <c r="CHS17" s="108"/>
      <c r="CHT17" s="108"/>
      <c r="CHU17" s="108"/>
      <c r="CHV17" s="108"/>
      <c r="CHW17" s="108"/>
      <c r="CHX17" s="108"/>
      <c r="CHY17" s="108"/>
      <c r="CHZ17" s="108"/>
      <c r="CIA17" s="108"/>
      <c r="CIB17" s="108"/>
      <c r="CIC17" s="108"/>
      <c r="CID17" s="108"/>
      <c r="CIE17" s="108"/>
      <c r="CIF17" s="108"/>
      <c r="CIG17" s="108"/>
      <c r="CIH17" s="108"/>
      <c r="CII17" s="108"/>
      <c r="CIJ17" s="108"/>
      <c r="CIK17" s="108"/>
      <c r="CIL17" s="108"/>
      <c r="CIM17" s="108"/>
      <c r="CIN17" s="108"/>
      <c r="CIO17" s="108"/>
      <c r="CIP17" s="108"/>
      <c r="CIQ17" s="108"/>
      <c r="CIR17" s="108"/>
      <c r="CIS17" s="108"/>
      <c r="CIT17" s="108"/>
      <c r="CIU17" s="108"/>
      <c r="CIV17" s="108"/>
      <c r="CIW17" s="108"/>
      <c r="CIX17" s="108"/>
      <c r="CIY17" s="108"/>
      <c r="CIZ17" s="108"/>
      <c r="CJA17" s="108"/>
      <c r="CJB17" s="108"/>
      <c r="CJC17" s="108"/>
      <c r="CJD17" s="108"/>
      <c r="CJE17" s="108"/>
      <c r="CJF17" s="108"/>
      <c r="CJG17" s="108"/>
      <c r="CJH17" s="108"/>
      <c r="CJI17" s="108"/>
      <c r="CJJ17" s="108"/>
      <c r="CJK17" s="108"/>
      <c r="CJL17" s="108"/>
      <c r="CJM17" s="108"/>
      <c r="CJN17" s="108"/>
      <c r="CJO17" s="108"/>
      <c r="CJP17" s="108"/>
      <c r="CJQ17" s="108"/>
      <c r="CJR17" s="108"/>
      <c r="CJS17" s="108"/>
      <c r="CJT17" s="108"/>
      <c r="CJU17" s="108"/>
      <c r="CJV17" s="108"/>
      <c r="CJW17" s="108"/>
      <c r="CJX17" s="108"/>
      <c r="CJY17" s="108"/>
      <c r="CJZ17" s="108"/>
      <c r="CKA17" s="108"/>
      <c r="CKB17" s="108"/>
      <c r="CKC17" s="108"/>
      <c r="CKD17" s="108"/>
      <c r="CKE17" s="108"/>
      <c r="CKF17" s="108"/>
      <c r="CKG17" s="108"/>
      <c r="CKH17" s="108"/>
      <c r="CKI17" s="108"/>
      <c r="CKJ17" s="108"/>
      <c r="CKK17" s="108"/>
      <c r="CKL17" s="108"/>
      <c r="CKM17" s="108"/>
      <c r="CKN17" s="108"/>
      <c r="CKO17" s="108"/>
      <c r="CKP17" s="108"/>
      <c r="CKQ17" s="108"/>
      <c r="CKR17" s="108"/>
      <c r="CKS17" s="108"/>
      <c r="CKT17" s="108"/>
      <c r="CKU17" s="108"/>
      <c r="CKV17" s="108"/>
      <c r="CKW17" s="108"/>
      <c r="CKX17" s="108"/>
      <c r="CKY17" s="108"/>
      <c r="CKZ17" s="108"/>
      <c r="CLA17" s="108"/>
      <c r="CLB17" s="108"/>
      <c r="CLC17" s="108"/>
      <c r="CLD17" s="108"/>
      <c r="CLE17" s="108"/>
      <c r="CLF17" s="108"/>
      <c r="CLG17" s="108"/>
      <c r="CLH17" s="108"/>
      <c r="CLI17" s="108"/>
      <c r="CLJ17" s="108"/>
      <c r="CLK17" s="108"/>
      <c r="CLL17" s="108"/>
      <c r="CLM17" s="108"/>
      <c r="CLN17" s="108"/>
      <c r="CLO17" s="108"/>
      <c r="CLP17" s="108"/>
      <c r="CLQ17" s="108"/>
      <c r="CLR17" s="108"/>
      <c r="CLS17" s="108"/>
      <c r="CLT17" s="108"/>
      <c r="CLU17" s="108"/>
      <c r="CLV17" s="108"/>
      <c r="CLW17" s="108"/>
      <c r="CLX17" s="108"/>
      <c r="CLY17" s="108"/>
      <c r="CLZ17" s="108"/>
      <c r="CMA17" s="108"/>
      <c r="CMB17" s="108"/>
      <c r="CMC17" s="108"/>
      <c r="CMD17" s="108"/>
      <c r="CME17" s="108"/>
      <c r="CMF17" s="108"/>
      <c r="CMG17" s="108"/>
      <c r="CMH17" s="108"/>
      <c r="CMI17" s="108"/>
      <c r="CMJ17" s="108"/>
      <c r="CMK17" s="108"/>
      <c r="CML17" s="108"/>
      <c r="CMM17" s="108"/>
      <c r="CMN17" s="108"/>
      <c r="CMO17" s="108"/>
      <c r="CMP17" s="108"/>
      <c r="CMQ17" s="108"/>
      <c r="CMR17" s="108"/>
      <c r="CMS17" s="108"/>
      <c r="CMT17" s="108"/>
      <c r="CMU17" s="108"/>
      <c r="CMV17" s="108"/>
      <c r="CMW17" s="108"/>
      <c r="CMX17" s="108"/>
      <c r="CMY17" s="108"/>
      <c r="CMZ17" s="108"/>
      <c r="CNA17" s="108"/>
      <c r="CNB17" s="108"/>
      <c r="CNC17" s="108"/>
      <c r="CND17" s="108"/>
      <c r="CNE17" s="108"/>
      <c r="CNF17" s="108"/>
      <c r="CNG17" s="108"/>
      <c r="CNH17" s="108"/>
      <c r="CNI17" s="108"/>
      <c r="CNJ17" s="108"/>
      <c r="CNK17" s="108"/>
      <c r="CNL17" s="108"/>
      <c r="CNM17" s="108"/>
      <c r="CNN17" s="108"/>
      <c r="CNO17" s="108"/>
      <c r="CNP17" s="108"/>
      <c r="CNQ17" s="108"/>
      <c r="CNR17" s="108"/>
      <c r="CNS17" s="108"/>
      <c r="CNT17" s="108"/>
      <c r="CNU17" s="108"/>
      <c r="CNV17" s="108"/>
      <c r="CNW17" s="108"/>
      <c r="CNX17" s="108"/>
      <c r="CNY17" s="108"/>
      <c r="CNZ17" s="108"/>
      <c r="COA17" s="108"/>
      <c r="COB17" s="108"/>
      <c r="COC17" s="108"/>
      <c r="COD17" s="108"/>
      <c r="COE17" s="108"/>
      <c r="COF17" s="108"/>
      <c r="COG17" s="108"/>
      <c r="COH17" s="108"/>
      <c r="COI17" s="108"/>
      <c r="COJ17" s="108"/>
      <c r="COK17" s="108"/>
      <c r="COL17" s="108"/>
      <c r="COM17" s="108"/>
      <c r="CON17" s="108"/>
      <c r="COO17" s="108"/>
      <c r="COP17" s="108"/>
      <c r="COQ17" s="108"/>
      <c r="COR17" s="108"/>
      <c r="COS17" s="108"/>
      <c r="COT17" s="108"/>
      <c r="COU17" s="108"/>
      <c r="COV17" s="108"/>
      <c r="COW17" s="108"/>
      <c r="COX17" s="108"/>
      <c r="COY17" s="108"/>
      <c r="COZ17" s="108"/>
      <c r="CPA17" s="108"/>
      <c r="CPB17" s="108"/>
      <c r="CPC17" s="108"/>
      <c r="CPD17" s="108"/>
      <c r="CPE17" s="108"/>
      <c r="CPF17" s="108"/>
      <c r="CPG17" s="108"/>
      <c r="CPH17" s="108"/>
      <c r="CPI17" s="108"/>
      <c r="CPJ17" s="108"/>
      <c r="CPK17" s="108"/>
      <c r="CPL17" s="108"/>
      <c r="CPM17" s="108"/>
      <c r="CPN17" s="108"/>
      <c r="CPO17" s="108"/>
      <c r="CPP17" s="108"/>
      <c r="CPQ17" s="108"/>
      <c r="CPR17" s="108"/>
      <c r="CPS17" s="108"/>
      <c r="CPT17" s="108"/>
      <c r="CPU17" s="108"/>
      <c r="CPV17" s="108"/>
      <c r="CPW17" s="108"/>
      <c r="CPX17" s="108"/>
      <c r="CPY17" s="108"/>
      <c r="CPZ17" s="108"/>
      <c r="CQA17" s="108"/>
      <c r="CQB17" s="108"/>
      <c r="CQC17" s="108"/>
      <c r="CQD17" s="108"/>
      <c r="CQE17" s="108"/>
      <c r="CQF17" s="108"/>
      <c r="CQG17" s="108"/>
      <c r="CQH17" s="108"/>
      <c r="CQI17" s="108"/>
      <c r="CQJ17" s="108"/>
      <c r="CQK17" s="108"/>
      <c r="CQL17" s="108"/>
      <c r="CQM17" s="108"/>
      <c r="CQN17" s="108"/>
      <c r="CQO17" s="108"/>
      <c r="CQP17" s="108"/>
      <c r="CQQ17" s="108"/>
      <c r="CQR17" s="108"/>
      <c r="CQS17" s="108"/>
      <c r="CQT17" s="108"/>
      <c r="CQU17" s="108"/>
      <c r="CQV17" s="108"/>
      <c r="CQW17" s="108"/>
      <c r="CQX17" s="108"/>
      <c r="CQY17" s="108"/>
      <c r="CQZ17" s="108"/>
      <c r="CRA17" s="108"/>
      <c r="CRB17" s="108"/>
      <c r="CRC17" s="108"/>
      <c r="CRD17" s="108"/>
      <c r="CRE17" s="108"/>
      <c r="CRF17" s="108"/>
      <c r="CRG17" s="108"/>
      <c r="CRH17" s="108"/>
      <c r="CRI17" s="108"/>
      <c r="CRJ17" s="108"/>
      <c r="CRK17" s="108"/>
      <c r="CRL17" s="108"/>
      <c r="CRM17" s="108"/>
      <c r="CRN17" s="108"/>
      <c r="CRO17" s="108"/>
      <c r="CRP17" s="108"/>
      <c r="CRQ17" s="108"/>
      <c r="CRR17" s="108"/>
      <c r="CRS17" s="108"/>
      <c r="CRT17" s="108"/>
      <c r="CRU17" s="108"/>
      <c r="CRV17" s="108"/>
      <c r="CRW17" s="108"/>
      <c r="CRX17" s="108"/>
      <c r="CRY17" s="108"/>
      <c r="CRZ17" s="108"/>
      <c r="CSA17" s="108"/>
      <c r="CSB17" s="108"/>
      <c r="CSC17" s="108"/>
      <c r="CSD17" s="108"/>
      <c r="CSE17" s="108"/>
      <c r="CSF17" s="108"/>
      <c r="CSG17" s="108"/>
      <c r="CSH17" s="108"/>
      <c r="CSI17" s="108"/>
      <c r="CSJ17" s="108"/>
      <c r="CSK17" s="108"/>
      <c r="CSL17" s="108"/>
      <c r="CSM17" s="108"/>
      <c r="CSN17" s="108"/>
      <c r="CSO17" s="108"/>
      <c r="CSP17" s="108"/>
      <c r="CSQ17" s="108"/>
      <c r="CSR17" s="108"/>
      <c r="CSS17" s="108"/>
      <c r="CST17" s="108"/>
      <c r="CSU17" s="108"/>
      <c r="CSV17" s="108"/>
      <c r="CSW17" s="108"/>
      <c r="CSX17" s="108"/>
      <c r="CSY17" s="108"/>
      <c r="CSZ17" s="108"/>
      <c r="CTA17" s="108"/>
      <c r="CTB17" s="108"/>
      <c r="CTC17" s="108"/>
      <c r="CTD17" s="108"/>
      <c r="CTE17" s="108"/>
      <c r="CTF17" s="108"/>
      <c r="CTG17" s="108"/>
      <c r="CTH17" s="108"/>
      <c r="CTI17" s="108"/>
      <c r="CTJ17" s="108"/>
      <c r="CTK17" s="108"/>
      <c r="CTL17" s="108"/>
      <c r="CTM17" s="108"/>
      <c r="CTN17" s="108"/>
      <c r="CTO17" s="108"/>
      <c r="CTP17" s="108"/>
      <c r="CTQ17" s="108"/>
      <c r="CTR17" s="108"/>
      <c r="CTS17" s="108"/>
      <c r="CTT17" s="108"/>
      <c r="CTU17" s="108"/>
      <c r="CTV17" s="108"/>
      <c r="CTW17" s="108"/>
      <c r="CTX17" s="108"/>
      <c r="CTY17" s="108"/>
      <c r="CTZ17" s="108"/>
      <c r="CUA17" s="108"/>
      <c r="CUB17" s="108"/>
      <c r="CUC17" s="108"/>
      <c r="CUD17" s="108"/>
      <c r="CUE17" s="108"/>
      <c r="CUF17" s="108"/>
      <c r="CUG17" s="108"/>
      <c r="CUH17" s="108"/>
      <c r="CUI17" s="108"/>
      <c r="CUJ17" s="108"/>
      <c r="CUK17" s="108"/>
      <c r="CUL17" s="108"/>
      <c r="CUM17" s="108"/>
      <c r="CUN17" s="108"/>
      <c r="CUO17" s="108"/>
      <c r="CUP17" s="108"/>
      <c r="CUQ17" s="108"/>
      <c r="CUR17" s="108"/>
      <c r="CUS17" s="108"/>
      <c r="CUT17" s="108"/>
      <c r="CUU17" s="108"/>
      <c r="CUV17" s="108"/>
      <c r="CUW17" s="108"/>
      <c r="CUX17" s="108"/>
      <c r="CUY17" s="108"/>
      <c r="CUZ17" s="108"/>
      <c r="CVA17" s="108"/>
      <c r="CVB17" s="108"/>
      <c r="CVC17" s="108"/>
      <c r="CVD17" s="108"/>
      <c r="CVE17" s="108"/>
      <c r="CVF17" s="108"/>
      <c r="CVG17" s="108"/>
      <c r="CVH17" s="108"/>
      <c r="CVI17" s="108"/>
      <c r="CVJ17" s="108"/>
      <c r="CVK17" s="108"/>
      <c r="CVL17" s="108"/>
      <c r="CVM17" s="108"/>
      <c r="CVN17" s="108"/>
      <c r="CVO17" s="108"/>
      <c r="CVP17" s="108"/>
      <c r="CVQ17" s="108"/>
      <c r="CVR17" s="108"/>
      <c r="CVS17" s="108"/>
      <c r="CVT17" s="108"/>
      <c r="CVU17" s="108"/>
      <c r="CVV17" s="108"/>
      <c r="CVW17" s="108"/>
      <c r="CVX17" s="108"/>
      <c r="CVY17" s="108"/>
      <c r="CVZ17" s="108"/>
      <c r="CWA17" s="108"/>
      <c r="CWB17" s="108"/>
      <c r="CWC17" s="108"/>
      <c r="CWD17" s="108"/>
      <c r="CWE17" s="108"/>
      <c r="CWF17" s="108"/>
      <c r="CWG17" s="108"/>
      <c r="CWH17" s="108"/>
      <c r="CWI17" s="108"/>
      <c r="CWJ17" s="108"/>
      <c r="CWK17" s="108"/>
      <c r="CWL17" s="108"/>
      <c r="CWM17" s="108"/>
      <c r="CWN17" s="108"/>
      <c r="CWO17" s="108"/>
      <c r="CWP17" s="108"/>
      <c r="CWQ17" s="108"/>
      <c r="CWR17" s="108"/>
      <c r="CWS17" s="108"/>
      <c r="CWT17" s="108"/>
      <c r="CWU17" s="108"/>
      <c r="CWV17" s="108"/>
      <c r="CWW17" s="108"/>
      <c r="CWX17" s="108"/>
      <c r="CWY17" s="108"/>
      <c r="CWZ17" s="108"/>
      <c r="CXA17" s="108"/>
      <c r="CXB17" s="108"/>
      <c r="CXC17" s="108"/>
      <c r="CXD17" s="108"/>
      <c r="CXE17" s="108"/>
      <c r="CXF17" s="108"/>
      <c r="CXG17" s="108"/>
      <c r="CXH17" s="108"/>
      <c r="CXI17" s="108"/>
      <c r="CXJ17" s="108"/>
      <c r="CXK17" s="108"/>
      <c r="CXL17" s="108"/>
      <c r="CXM17" s="108"/>
      <c r="CXN17" s="108"/>
      <c r="CXO17" s="108"/>
      <c r="CXP17" s="108"/>
      <c r="CXQ17" s="108"/>
      <c r="CXR17" s="108"/>
      <c r="CXS17" s="108"/>
      <c r="CXT17" s="108"/>
      <c r="CXU17" s="108"/>
      <c r="CXV17" s="108"/>
      <c r="CXW17" s="108"/>
      <c r="CXX17" s="108"/>
      <c r="CXY17" s="108"/>
      <c r="CXZ17" s="108"/>
      <c r="CYA17" s="108"/>
      <c r="CYB17" s="108"/>
      <c r="CYC17" s="108"/>
      <c r="CYD17" s="108"/>
      <c r="CYE17" s="108"/>
      <c r="CYF17" s="108"/>
      <c r="CYG17" s="108"/>
      <c r="CYH17" s="108"/>
      <c r="CYI17" s="108"/>
      <c r="CYJ17" s="108"/>
      <c r="CYK17" s="108"/>
      <c r="CYL17" s="108"/>
      <c r="CYM17" s="108"/>
      <c r="CYN17" s="108"/>
      <c r="CYO17" s="108"/>
      <c r="CYP17" s="108"/>
      <c r="CYQ17" s="108"/>
      <c r="CYR17" s="108"/>
      <c r="CYS17" s="108"/>
      <c r="CYT17" s="108"/>
      <c r="CYU17" s="108"/>
      <c r="CYV17" s="108"/>
      <c r="CYW17" s="108"/>
      <c r="CYX17" s="108"/>
      <c r="CYY17" s="108"/>
      <c r="CYZ17" s="108"/>
      <c r="CZA17" s="108"/>
      <c r="CZB17" s="108"/>
      <c r="CZC17" s="108"/>
      <c r="CZD17" s="108"/>
      <c r="CZE17" s="108"/>
      <c r="CZF17" s="108"/>
      <c r="CZG17" s="108"/>
      <c r="CZH17" s="108"/>
      <c r="CZI17" s="108"/>
      <c r="CZJ17" s="108"/>
      <c r="CZK17" s="108"/>
      <c r="CZL17" s="108"/>
      <c r="CZM17" s="108"/>
      <c r="CZN17" s="108"/>
      <c r="CZO17" s="108"/>
      <c r="CZP17" s="108"/>
      <c r="CZQ17" s="108"/>
      <c r="CZR17" s="108"/>
      <c r="CZS17" s="108"/>
      <c r="CZT17" s="108"/>
      <c r="CZU17" s="108"/>
      <c r="CZV17" s="108"/>
      <c r="CZW17" s="108"/>
      <c r="CZX17" s="108"/>
      <c r="CZY17" s="108"/>
      <c r="CZZ17" s="108"/>
      <c r="DAA17" s="108"/>
      <c r="DAB17" s="108"/>
      <c r="DAC17" s="108"/>
      <c r="DAD17" s="108"/>
      <c r="DAE17" s="108"/>
      <c r="DAF17" s="108"/>
      <c r="DAG17" s="108"/>
      <c r="DAH17" s="108"/>
      <c r="DAI17" s="108"/>
      <c r="DAJ17" s="108"/>
      <c r="DAK17" s="108"/>
      <c r="DAL17" s="108"/>
      <c r="DAM17" s="108"/>
      <c r="DAN17" s="108"/>
      <c r="DAO17" s="108"/>
      <c r="DAP17" s="108"/>
      <c r="DAQ17" s="108"/>
      <c r="DAR17" s="108"/>
      <c r="DAS17" s="108"/>
      <c r="DAT17" s="108"/>
      <c r="DAU17" s="108"/>
      <c r="DAV17" s="108"/>
      <c r="DAW17" s="108"/>
      <c r="DAX17" s="108"/>
      <c r="DAY17" s="108"/>
      <c r="DAZ17" s="108"/>
      <c r="DBA17" s="108"/>
      <c r="DBB17" s="108"/>
      <c r="DBC17" s="108"/>
      <c r="DBD17" s="108"/>
      <c r="DBE17" s="108"/>
      <c r="DBF17" s="108"/>
      <c r="DBG17" s="108"/>
      <c r="DBH17" s="108"/>
      <c r="DBI17" s="108"/>
      <c r="DBJ17" s="108"/>
      <c r="DBK17" s="108"/>
      <c r="DBL17" s="108"/>
      <c r="DBM17" s="108"/>
      <c r="DBN17" s="108"/>
      <c r="DBO17" s="108"/>
      <c r="DBP17" s="108"/>
      <c r="DBQ17" s="108"/>
      <c r="DBR17" s="108"/>
      <c r="DBS17" s="108"/>
      <c r="DBT17" s="108"/>
      <c r="DBU17" s="108"/>
      <c r="DBV17" s="108"/>
      <c r="DBW17" s="108"/>
      <c r="DBX17" s="108"/>
      <c r="DBY17" s="108"/>
      <c r="DBZ17" s="108"/>
      <c r="DCA17" s="108"/>
      <c r="DCB17" s="108"/>
      <c r="DCC17" s="108"/>
      <c r="DCD17" s="108"/>
      <c r="DCE17" s="108"/>
      <c r="DCF17" s="108"/>
      <c r="DCG17" s="108"/>
      <c r="DCH17" s="108"/>
      <c r="DCI17" s="108"/>
      <c r="DCJ17" s="108"/>
      <c r="DCK17" s="108"/>
      <c r="DCL17" s="108"/>
      <c r="DCM17" s="108"/>
      <c r="DCN17" s="108"/>
      <c r="DCO17" s="108"/>
      <c r="DCP17" s="108"/>
      <c r="DCQ17" s="108"/>
      <c r="DCR17" s="108"/>
      <c r="DCS17" s="108"/>
      <c r="DCT17" s="108"/>
      <c r="DCU17" s="108"/>
      <c r="DCV17" s="108"/>
      <c r="DCW17" s="108"/>
      <c r="DCX17" s="108"/>
      <c r="DCY17" s="108"/>
      <c r="DCZ17" s="108"/>
      <c r="DDA17" s="108"/>
      <c r="DDB17" s="108"/>
      <c r="DDC17" s="108"/>
      <c r="DDD17" s="108"/>
      <c r="DDE17" s="108"/>
      <c r="DDF17" s="108"/>
      <c r="DDG17" s="108"/>
      <c r="DDH17" s="108"/>
      <c r="DDI17" s="108"/>
      <c r="DDJ17" s="108"/>
      <c r="DDK17" s="108"/>
      <c r="DDL17" s="108"/>
      <c r="DDM17" s="108"/>
      <c r="DDN17" s="108"/>
      <c r="DDO17" s="108"/>
      <c r="DDP17" s="108"/>
      <c r="DDQ17" s="108"/>
      <c r="DDR17" s="108"/>
      <c r="DDS17" s="108"/>
      <c r="DDT17" s="108"/>
      <c r="DDU17" s="108"/>
      <c r="DDV17" s="108"/>
      <c r="DDW17" s="108"/>
      <c r="DDX17" s="108"/>
      <c r="DDY17" s="108"/>
      <c r="DDZ17" s="108"/>
      <c r="DEA17" s="108"/>
      <c r="DEB17" s="108"/>
      <c r="DEC17" s="108"/>
      <c r="DED17" s="108"/>
      <c r="DEE17" s="108"/>
      <c r="DEF17" s="108"/>
      <c r="DEG17" s="108"/>
      <c r="DEH17" s="108"/>
      <c r="DEI17" s="108"/>
      <c r="DEJ17" s="108"/>
      <c r="DEK17" s="108"/>
      <c r="DEL17" s="108"/>
      <c r="DEM17" s="108"/>
      <c r="DEN17" s="108"/>
      <c r="DEO17" s="108"/>
      <c r="DEP17" s="108"/>
      <c r="DEQ17" s="108"/>
      <c r="DER17" s="108"/>
      <c r="DES17" s="108"/>
      <c r="DET17" s="108"/>
      <c r="DEU17" s="108"/>
      <c r="DEV17" s="108"/>
      <c r="DEW17" s="108"/>
      <c r="DEX17" s="108"/>
      <c r="DEY17" s="108"/>
      <c r="DEZ17" s="108"/>
      <c r="DFA17" s="108"/>
      <c r="DFB17" s="108"/>
      <c r="DFC17" s="108"/>
      <c r="DFD17" s="108"/>
      <c r="DFE17" s="108"/>
      <c r="DFF17" s="108"/>
      <c r="DFG17" s="108"/>
      <c r="DFH17" s="108"/>
      <c r="DFI17" s="108"/>
      <c r="DFJ17" s="108"/>
      <c r="DFK17" s="108"/>
      <c r="DFL17" s="108"/>
      <c r="DFM17" s="108"/>
      <c r="DFN17" s="108"/>
      <c r="DFO17" s="108"/>
      <c r="DFP17" s="108"/>
      <c r="DFQ17" s="108"/>
      <c r="DFR17" s="108"/>
      <c r="DFS17" s="108"/>
      <c r="DFT17" s="108"/>
      <c r="DFU17" s="108"/>
      <c r="DFV17" s="108"/>
      <c r="DFW17" s="108"/>
      <c r="DFX17" s="108"/>
      <c r="DFY17" s="108"/>
      <c r="DFZ17" s="108"/>
      <c r="DGA17" s="108"/>
      <c r="DGB17" s="108"/>
      <c r="DGC17" s="108"/>
      <c r="DGD17" s="108"/>
      <c r="DGE17" s="108"/>
      <c r="DGF17" s="108"/>
      <c r="DGG17" s="108"/>
      <c r="DGH17" s="108"/>
      <c r="DGI17" s="108"/>
      <c r="DGJ17" s="108"/>
      <c r="DGK17" s="108"/>
      <c r="DGL17" s="108"/>
      <c r="DGM17" s="108"/>
      <c r="DGN17" s="108"/>
      <c r="DGO17" s="108"/>
      <c r="DGP17" s="108"/>
      <c r="DGQ17" s="108"/>
      <c r="DGR17" s="108"/>
      <c r="DGS17" s="108"/>
      <c r="DGT17" s="108"/>
      <c r="DGU17" s="108"/>
      <c r="DGV17" s="108"/>
      <c r="DGW17" s="108"/>
      <c r="DGX17" s="108"/>
      <c r="DGY17" s="108"/>
      <c r="DGZ17" s="108"/>
      <c r="DHA17" s="108"/>
      <c r="DHB17" s="108"/>
      <c r="DHC17" s="108"/>
      <c r="DHD17" s="108"/>
      <c r="DHE17" s="108"/>
      <c r="DHF17" s="108"/>
      <c r="DHG17" s="108"/>
      <c r="DHH17" s="108"/>
      <c r="DHI17" s="108"/>
      <c r="DHJ17" s="108"/>
      <c r="DHK17" s="108"/>
      <c r="DHL17" s="108"/>
      <c r="DHM17" s="108"/>
      <c r="DHN17" s="108"/>
      <c r="DHO17" s="108"/>
      <c r="DHP17" s="108"/>
      <c r="DHQ17" s="108"/>
      <c r="DHR17" s="108"/>
      <c r="DHS17" s="108"/>
      <c r="DHT17" s="108"/>
      <c r="DHU17" s="108"/>
      <c r="DHV17" s="108"/>
      <c r="DHW17" s="108"/>
      <c r="DHX17" s="108"/>
      <c r="DHY17" s="108"/>
      <c r="DHZ17" s="108"/>
      <c r="DIA17" s="108"/>
      <c r="DIB17" s="108"/>
      <c r="DIC17" s="108"/>
      <c r="DID17" s="108"/>
      <c r="DIE17" s="108"/>
      <c r="DIF17" s="108"/>
      <c r="DIG17" s="108"/>
      <c r="DIH17" s="108"/>
      <c r="DII17" s="108"/>
      <c r="DIJ17" s="108"/>
      <c r="DIK17" s="108"/>
      <c r="DIL17" s="108"/>
      <c r="DIM17" s="108"/>
      <c r="DIN17" s="108"/>
      <c r="DIO17" s="108"/>
      <c r="DIP17" s="108"/>
      <c r="DIQ17" s="108"/>
      <c r="DIR17" s="108"/>
      <c r="DIS17" s="108"/>
      <c r="DIT17" s="108"/>
      <c r="DIU17" s="108"/>
      <c r="DIV17" s="108"/>
      <c r="DIW17" s="108"/>
      <c r="DIX17" s="108"/>
      <c r="DIY17" s="108"/>
      <c r="DIZ17" s="108"/>
      <c r="DJA17" s="108"/>
      <c r="DJB17" s="108"/>
      <c r="DJC17" s="108"/>
      <c r="DJD17" s="108"/>
      <c r="DJE17" s="108"/>
      <c r="DJF17" s="108"/>
      <c r="DJG17" s="108"/>
      <c r="DJH17" s="108"/>
      <c r="DJI17" s="108"/>
      <c r="DJJ17" s="108"/>
      <c r="DJK17" s="108"/>
      <c r="DJL17" s="108"/>
      <c r="DJM17" s="108"/>
      <c r="DJN17" s="108"/>
      <c r="DJO17" s="108"/>
      <c r="DJP17" s="108"/>
      <c r="DJQ17" s="108"/>
      <c r="DJR17" s="108"/>
      <c r="DJS17" s="108"/>
      <c r="DJT17" s="108"/>
      <c r="DJU17" s="108"/>
      <c r="DJV17" s="108"/>
      <c r="DJW17" s="108"/>
      <c r="DJX17" s="108"/>
      <c r="DJY17" s="108"/>
      <c r="DJZ17" s="108"/>
      <c r="DKA17" s="108"/>
      <c r="DKB17" s="108"/>
      <c r="DKC17" s="108"/>
      <c r="DKD17" s="108"/>
      <c r="DKE17" s="108"/>
      <c r="DKF17" s="108"/>
      <c r="DKG17" s="108"/>
      <c r="DKH17" s="108"/>
      <c r="DKI17" s="108"/>
      <c r="DKJ17" s="108"/>
      <c r="DKK17" s="108"/>
      <c r="DKL17" s="108"/>
      <c r="DKM17" s="108"/>
      <c r="DKN17" s="108"/>
      <c r="DKO17" s="108"/>
      <c r="DKP17" s="108"/>
      <c r="DKQ17" s="108"/>
      <c r="DKR17" s="108"/>
      <c r="DKS17" s="108"/>
      <c r="DKT17" s="108"/>
      <c r="DKU17" s="108"/>
      <c r="DKV17" s="108"/>
      <c r="DKW17" s="108"/>
      <c r="DKX17" s="108"/>
      <c r="DKY17" s="108"/>
      <c r="DKZ17" s="108"/>
      <c r="DLA17" s="108"/>
      <c r="DLB17" s="108"/>
      <c r="DLC17" s="108"/>
      <c r="DLD17" s="108"/>
      <c r="DLE17" s="108"/>
      <c r="DLF17" s="108"/>
      <c r="DLG17" s="108"/>
      <c r="DLH17" s="108"/>
      <c r="DLI17" s="108"/>
      <c r="DLJ17" s="108"/>
      <c r="DLK17" s="108"/>
      <c r="DLL17" s="108"/>
      <c r="DLM17" s="108"/>
      <c r="DLN17" s="108"/>
      <c r="DLO17" s="108"/>
      <c r="DLP17" s="108"/>
      <c r="DLQ17" s="108"/>
      <c r="DLR17" s="108"/>
      <c r="DLS17" s="108"/>
      <c r="DLT17" s="108"/>
      <c r="DLU17" s="108"/>
      <c r="DLV17" s="108"/>
      <c r="DLW17" s="108"/>
      <c r="DLX17" s="108"/>
      <c r="DLY17" s="108"/>
      <c r="DLZ17" s="108"/>
      <c r="DMA17" s="108"/>
      <c r="DMB17" s="108"/>
      <c r="DMC17" s="108"/>
      <c r="DMD17" s="108"/>
      <c r="DME17" s="108"/>
      <c r="DMF17" s="108"/>
      <c r="DMG17" s="108"/>
      <c r="DMH17" s="108"/>
      <c r="DMI17" s="108"/>
      <c r="DMJ17" s="108"/>
      <c r="DMK17" s="108"/>
      <c r="DML17" s="108"/>
      <c r="DMM17" s="108"/>
      <c r="DMN17" s="108"/>
      <c r="DMO17" s="108"/>
      <c r="DMP17" s="108"/>
      <c r="DMQ17" s="108"/>
      <c r="DMR17" s="108"/>
      <c r="DMS17" s="108"/>
      <c r="DMT17" s="108"/>
      <c r="DMU17" s="108"/>
      <c r="DMV17" s="108"/>
      <c r="DMW17" s="108"/>
      <c r="DMX17" s="108"/>
      <c r="DMY17" s="108"/>
      <c r="DMZ17" s="108"/>
      <c r="DNA17" s="108"/>
      <c r="DNB17" s="108"/>
      <c r="DNC17" s="108"/>
      <c r="DND17" s="108"/>
      <c r="DNE17" s="108"/>
      <c r="DNF17" s="108"/>
      <c r="DNG17" s="108"/>
      <c r="DNH17" s="108"/>
      <c r="DNI17" s="108"/>
      <c r="DNJ17" s="108"/>
      <c r="DNK17" s="108"/>
      <c r="DNL17" s="108"/>
      <c r="DNM17" s="108"/>
      <c r="DNN17" s="108"/>
      <c r="DNO17" s="108"/>
      <c r="DNP17" s="108"/>
      <c r="DNQ17" s="108"/>
      <c r="DNR17" s="108"/>
      <c r="DNS17" s="108"/>
      <c r="DNT17" s="108"/>
      <c r="DNU17" s="108"/>
      <c r="DNV17" s="108"/>
      <c r="DNW17" s="108"/>
      <c r="DNX17" s="108"/>
      <c r="DNY17" s="108"/>
      <c r="DNZ17" s="108"/>
      <c r="DOA17" s="108"/>
      <c r="DOB17" s="108"/>
      <c r="DOC17" s="108"/>
      <c r="DOD17" s="108"/>
      <c r="DOE17" s="108"/>
      <c r="DOF17" s="108"/>
      <c r="DOG17" s="108"/>
      <c r="DOH17" s="108"/>
      <c r="DOI17" s="108"/>
      <c r="DOJ17" s="108"/>
      <c r="DOK17" s="108"/>
      <c r="DOL17" s="108"/>
      <c r="DOM17" s="108"/>
      <c r="DON17" s="108"/>
      <c r="DOO17" s="108"/>
      <c r="DOP17" s="108"/>
      <c r="DOQ17" s="108"/>
      <c r="DOR17" s="108"/>
      <c r="DOS17" s="108"/>
      <c r="DOT17" s="108"/>
      <c r="DOU17" s="108"/>
      <c r="DOV17" s="108"/>
      <c r="DOW17" s="108"/>
      <c r="DOX17" s="108"/>
      <c r="DOY17" s="108"/>
      <c r="DOZ17" s="108"/>
      <c r="DPA17" s="108"/>
      <c r="DPB17" s="108"/>
      <c r="DPC17" s="108"/>
      <c r="DPD17" s="108"/>
      <c r="DPE17" s="108"/>
      <c r="DPF17" s="108"/>
      <c r="DPG17" s="108"/>
      <c r="DPH17" s="108"/>
      <c r="DPI17" s="108"/>
      <c r="DPJ17" s="108"/>
      <c r="DPK17" s="108"/>
      <c r="DPL17" s="108"/>
      <c r="DPM17" s="108"/>
      <c r="DPN17" s="108"/>
      <c r="DPO17" s="108"/>
      <c r="DPP17" s="108"/>
      <c r="DPQ17" s="108"/>
      <c r="DPR17" s="108"/>
      <c r="DPS17" s="108"/>
      <c r="DPT17" s="108"/>
      <c r="DPU17" s="108"/>
      <c r="DPV17" s="108"/>
      <c r="DPW17" s="108"/>
      <c r="DPX17" s="108"/>
      <c r="DPY17" s="108"/>
      <c r="DPZ17" s="108"/>
      <c r="DQA17" s="108"/>
      <c r="DQB17" s="108"/>
      <c r="DQC17" s="108"/>
      <c r="DQD17" s="108"/>
      <c r="DQE17" s="108"/>
      <c r="DQF17" s="108"/>
      <c r="DQG17" s="108"/>
      <c r="DQH17" s="108"/>
      <c r="DQI17" s="108"/>
      <c r="DQJ17" s="108"/>
      <c r="DQK17" s="108"/>
      <c r="DQL17" s="108"/>
      <c r="DQM17" s="108"/>
      <c r="DQN17" s="108"/>
      <c r="DQO17" s="108"/>
      <c r="DQP17" s="108"/>
      <c r="DQQ17" s="108"/>
      <c r="DQR17" s="108"/>
      <c r="DQS17" s="108"/>
      <c r="DQT17" s="108"/>
      <c r="DQU17" s="108"/>
      <c r="DQV17" s="108"/>
      <c r="DQW17" s="108"/>
      <c r="DQX17" s="108"/>
      <c r="DQY17" s="108"/>
      <c r="DQZ17" s="108"/>
      <c r="DRA17" s="108"/>
      <c r="DRB17" s="108"/>
      <c r="DRC17" s="108"/>
      <c r="DRD17" s="108"/>
      <c r="DRE17" s="108"/>
      <c r="DRF17" s="108"/>
      <c r="DRG17" s="108"/>
      <c r="DRH17" s="108"/>
      <c r="DRI17" s="108"/>
      <c r="DRJ17" s="108"/>
      <c r="DRK17" s="108"/>
      <c r="DRL17" s="108"/>
      <c r="DRM17" s="108"/>
      <c r="DRN17" s="108"/>
      <c r="DRO17" s="108"/>
      <c r="DRP17" s="108"/>
      <c r="DRQ17" s="108"/>
      <c r="DRR17" s="108"/>
      <c r="DRS17" s="108"/>
      <c r="DRT17" s="108"/>
      <c r="DRU17" s="108"/>
      <c r="DRV17" s="108"/>
      <c r="DRW17" s="108"/>
      <c r="DRX17" s="108"/>
      <c r="DRY17" s="108"/>
      <c r="DRZ17" s="108"/>
      <c r="DSA17" s="108"/>
      <c r="DSB17" s="108"/>
      <c r="DSC17" s="108"/>
      <c r="DSD17" s="108"/>
      <c r="DSE17" s="108"/>
      <c r="DSF17" s="108"/>
      <c r="DSG17" s="108"/>
      <c r="DSH17" s="108"/>
      <c r="DSI17" s="108"/>
      <c r="DSJ17" s="108"/>
      <c r="DSK17" s="108"/>
      <c r="DSL17" s="108"/>
      <c r="DSM17" s="108"/>
      <c r="DSN17" s="108"/>
      <c r="DSO17" s="108"/>
      <c r="DSP17" s="108"/>
      <c r="DSQ17" s="108"/>
      <c r="DSR17" s="108"/>
      <c r="DSS17" s="108"/>
      <c r="DST17" s="108"/>
      <c r="DSU17" s="108"/>
      <c r="DSV17" s="108"/>
      <c r="DSW17" s="108"/>
      <c r="DSX17" s="108"/>
      <c r="DSY17" s="108"/>
      <c r="DSZ17" s="108"/>
      <c r="DTA17" s="108"/>
      <c r="DTB17" s="108"/>
      <c r="DTC17" s="108"/>
      <c r="DTD17" s="108"/>
      <c r="DTE17" s="108"/>
      <c r="DTF17" s="108"/>
      <c r="DTG17" s="108"/>
      <c r="DTH17" s="108"/>
      <c r="DTI17" s="108"/>
      <c r="DTJ17" s="108"/>
      <c r="DTK17" s="108"/>
      <c r="DTL17" s="108"/>
      <c r="DTM17" s="108"/>
      <c r="DTN17" s="108"/>
      <c r="DTO17" s="108"/>
      <c r="DTP17" s="108"/>
      <c r="DTQ17" s="108"/>
      <c r="DTR17" s="108"/>
      <c r="DTS17" s="108"/>
      <c r="DTT17" s="108"/>
      <c r="DTU17" s="108"/>
      <c r="DTV17" s="108"/>
      <c r="DTW17" s="108"/>
      <c r="DTX17" s="108"/>
      <c r="DTY17" s="108"/>
      <c r="DTZ17" s="108"/>
      <c r="DUA17" s="108"/>
      <c r="DUB17" s="108"/>
      <c r="DUC17" s="108"/>
      <c r="DUD17" s="108"/>
      <c r="DUE17" s="108"/>
      <c r="DUF17" s="108"/>
      <c r="DUG17" s="108"/>
      <c r="DUH17" s="108"/>
      <c r="DUI17" s="108"/>
      <c r="DUJ17" s="108"/>
      <c r="DUK17" s="108"/>
      <c r="DUL17" s="108"/>
      <c r="DUM17" s="108"/>
      <c r="DUN17" s="108"/>
      <c r="DUO17" s="108"/>
      <c r="DUP17" s="108"/>
      <c r="DUQ17" s="108"/>
      <c r="DUR17" s="108"/>
      <c r="DUS17" s="108"/>
      <c r="DUT17" s="108"/>
      <c r="DUU17" s="108"/>
      <c r="DUV17" s="108"/>
      <c r="DUW17" s="108"/>
      <c r="DUX17" s="108"/>
      <c r="DUY17" s="108"/>
      <c r="DUZ17" s="108"/>
      <c r="DVA17" s="108"/>
      <c r="DVB17" s="108"/>
      <c r="DVC17" s="108"/>
      <c r="DVD17" s="108"/>
      <c r="DVE17" s="108"/>
      <c r="DVF17" s="108"/>
      <c r="DVG17" s="108"/>
      <c r="DVH17" s="108"/>
      <c r="DVI17" s="108"/>
      <c r="DVJ17" s="108"/>
      <c r="DVK17" s="108"/>
      <c r="DVL17" s="108"/>
      <c r="DVM17" s="108"/>
      <c r="DVN17" s="108"/>
      <c r="DVO17" s="108"/>
      <c r="DVP17" s="108"/>
      <c r="DVQ17" s="108"/>
      <c r="DVR17" s="108"/>
      <c r="DVS17" s="108"/>
      <c r="DVT17" s="108"/>
      <c r="DVU17" s="108"/>
      <c r="DVV17" s="108"/>
      <c r="DVW17" s="108"/>
      <c r="DVX17" s="108"/>
      <c r="DVY17" s="108"/>
      <c r="DVZ17" s="108"/>
      <c r="DWA17" s="108"/>
      <c r="DWB17" s="108"/>
      <c r="DWC17" s="108"/>
      <c r="DWD17" s="108"/>
      <c r="DWE17" s="108"/>
      <c r="DWF17" s="108"/>
      <c r="DWG17" s="108"/>
      <c r="DWH17" s="108"/>
      <c r="DWI17" s="108"/>
      <c r="DWJ17" s="108"/>
      <c r="DWK17" s="108"/>
      <c r="DWL17" s="108"/>
      <c r="DWM17" s="108"/>
      <c r="DWN17" s="108"/>
      <c r="DWO17" s="108"/>
      <c r="DWP17" s="108"/>
      <c r="DWQ17" s="108"/>
      <c r="DWR17" s="108"/>
      <c r="DWS17" s="108"/>
      <c r="DWT17" s="108"/>
      <c r="DWU17" s="108"/>
      <c r="DWV17" s="108"/>
      <c r="DWW17" s="108"/>
      <c r="DWX17" s="108"/>
      <c r="DWY17" s="108"/>
      <c r="DWZ17" s="108"/>
      <c r="DXA17" s="108"/>
      <c r="DXB17" s="108"/>
      <c r="DXC17" s="108"/>
      <c r="DXD17" s="108"/>
      <c r="DXE17" s="108"/>
      <c r="DXF17" s="108"/>
      <c r="DXG17" s="108"/>
      <c r="DXH17" s="108"/>
      <c r="DXI17" s="108"/>
      <c r="DXJ17" s="108"/>
      <c r="DXK17" s="108"/>
      <c r="DXL17" s="108"/>
      <c r="DXM17" s="108"/>
      <c r="DXN17" s="108"/>
      <c r="DXO17" s="108"/>
      <c r="DXP17" s="108"/>
      <c r="DXQ17" s="108"/>
      <c r="DXR17" s="108"/>
      <c r="DXS17" s="108"/>
      <c r="DXT17" s="108"/>
      <c r="DXU17" s="108"/>
      <c r="DXV17" s="108"/>
      <c r="DXW17" s="108"/>
      <c r="DXX17" s="108"/>
      <c r="DXY17" s="108"/>
      <c r="DXZ17" s="108"/>
      <c r="DYA17" s="108"/>
      <c r="DYB17" s="108"/>
      <c r="DYC17" s="108"/>
      <c r="DYD17" s="108"/>
      <c r="DYE17" s="108"/>
      <c r="DYF17" s="108"/>
      <c r="DYG17" s="108"/>
      <c r="DYH17" s="108"/>
      <c r="DYI17" s="108"/>
      <c r="DYJ17" s="108"/>
      <c r="DYK17" s="108"/>
      <c r="DYL17" s="108"/>
      <c r="DYM17" s="108"/>
      <c r="DYN17" s="108"/>
      <c r="DYO17" s="108"/>
      <c r="DYP17" s="108"/>
      <c r="DYQ17" s="108"/>
      <c r="DYR17" s="108"/>
      <c r="DYS17" s="108"/>
      <c r="DYT17" s="108"/>
      <c r="DYU17" s="108"/>
      <c r="DYV17" s="108"/>
      <c r="DYW17" s="108"/>
      <c r="DYX17" s="108"/>
      <c r="DYY17" s="108"/>
      <c r="DYZ17" s="108"/>
      <c r="DZA17" s="108"/>
      <c r="DZB17" s="108"/>
      <c r="DZC17" s="108"/>
      <c r="DZD17" s="108"/>
      <c r="DZE17" s="108"/>
      <c r="DZF17" s="108"/>
      <c r="DZG17" s="108"/>
      <c r="DZH17" s="108"/>
      <c r="DZI17" s="108"/>
      <c r="DZJ17" s="108"/>
      <c r="DZK17" s="108"/>
      <c r="DZL17" s="108"/>
      <c r="DZM17" s="108"/>
      <c r="DZN17" s="108"/>
      <c r="DZO17" s="108"/>
      <c r="DZP17" s="108"/>
      <c r="DZQ17" s="108"/>
      <c r="DZR17" s="108"/>
      <c r="DZS17" s="108"/>
      <c r="DZT17" s="108"/>
      <c r="DZU17" s="108"/>
      <c r="DZV17" s="108"/>
      <c r="DZW17" s="108"/>
      <c r="DZX17" s="108"/>
      <c r="DZY17" s="108"/>
      <c r="DZZ17" s="108"/>
      <c r="EAA17" s="108"/>
      <c r="EAB17" s="108"/>
      <c r="EAC17" s="108"/>
      <c r="EAD17" s="108"/>
      <c r="EAE17" s="108"/>
      <c r="EAF17" s="108"/>
      <c r="EAG17" s="108"/>
      <c r="EAH17" s="108"/>
      <c r="EAI17" s="108"/>
      <c r="EAJ17" s="108"/>
      <c r="EAK17" s="108"/>
      <c r="EAL17" s="108"/>
      <c r="EAM17" s="108"/>
      <c r="EAN17" s="108"/>
      <c r="EAO17" s="108"/>
      <c r="EAP17" s="108"/>
      <c r="EAQ17" s="108"/>
      <c r="EAR17" s="108"/>
      <c r="EAS17" s="108"/>
      <c r="EAT17" s="108"/>
      <c r="EAU17" s="108"/>
      <c r="EAV17" s="108"/>
      <c r="EAW17" s="108"/>
      <c r="EAX17" s="108"/>
      <c r="EAY17" s="108"/>
      <c r="EAZ17" s="108"/>
      <c r="EBA17" s="108"/>
      <c r="EBB17" s="108"/>
      <c r="EBC17" s="108"/>
      <c r="EBD17" s="108"/>
      <c r="EBE17" s="108"/>
      <c r="EBF17" s="108"/>
      <c r="EBG17" s="108"/>
      <c r="EBH17" s="108"/>
      <c r="EBI17" s="108"/>
      <c r="EBJ17" s="108"/>
      <c r="EBK17" s="108"/>
      <c r="EBL17" s="108"/>
      <c r="EBM17" s="108"/>
      <c r="EBN17" s="108"/>
      <c r="EBO17" s="108"/>
      <c r="EBP17" s="108"/>
      <c r="EBQ17" s="108"/>
      <c r="EBR17" s="108"/>
      <c r="EBS17" s="108"/>
      <c r="EBT17" s="108"/>
      <c r="EBU17" s="108"/>
      <c r="EBV17" s="108"/>
      <c r="EBW17" s="108"/>
      <c r="EBX17" s="108"/>
      <c r="EBY17" s="108"/>
      <c r="EBZ17" s="108"/>
      <c r="ECA17" s="108"/>
      <c r="ECB17" s="108"/>
      <c r="ECC17" s="108"/>
      <c r="ECD17" s="108"/>
      <c r="ECE17" s="108"/>
      <c r="ECF17" s="108"/>
      <c r="ECG17" s="108"/>
      <c r="ECH17" s="108"/>
      <c r="ECI17" s="108"/>
      <c r="ECJ17" s="108"/>
      <c r="ECK17" s="108"/>
      <c r="ECL17" s="108"/>
      <c r="ECM17" s="108"/>
      <c r="ECN17" s="108"/>
      <c r="ECO17" s="108"/>
      <c r="ECP17" s="108"/>
      <c r="ECQ17" s="108"/>
      <c r="ECR17" s="108"/>
      <c r="ECS17" s="108"/>
      <c r="ECT17" s="108"/>
      <c r="ECU17" s="108"/>
      <c r="ECV17" s="108"/>
      <c r="ECW17" s="108"/>
      <c r="ECX17" s="108"/>
      <c r="ECY17" s="108"/>
      <c r="ECZ17" s="108"/>
      <c r="EDA17" s="108"/>
      <c r="EDB17" s="108"/>
      <c r="EDC17" s="108"/>
      <c r="EDD17" s="108"/>
      <c r="EDE17" s="108"/>
      <c r="EDF17" s="108"/>
      <c r="EDG17" s="108"/>
      <c r="EDH17" s="108"/>
      <c r="EDI17" s="108"/>
      <c r="EDJ17" s="108"/>
      <c r="EDK17" s="108"/>
      <c r="EDL17" s="108"/>
      <c r="EDM17" s="108"/>
      <c r="EDN17" s="108"/>
      <c r="EDO17" s="108"/>
      <c r="EDP17" s="108"/>
      <c r="EDQ17" s="108"/>
      <c r="EDR17" s="108"/>
      <c r="EDS17" s="108"/>
      <c r="EDT17" s="108"/>
      <c r="EDU17" s="108"/>
      <c r="EDV17" s="108"/>
      <c r="EDW17" s="108"/>
      <c r="EDX17" s="108"/>
      <c r="EDY17" s="108"/>
      <c r="EDZ17" s="108"/>
      <c r="EEA17" s="108"/>
      <c r="EEB17" s="108"/>
      <c r="EEC17" s="108"/>
      <c r="EED17" s="108"/>
      <c r="EEE17" s="108"/>
      <c r="EEF17" s="108"/>
      <c r="EEG17" s="108"/>
      <c r="EEH17" s="108"/>
      <c r="EEI17" s="108"/>
      <c r="EEJ17" s="108"/>
      <c r="EEK17" s="108"/>
      <c r="EEL17" s="108"/>
      <c r="EEM17" s="108"/>
      <c r="EEN17" s="108"/>
      <c r="EEO17" s="108"/>
      <c r="EEP17" s="108"/>
      <c r="EEQ17" s="108"/>
      <c r="EER17" s="108"/>
      <c r="EES17" s="108"/>
      <c r="EET17" s="108"/>
      <c r="EEU17" s="108"/>
      <c r="EEV17" s="108"/>
      <c r="EEW17" s="108"/>
      <c r="EEX17" s="108"/>
      <c r="EEY17" s="108"/>
      <c r="EEZ17" s="108"/>
      <c r="EFA17" s="108"/>
      <c r="EFB17" s="108"/>
      <c r="EFC17" s="108"/>
      <c r="EFD17" s="108"/>
      <c r="EFE17" s="108"/>
      <c r="EFF17" s="108"/>
      <c r="EFG17" s="108"/>
      <c r="EFH17" s="108"/>
      <c r="EFI17" s="108"/>
      <c r="EFJ17" s="108"/>
      <c r="EFK17" s="108"/>
      <c r="EFL17" s="108"/>
      <c r="EFM17" s="108"/>
      <c r="EFN17" s="108"/>
      <c r="EFO17" s="108"/>
      <c r="EFP17" s="108"/>
      <c r="EFQ17" s="108"/>
      <c r="EFR17" s="108"/>
      <c r="EFS17" s="108"/>
      <c r="EFT17" s="108"/>
      <c r="EFU17" s="108"/>
      <c r="EFV17" s="108"/>
      <c r="EFW17" s="108"/>
      <c r="EFX17" s="108"/>
      <c r="EFY17" s="108"/>
      <c r="EFZ17" s="108"/>
      <c r="EGA17" s="108"/>
      <c r="EGB17" s="108"/>
      <c r="EGC17" s="108"/>
      <c r="EGD17" s="108"/>
      <c r="EGE17" s="108"/>
      <c r="EGF17" s="108"/>
      <c r="EGG17" s="108"/>
      <c r="EGH17" s="108"/>
      <c r="EGI17" s="108"/>
      <c r="EGJ17" s="108"/>
      <c r="EGK17" s="108"/>
      <c r="EGL17" s="108"/>
      <c r="EGM17" s="108"/>
      <c r="EGN17" s="108"/>
      <c r="EGO17" s="108"/>
      <c r="EGP17" s="108"/>
      <c r="EGQ17" s="108"/>
      <c r="EGR17" s="108"/>
      <c r="EGS17" s="108"/>
      <c r="EGT17" s="108"/>
      <c r="EGU17" s="108"/>
      <c r="EGV17" s="108"/>
      <c r="EGW17" s="108"/>
      <c r="EGX17" s="108"/>
      <c r="EGY17" s="108"/>
      <c r="EGZ17" s="108"/>
      <c r="EHA17" s="108"/>
      <c r="EHB17" s="108"/>
      <c r="EHC17" s="108"/>
      <c r="EHD17" s="108"/>
      <c r="EHE17" s="108"/>
      <c r="EHF17" s="108"/>
      <c r="EHG17" s="108"/>
      <c r="EHH17" s="108"/>
      <c r="EHI17" s="108"/>
      <c r="EHJ17" s="108"/>
      <c r="EHK17" s="108"/>
      <c r="EHL17" s="108"/>
      <c r="EHM17" s="108"/>
      <c r="EHN17" s="108"/>
      <c r="EHO17" s="108"/>
      <c r="EHP17" s="108"/>
      <c r="EHQ17" s="108"/>
      <c r="EHR17" s="108"/>
      <c r="EHS17" s="108"/>
      <c r="EHT17" s="108"/>
      <c r="EHU17" s="108"/>
      <c r="EHV17" s="108"/>
      <c r="EHW17" s="108"/>
      <c r="EHX17" s="108"/>
      <c r="EHY17" s="108"/>
      <c r="EHZ17" s="108"/>
      <c r="EIA17" s="108"/>
      <c r="EIB17" s="108"/>
      <c r="EIC17" s="108"/>
      <c r="EID17" s="108"/>
      <c r="EIE17" s="108"/>
      <c r="EIF17" s="108"/>
      <c r="EIG17" s="108"/>
      <c r="EIH17" s="108"/>
      <c r="EII17" s="108"/>
      <c r="EIJ17" s="108"/>
      <c r="EIK17" s="108"/>
      <c r="EIL17" s="108"/>
      <c r="EIM17" s="108"/>
      <c r="EIN17" s="108"/>
      <c r="EIO17" s="108"/>
      <c r="EIP17" s="108"/>
      <c r="EIQ17" s="108"/>
      <c r="EIR17" s="108"/>
      <c r="EIS17" s="108"/>
      <c r="EIT17" s="108"/>
      <c r="EIU17" s="108"/>
      <c r="EIV17" s="108"/>
      <c r="EIW17" s="108"/>
      <c r="EIX17" s="108"/>
      <c r="EIY17" s="108"/>
      <c r="EIZ17" s="108"/>
      <c r="EJA17" s="108"/>
      <c r="EJB17" s="108"/>
      <c r="EJC17" s="108"/>
      <c r="EJD17" s="108"/>
      <c r="EJE17" s="108"/>
      <c r="EJF17" s="108"/>
      <c r="EJG17" s="108"/>
      <c r="EJH17" s="108"/>
      <c r="EJI17" s="108"/>
      <c r="EJJ17" s="108"/>
      <c r="EJK17" s="108"/>
      <c r="EJL17" s="108"/>
      <c r="EJM17" s="108"/>
      <c r="EJN17" s="108"/>
      <c r="EJO17" s="108"/>
      <c r="EJP17" s="108"/>
      <c r="EJQ17" s="108"/>
      <c r="EJR17" s="108"/>
      <c r="EJS17" s="108"/>
      <c r="EJT17" s="108"/>
      <c r="EJU17" s="108"/>
      <c r="EJV17" s="108"/>
      <c r="EJW17" s="108"/>
      <c r="EJX17" s="108"/>
      <c r="EJY17" s="108"/>
      <c r="EJZ17" s="108"/>
      <c r="EKA17" s="108"/>
      <c r="EKB17" s="108"/>
      <c r="EKC17" s="108"/>
      <c r="EKD17" s="108"/>
      <c r="EKE17" s="108"/>
      <c r="EKF17" s="108"/>
      <c r="EKG17" s="108"/>
      <c r="EKH17" s="108"/>
      <c r="EKI17" s="108"/>
      <c r="EKJ17" s="108"/>
      <c r="EKK17" s="108"/>
      <c r="EKL17" s="108"/>
      <c r="EKM17" s="108"/>
      <c r="EKN17" s="108"/>
      <c r="EKO17" s="108"/>
      <c r="EKP17" s="108"/>
      <c r="EKQ17" s="108"/>
      <c r="EKR17" s="108"/>
      <c r="EKS17" s="108"/>
      <c r="EKT17" s="108"/>
      <c r="EKU17" s="108"/>
      <c r="EKV17" s="108"/>
      <c r="EKW17" s="108"/>
      <c r="EKX17" s="108"/>
      <c r="EKY17" s="108"/>
      <c r="EKZ17" s="108"/>
      <c r="ELA17" s="108"/>
      <c r="ELB17" s="108"/>
      <c r="ELC17" s="108"/>
      <c r="ELD17" s="108"/>
      <c r="ELE17" s="108"/>
      <c r="ELF17" s="108"/>
      <c r="ELG17" s="108"/>
      <c r="ELH17" s="108"/>
      <c r="ELI17" s="108"/>
      <c r="ELJ17" s="108"/>
      <c r="ELK17" s="108"/>
      <c r="ELL17" s="108"/>
      <c r="ELM17" s="108"/>
      <c r="ELN17" s="108"/>
      <c r="ELO17" s="108"/>
      <c r="ELP17" s="108"/>
      <c r="ELQ17" s="108"/>
      <c r="ELR17" s="108"/>
      <c r="ELS17" s="108"/>
      <c r="ELT17" s="108"/>
      <c r="ELU17" s="108"/>
      <c r="ELV17" s="108"/>
      <c r="ELW17" s="108"/>
      <c r="ELX17" s="108"/>
      <c r="ELY17" s="108"/>
      <c r="ELZ17" s="108"/>
      <c r="EMA17" s="108"/>
      <c r="EMB17" s="108"/>
      <c r="EMC17" s="108"/>
      <c r="EMD17" s="108"/>
      <c r="EME17" s="108"/>
      <c r="EMF17" s="108"/>
      <c r="EMG17" s="108"/>
      <c r="EMH17" s="108"/>
      <c r="EMI17" s="108"/>
      <c r="EMJ17" s="108"/>
      <c r="EMK17" s="108"/>
      <c r="EML17" s="108"/>
      <c r="EMM17" s="108"/>
      <c r="EMN17" s="108"/>
      <c r="EMO17" s="108"/>
      <c r="EMP17" s="108"/>
      <c r="EMQ17" s="108"/>
      <c r="EMR17" s="108"/>
      <c r="EMS17" s="108"/>
      <c r="EMT17" s="108"/>
      <c r="EMU17" s="108"/>
      <c r="EMV17" s="108"/>
      <c r="EMW17" s="108"/>
      <c r="EMX17" s="108"/>
      <c r="EMY17" s="108"/>
      <c r="EMZ17" s="108"/>
      <c r="ENA17" s="108"/>
      <c r="ENB17" s="108"/>
      <c r="ENC17" s="108"/>
      <c r="END17" s="108"/>
      <c r="ENE17" s="108"/>
      <c r="ENF17" s="108"/>
      <c r="ENG17" s="108"/>
      <c r="ENH17" s="108"/>
      <c r="ENI17" s="108"/>
      <c r="ENJ17" s="108"/>
      <c r="ENK17" s="108"/>
      <c r="ENL17" s="108"/>
      <c r="ENM17" s="108"/>
      <c r="ENN17" s="108"/>
      <c r="ENO17" s="108"/>
      <c r="ENP17" s="108"/>
      <c r="ENQ17" s="108"/>
      <c r="ENR17" s="108"/>
      <c r="ENS17" s="108"/>
      <c r="ENT17" s="108"/>
      <c r="ENU17" s="108"/>
      <c r="ENV17" s="108"/>
      <c r="ENW17" s="108"/>
      <c r="ENX17" s="108"/>
      <c r="ENY17" s="108"/>
      <c r="ENZ17" s="108"/>
      <c r="EOA17" s="108"/>
      <c r="EOB17" s="108"/>
      <c r="EOC17" s="108"/>
      <c r="EOD17" s="108"/>
      <c r="EOE17" s="108"/>
      <c r="EOF17" s="108"/>
      <c r="EOG17" s="108"/>
      <c r="EOH17" s="108"/>
      <c r="EOI17" s="108"/>
      <c r="EOJ17" s="108"/>
      <c r="EOK17" s="108"/>
      <c r="EOL17" s="108"/>
      <c r="EOM17" s="108"/>
      <c r="EON17" s="108"/>
      <c r="EOO17" s="108"/>
      <c r="EOP17" s="108"/>
      <c r="EOQ17" s="108"/>
      <c r="EOR17" s="108"/>
      <c r="EOS17" s="108"/>
      <c r="EOT17" s="108"/>
      <c r="EOU17" s="108"/>
      <c r="EOV17" s="108"/>
      <c r="EOW17" s="108"/>
      <c r="EOX17" s="108"/>
      <c r="EOY17" s="108"/>
      <c r="EOZ17" s="108"/>
      <c r="EPA17" s="108"/>
      <c r="EPB17" s="108"/>
      <c r="EPC17" s="108"/>
      <c r="EPD17" s="108"/>
      <c r="EPE17" s="108"/>
      <c r="EPF17" s="108"/>
      <c r="EPG17" s="108"/>
      <c r="EPH17" s="108"/>
      <c r="EPI17" s="108"/>
      <c r="EPJ17" s="108"/>
      <c r="EPK17" s="108"/>
      <c r="EPL17" s="108"/>
      <c r="EPM17" s="108"/>
      <c r="EPN17" s="108"/>
      <c r="EPO17" s="108"/>
      <c r="EPP17" s="108"/>
      <c r="EPQ17" s="108"/>
      <c r="EPR17" s="108"/>
      <c r="EPS17" s="108"/>
      <c r="EPT17" s="108"/>
      <c r="EPU17" s="108"/>
      <c r="EPV17" s="108"/>
      <c r="EPW17" s="108"/>
      <c r="EPX17" s="108"/>
      <c r="EPY17" s="108"/>
      <c r="EPZ17" s="108"/>
      <c r="EQA17" s="108"/>
      <c r="EQB17" s="108"/>
      <c r="EQC17" s="108"/>
      <c r="EQD17" s="108"/>
      <c r="EQE17" s="108"/>
      <c r="EQF17" s="108"/>
      <c r="EQG17" s="108"/>
      <c r="EQH17" s="108"/>
      <c r="EQI17" s="108"/>
      <c r="EQJ17" s="108"/>
      <c r="EQK17" s="108"/>
      <c r="EQL17" s="108"/>
      <c r="EQM17" s="108"/>
      <c r="EQN17" s="108"/>
      <c r="EQO17" s="108"/>
      <c r="EQP17" s="108"/>
      <c r="EQQ17" s="108"/>
      <c r="EQR17" s="108"/>
      <c r="EQS17" s="108"/>
      <c r="EQT17" s="108"/>
      <c r="EQU17" s="108"/>
      <c r="EQV17" s="108"/>
      <c r="EQW17" s="108"/>
      <c r="EQX17" s="108"/>
      <c r="EQY17" s="108"/>
      <c r="EQZ17" s="108"/>
      <c r="ERA17" s="108"/>
      <c r="ERB17" s="108"/>
      <c r="ERC17" s="108"/>
      <c r="ERD17" s="108"/>
      <c r="ERE17" s="108"/>
      <c r="ERF17" s="108"/>
      <c r="ERG17" s="108"/>
      <c r="ERH17" s="108"/>
      <c r="ERI17" s="108"/>
      <c r="ERJ17" s="108"/>
      <c r="ERK17" s="108"/>
      <c r="ERL17" s="108"/>
      <c r="ERM17" s="108"/>
      <c r="ERN17" s="108"/>
      <c r="ERO17" s="108"/>
      <c r="ERP17" s="108"/>
      <c r="ERQ17" s="108"/>
      <c r="ERR17" s="108"/>
      <c r="ERS17" s="108"/>
      <c r="ERT17" s="108"/>
      <c r="ERU17" s="108"/>
      <c r="ERV17" s="108"/>
      <c r="ERW17" s="108"/>
      <c r="ERX17" s="108"/>
      <c r="ERY17" s="108"/>
      <c r="ERZ17" s="108"/>
      <c r="ESA17" s="108"/>
      <c r="ESB17" s="108"/>
      <c r="ESC17" s="108"/>
      <c r="ESD17" s="108"/>
      <c r="ESE17" s="108"/>
      <c r="ESF17" s="108"/>
      <c r="ESG17" s="108"/>
      <c r="ESH17" s="108"/>
      <c r="ESI17" s="108"/>
      <c r="ESJ17" s="108"/>
      <c r="ESK17" s="108"/>
      <c r="ESL17" s="108"/>
      <c r="ESM17" s="108"/>
      <c r="ESN17" s="108"/>
      <c r="ESO17" s="108"/>
      <c r="ESP17" s="108"/>
      <c r="ESQ17" s="108"/>
      <c r="ESR17" s="108"/>
      <c r="ESS17" s="108"/>
      <c r="EST17" s="108"/>
      <c r="ESU17" s="108"/>
      <c r="ESV17" s="108"/>
      <c r="ESW17" s="108"/>
      <c r="ESX17" s="108"/>
      <c r="ESY17" s="108"/>
      <c r="ESZ17" s="108"/>
      <c r="ETA17" s="108"/>
      <c r="ETB17" s="108"/>
      <c r="ETC17" s="108"/>
      <c r="ETD17" s="108"/>
      <c r="ETE17" s="108"/>
      <c r="ETF17" s="108"/>
      <c r="ETG17" s="108"/>
      <c r="ETH17" s="108"/>
      <c r="ETI17" s="108"/>
      <c r="ETJ17" s="108"/>
      <c r="ETK17" s="108"/>
      <c r="ETL17" s="108"/>
      <c r="ETM17" s="108"/>
      <c r="ETN17" s="108"/>
      <c r="ETO17" s="108"/>
      <c r="ETP17" s="108"/>
      <c r="ETQ17" s="108"/>
      <c r="ETR17" s="108"/>
      <c r="ETS17" s="108"/>
      <c r="ETT17" s="108"/>
      <c r="ETU17" s="108"/>
      <c r="ETV17" s="108"/>
      <c r="ETW17" s="108"/>
      <c r="ETX17" s="108"/>
      <c r="ETY17" s="108"/>
      <c r="ETZ17" s="108"/>
      <c r="EUA17" s="108"/>
      <c r="EUB17" s="108"/>
      <c r="EUC17" s="108"/>
      <c r="EUD17" s="108"/>
      <c r="EUE17" s="108"/>
      <c r="EUF17" s="108"/>
      <c r="EUG17" s="108"/>
      <c r="EUH17" s="108"/>
      <c r="EUI17" s="108"/>
      <c r="EUJ17" s="108"/>
      <c r="EUK17" s="108"/>
      <c r="EUL17" s="108"/>
      <c r="EUM17" s="108"/>
      <c r="EUN17" s="108"/>
      <c r="EUO17" s="108"/>
      <c r="EUP17" s="108"/>
      <c r="EUQ17" s="108"/>
      <c r="EUR17" s="108"/>
      <c r="EUS17" s="108"/>
      <c r="EUT17" s="108"/>
      <c r="EUU17" s="108"/>
      <c r="EUV17" s="108"/>
      <c r="EUW17" s="108"/>
      <c r="EUX17" s="108"/>
      <c r="EUY17" s="108"/>
      <c r="EUZ17" s="108"/>
      <c r="EVA17" s="108"/>
      <c r="EVB17" s="108"/>
      <c r="EVC17" s="108"/>
      <c r="EVD17" s="108"/>
      <c r="EVE17" s="108"/>
      <c r="EVF17" s="108"/>
      <c r="EVG17" s="108"/>
    </row>
    <row r="18" spans="1:3959" ht="15" x14ac:dyDescent="0.25">
      <c r="A18" s="108"/>
      <c r="B18" s="406"/>
      <c r="C18" s="370"/>
      <c r="D18" s="5"/>
      <c r="E18" s="5"/>
      <c r="F18" s="5"/>
      <c r="G18" s="4"/>
      <c r="H18" s="292"/>
    </row>
    <row r="19" spans="1:3959" ht="15" x14ac:dyDescent="0.25">
      <c r="A19" s="108"/>
      <c r="B19" s="404" t="s">
        <v>13</v>
      </c>
      <c r="C19" s="370"/>
      <c r="D19" s="5"/>
      <c r="E19" s="5"/>
      <c r="F19" s="5"/>
      <c r="G19" s="4"/>
      <c r="H19" s="292"/>
    </row>
    <row r="20" spans="1:3959" s="111" customFormat="1" ht="15" x14ac:dyDescent="0.25">
      <c r="A20" s="786" t="s">
        <v>1292</v>
      </c>
      <c r="B20" s="406" t="s">
        <v>1272</v>
      </c>
      <c r="C20" s="370">
        <v>10</v>
      </c>
      <c r="D20" s="414">
        <f>'Notes BS'!D189</f>
        <v>0</v>
      </c>
      <c r="E20" s="117"/>
      <c r="F20" s="414">
        <f>'Notes BS'!E189</f>
        <v>0</v>
      </c>
      <c r="G20" s="4"/>
      <c r="H20" s="420">
        <f>'Notes BS'!F189</f>
        <v>0</v>
      </c>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8"/>
      <c r="DE20" s="108"/>
      <c r="DF20" s="108"/>
      <c r="DG20" s="108"/>
      <c r="DH20" s="108"/>
      <c r="DI20" s="108"/>
      <c r="DJ20" s="108"/>
      <c r="DK20" s="108"/>
      <c r="DL20" s="108"/>
      <c r="DM20" s="108"/>
      <c r="DN20" s="108"/>
      <c r="DO20" s="108"/>
      <c r="DP20" s="108"/>
      <c r="DQ20" s="108"/>
      <c r="DR20" s="108"/>
      <c r="DS20" s="108"/>
      <c r="DT20" s="108"/>
      <c r="DU20" s="108"/>
      <c r="DV20" s="108"/>
      <c r="DW20" s="108"/>
      <c r="DX20" s="108"/>
      <c r="DY20" s="108"/>
      <c r="DZ20" s="108"/>
      <c r="EA20" s="108"/>
      <c r="EB20" s="108"/>
      <c r="EC20" s="108"/>
      <c r="ED20" s="108"/>
      <c r="EE20" s="108"/>
      <c r="EF20" s="108"/>
      <c r="EG20" s="108"/>
      <c r="EH20" s="108"/>
      <c r="EI20" s="108"/>
      <c r="EJ20" s="108"/>
      <c r="EK20" s="108"/>
      <c r="EL20" s="108"/>
      <c r="EM20" s="108"/>
      <c r="EN20" s="108"/>
      <c r="EO20" s="108"/>
      <c r="EP20" s="108"/>
      <c r="EQ20" s="108"/>
      <c r="ER20" s="108"/>
      <c r="ES20" s="108"/>
      <c r="ET20" s="108"/>
      <c r="EU20" s="108"/>
      <c r="EV20" s="108"/>
      <c r="EW20" s="108"/>
      <c r="EX20" s="108"/>
      <c r="EY20" s="108"/>
      <c r="EZ20" s="108"/>
      <c r="FA20" s="108"/>
      <c r="FB20" s="108"/>
      <c r="FC20" s="108"/>
      <c r="FD20" s="108"/>
      <c r="FE20" s="108"/>
      <c r="FF20" s="108"/>
      <c r="FG20" s="108"/>
      <c r="FH20" s="108"/>
      <c r="FI20" s="108"/>
      <c r="FJ20" s="108"/>
      <c r="FK20" s="108"/>
      <c r="FL20" s="108"/>
      <c r="FM20" s="108"/>
      <c r="FN20" s="108"/>
      <c r="FO20" s="108"/>
      <c r="FP20" s="108"/>
      <c r="FQ20" s="108"/>
      <c r="FR20" s="108"/>
      <c r="FS20" s="108"/>
      <c r="FT20" s="108"/>
      <c r="FU20" s="108"/>
      <c r="FV20" s="108"/>
      <c r="FW20" s="108"/>
      <c r="FX20" s="108"/>
      <c r="FY20" s="108"/>
      <c r="FZ20" s="108"/>
      <c r="GA20" s="108"/>
      <c r="GB20" s="108"/>
      <c r="GC20" s="108"/>
      <c r="GD20" s="108"/>
      <c r="GE20" s="108"/>
      <c r="GF20" s="108"/>
      <c r="GG20" s="108"/>
      <c r="GH20" s="108"/>
      <c r="GI20" s="108"/>
      <c r="GJ20" s="108"/>
      <c r="GK20" s="108"/>
      <c r="GL20" s="108"/>
      <c r="GM20" s="108"/>
      <c r="GN20" s="108"/>
      <c r="GO20" s="108"/>
      <c r="GP20" s="108"/>
      <c r="GQ20" s="108"/>
      <c r="GR20" s="108"/>
      <c r="GS20" s="108"/>
      <c r="GT20" s="108"/>
      <c r="GU20" s="108"/>
      <c r="GV20" s="108"/>
      <c r="GW20" s="108"/>
      <c r="GX20" s="108"/>
      <c r="GY20" s="108"/>
      <c r="GZ20" s="108"/>
      <c r="HA20" s="108"/>
      <c r="HB20" s="108"/>
      <c r="HC20" s="108"/>
      <c r="HD20" s="108"/>
      <c r="HE20" s="108"/>
      <c r="HF20" s="108"/>
      <c r="HG20" s="108"/>
      <c r="HH20" s="108"/>
      <c r="HI20" s="108"/>
      <c r="HJ20" s="108"/>
      <c r="HK20" s="108"/>
      <c r="HL20" s="108"/>
      <c r="HM20" s="108"/>
      <c r="HN20" s="108"/>
      <c r="HO20" s="108"/>
      <c r="HP20" s="108"/>
      <c r="HQ20" s="108"/>
      <c r="HR20" s="108"/>
      <c r="HS20" s="108"/>
      <c r="HT20" s="108"/>
      <c r="HU20" s="108"/>
      <c r="HV20" s="108"/>
      <c r="HW20" s="108"/>
      <c r="HX20" s="108"/>
      <c r="HY20" s="108"/>
      <c r="HZ20" s="108"/>
      <c r="IA20" s="108"/>
      <c r="IB20" s="108"/>
      <c r="IC20" s="108"/>
      <c r="ID20" s="108"/>
      <c r="IE20" s="108"/>
      <c r="IF20" s="108"/>
      <c r="IG20" s="108"/>
      <c r="IH20" s="108"/>
      <c r="II20" s="108"/>
      <c r="IJ20" s="108"/>
      <c r="IK20" s="108"/>
      <c r="IL20" s="108"/>
      <c r="IM20" s="108"/>
      <c r="IN20" s="108"/>
      <c r="IO20" s="108"/>
      <c r="IP20" s="108"/>
      <c r="IQ20" s="108"/>
      <c r="IR20" s="108"/>
      <c r="IS20" s="108"/>
      <c r="IT20" s="108"/>
      <c r="IU20" s="108"/>
      <c r="IV20" s="108"/>
      <c r="IW20" s="108"/>
      <c r="IX20" s="108"/>
      <c r="IY20" s="108"/>
      <c r="IZ20" s="108"/>
      <c r="JA20" s="108"/>
      <c r="JB20" s="108"/>
      <c r="JC20" s="108"/>
      <c r="JD20" s="108"/>
      <c r="JE20" s="108"/>
      <c r="JF20" s="108"/>
      <c r="JG20" s="108"/>
      <c r="JH20" s="108"/>
      <c r="JI20" s="108"/>
      <c r="JJ20" s="108"/>
      <c r="JK20" s="108"/>
      <c r="JL20" s="108"/>
      <c r="JM20" s="108"/>
      <c r="JN20" s="108"/>
      <c r="JO20" s="108"/>
      <c r="JP20" s="108"/>
      <c r="JQ20" s="108"/>
      <c r="JR20" s="108"/>
      <c r="JS20" s="108"/>
      <c r="JT20" s="108"/>
      <c r="JU20" s="108"/>
      <c r="JV20" s="108"/>
      <c r="JW20" s="108"/>
      <c r="JX20" s="108"/>
      <c r="JY20" s="108"/>
      <c r="JZ20" s="108"/>
      <c r="KA20" s="108"/>
      <c r="KB20" s="108"/>
      <c r="KC20" s="108"/>
      <c r="KD20" s="108"/>
      <c r="KE20" s="108"/>
      <c r="KF20" s="108"/>
      <c r="KG20" s="108"/>
      <c r="KH20" s="108"/>
      <c r="KI20" s="108"/>
      <c r="KJ20" s="108"/>
      <c r="KK20" s="108"/>
      <c r="KL20" s="108"/>
      <c r="KM20" s="108"/>
      <c r="KN20" s="108"/>
      <c r="KO20" s="108"/>
      <c r="KP20" s="108"/>
      <c r="KQ20" s="108"/>
      <c r="KR20" s="108"/>
      <c r="KS20" s="108"/>
      <c r="KT20" s="108"/>
      <c r="KU20" s="108"/>
      <c r="KV20" s="108"/>
      <c r="KW20" s="108"/>
      <c r="KX20" s="108"/>
      <c r="KY20" s="108"/>
      <c r="KZ20" s="108"/>
      <c r="LA20" s="108"/>
      <c r="LB20" s="108"/>
      <c r="LC20" s="108"/>
      <c r="LD20" s="108"/>
      <c r="LE20" s="108"/>
      <c r="LF20" s="108"/>
      <c r="LG20" s="108"/>
      <c r="LH20" s="108"/>
      <c r="LI20" s="108"/>
      <c r="LJ20" s="108"/>
      <c r="LK20" s="108"/>
      <c r="LL20" s="108"/>
      <c r="LM20" s="108"/>
      <c r="LN20" s="108"/>
      <c r="LO20" s="108"/>
      <c r="LP20" s="108"/>
      <c r="LQ20" s="108"/>
      <c r="LR20" s="108"/>
      <c r="LS20" s="108"/>
      <c r="LT20" s="108"/>
      <c r="LU20" s="108"/>
      <c r="LV20" s="108"/>
      <c r="LW20" s="108"/>
      <c r="LX20" s="108"/>
      <c r="LY20" s="108"/>
      <c r="LZ20" s="108"/>
      <c r="MA20" s="108"/>
      <c r="MB20" s="108"/>
      <c r="MC20" s="108"/>
      <c r="MD20" s="108"/>
      <c r="ME20" s="108"/>
      <c r="MF20" s="108"/>
      <c r="MG20" s="108"/>
      <c r="MH20" s="108"/>
      <c r="MI20" s="108"/>
      <c r="MJ20" s="108"/>
      <c r="MK20" s="108"/>
      <c r="ML20" s="108"/>
      <c r="MM20" s="108"/>
      <c r="MN20" s="108"/>
      <c r="MO20" s="108"/>
      <c r="MP20" s="108"/>
      <c r="MQ20" s="108"/>
      <c r="MR20" s="108"/>
      <c r="MS20" s="108"/>
      <c r="MT20" s="108"/>
      <c r="MU20" s="108"/>
      <c r="MV20" s="108"/>
      <c r="MW20" s="108"/>
      <c r="MX20" s="108"/>
      <c r="MY20" s="108"/>
      <c r="MZ20" s="108"/>
      <c r="NA20" s="108"/>
      <c r="NB20" s="108"/>
      <c r="NC20" s="108"/>
      <c r="ND20" s="108"/>
      <c r="NE20" s="108"/>
      <c r="NF20" s="108"/>
      <c r="NG20" s="108"/>
      <c r="NH20" s="108"/>
      <c r="NI20" s="108"/>
      <c r="NJ20" s="108"/>
      <c r="NK20" s="108"/>
      <c r="NL20" s="108"/>
      <c r="NM20" s="108"/>
      <c r="NN20" s="108"/>
      <c r="NO20" s="108"/>
      <c r="NP20" s="108"/>
      <c r="NQ20" s="108"/>
      <c r="NR20" s="108"/>
      <c r="NS20" s="108"/>
      <c r="NT20" s="108"/>
      <c r="NU20" s="108"/>
      <c r="NV20" s="108"/>
      <c r="NW20" s="108"/>
      <c r="NX20" s="108"/>
      <c r="NY20" s="108"/>
      <c r="NZ20" s="108"/>
      <c r="OA20" s="108"/>
      <c r="OB20" s="108"/>
      <c r="OC20" s="108"/>
      <c r="OD20" s="108"/>
      <c r="OE20" s="108"/>
      <c r="OF20" s="108"/>
      <c r="OG20" s="108"/>
      <c r="OH20" s="108"/>
      <c r="OI20" s="108"/>
      <c r="OJ20" s="108"/>
      <c r="OK20" s="108"/>
      <c r="OL20" s="108"/>
      <c r="OM20" s="108"/>
      <c r="ON20" s="108"/>
      <c r="OO20" s="108"/>
      <c r="OP20" s="108"/>
      <c r="OQ20" s="108"/>
      <c r="OR20" s="108"/>
      <c r="OS20" s="108"/>
      <c r="OT20" s="108"/>
      <c r="OU20" s="108"/>
      <c r="OV20" s="108"/>
      <c r="OW20" s="108"/>
      <c r="OX20" s="108"/>
      <c r="OY20" s="108"/>
      <c r="OZ20" s="108"/>
      <c r="PA20" s="108"/>
      <c r="PB20" s="108"/>
      <c r="PC20" s="108"/>
      <c r="PD20" s="108"/>
      <c r="PE20" s="108"/>
      <c r="PF20" s="108"/>
      <c r="PG20" s="108"/>
      <c r="PH20" s="108"/>
      <c r="PI20" s="108"/>
      <c r="PJ20" s="108"/>
      <c r="PK20" s="108"/>
      <c r="PL20" s="108"/>
      <c r="PM20" s="108"/>
      <c r="PN20" s="108"/>
      <c r="PO20" s="108"/>
      <c r="PP20" s="108"/>
      <c r="PQ20" s="108"/>
      <c r="PR20" s="108"/>
      <c r="PS20" s="108"/>
      <c r="PT20" s="108"/>
      <c r="PU20" s="108"/>
      <c r="PV20" s="108"/>
      <c r="PW20" s="108"/>
      <c r="PX20" s="108"/>
      <c r="PY20" s="108"/>
      <c r="PZ20" s="108"/>
      <c r="QA20" s="108"/>
      <c r="QB20" s="108"/>
      <c r="QC20" s="108"/>
      <c r="QD20" s="108"/>
      <c r="QE20" s="108"/>
      <c r="QF20" s="108"/>
      <c r="QG20" s="108"/>
      <c r="QH20" s="108"/>
      <c r="QI20" s="108"/>
      <c r="QJ20" s="108"/>
      <c r="QK20" s="108"/>
      <c r="QL20" s="108"/>
      <c r="QM20" s="108"/>
      <c r="QN20" s="108"/>
      <c r="QO20" s="108"/>
      <c r="QP20" s="108"/>
      <c r="QQ20" s="108"/>
      <c r="QR20" s="108"/>
      <c r="QS20" s="108"/>
      <c r="QT20" s="108"/>
      <c r="QU20" s="108"/>
      <c r="QV20" s="108"/>
      <c r="QW20" s="108"/>
      <c r="QX20" s="108"/>
      <c r="QY20" s="108"/>
      <c r="QZ20" s="108"/>
      <c r="RA20" s="108"/>
      <c r="RB20" s="108"/>
      <c r="RC20" s="108"/>
      <c r="RD20" s="108"/>
      <c r="RE20" s="108"/>
      <c r="RF20" s="108"/>
      <c r="RG20" s="108"/>
      <c r="RH20" s="108"/>
      <c r="RI20" s="108"/>
      <c r="RJ20" s="108"/>
      <c r="RK20" s="108"/>
      <c r="RL20" s="108"/>
      <c r="RM20" s="108"/>
      <c r="RN20" s="108"/>
      <c r="RO20" s="108"/>
      <c r="RP20" s="108"/>
      <c r="RQ20" s="108"/>
      <c r="RR20" s="108"/>
      <c r="RS20" s="108"/>
      <c r="RT20" s="108"/>
      <c r="RU20" s="108"/>
      <c r="RV20" s="108"/>
      <c r="RW20" s="108"/>
      <c r="RX20" s="108"/>
      <c r="RY20" s="108"/>
      <c r="RZ20" s="108"/>
      <c r="SA20" s="108"/>
      <c r="SB20" s="108"/>
      <c r="SC20" s="108"/>
      <c r="SD20" s="108"/>
      <c r="SE20" s="108"/>
      <c r="SF20" s="108"/>
      <c r="SG20" s="108"/>
      <c r="SH20" s="108"/>
      <c r="SI20" s="108"/>
      <c r="SJ20" s="108"/>
      <c r="SK20" s="108"/>
      <c r="SL20" s="108"/>
      <c r="SM20" s="108"/>
      <c r="SN20" s="108"/>
      <c r="SO20" s="108"/>
      <c r="SP20" s="108"/>
      <c r="SQ20" s="108"/>
      <c r="SR20" s="108"/>
      <c r="SS20" s="108"/>
      <c r="ST20" s="108"/>
      <c r="SU20" s="108"/>
      <c r="SV20" s="108"/>
      <c r="SW20" s="108"/>
      <c r="SX20" s="108"/>
      <c r="SY20" s="108"/>
      <c r="SZ20" s="108"/>
      <c r="TA20" s="108"/>
      <c r="TB20" s="108"/>
      <c r="TC20" s="108"/>
      <c r="TD20" s="108"/>
      <c r="TE20" s="108"/>
      <c r="TF20" s="108"/>
      <c r="TG20" s="108"/>
      <c r="TH20" s="108"/>
      <c r="TI20" s="108"/>
      <c r="TJ20" s="108"/>
      <c r="TK20" s="108"/>
      <c r="TL20" s="108"/>
      <c r="TM20" s="108"/>
      <c r="TN20" s="108"/>
      <c r="TO20" s="108"/>
      <c r="TP20" s="108"/>
      <c r="TQ20" s="108"/>
      <c r="TR20" s="108"/>
      <c r="TS20" s="108"/>
      <c r="TT20" s="108"/>
      <c r="TU20" s="108"/>
      <c r="TV20" s="108"/>
      <c r="TW20" s="108"/>
      <c r="TX20" s="108"/>
      <c r="TY20" s="108"/>
      <c r="TZ20" s="108"/>
      <c r="UA20" s="108"/>
      <c r="UB20" s="108"/>
      <c r="UC20" s="108"/>
      <c r="UD20" s="108"/>
      <c r="UE20" s="108"/>
      <c r="UF20" s="108"/>
      <c r="UG20" s="108"/>
      <c r="UH20" s="108"/>
      <c r="UI20" s="108"/>
      <c r="UJ20" s="108"/>
      <c r="UK20" s="108"/>
      <c r="UL20" s="108"/>
      <c r="UM20" s="108"/>
      <c r="UN20" s="108"/>
      <c r="UO20" s="108"/>
      <c r="UP20" s="108"/>
      <c r="UQ20" s="108"/>
      <c r="UR20" s="108"/>
      <c r="US20" s="108"/>
      <c r="UT20" s="108"/>
      <c r="UU20" s="108"/>
      <c r="UV20" s="108"/>
      <c r="UW20" s="108"/>
      <c r="UX20" s="108"/>
      <c r="UY20" s="108"/>
      <c r="UZ20" s="108"/>
      <c r="VA20" s="108"/>
      <c r="VB20" s="108"/>
      <c r="VC20" s="108"/>
      <c r="VD20" s="108"/>
      <c r="VE20" s="108"/>
      <c r="VF20" s="108"/>
      <c r="VG20" s="108"/>
      <c r="VH20" s="108"/>
      <c r="VI20" s="108"/>
      <c r="VJ20" s="108"/>
      <c r="VK20" s="108"/>
      <c r="VL20" s="108"/>
      <c r="VM20" s="108"/>
      <c r="VN20" s="108"/>
      <c r="VO20" s="108"/>
      <c r="VP20" s="108"/>
      <c r="VQ20" s="108"/>
      <c r="VR20" s="108"/>
      <c r="VS20" s="108"/>
      <c r="VT20" s="108"/>
      <c r="VU20" s="108"/>
      <c r="VV20" s="108"/>
      <c r="VW20" s="108"/>
      <c r="VX20" s="108"/>
      <c r="VY20" s="108"/>
      <c r="VZ20" s="108"/>
      <c r="WA20" s="108"/>
      <c r="WB20" s="108"/>
      <c r="WC20" s="108"/>
      <c r="WD20" s="108"/>
      <c r="WE20" s="108"/>
      <c r="WF20" s="108"/>
      <c r="WG20" s="108"/>
      <c r="WH20" s="108"/>
      <c r="WI20" s="108"/>
      <c r="WJ20" s="108"/>
      <c r="WK20" s="108"/>
      <c r="WL20" s="108"/>
      <c r="WM20" s="108"/>
      <c r="WN20" s="108"/>
      <c r="WO20" s="108"/>
      <c r="WP20" s="108"/>
      <c r="WQ20" s="108"/>
      <c r="WR20" s="108"/>
      <c r="WS20" s="108"/>
      <c r="WT20" s="108"/>
      <c r="WU20" s="108"/>
      <c r="WV20" s="108"/>
      <c r="WW20" s="108"/>
      <c r="WX20" s="108"/>
      <c r="WY20" s="108"/>
      <c r="WZ20" s="108"/>
      <c r="XA20" s="108"/>
      <c r="XB20" s="108"/>
      <c r="XC20" s="108"/>
      <c r="XD20" s="108"/>
      <c r="XE20" s="108"/>
      <c r="XF20" s="108"/>
      <c r="XG20" s="108"/>
      <c r="XH20" s="108"/>
      <c r="XI20" s="108"/>
      <c r="XJ20" s="108"/>
      <c r="XK20" s="108"/>
      <c r="XL20" s="108"/>
      <c r="XM20" s="108"/>
      <c r="XN20" s="108"/>
      <c r="XO20" s="108"/>
      <c r="XP20" s="108"/>
      <c r="XQ20" s="108"/>
      <c r="XR20" s="108"/>
      <c r="XS20" s="108"/>
      <c r="XT20" s="108"/>
      <c r="XU20" s="108"/>
      <c r="XV20" s="108"/>
      <c r="XW20" s="108"/>
      <c r="XX20" s="108"/>
      <c r="XY20" s="108"/>
      <c r="XZ20" s="108"/>
      <c r="YA20" s="108"/>
      <c r="YB20" s="108"/>
      <c r="YC20" s="108"/>
      <c r="YD20" s="108"/>
      <c r="YE20" s="108"/>
      <c r="YF20" s="108"/>
      <c r="YG20" s="108"/>
      <c r="YH20" s="108"/>
      <c r="YI20" s="108"/>
      <c r="YJ20" s="108"/>
      <c r="YK20" s="108"/>
      <c r="YL20" s="108"/>
      <c r="YM20" s="108"/>
      <c r="YN20" s="108"/>
      <c r="YO20" s="108"/>
      <c r="YP20" s="108"/>
      <c r="YQ20" s="108"/>
      <c r="YR20" s="108"/>
      <c r="YS20" s="108"/>
      <c r="YT20" s="108"/>
      <c r="YU20" s="108"/>
      <c r="YV20" s="108"/>
      <c r="YW20" s="108"/>
      <c r="YX20" s="108"/>
      <c r="YY20" s="108"/>
      <c r="YZ20" s="108"/>
      <c r="ZA20" s="108"/>
      <c r="ZB20" s="108"/>
      <c r="ZC20" s="108"/>
      <c r="ZD20" s="108"/>
      <c r="ZE20" s="108"/>
      <c r="ZF20" s="108"/>
      <c r="ZG20" s="108"/>
      <c r="ZH20" s="108"/>
      <c r="ZI20" s="108"/>
      <c r="ZJ20" s="108"/>
      <c r="ZK20" s="108"/>
      <c r="ZL20" s="108"/>
      <c r="ZM20" s="108"/>
      <c r="ZN20" s="108"/>
      <c r="ZO20" s="108"/>
      <c r="ZP20" s="108"/>
      <c r="ZQ20" s="108"/>
      <c r="ZR20" s="108"/>
      <c r="ZS20" s="108"/>
      <c r="ZT20" s="108"/>
      <c r="ZU20" s="108"/>
      <c r="ZV20" s="108"/>
      <c r="ZW20" s="108"/>
      <c r="ZX20" s="108"/>
      <c r="ZY20" s="108"/>
      <c r="ZZ20" s="108"/>
      <c r="AAA20" s="108"/>
      <c r="AAB20" s="108"/>
      <c r="AAC20" s="108"/>
      <c r="AAD20" s="108"/>
      <c r="AAE20" s="108"/>
      <c r="AAF20" s="108"/>
      <c r="AAG20" s="108"/>
      <c r="AAH20" s="108"/>
      <c r="AAI20" s="108"/>
      <c r="AAJ20" s="108"/>
      <c r="AAK20" s="108"/>
      <c r="AAL20" s="108"/>
      <c r="AAM20" s="108"/>
      <c r="AAN20" s="108"/>
      <c r="AAO20" s="108"/>
      <c r="AAP20" s="108"/>
      <c r="AAQ20" s="108"/>
      <c r="AAR20" s="108"/>
      <c r="AAS20" s="108"/>
      <c r="AAT20" s="108"/>
      <c r="AAU20" s="108"/>
      <c r="AAV20" s="108"/>
      <c r="AAW20" s="108"/>
      <c r="AAX20" s="108"/>
      <c r="AAY20" s="108"/>
      <c r="AAZ20" s="108"/>
      <c r="ABA20" s="108"/>
      <c r="ABB20" s="108"/>
      <c r="ABC20" s="108"/>
      <c r="ABD20" s="108"/>
      <c r="ABE20" s="108"/>
      <c r="ABF20" s="108"/>
      <c r="ABG20" s="108"/>
      <c r="ABH20" s="108"/>
      <c r="ABI20" s="108"/>
      <c r="ABJ20" s="108"/>
      <c r="ABK20" s="108"/>
      <c r="ABL20" s="108"/>
      <c r="ABM20" s="108"/>
      <c r="ABN20" s="108"/>
      <c r="ABO20" s="108"/>
      <c r="ABP20" s="108"/>
      <c r="ABQ20" s="108"/>
      <c r="ABR20" s="108"/>
      <c r="ABS20" s="108"/>
      <c r="ABT20" s="108"/>
      <c r="ABU20" s="108"/>
      <c r="ABV20" s="108"/>
      <c r="ABW20" s="108"/>
      <c r="ABX20" s="108"/>
      <c r="ABY20" s="108"/>
      <c r="ABZ20" s="108"/>
      <c r="ACA20" s="108"/>
      <c r="ACB20" s="108"/>
      <c r="ACC20" s="108"/>
      <c r="ACD20" s="108"/>
      <c r="ACE20" s="108"/>
      <c r="ACF20" s="108"/>
      <c r="ACG20" s="108"/>
      <c r="ACH20" s="108"/>
      <c r="ACI20" s="108"/>
      <c r="ACJ20" s="108"/>
      <c r="ACK20" s="108"/>
      <c r="ACL20" s="108"/>
      <c r="ACM20" s="108"/>
      <c r="ACN20" s="108"/>
      <c r="ACO20" s="108"/>
      <c r="ACP20" s="108"/>
      <c r="ACQ20" s="108"/>
      <c r="ACR20" s="108"/>
      <c r="ACS20" s="108"/>
      <c r="ACT20" s="108"/>
      <c r="ACU20" s="108"/>
      <c r="ACV20" s="108"/>
      <c r="ACW20" s="108"/>
      <c r="ACX20" s="108"/>
      <c r="ACY20" s="108"/>
      <c r="ACZ20" s="108"/>
      <c r="ADA20" s="108"/>
      <c r="ADB20" s="108"/>
      <c r="ADC20" s="108"/>
      <c r="ADD20" s="108"/>
      <c r="ADE20" s="108"/>
      <c r="ADF20" s="108"/>
      <c r="ADG20" s="108"/>
      <c r="ADH20" s="108"/>
      <c r="ADI20" s="108"/>
      <c r="ADJ20" s="108"/>
      <c r="ADK20" s="108"/>
      <c r="ADL20" s="108"/>
      <c r="ADM20" s="108"/>
      <c r="ADN20" s="108"/>
      <c r="ADO20" s="108"/>
      <c r="ADP20" s="108"/>
      <c r="ADQ20" s="108"/>
      <c r="ADR20" s="108"/>
      <c r="ADS20" s="108"/>
      <c r="ADT20" s="108"/>
      <c r="ADU20" s="108"/>
      <c r="ADV20" s="108"/>
      <c r="ADW20" s="108"/>
      <c r="ADX20" s="108"/>
      <c r="ADY20" s="108"/>
      <c r="ADZ20" s="108"/>
      <c r="AEA20" s="108"/>
      <c r="AEB20" s="108"/>
      <c r="AEC20" s="108"/>
      <c r="AED20" s="108"/>
      <c r="AEE20" s="108"/>
      <c r="AEF20" s="108"/>
      <c r="AEG20" s="108"/>
      <c r="AEH20" s="108"/>
      <c r="AEI20" s="108"/>
      <c r="AEJ20" s="108"/>
      <c r="AEK20" s="108"/>
      <c r="AEL20" s="108"/>
      <c r="AEM20" s="108"/>
      <c r="AEN20" s="108"/>
      <c r="AEO20" s="108"/>
      <c r="AEP20" s="108"/>
      <c r="AEQ20" s="108"/>
      <c r="AER20" s="108"/>
      <c r="AES20" s="108"/>
      <c r="AET20" s="108"/>
      <c r="AEU20" s="108"/>
      <c r="AEV20" s="108"/>
      <c r="AEW20" s="108"/>
      <c r="AEX20" s="108"/>
      <c r="AEY20" s="108"/>
      <c r="AEZ20" s="108"/>
      <c r="AFA20" s="108"/>
      <c r="AFB20" s="108"/>
      <c r="AFC20" s="108"/>
      <c r="AFD20" s="108"/>
      <c r="AFE20" s="108"/>
      <c r="AFF20" s="108"/>
      <c r="AFG20" s="108"/>
      <c r="AFH20" s="108"/>
      <c r="AFI20" s="108"/>
      <c r="AFJ20" s="108"/>
      <c r="AFK20" s="108"/>
      <c r="AFL20" s="108"/>
      <c r="AFM20" s="108"/>
      <c r="AFN20" s="108"/>
      <c r="AFO20" s="108"/>
      <c r="AFP20" s="108"/>
      <c r="AFQ20" s="108"/>
      <c r="AFR20" s="108"/>
      <c r="AFS20" s="108"/>
      <c r="AFT20" s="108"/>
      <c r="AFU20" s="108"/>
      <c r="AFV20" s="108"/>
      <c r="AFW20" s="108"/>
      <c r="AFX20" s="108"/>
      <c r="AFY20" s="108"/>
      <c r="AFZ20" s="108"/>
      <c r="AGA20" s="108"/>
      <c r="AGB20" s="108"/>
      <c r="AGC20" s="108"/>
      <c r="AGD20" s="108"/>
      <c r="AGE20" s="108"/>
      <c r="AGF20" s="108"/>
      <c r="AGG20" s="108"/>
      <c r="AGH20" s="108"/>
      <c r="AGI20" s="108"/>
      <c r="AGJ20" s="108"/>
      <c r="AGK20" s="108"/>
      <c r="AGL20" s="108"/>
      <c r="AGM20" s="108"/>
      <c r="AGN20" s="108"/>
      <c r="AGO20" s="108"/>
      <c r="AGP20" s="108"/>
      <c r="AGQ20" s="108"/>
      <c r="AGR20" s="108"/>
      <c r="AGS20" s="108"/>
      <c r="AGT20" s="108"/>
      <c r="AGU20" s="108"/>
      <c r="AGV20" s="108"/>
      <c r="AGW20" s="108"/>
      <c r="AGX20" s="108"/>
      <c r="AGY20" s="108"/>
      <c r="AGZ20" s="108"/>
      <c r="AHA20" s="108"/>
      <c r="AHB20" s="108"/>
      <c r="AHC20" s="108"/>
      <c r="AHD20" s="108"/>
      <c r="AHE20" s="108"/>
      <c r="AHF20" s="108"/>
      <c r="AHG20" s="108"/>
      <c r="AHH20" s="108"/>
      <c r="AHI20" s="108"/>
      <c r="AHJ20" s="108"/>
      <c r="AHK20" s="108"/>
      <c r="AHL20" s="108"/>
      <c r="AHM20" s="108"/>
      <c r="AHN20" s="108"/>
      <c r="AHO20" s="108"/>
      <c r="AHP20" s="108"/>
      <c r="AHQ20" s="108"/>
      <c r="AHR20" s="108"/>
      <c r="AHS20" s="108"/>
      <c r="AHT20" s="108"/>
      <c r="AHU20" s="108"/>
      <c r="AHV20" s="108"/>
      <c r="AHW20" s="108"/>
      <c r="AHX20" s="108"/>
      <c r="AHY20" s="108"/>
      <c r="AHZ20" s="108"/>
      <c r="AIA20" s="108"/>
      <c r="AIB20" s="108"/>
      <c r="AIC20" s="108"/>
      <c r="AID20" s="108"/>
      <c r="AIE20" s="108"/>
      <c r="AIF20" s="108"/>
      <c r="AIG20" s="108"/>
      <c r="AIH20" s="108"/>
      <c r="AII20" s="108"/>
      <c r="AIJ20" s="108"/>
      <c r="AIK20" s="108"/>
      <c r="AIL20" s="108"/>
      <c r="AIM20" s="108"/>
      <c r="AIN20" s="108"/>
      <c r="AIO20" s="108"/>
      <c r="AIP20" s="108"/>
      <c r="AIQ20" s="108"/>
      <c r="AIR20" s="108"/>
      <c r="AIS20" s="108"/>
      <c r="AIT20" s="108"/>
      <c r="AIU20" s="108"/>
      <c r="AIV20" s="108"/>
      <c r="AIW20" s="108"/>
      <c r="AIX20" s="108"/>
      <c r="AIY20" s="108"/>
      <c r="AIZ20" s="108"/>
      <c r="AJA20" s="108"/>
      <c r="AJB20" s="108"/>
      <c r="AJC20" s="108"/>
      <c r="AJD20" s="108"/>
      <c r="AJE20" s="108"/>
      <c r="AJF20" s="108"/>
      <c r="AJG20" s="108"/>
      <c r="AJH20" s="108"/>
      <c r="AJI20" s="108"/>
      <c r="AJJ20" s="108"/>
      <c r="AJK20" s="108"/>
      <c r="AJL20" s="108"/>
      <c r="AJM20" s="108"/>
      <c r="AJN20" s="108"/>
      <c r="AJO20" s="108"/>
      <c r="AJP20" s="108"/>
      <c r="AJQ20" s="108"/>
      <c r="AJR20" s="108"/>
      <c r="AJS20" s="108"/>
      <c r="AJT20" s="108"/>
      <c r="AJU20" s="108"/>
      <c r="AJV20" s="108"/>
      <c r="AJW20" s="108"/>
      <c r="AJX20" s="108"/>
      <c r="AJY20" s="108"/>
      <c r="AJZ20" s="108"/>
      <c r="AKA20" s="108"/>
      <c r="AKB20" s="108"/>
      <c r="AKC20" s="108"/>
      <c r="AKD20" s="108"/>
      <c r="AKE20" s="108"/>
      <c r="AKF20" s="108"/>
      <c r="AKG20" s="108"/>
      <c r="AKH20" s="108"/>
      <c r="AKI20" s="108"/>
      <c r="AKJ20" s="108"/>
      <c r="AKK20" s="108"/>
      <c r="AKL20" s="108"/>
      <c r="AKM20" s="108"/>
      <c r="AKN20" s="108"/>
      <c r="AKO20" s="108"/>
      <c r="AKP20" s="108"/>
      <c r="AKQ20" s="108"/>
      <c r="AKR20" s="108"/>
      <c r="AKS20" s="108"/>
      <c r="AKT20" s="108"/>
      <c r="AKU20" s="108"/>
      <c r="AKV20" s="108"/>
      <c r="AKW20" s="108"/>
      <c r="AKX20" s="108"/>
      <c r="AKY20" s="108"/>
      <c r="AKZ20" s="108"/>
      <c r="ALA20" s="108"/>
      <c r="ALB20" s="108"/>
      <c r="ALC20" s="108"/>
      <c r="ALD20" s="108"/>
      <c r="ALE20" s="108"/>
      <c r="ALF20" s="108"/>
      <c r="ALG20" s="108"/>
      <c r="ALH20" s="108"/>
      <c r="ALI20" s="108"/>
      <c r="ALJ20" s="108"/>
      <c r="ALK20" s="108"/>
      <c r="ALL20" s="108"/>
      <c r="ALM20" s="108"/>
      <c r="ALN20" s="108"/>
      <c r="ALO20" s="108"/>
      <c r="ALP20" s="108"/>
      <c r="ALQ20" s="108"/>
      <c r="ALR20" s="108"/>
      <c r="ALS20" s="108"/>
      <c r="ALT20" s="108"/>
      <c r="ALU20" s="108"/>
      <c r="ALV20" s="108"/>
      <c r="ALW20" s="108"/>
      <c r="ALX20" s="108"/>
      <c r="ALY20" s="108"/>
      <c r="ALZ20" s="108"/>
      <c r="AMA20" s="108"/>
      <c r="AMB20" s="108"/>
      <c r="AMC20" s="108"/>
      <c r="AMD20" s="108"/>
      <c r="AME20" s="108"/>
      <c r="AMF20" s="108"/>
      <c r="AMG20" s="108"/>
      <c r="AMH20" s="108"/>
      <c r="AMI20" s="108"/>
      <c r="AMJ20" s="108"/>
      <c r="AMK20" s="108"/>
      <c r="AML20" s="108"/>
      <c r="AMM20" s="108"/>
      <c r="AMN20" s="108"/>
      <c r="AMO20" s="108"/>
      <c r="AMP20" s="108"/>
      <c r="AMQ20" s="108"/>
      <c r="AMR20" s="108"/>
      <c r="AMS20" s="108"/>
      <c r="AMT20" s="108"/>
      <c r="AMU20" s="108"/>
      <c r="AMV20" s="108"/>
      <c r="AMW20" s="108"/>
      <c r="AMX20" s="108"/>
      <c r="AMY20" s="108"/>
      <c r="AMZ20" s="108"/>
      <c r="ANA20" s="108"/>
      <c r="ANB20" s="108"/>
      <c r="ANC20" s="108"/>
      <c r="AND20" s="108"/>
      <c r="ANE20" s="108"/>
      <c r="ANF20" s="108"/>
      <c r="ANG20" s="108"/>
      <c r="ANH20" s="108"/>
      <c r="ANI20" s="108"/>
      <c r="ANJ20" s="108"/>
      <c r="ANK20" s="108"/>
      <c r="ANL20" s="108"/>
      <c r="ANM20" s="108"/>
      <c r="ANN20" s="108"/>
      <c r="ANO20" s="108"/>
      <c r="ANP20" s="108"/>
      <c r="ANQ20" s="108"/>
      <c r="ANR20" s="108"/>
      <c r="ANS20" s="108"/>
      <c r="ANT20" s="108"/>
      <c r="ANU20" s="108"/>
      <c r="ANV20" s="108"/>
      <c r="ANW20" s="108"/>
      <c r="ANX20" s="108"/>
      <c r="ANY20" s="108"/>
      <c r="ANZ20" s="108"/>
      <c r="AOA20" s="108"/>
      <c r="AOB20" s="108"/>
      <c r="AOC20" s="108"/>
      <c r="AOD20" s="108"/>
      <c r="AOE20" s="108"/>
      <c r="AOF20" s="108"/>
      <c r="AOG20" s="108"/>
      <c r="AOH20" s="108"/>
      <c r="AOI20" s="108"/>
      <c r="AOJ20" s="108"/>
      <c r="AOK20" s="108"/>
      <c r="AOL20" s="108"/>
      <c r="AOM20" s="108"/>
      <c r="AON20" s="108"/>
      <c r="AOO20" s="108"/>
      <c r="AOP20" s="108"/>
      <c r="AOQ20" s="108"/>
      <c r="AOR20" s="108"/>
      <c r="AOS20" s="108"/>
      <c r="AOT20" s="108"/>
      <c r="AOU20" s="108"/>
      <c r="AOV20" s="108"/>
      <c r="AOW20" s="108"/>
      <c r="AOX20" s="108"/>
      <c r="AOY20" s="108"/>
      <c r="AOZ20" s="108"/>
      <c r="APA20" s="108"/>
      <c r="APB20" s="108"/>
      <c r="APC20" s="108"/>
      <c r="APD20" s="108"/>
      <c r="APE20" s="108"/>
      <c r="APF20" s="108"/>
      <c r="APG20" s="108"/>
      <c r="APH20" s="108"/>
      <c r="API20" s="108"/>
      <c r="APJ20" s="108"/>
      <c r="APK20" s="108"/>
      <c r="APL20" s="108"/>
      <c r="APM20" s="108"/>
      <c r="APN20" s="108"/>
      <c r="APO20" s="108"/>
      <c r="APP20" s="108"/>
      <c r="APQ20" s="108"/>
      <c r="APR20" s="108"/>
      <c r="APS20" s="108"/>
      <c r="APT20" s="108"/>
      <c r="APU20" s="108"/>
      <c r="APV20" s="108"/>
      <c r="APW20" s="108"/>
      <c r="APX20" s="108"/>
      <c r="APY20" s="108"/>
      <c r="APZ20" s="108"/>
      <c r="AQA20" s="108"/>
      <c r="AQB20" s="108"/>
      <c r="AQC20" s="108"/>
      <c r="AQD20" s="108"/>
      <c r="AQE20" s="108"/>
      <c r="AQF20" s="108"/>
      <c r="AQG20" s="108"/>
      <c r="AQH20" s="108"/>
      <c r="AQI20" s="108"/>
      <c r="AQJ20" s="108"/>
      <c r="AQK20" s="108"/>
      <c r="AQL20" s="108"/>
      <c r="AQM20" s="108"/>
      <c r="AQN20" s="108"/>
      <c r="AQO20" s="108"/>
      <c r="AQP20" s="108"/>
      <c r="AQQ20" s="108"/>
      <c r="AQR20" s="108"/>
      <c r="AQS20" s="108"/>
      <c r="AQT20" s="108"/>
      <c r="AQU20" s="108"/>
      <c r="AQV20" s="108"/>
      <c r="AQW20" s="108"/>
      <c r="AQX20" s="108"/>
      <c r="AQY20" s="108"/>
      <c r="AQZ20" s="108"/>
      <c r="ARA20" s="108"/>
      <c r="ARB20" s="108"/>
      <c r="ARC20" s="108"/>
      <c r="ARD20" s="108"/>
      <c r="ARE20" s="108"/>
      <c r="ARF20" s="108"/>
      <c r="ARG20" s="108"/>
      <c r="ARH20" s="108"/>
      <c r="ARI20" s="108"/>
      <c r="ARJ20" s="108"/>
      <c r="ARK20" s="108"/>
      <c r="ARL20" s="108"/>
      <c r="ARM20" s="108"/>
      <c r="ARN20" s="108"/>
      <c r="ARO20" s="108"/>
      <c r="ARP20" s="108"/>
      <c r="ARQ20" s="108"/>
      <c r="ARR20" s="108"/>
      <c r="ARS20" s="108"/>
      <c r="ART20" s="108"/>
      <c r="ARU20" s="108"/>
      <c r="ARV20" s="108"/>
      <c r="ARW20" s="108"/>
      <c r="ARX20" s="108"/>
      <c r="ARY20" s="108"/>
      <c r="ARZ20" s="108"/>
      <c r="ASA20" s="108"/>
      <c r="ASB20" s="108"/>
      <c r="ASC20" s="108"/>
      <c r="ASD20" s="108"/>
      <c r="ASE20" s="108"/>
      <c r="ASF20" s="108"/>
      <c r="ASG20" s="108"/>
      <c r="ASH20" s="108"/>
      <c r="ASI20" s="108"/>
      <c r="ASJ20" s="108"/>
      <c r="ASK20" s="108"/>
      <c r="ASL20" s="108"/>
      <c r="ASM20" s="108"/>
      <c r="ASN20" s="108"/>
      <c r="ASO20" s="108"/>
      <c r="ASP20" s="108"/>
      <c r="ASQ20" s="108"/>
      <c r="ASR20" s="108"/>
      <c r="ASS20" s="108"/>
      <c r="AST20" s="108"/>
      <c r="ASU20" s="108"/>
      <c r="ASV20" s="108"/>
      <c r="ASW20" s="108"/>
      <c r="ASX20" s="108"/>
      <c r="ASY20" s="108"/>
      <c r="ASZ20" s="108"/>
      <c r="ATA20" s="108"/>
      <c r="ATB20" s="108"/>
      <c r="ATC20" s="108"/>
      <c r="ATD20" s="108"/>
      <c r="ATE20" s="108"/>
      <c r="ATF20" s="108"/>
      <c r="ATG20" s="108"/>
      <c r="ATH20" s="108"/>
      <c r="ATI20" s="108"/>
      <c r="ATJ20" s="108"/>
      <c r="ATK20" s="108"/>
      <c r="ATL20" s="108"/>
      <c r="ATM20" s="108"/>
      <c r="ATN20" s="108"/>
      <c r="ATO20" s="108"/>
      <c r="ATP20" s="108"/>
      <c r="ATQ20" s="108"/>
      <c r="ATR20" s="108"/>
      <c r="ATS20" s="108"/>
      <c r="ATT20" s="108"/>
      <c r="ATU20" s="108"/>
      <c r="ATV20" s="108"/>
      <c r="ATW20" s="108"/>
      <c r="ATX20" s="108"/>
      <c r="ATY20" s="108"/>
      <c r="ATZ20" s="108"/>
      <c r="AUA20" s="108"/>
      <c r="AUB20" s="108"/>
      <c r="AUC20" s="108"/>
      <c r="AUD20" s="108"/>
      <c r="AUE20" s="108"/>
      <c r="AUF20" s="108"/>
      <c r="AUG20" s="108"/>
      <c r="AUH20" s="108"/>
      <c r="AUI20" s="108"/>
      <c r="AUJ20" s="108"/>
      <c r="AUK20" s="108"/>
      <c r="AUL20" s="108"/>
      <c r="AUM20" s="108"/>
      <c r="AUN20" s="108"/>
      <c r="AUO20" s="108"/>
      <c r="AUP20" s="108"/>
      <c r="AUQ20" s="108"/>
      <c r="AUR20" s="108"/>
      <c r="AUS20" s="108"/>
      <c r="AUT20" s="108"/>
      <c r="AUU20" s="108"/>
      <c r="AUV20" s="108"/>
      <c r="AUW20" s="108"/>
      <c r="AUX20" s="108"/>
      <c r="AUY20" s="108"/>
      <c r="AUZ20" s="108"/>
      <c r="AVA20" s="108"/>
      <c r="AVB20" s="108"/>
      <c r="AVC20" s="108"/>
      <c r="AVD20" s="108"/>
      <c r="AVE20" s="108"/>
      <c r="AVF20" s="108"/>
      <c r="AVG20" s="108"/>
      <c r="AVH20" s="108"/>
      <c r="AVI20" s="108"/>
      <c r="AVJ20" s="108"/>
      <c r="AVK20" s="108"/>
      <c r="AVL20" s="108"/>
      <c r="AVM20" s="108"/>
      <c r="AVN20" s="108"/>
      <c r="AVO20" s="108"/>
      <c r="AVP20" s="108"/>
      <c r="AVQ20" s="108"/>
      <c r="AVR20" s="108"/>
      <c r="AVS20" s="108"/>
      <c r="AVT20" s="108"/>
      <c r="AVU20" s="108"/>
      <c r="AVV20" s="108"/>
      <c r="AVW20" s="108"/>
      <c r="AVX20" s="108"/>
      <c r="AVY20" s="108"/>
      <c r="AVZ20" s="108"/>
      <c r="AWA20" s="108"/>
      <c r="AWB20" s="108"/>
      <c r="AWC20" s="108"/>
      <c r="AWD20" s="108"/>
      <c r="AWE20" s="108"/>
      <c r="AWF20" s="108"/>
      <c r="AWG20" s="108"/>
      <c r="AWH20" s="108"/>
      <c r="AWI20" s="108"/>
      <c r="AWJ20" s="108"/>
      <c r="AWK20" s="108"/>
      <c r="AWL20" s="108"/>
      <c r="AWM20" s="108"/>
      <c r="AWN20" s="108"/>
      <c r="AWO20" s="108"/>
      <c r="AWP20" s="108"/>
      <c r="AWQ20" s="108"/>
      <c r="AWR20" s="108"/>
      <c r="AWS20" s="108"/>
      <c r="AWT20" s="108"/>
      <c r="AWU20" s="108"/>
      <c r="AWV20" s="108"/>
      <c r="AWW20" s="108"/>
      <c r="AWX20" s="108"/>
      <c r="AWY20" s="108"/>
      <c r="AWZ20" s="108"/>
      <c r="AXA20" s="108"/>
      <c r="AXB20" s="108"/>
      <c r="AXC20" s="108"/>
      <c r="AXD20" s="108"/>
      <c r="AXE20" s="108"/>
      <c r="AXF20" s="108"/>
      <c r="AXG20" s="108"/>
      <c r="AXH20" s="108"/>
      <c r="AXI20" s="108"/>
      <c r="AXJ20" s="108"/>
      <c r="AXK20" s="108"/>
      <c r="AXL20" s="108"/>
      <c r="AXM20" s="108"/>
      <c r="AXN20" s="108"/>
      <c r="AXO20" s="108"/>
      <c r="AXP20" s="108"/>
      <c r="AXQ20" s="108"/>
      <c r="AXR20" s="108"/>
      <c r="AXS20" s="108"/>
      <c r="AXT20" s="108"/>
      <c r="AXU20" s="108"/>
      <c r="AXV20" s="108"/>
      <c r="AXW20" s="108"/>
      <c r="AXX20" s="108"/>
      <c r="AXY20" s="108"/>
      <c r="AXZ20" s="108"/>
      <c r="AYA20" s="108"/>
      <c r="AYB20" s="108"/>
      <c r="AYC20" s="108"/>
      <c r="AYD20" s="108"/>
      <c r="AYE20" s="108"/>
      <c r="AYF20" s="108"/>
      <c r="AYG20" s="108"/>
      <c r="AYH20" s="108"/>
      <c r="AYI20" s="108"/>
      <c r="AYJ20" s="108"/>
      <c r="AYK20" s="108"/>
      <c r="AYL20" s="108"/>
      <c r="AYM20" s="108"/>
      <c r="AYN20" s="108"/>
      <c r="AYO20" s="108"/>
      <c r="AYP20" s="108"/>
      <c r="AYQ20" s="108"/>
      <c r="AYR20" s="108"/>
      <c r="AYS20" s="108"/>
      <c r="AYT20" s="108"/>
      <c r="AYU20" s="108"/>
      <c r="AYV20" s="108"/>
      <c r="AYW20" s="108"/>
      <c r="AYX20" s="108"/>
      <c r="AYY20" s="108"/>
      <c r="AYZ20" s="108"/>
      <c r="AZA20" s="108"/>
      <c r="AZB20" s="108"/>
      <c r="AZC20" s="108"/>
      <c r="AZD20" s="108"/>
      <c r="AZE20" s="108"/>
      <c r="AZF20" s="108"/>
      <c r="AZG20" s="108"/>
      <c r="AZH20" s="108"/>
      <c r="AZI20" s="108"/>
      <c r="AZJ20" s="108"/>
      <c r="AZK20" s="108"/>
      <c r="AZL20" s="108"/>
      <c r="AZM20" s="108"/>
      <c r="AZN20" s="108"/>
      <c r="AZO20" s="108"/>
      <c r="AZP20" s="108"/>
      <c r="AZQ20" s="108"/>
      <c r="AZR20" s="108"/>
      <c r="AZS20" s="108"/>
      <c r="AZT20" s="108"/>
      <c r="AZU20" s="108"/>
      <c r="AZV20" s="108"/>
      <c r="AZW20" s="108"/>
      <c r="AZX20" s="108"/>
      <c r="AZY20" s="108"/>
      <c r="AZZ20" s="108"/>
      <c r="BAA20" s="108"/>
      <c r="BAB20" s="108"/>
      <c r="BAC20" s="108"/>
      <c r="BAD20" s="108"/>
      <c r="BAE20" s="108"/>
      <c r="BAF20" s="108"/>
      <c r="BAG20" s="108"/>
      <c r="BAH20" s="108"/>
      <c r="BAI20" s="108"/>
      <c r="BAJ20" s="108"/>
      <c r="BAK20" s="108"/>
      <c r="BAL20" s="108"/>
      <c r="BAM20" s="108"/>
      <c r="BAN20" s="108"/>
      <c r="BAO20" s="108"/>
      <c r="BAP20" s="108"/>
      <c r="BAQ20" s="108"/>
      <c r="BAR20" s="108"/>
      <c r="BAS20" s="108"/>
      <c r="BAT20" s="108"/>
      <c r="BAU20" s="108"/>
      <c r="BAV20" s="108"/>
      <c r="BAW20" s="108"/>
      <c r="BAX20" s="108"/>
      <c r="BAY20" s="108"/>
      <c r="BAZ20" s="108"/>
      <c r="BBA20" s="108"/>
      <c r="BBB20" s="108"/>
      <c r="BBC20" s="108"/>
      <c r="BBD20" s="108"/>
      <c r="BBE20" s="108"/>
      <c r="BBF20" s="108"/>
      <c r="BBG20" s="108"/>
      <c r="BBH20" s="108"/>
      <c r="BBI20" s="108"/>
      <c r="BBJ20" s="108"/>
      <c r="BBK20" s="108"/>
      <c r="BBL20" s="108"/>
      <c r="BBM20" s="108"/>
      <c r="BBN20" s="108"/>
      <c r="BBO20" s="108"/>
      <c r="BBP20" s="108"/>
      <c r="BBQ20" s="108"/>
      <c r="BBR20" s="108"/>
      <c r="BBS20" s="108"/>
      <c r="BBT20" s="108"/>
      <c r="BBU20" s="108"/>
      <c r="BBV20" s="108"/>
      <c r="BBW20" s="108"/>
      <c r="BBX20" s="108"/>
      <c r="BBY20" s="108"/>
      <c r="BBZ20" s="108"/>
      <c r="BCA20" s="108"/>
      <c r="BCB20" s="108"/>
      <c r="BCC20" s="108"/>
      <c r="BCD20" s="108"/>
      <c r="BCE20" s="108"/>
      <c r="BCF20" s="108"/>
      <c r="BCG20" s="108"/>
      <c r="BCH20" s="108"/>
      <c r="BCI20" s="108"/>
      <c r="BCJ20" s="108"/>
      <c r="BCK20" s="108"/>
      <c r="BCL20" s="108"/>
      <c r="BCM20" s="108"/>
      <c r="BCN20" s="108"/>
      <c r="BCO20" s="108"/>
      <c r="BCP20" s="108"/>
      <c r="BCQ20" s="108"/>
      <c r="BCR20" s="108"/>
      <c r="BCS20" s="108"/>
      <c r="BCT20" s="108"/>
      <c r="BCU20" s="108"/>
      <c r="BCV20" s="108"/>
      <c r="BCW20" s="108"/>
      <c r="BCX20" s="108"/>
      <c r="BCY20" s="108"/>
      <c r="BCZ20" s="108"/>
      <c r="BDA20" s="108"/>
      <c r="BDB20" s="108"/>
      <c r="BDC20" s="108"/>
      <c r="BDD20" s="108"/>
      <c r="BDE20" s="108"/>
      <c r="BDF20" s="108"/>
      <c r="BDG20" s="108"/>
      <c r="BDH20" s="108"/>
      <c r="BDI20" s="108"/>
      <c r="BDJ20" s="108"/>
      <c r="BDK20" s="108"/>
      <c r="BDL20" s="108"/>
      <c r="BDM20" s="108"/>
      <c r="BDN20" s="108"/>
      <c r="BDO20" s="108"/>
      <c r="BDP20" s="108"/>
      <c r="BDQ20" s="108"/>
      <c r="BDR20" s="108"/>
      <c r="BDS20" s="108"/>
      <c r="BDT20" s="108"/>
      <c r="BDU20" s="108"/>
      <c r="BDV20" s="108"/>
      <c r="BDW20" s="108"/>
      <c r="BDX20" s="108"/>
      <c r="BDY20" s="108"/>
      <c r="BDZ20" s="108"/>
      <c r="BEA20" s="108"/>
      <c r="BEB20" s="108"/>
      <c r="BEC20" s="108"/>
      <c r="BED20" s="108"/>
      <c r="BEE20" s="108"/>
      <c r="BEF20" s="108"/>
      <c r="BEG20" s="108"/>
      <c r="BEH20" s="108"/>
      <c r="BEI20" s="108"/>
      <c r="BEJ20" s="108"/>
      <c r="BEK20" s="108"/>
      <c r="BEL20" s="108"/>
      <c r="BEM20" s="108"/>
      <c r="BEN20" s="108"/>
      <c r="BEO20" s="108"/>
      <c r="BEP20" s="108"/>
      <c r="BEQ20" s="108"/>
      <c r="BER20" s="108"/>
      <c r="BES20" s="108"/>
      <c r="BET20" s="108"/>
      <c r="BEU20" s="108"/>
      <c r="BEV20" s="108"/>
      <c r="BEW20" s="108"/>
      <c r="BEX20" s="108"/>
      <c r="BEY20" s="108"/>
      <c r="BEZ20" s="108"/>
      <c r="BFA20" s="108"/>
      <c r="BFB20" s="108"/>
      <c r="BFC20" s="108"/>
      <c r="BFD20" s="108"/>
      <c r="BFE20" s="108"/>
      <c r="BFF20" s="108"/>
      <c r="BFG20" s="108"/>
      <c r="BFH20" s="108"/>
      <c r="BFI20" s="108"/>
      <c r="BFJ20" s="108"/>
      <c r="BFK20" s="108"/>
      <c r="BFL20" s="108"/>
      <c r="BFM20" s="108"/>
      <c r="BFN20" s="108"/>
      <c r="BFO20" s="108"/>
      <c r="BFP20" s="108"/>
      <c r="BFQ20" s="108"/>
      <c r="BFR20" s="108"/>
      <c r="BFS20" s="108"/>
      <c r="BFT20" s="108"/>
      <c r="BFU20" s="108"/>
      <c r="BFV20" s="108"/>
      <c r="BFW20" s="108"/>
      <c r="BFX20" s="108"/>
      <c r="BFY20" s="108"/>
      <c r="BFZ20" s="108"/>
      <c r="BGA20" s="108"/>
      <c r="BGB20" s="108"/>
      <c r="BGC20" s="108"/>
      <c r="BGD20" s="108"/>
      <c r="BGE20" s="108"/>
      <c r="BGF20" s="108"/>
      <c r="BGG20" s="108"/>
      <c r="BGH20" s="108"/>
      <c r="BGI20" s="108"/>
      <c r="BGJ20" s="108"/>
      <c r="BGK20" s="108"/>
      <c r="BGL20" s="108"/>
      <c r="BGM20" s="108"/>
      <c r="BGN20" s="108"/>
      <c r="BGO20" s="108"/>
      <c r="BGP20" s="108"/>
      <c r="BGQ20" s="108"/>
      <c r="BGR20" s="108"/>
      <c r="BGS20" s="108"/>
      <c r="BGT20" s="108"/>
      <c r="BGU20" s="108"/>
      <c r="BGV20" s="108"/>
      <c r="BGW20" s="108"/>
      <c r="BGX20" s="108"/>
      <c r="BGY20" s="108"/>
      <c r="BGZ20" s="108"/>
      <c r="BHA20" s="108"/>
      <c r="BHB20" s="108"/>
      <c r="BHC20" s="108"/>
      <c r="BHD20" s="108"/>
      <c r="BHE20" s="108"/>
      <c r="BHF20" s="108"/>
      <c r="BHG20" s="108"/>
      <c r="BHH20" s="108"/>
      <c r="BHI20" s="108"/>
      <c r="BHJ20" s="108"/>
      <c r="BHK20" s="108"/>
      <c r="BHL20" s="108"/>
      <c r="BHM20" s="108"/>
      <c r="BHN20" s="108"/>
      <c r="BHO20" s="108"/>
      <c r="BHP20" s="108"/>
      <c r="BHQ20" s="108"/>
      <c r="BHR20" s="108"/>
      <c r="BHS20" s="108"/>
      <c r="BHT20" s="108"/>
      <c r="BHU20" s="108"/>
      <c r="BHV20" s="108"/>
      <c r="BHW20" s="108"/>
      <c r="BHX20" s="108"/>
      <c r="BHY20" s="108"/>
      <c r="BHZ20" s="108"/>
      <c r="BIA20" s="108"/>
      <c r="BIB20" s="108"/>
      <c r="BIC20" s="108"/>
      <c r="BID20" s="108"/>
      <c r="BIE20" s="108"/>
      <c r="BIF20" s="108"/>
      <c r="BIG20" s="108"/>
      <c r="BIH20" s="108"/>
      <c r="BII20" s="108"/>
      <c r="BIJ20" s="108"/>
      <c r="BIK20" s="108"/>
      <c r="BIL20" s="108"/>
      <c r="BIM20" s="108"/>
      <c r="BIN20" s="108"/>
      <c r="BIO20" s="108"/>
      <c r="BIP20" s="108"/>
      <c r="BIQ20" s="108"/>
      <c r="BIR20" s="108"/>
      <c r="BIS20" s="108"/>
      <c r="BIT20" s="108"/>
      <c r="BIU20" s="108"/>
      <c r="BIV20" s="108"/>
      <c r="BIW20" s="108"/>
      <c r="BIX20" s="108"/>
      <c r="BIY20" s="108"/>
      <c r="BIZ20" s="108"/>
      <c r="BJA20" s="108"/>
      <c r="BJB20" s="108"/>
      <c r="BJC20" s="108"/>
      <c r="BJD20" s="108"/>
      <c r="BJE20" s="108"/>
      <c r="BJF20" s="108"/>
      <c r="BJG20" s="108"/>
      <c r="BJH20" s="108"/>
      <c r="BJI20" s="108"/>
      <c r="BJJ20" s="108"/>
      <c r="BJK20" s="108"/>
      <c r="BJL20" s="108"/>
      <c r="BJM20" s="108"/>
      <c r="BJN20" s="108"/>
      <c r="BJO20" s="108"/>
      <c r="BJP20" s="108"/>
      <c r="BJQ20" s="108"/>
      <c r="BJR20" s="108"/>
      <c r="BJS20" s="108"/>
      <c r="BJT20" s="108"/>
      <c r="BJU20" s="108"/>
      <c r="BJV20" s="108"/>
      <c r="BJW20" s="108"/>
      <c r="BJX20" s="108"/>
      <c r="BJY20" s="108"/>
      <c r="BJZ20" s="108"/>
      <c r="BKA20" s="108"/>
      <c r="BKB20" s="108"/>
      <c r="BKC20" s="108"/>
      <c r="BKD20" s="108"/>
      <c r="BKE20" s="108"/>
      <c r="BKF20" s="108"/>
      <c r="BKG20" s="108"/>
      <c r="BKH20" s="108"/>
      <c r="BKI20" s="108"/>
      <c r="BKJ20" s="108"/>
      <c r="BKK20" s="108"/>
      <c r="BKL20" s="108"/>
      <c r="BKM20" s="108"/>
      <c r="BKN20" s="108"/>
      <c r="BKO20" s="108"/>
      <c r="BKP20" s="108"/>
      <c r="BKQ20" s="108"/>
      <c r="BKR20" s="108"/>
      <c r="BKS20" s="108"/>
      <c r="BKT20" s="108"/>
      <c r="BKU20" s="108"/>
      <c r="BKV20" s="108"/>
      <c r="BKW20" s="108"/>
      <c r="BKX20" s="108"/>
      <c r="BKY20" s="108"/>
      <c r="BKZ20" s="108"/>
      <c r="BLA20" s="108"/>
      <c r="BLB20" s="108"/>
      <c r="BLC20" s="108"/>
      <c r="BLD20" s="108"/>
      <c r="BLE20" s="108"/>
      <c r="BLF20" s="108"/>
      <c r="BLG20" s="108"/>
      <c r="BLH20" s="108"/>
      <c r="BLI20" s="108"/>
      <c r="BLJ20" s="108"/>
      <c r="BLK20" s="108"/>
      <c r="BLL20" s="108"/>
      <c r="BLM20" s="108"/>
      <c r="BLN20" s="108"/>
      <c r="BLO20" s="108"/>
      <c r="BLP20" s="108"/>
      <c r="BLQ20" s="108"/>
      <c r="BLR20" s="108"/>
      <c r="BLS20" s="108"/>
      <c r="BLT20" s="108"/>
      <c r="BLU20" s="108"/>
      <c r="BLV20" s="108"/>
      <c r="BLW20" s="108"/>
      <c r="BLX20" s="108"/>
      <c r="BLY20" s="108"/>
      <c r="BLZ20" s="108"/>
      <c r="BMA20" s="108"/>
      <c r="BMB20" s="108"/>
      <c r="BMC20" s="108"/>
      <c r="BMD20" s="108"/>
      <c r="BME20" s="108"/>
      <c r="BMF20" s="108"/>
      <c r="BMG20" s="108"/>
      <c r="BMH20" s="108"/>
      <c r="BMI20" s="108"/>
      <c r="BMJ20" s="108"/>
      <c r="BMK20" s="108"/>
      <c r="BML20" s="108"/>
      <c r="BMM20" s="108"/>
      <c r="BMN20" s="108"/>
      <c r="BMO20" s="108"/>
      <c r="BMP20" s="108"/>
      <c r="BMQ20" s="108"/>
      <c r="BMR20" s="108"/>
      <c r="BMS20" s="108"/>
      <c r="BMT20" s="108"/>
      <c r="BMU20" s="108"/>
      <c r="BMV20" s="108"/>
      <c r="BMW20" s="108"/>
      <c r="BMX20" s="108"/>
      <c r="BMY20" s="108"/>
      <c r="BMZ20" s="108"/>
      <c r="BNA20" s="108"/>
      <c r="BNB20" s="108"/>
      <c r="BNC20" s="108"/>
      <c r="BND20" s="108"/>
      <c r="BNE20" s="108"/>
      <c r="BNF20" s="108"/>
      <c r="BNG20" s="108"/>
      <c r="BNH20" s="108"/>
      <c r="BNI20" s="108"/>
      <c r="BNJ20" s="108"/>
      <c r="BNK20" s="108"/>
      <c r="BNL20" s="108"/>
      <c r="BNM20" s="108"/>
      <c r="BNN20" s="108"/>
      <c r="BNO20" s="108"/>
      <c r="BNP20" s="108"/>
      <c r="BNQ20" s="108"/>
      <c r="BNR20" s="108"/>
      <c r="BNS20" s="108"/>
      <c r="BNT20" s="108"/>
      <c r="BNU20" s="108"/>
      <c r="BNV20" s="108"/>
      <c r="BNW20" s="108"/>
      <c r="BNX20" s="108"/>
      <c r="BNY20" s="108"/>
      <c r="BNZ20" s="108"/>
      <c r="BOA20" s="108"/>
      <c r="BOB20" s="108"/>
      <c r="BOC20" s="108"/>
      <c r="BOD20" s="108"/>
      <c r="BOE20" s="108"/>
      <c r="BOF20" s="108"/>
      <c r="BOG20" s="108"/>
      <c r="BOH20" s="108"/>
      <c r="BOI20" s="108"/>
      <c r="BOJ20" s="108"/>
      <c r="BOK20" s="108"/>
      <c r="BOL20" s="108"/>
      <c r="BOM20" s="108"/>
      <c r="BON20" s="108"/>
      <c r="BOO20" s="108"/>
      <c r="BOP20" s="108"/>
      <c r="BOQ20" s="108"/>
      <c r="BOR20" s="108"/>
      <c r="BOS20" s="108"/>
      <c r="BOT20" s="108"/>
      <c r="BOU20" s="108"/>
      <c r="BOV20" s="108"/>
      <c r="BOW20" s="108"/>
      <c r="BOX20" s="108"/>
      <c r="BOY20" s="108"/>
      <c r="BOZ20" s="108"/>
      <c r="BPA20" s="108"/>
      <c r="BPB20" s="108"/>
      <c r="BPC20" s="108"/>
      <c r="BPD20" s="108"/>
      <c r="BPE20" s="108"/>
      <c r="BPF20" s="108"/>
      <c r="BPG20" s="108"/>
      <c r="BPH20" s="108"/>
      <c r="BPI20" s="108"/>
      <c r="BPJ20" s="108"/>
      <c r="BPK20" s="108"/>
      <c r="BPL20" s="108"/>
      <c r="BPM20" s="108"/>
      <c r="BPN20" s="108"/>
      <c r="BPO20" s="108"/>
      <c r="BPP20" s="108"/>
      <c r="BPQ20" s="108"/>
      <c r="BPR20" s="108"/>
      <c r="BPS20" s="108"/>
      <c r="BPT20" s="108"/>
      <c r="BPU20" s="108"/>
      <c r="BPV20" s="108"/>
      <c r="BPW20" s="108"/>
      <c r="BPX20" s="108"/>
      <c r="BPY20" s="108"/>
      <c r="BPZ20" s="108"/>
      <c r="BQA20" s="108"/>
      <c r="BQB20" s="108"/>
      <c r="BQC20" s="108"/>
      <c r="BQD20" s="108"/>
      <c r="BQE20" s="108"/>
      <c r="BQF20" s="108"/>
      <c r="BQG20" s="108"/>
      <c r="BQH20" s="108"/>
      <c r="BQI20" s="108"/>
      <c r="BQJ20" s="108"/>
      <c r="BQK20" s="108"/>
      <c r="BQL20" s="108"/>
      <c r="BQM20" s="108"/>
      <c r="BQN20" s="108"/>
      <c r="BQO20" s="108"/>
      <c r="BQP20" s="108"/>
      <c r="BQQ20" s="108"/>
      <c r="BQR20" s="108"/>
      <c r="BQS20" s="108"/>
      <c r="BQT20" s="108"/>
      <c r="BQU20" s="108"/>
      <c r="BQV20" s="108"/>
      <c r="BQW20" s="108"/>
      <c r="BQX20" s="108"/>
      <c r="BQY20" s="108"/>
      <c r="BQZ20" s="108"/>
      <c r="BRA20" s="108"/>
      <c r="BRB20" s="108"/>
      <c r="BRC20" s="108"/>
      <c r="BRD20" s="108"/>
      <c r="BRE20" s="108"/>
      <c r="BRF20" s="108"/>
      <c r="BRG20" s="108"/>
      <c r="BRH20" s="108"/>
      <c r="BRI20" s="108"/>
      <c r="BRJ20" s="108"/>
      <c r="BRK20" s="108"/>
      <c r="BRL20" s="108"/>
      <c r="BRM20" s="108"/>
      <c r="BRN20" s="108"/>
      <c r="BRO20" s="108"/>
      <c r="BRP20" s="108"/>
      <c r="BRQ20" s="108"/>
      <c r="BRR20" s="108"/>
      <c r="BRS20" s="108"/>
      <c r="BRT20" s="108"/>
      <c r="BRU20" s="108"/>
      <c r="BRV20" s="108"/>
      <c r="BRW20" s="108"/>
      <c r="BRX20" s="108"/>
      <c r="BRY20" s="108"/>
      <c r="BRZ20" s="108"/>
      <c r="BSA20" s="108"/>
      <c r="BSB20" s="108"/>
      <c r="BSC20" s="108"/>
      <c r="BSD20" s="108"/>
      <c r="BSE20" s="108"/>
      <c r="BSF20" s="108"/>
      <c r="BSG20" s="108"/>
      <c r="BSH20" s="108"/>
      <c r="BSI20" s="108"/>
      <c r="BSJ20" s="108"/>
      <c r="BSK20" s="108"/>
      <c r="BSL20" s="108"/>
      <c r="BSM20" s="108"/>
      <c r="BSN20" s="108"/>
      <c r="BSO20" s="108"/>
      <c r="BSP20" s="108"/>
      <c r="BSQ20" s="108"/>
      <c r="BSR20" s="108"/>
      <c r="BSS20" s="108"/>
      <c r="BST20" s="108"/>
      <c r="BSU20" s="108"/>
      <c r="BSV20" s="108"/>
      <c r="BSW20" s="108"/>
      <c r="BSX20" s="108"/>
      <c r="BSY20" s="108"/>
      <c r="BSZ20" s="108"/>
      <c r="BTA20" s="108"/>
      <c r="BTB20" s="108"/>
      <c r="BTC20" s="108"/>
      <c r="BTD20" s="108"/>
      <c r="BTE20" s="108"/>
      <c r="BTF20" s="108"/>
      <c r="BTG20" s="108"/>
      <c r="BTH20" s="108"/>
      <c r="BTI20" s="108"/>
      <c r="BTJ20" s="108"/>
      <c r="BTK20" s="108"/>
      <c r="BTL20" s="108"/>
      <c r="BTM20" s="108"/>
      <c r="BTN20" s="108"/>
      <c r="BTO20" s="108"/>
      <c r="BTP20" s="108"/>
      <c r="BTQ20" s="108"/>
      <c r="BTR20" s="108"/>
      <c r="BTS20" s="108"/>
      <c r="BTT20" s="108"/>
      <c r="BTU20" s="108"/>
      <c r="BTV20" s="108"/>
      <c r="BTW20" s="108"/>
      <c r="BTX20" s="108"/>
      <c r="BTY20" s="108"/>
      <c r="BTZ20" s="108"/>
      <c r="BUA20" s="108"/>
      <c r="BUB20" s="108"/>
      <c r="BUC20" s="108"/>
      <c r="BUD20" s="108"/>
      <c r="BUE20" s="108"/>
      <c r="BUF20" s="108"/>
      <c r="BUG20" s="108"/>
      <c r="BUH20" s="108"/>
      <c r="BUI20" s="108"/>
      <c r="BUJ20" s="108"/>
      <c r="BUK20" s="108"/>
      <c r="BUL20" s="108"/>
      <c r="BUM20" s="108"/>
      <c r="BUN20" s="108"/>
      <c r="BUO20" s="108"/>
      <c r="BUP20" s="108"/>
      <c r="BUQ20" s="108"/>
      <c r="BUR20" s="108"/>
      <c r="BUS20" s="108"/>
      <c r="BUT20" s="108"/>
      <c r="BUU20" s="108"/>
      <c r="BUV20" s="108"/>
      <c r="BUW20" s="108"/>
      <c r="BUX20" s="108"/>
      <c r="BUY20" s="108"/>
      <c r="BUZ20" s="108"/>
      <c r="BVA20" s="108"/>
      <c r="BVB20" s="108"/>
      <c r="BVC20" s="108"/>
      <c r="BVD20" s="108"/>
      <c r="BVE20" s="108"/>
      <c r="BVF20" s="108"/>
      <c r="BVG20" s="108"/>
      <c r="BVH20" s="108"/>
      <c r="BVI20" s="108"/>
      <c r="BVJ20" s="108"/>
      <c r="BVK20" s="108"/>
      <c r="BVL20" s="108"/>
      <c r="BVM20" s="108"/>
      <c r="BVN20" s="108"/>
      <c r="BVO20" s="108"/>
      <c r="BVP20" s="108"/>
      <c r="BVQ20" s="108"/>
      <c r="BVR20" s="108"/>
      <c r="BVS20" s="108"/>
      <c r="BVT20" s="108"/>
      <c r="BVU20" s="108"/>
      <c r="BVV20" s="108"/>
      <c r="BVW20" s="108"/>
      <c r="BVX20" s="108"/>
      <c r="BVY20" s="108"/>
      <c r="BVZ20" s="108"/>
      <c r="BWA20" s="108"/>
      <c r="BWB20" s="108"/>
      <c r="BWC20" s="108"/>
      <c r="BWD20" s="108"/>
      <c r="BWE20" s="108"/>
      <c r="BWF20" s="108"/>
      <c r="BWG20" s="108"/>
      <c r="BWH20" s="108"/>
      <c r="BWI20" s="108"/>
      <c r="BWJ20" s="108"/>
      <c r="BWK20" s="108"/>
      <c r="BWL20" s="108"/>
      <c r="BWM20" s="108"/>
      <c r="BWN20" s="108"/>
      <c r="BWO20" s="108"/>
      <c r="BWP20" s="108"/>
      <c r="BWQ20" s="108"/>
      <c r="BWR20" s="108"/>
      <c r="BWS20" s="108"/>
      <c r="BWT20" s="108"/>
      <c r="BWU20" s="108"/>
      <c r="BWV20" s="108"/>
      <c r="BWW20" s="108"/>
      <c r="BWX20" s="108"/>
      <c r="BWY20" s="108"/>
      <c r="BWZ20" s="108"/>
      <c r="BXA20" s="108"/>
      <c r="BXB20" s="108"/>
      <c r="BXC20" s="108"/>
      <c r="BXD20" s="108"/>
      <c r="BXE20" s="108"/>
      <c r="BXF20" s="108"/>
      <c r="BXG20" s="108"/>
      <c r="BXH20" s="108"/>
      <c r="BXI20" s="108"/>
      <c r="BXJ20" s="108"/>
      <c r="BXK20" s="108"/>
      <c r="BXL20" s="108"/>
      <c r="BXM20" s="108"/>
      <c r="BXN20" s="108"/>
      <c r="BXO20" s="108"/>
      <c r="BXP20" s="108"/>
      <c r="BXQ20" s="108"/>
      <c r="BXR20" s="108"/>
      <c r="BXS20" s="108"/>
      <c r="BXT20" s="108"/>
      <c r="BXU20" s="108"/>
      <c r="BXV20" s="108"/>
      <c r="BXW20" s="108"/>
      <c r="BXX20" s="108"/>
      <c r="BXY20" s="108"/>
      <c r="BXZ20" s="108"/>
      <c r="BYA20" s="108"/>
      <c r="BYB20" s="108"/>
      <c r="BYC20" s="108"/>
      <c r="BYD20" s="108"/>
      <c r="BYE20" s="108"/>
      <c r="BYF20" s="108"/>
      <c r="BYG20" s="108"/>
      <c r="BYH20" s="108"/>
      <c r="BYI20" s="108"/>
      <c r="BYJ20" s="108"/>
      <c r="BYK20" s="108"/>
      <c r="BYL20" s="108"/>
      <c r="BYM20" s="108"/>
      <c r="BYN20" s="108"/>
      <c r="BYO20" s="108"/>
      <c r="BYP20" s="108"/>
      <c r="BYQ20" s="108"/>
      <c r="BYR20" s="108"/>
      <c r="BYS20" s="108"/>
      <c r="BYT20" s="108"/>
      <c r="BYU20" s="108"/>
      <c r="BYV20" s="108"/>
      <c r="BYW20" s="108"/>
      <c r="BYX20" s="108"/>
      <c r="BYY20" s="108"/>
      <c r="BYZ20" s="108"/>
      <c r="BZA20" s="108"/>
      <c r="BZB20" s="108"/>
      <c r="BZC20" s="108"/>
      <c r="BZD20" s="108"/>
      <c r="BZE20" s="108"/>
      <c r="BZF20" s="108"/>
      <c r="BZG20" s="108"/>
      <c r="BZH20" s="108"/>
      <c r="BZI20" s="108"/>
      <c r="BZJ20" s="108"/>
      <c r="BZK20" s="108"/>
      <c r="BZL20" s="108"/>
      <c r="BZM20" s="108"/>
      <c r="BZN20" s="108"/>
      <c r="BZO20" s="108"/>
      <c r="BZP20" s="108"/>
      <c r="BZQ20" s="108"/>
      <c r="BZR20" s="108"/>
      <c r="BZS20" s="108"/>
      <c r="BZT20" s="108"/>
      <c r="BZU20" s="108"/>
      <c r="BZV20" s="108"/>
      <c r="BZW20" s="108"/>
      <c r="BZX20" s="108"/>
      <c r="BZY20" s="108"/>
      <c r="BZZ20" s="108"/>
      <c r="CAA20" s="108"/>
      <c r="CAB20" s="108"/>
      <c r="CAC20" s="108"/>
      <c r="CAD20" s="108"/>
      <c r="CAE20" s="108"/>
      <c r="CAF20" s="108"/>
      <c r="CAG20" s="108"/>
      <c r="CAH20" s="108"/>
      <c r="CAI20" s="108"/>
      <c r="CAJ20" s="108"/>
      <c r="CAK20" s="108"/>
      <c r="CAL20" s="108"/>
      <c r="CAM20" s="108"/>
      <c r="CAN20" s="108"/>
      <c r="CAO20" s="108"/>
      <c r="CAP20" s="108"/>
      <c r="CAQ20" s="108"/>
      <c r="CAR20" s="108"/>
      <c r="CAS20" s="108"/>
      <c r="CAT20" s="108"/>
      <c r="CAU20" s="108"/>
      <c r="CAV20" s="108"/>
      <c r="CAW20" s="108"/>
      <c r="CAX20" s="108"/>
      <c r="CAY20" s="108"/>
      <c r="CAZ20" s="108"/>
      <c r="CBA20" s="108"/>
      <c r="CBB20" s="108"/>
      <c r="CBC20" s="108"/>
      <c r="CBD20" s="108"/>
      <c r="CBE20" s="108"/>
      <c r="CBF20" s="108"/>
      <c r="CBG20" s="108"/>
      <c r="CBH20" s="108"/>
      <c r="CBI20" s="108"/>
      <c r="CBJ20" s="108"/>
      <c r="CBK20" s="108"/>
      <c r="CBL20" s="108"/>
      <c r="CBM20" s="108"/>
      <c r="CBN20" s="108"/>
      <c r="CBO20" s="108"/>
      <c r="CBP20" s="108"/>
      <c r="CBQ20" s="108"/>
      <c r="CBR20" s="108"/>
      <c r="CBS20" s="108"/>
      <c r="CBT20" s="108"/>
      <c r="CBU20" s="108"/>
      <c r="CBV20" s="108"/>
      <c r="CBW20" s="108"/>
      <c r="CBX20" s="108"/>
      <c r="CBY20" s="108"/>
      <c r="CBZ20" s="108"/>
      <c r="CCA20" s="108"/>
      <c r="CCB20" s="108"/>
      <c r="CCC20" s="108"/>
      <c r="CCD20" s="108"/>
      <c r="CCE20" s="108"/>
      <c r="CCF20" s="108"/>
      <c r="CCG20" s="108"/>
      <c r="CCH20" s="108"/>
      <c r="CCI20" s="108"/>
      <c r="CCJ20" s="108"/>
      <c r="CCK20" s="108"/>
      <c r="CCL20" s="108"/>
      <c r="CCM20" s="108"/>
      <c r="CCN20" s="108"/>
      <c r="CCO20" s="108"/>
      <c r="CCP20" s="108"/>
      <c r="CCQ20" s="108"/>
      <c r="CCR20" s="108"/>
      <c r="CCS20" s="108"/>
      <c r="CCT20" s="108"/>
      <c r="CCU20" s="108"/>
      <c r="CCV20" s="108"/>
      <c r="CCW20" s="108"/>
      <c r="CCX20" s="108"/>
      <c r="CCY20" s="108"/>
      <c r="CCZ20" s="108"/>
      <c r="CDA20" s="108"/>
      <c r="CDB20" s="108"/>
      <c r="CDC20" s="108"/>
      <c r="CDD20" s="108"/>
      <c r="CDE20" s="108"/>
      <c r="CDF20" s="108"/>
      <c r="CDG20" s="108"/>
      <c r="CDH20" s="108"/>
      <c r="CDI20" s="108"/>
      <c r="CDJ20" s="108"/>
      <c r="CDK20" s="108"/>
      <c r="CDL20" s="108"/>
      <c r="CDM20" s="108"/>
      <c r="CDN20" s="108"/>
      <c r="CDO20" s="108"/>
      <c r="CDP20" s="108"/>
      <c r="CDQ20" s="108"/>
      <c r="CDR20" s="108"/>
      <c r="CDS20" s="108"/>
      <c r="CDT20" s="108"/>
      <c r="CDU20" s="108"/>
      <c r="CDV20" s="108"/>
      <c r="CDW20" s="108"/>
      <c r="CDX20" s="108"/>
      <c r="CDY20" s="108"/>
      <c r="CDZ20" s="108"/>
      <c r="CEA20" s="108"/>
      <c r="CEB20" s="108"/>
      <c r="CEC20" s="108"/>
      <c r="CED20" s="108"/>
      <c r="CEE20" s="108"/>
      <c r="CEF20" s="108"/>
      <c r="CEG20" s="108"/>
      <c r="CEH20" s="108"/>
      <c r="CEI20" s="108"/>
      <c r="CEJ20" s="108"/>
      <c r="CEK20" s="108"/>
      <c r="CEL20" s="108"/>
      <c r="CEM20" s="108"/>
      <c r="CEN20" s="108"/>
      <c r="CEO20" s="108"/>
      <c r="CEP20" s="108"/>
      <c r="CEQ20" s="108"/>
      <c r="CER20" s="108"/>
      <c r="CES20" s="108"/>
      <c r="CET20" s="108"/>
      <c r="CEU20" s="108"/>
      <c r="CEV20" s="108"/>
      <c r="CEW20" s="108"/>
      <c r="CEX20" s="108"/>
      <c r="CEY20" s="108"/>
      <c r="CEZ20" s="108"/>
      <c r="CFA20" s="108"/>
      <c r="CFB20" s="108"/>
      <c r="CFC20" s="108"/>
      <c r="CFD20" s="108"/>
      <c r="CFE20" s="108"/>
      <c r="CFF20" s="108"/>
      <c r="CFG20" s="108"/>
      <c r="CFH20" s="108"/>
      <c r="CFI20" s="108"/>
      <c r="CFJ20" s="108"/>
      <c r="CFK20" s="108"/>
      <c r="CFL20" s="108"/>
      <c r="CFM20" s="108"/>
      <c r="CFN20" s="108"/>
      <c r="CFO20" s="108"/>
      <c r="CFP20" s="108"/>
      <c r="CFQ20" s="108"/>
      <c r="CFR20" s="108"/>
      <c r="CFS20" s="108"/>
      <c r="CFT20" s="108"/>
      <c r="CFU20" s="108"/>
      <c r="CFV20" s="108"/>
      <c r="CFW20" s="108"/>
      <c r="CFX20" s="108"/>
      <c r="CFY20" s="108"/>
      <c r="CFZ20" s="108"/>
      <c r="CGA20" s="108"/>
      <c r="CGB20" s="108"/>
      <c r="CGC20" s="108"/>
      <c r="CGD20" s="108"/>
      <c r="CGE20" s="108"/>
      <c r="CGF20" s="108"/>
      <c r="CGG20" s="108"/>
      <c r="CGH20" s="108"/>
      <c r="CGI20" s="108"/>
      <c r="CGJ20" s="108"/>
      <c r="CGK20" s="108"/>
      <c r="CGL20" s="108"/>
      <c r="CGM20" s="108"/>
      <c r="CGN20" s="108"/>
      <c r="CGO20" s="108"/>
      <c r="CGP20" s="108"/>
      <c r="CGQ20" s="108"/>
      <c r="CGR20" s="108"/>
      <c r="CGS20" s="108"/>
      <c r="CGT20" s="108"/>
      <c r="CGU20" s="108"/>
      <c r="CGV20" s="108"/>
      <c r="CGW20" s="108"/>
      <c r="CGX20" s="108"/>
      <c r="CGY20" s="108"/>
      <c r="CGZ20" s="108"/>
      <c r="CHA20" s="108"/>
      <c r="CHB20" s="108"/>
      <c r="CHC20" s="108"/>
      <c r="CHD20" s="108"/>
      <c r="CHE20" s="108"/>
      <c r="CHF20" s="108"/>
      <c r="CHG20" s="108"/>
      <c r="CHH20" s="108"/>
      <c r="CHI20" s="108"/>
      <c r="CHJ20" s="108"/>
      <c r="CHK20" s="108"/>
      <c r="CHL20" s="108"/>
      <c r="CHM20" s="108"/>
      <c r="CHN20" s="108"/>
      <c r="CHO20" s="108"/>
      <c r="CHP20" s="108"/>
      <c r="CHQ20" s="108"/>
      <c r="CHR20" s="108"/>
      <c r="CHS20" s="108"/>
      <c r="CHT20" s="108"/>
      <c r="CHU20" s="108"/>
      <c r="CHV20" s="108"/>
      <c r="CHW20" s="108"/>
      <c r="CHX20" s="108"/>
      <c r="CHY20" s="108"/>
      <c r="CHZ20" s="108"/>
      <c r="CIA20" s="108"/>
      <c r="CIB20" s="108"/>
      <c r="CIC20" s="108"/>
      <c r="CID20" s="108"/>
      <c r="CIE20" s="108"/>
      <c r="CIF20" s="108"/>
      <c r="CIG20" s="108"/>
      <c r="CIH20" s="108"/>
      <c r="CII20" s="108"/>
      <c r="CIJ20" s="108"/>
      <c r="CIK20" s="108"/>
      <c r="CIL20" s="108"/>
      <c r="CIM20" s="108"/>
      <c r="CIN20" s="108"/>
      <c r="CIO20" s="108"/>
      <c r="CIP20" s="108"/>
      <c r="CIQ20" s="108"/>
      <c r="CIR20" s="108"/>
      <c r="CIS20" s="108"/>
      <c r="CIT20" s="108"/>
      <c r="CIU20" s="108"/>
      <c r="CIV20" s="108"/>
      <c r="CIW20" s="108"/>
      <c r="CIX20" s="108"/>
      <c r="CIY20" s="108"/>
      <c r="CIZ20" s="108"/>
      <c r="CJA20" s="108"/>
      <c r="CJB20" s="108"/>
      <c r="CJC20" s="108"/>
      <c r="CJD20" s="108"/>
      <c r="CJE20" s="108"/>
      <c r="CJF20" s="108"/>
      <c r="CJG20" s="108"/>
      <c r="CJH20" s="108"/>
      <c r="CJI20" s="108"/>
      <c r="CJJ20" s="108"/>
      <c r="CJK20" s="108"/>
      <c r="CJL20" s="108"/>
      <c r="CJM20" s="108"/>
      <c r="CJN20" s="108"/>
      <c r="CJO20" s="108"/>
      <c r="CJP20" s="108"/>
      <c r="CJQ20" s="108"/>
      <c r="CJR20" s="108"/>
      <c r="CJS20" s="108"/>
      <c r="CJT20" s="108"/>
      <c r="CJU20" s="108"/>
      <c r="CJV20" s="108"/>
      <c r="CJW20" s="108"/>
      <c r="CJX20" s="108"/>
      <c r="CJY20" s="108"/>
      <c r="CJZ20" s="108"/>
      <c r="CKA20" s="108"/>
      <c r="CKB20" s="108"/>
      <c r="CKC20" s="108"/>
      <c r="CKD20" s="108"/>
      <c r="CKE20" s="108"/>
      <c r="CKF20" s="108"/>
      <c r="CKG20" s="108"/>
      <c r="CKH20" s="108"/>
      <c r="CKI20" s="108"/>
      <c r="CKJ20" s="108"/>
      <c r="CKK20" s="108"/>
      <c r="CKL20" s="108"/>
      <c r="CKM20" s="108"/>
      <c r="CKN20" s="108"/>
      <c r="CKO20" s="108"/>
      <c r="CKP20" s="108"/>
      <c r="CKQ20" s="108"/>
      <c r="CKR20" s="108"/>
      <c r="CKS20" s="108"/>
      <c r="CKT20" s="108"/>
      <c r="CKU20" s="108"/>
      <c r="CKV20" s="108"/>
      <c r="CKW20" s="108"/>
      <c r="CKX20" s="108"/>
      <c r="CKY20" s="108"/>
      <c r="CKZ20" s="108"/>
      <c r="CLA20" s="108"/>
      <c r="CLB20" s="108"/>
      <c r="CLC20" s="108"/>
      <c r="CLD20" s="108"/>
      <c r="CLE20" s="108"/>
      <c r="CLF20" s="108"/>
      <c r="CLG20" s="108"/>
      <c r="CLH20" s="108"/>
      <c r="CLI20" s="108"/>
      <c r="CLJ20" s="108"/>
      <c r="CLK20" s="108"/>
      <c r="CLL20" s="108"/>
      <c r="CLM20" s="108"/>
      <c r="CLN20" s="108"/>
      <c r="CLO20" s="108"/>
      <c r="CLP20" s="108"/>
      <c r="CLQ20" s="108"/>
      <c r="CLR20" s="108"/>
      <c r="CLS20" s="108"/>
      <c r="CLT20" s="108"/>
      <c r="CLU20" s="108"/>
      <c r="CLV20" s="108"/>
      <c r="CLW20" s="108"/>
      <c r="CLX20" s="108"/>
      <c r="CLY20" s="108"/>
      <c r="CLZ20" s="108"/>
      <c r="CMA20" s="108"/>
      <c r="CMB20" s="108"/>
      <c r="CMC20" s="108"/>
      <c r="CMD20" s="108"/>
      <c r="CME20" s="108"/>
      <c r="CMF20" s="108"/>
      <c r="CMG20" s="108"/>
      <c r="CMH20" s="108"/>
      <c r="CMI20" s="108"/>
      <c r="CMJ20" s="108"/>
      <c r="CMK20" s="108"/>
      <c r="CML20" s="108"/>
      <c r="CMM20" s="108"/>
      <c r="CMN20" s="108"/>
      <c r="CMO20" s="108"/>
      <c r="CMP20" s="108"/>
      <c r="CMQ20" s="108"/>
      <c r="CMR20" s="108"/>
      <c r="CMS20" s="108"/>
      <c r="CMT20" s="108"/>
      <c r="CMU20" s="108"/>
      <c r="CMV20" s="108"/>
      <c r="CMW20" s="108"/>
      <c r="CMX20" s="108"/>
      <c r="CMY20" s="108"/>
      <c r="CMZ20" s="108"/>
      <c r="CNA20" s="108"/>
      <c r="CNB20" s="108"/>
      <c r="CNC20" s="108"/>
      <c r="CND20" s="108"/>
      <c r="CNE20" s="108"/>
      <c r="CNF20" s="108"/>
      <c r="CNG20" s="108"/>
      <c r="CNH20" s="108"/>
      <c r="CNI20" s="108"/>
      <c r="CNJ20" s="108"/>
      <c r="CNK20" s="108"/>
      <c r="CNL20" s="108"/>
      <c r="CNM20" s="108"/>
      <c r="CNN20" s="108"/>
      <c r="CNO20" s="108"/>
      <c r="CNP20" s="108"/>
      <c r="CNQ20" s="108"/>
      <c r="CNR20" s="108"/>
      <c r="CNS20" s="108"/>
      <c r="CNT20" s="108"/>
      <c r="CNU20" s="108"/>
      <c r="CNV20" s="108"/>
      <c r="CNW20" s="108"/>
      <c r="CNX20" s="108"/>
      <c r="CNY20" s="108"/>
      <c r="CNZ20" s="108"/>
      <c r="COA20" s="108"/>
      <c r="COB20" s="108"/>
      <c r="COC20" s="108"/>
      <c r="COD20" s="108"/>
      <c r="COE20" s="108"/>
      <c r="COF20" s="108"/>
      <c r="COG20" s="108"/>
      <c r="COH20" s="108"/>
      <c r="COI20" s="108"/>
      <c r="COJ20" s="108"/>
      <c r="COK20" s="108"/>
      <c r="COL20" s="108"/>
      <c r="COM20" s="108"/>
      <c r="CON20" s="108"/>
      <c r="COO20" s="108"/>
      <c r="COP20" s="108"/>
      <c r="COQ20" s="108"/>
      <c r="COR20" s="108"/>
      <c r="COS20" s="108"/>
      <c r="COT20" s="108"/>
      <c r="COU20" s="108"/>
      <c r="COV20" s="108"/>
      <c r="COW20" s="108"/>
      <c r="COX20" s="108"/>
      <c r="COY20" s="108"/>
      <c r="COZ20" s="108"/>
      <c r="CPA20" s="108"/>
      <c r="CPB20" s="108"/>
      <c r="CPC20" s="108"/>
      <c r="CPD20" s="108"/>
      <c r="CPE20" s="108"/>
      <c r="CPF20" s="108"/>
      <c r="CPG20" s="108"/>
      <c r="CPH20" s="108"/>
      <c r="CPI20" s="108"/>
      <c r="CPJ20" s="108"/>
      <c r="CPK20" s="108"/>
      <c r="CPL20" s="108"/>
      <c r="CPM20" s="108"/>
      <c r="CPN20" s="108"/>
      <c r="CPO20" s="108"/>
      <c r="CPP20" s="108"/>
      <c r="CPQ20" s="108"/>
      <c r="CPR20" s="108"/>
      <c r="CPS20" s="108"/>
      <c r="CPT20" s="108"/>
      <c r="CPU20" s="108"/>
      <c r="CPV20" s="108"/>
      <c r="CPW20" s="108"/>
      <c r="CPX20" s="108"/>
      <c r="CPY20" s="108"/>
      <c r="CPZ20" s="108"/>
      <c r="CQA20" s="108"/>
      <c r="CQB20" s="108"/>
      <c r="CQC20" s="108"/>
      <c r="CQD20" s="108"/>
      <c r="CQE20" s="108"/>
      <c r="CQF20" s="108"/>
      <c r="CQG20" s="108"/>
      <c r="CQH20" s="108"/>
      <c r="CQI20" s="108"/>
      <c r="CQJ20" s="108"/>
      <c r="CQK20" s="108"/>
      <c r="CQL20" s="108"/>
      <c r="CQM20" s="108"/>
      <c r="CQN20" s="108"/>
      <c r="CQO20" s="108"/>
      <c r="CQP20" s="108"/>
      <c r="CQQ20" s="108"/>
      <c r="CQR20" s="108"/>
      <c r="CQS20" s="108"/>
      <c r="CQT20" s="108"/>
      <c r="CQU20" s="108"/>
      <c r="CQV20" s="108"/>
      <c r="CQW20" s="108"/>
      <c r="CQX20" s="108"/>
      <c r="CQY20" s="108"/>
      <c r="CQZ20" s="108"/>
      <c r="CRA20" s="108"/>
      <c r="CRB20" s="108"/>
      <c r="CRC20" s="108"/>
      <c r="CRD20" s="108"/>
      <c r="CRE20" s="108"/>
      <c r="CRF20" s="108"/>
      <c r="CRG20" s="108"/>
      <c r="CRH20" s="108"/>
      <c r="CRI20" s="108"/>
      <c r="CRJ20" s="108"/>
      <c r="CRK20" s="108"/>
      <c r="CRL20" s="108"/>
      <c r="CRM20" s="108"/>
      <c r="CRN20" s="108"/>
      <c r="CRO20" s="108"/>
      <c r="CRP20" s="108"/>
      <c r="CRQ20" s="108"/>
      <c r="CRR20" s="108"/>
      <c r="CRS20" s="108"/>
      <c r="CRT20" s="108"/>
      <c r="CRU20" s="108"/>
      <c r="CRV20" s="108"/>
      <c r="CRW20" s="108"/>
      <c r="CRX20" s="108"/>
      <c r="CRY20" s="108"/>
      <c r="CRZ20" s="108"/>
      <c r="CSA20" s="108"/>
      <c r="CSB20" s="108"/>
      <c r="CSC20" s="108"/>
      <c r="CSD20" s="108"/>
      <c r="CSE20" s="108"/>
      <c r="CSF20" s="108"/>
      <c r="CSG20" s="108"/>
      <c r="CSH20" s="108"/>
      <c r="CSI20" s="108"/>
      <c r="CSJ20" s="108"/>
      <c r="CSK20" s="108"/>
      <c r="CSL20" s="108"/>
      <c r="CSM20" s="108"/>
      <c r="CSN20" s="108"/>
      <c r="CSO20" s="108"/>
      <c r="CSP20" s="108"/>
      <c r="CSQ20" s="108"/>
      <c r="CSR20" s="108"/>
      <c r="CSS20" s="108"/>
      <c r="CST20" s="108"/>
      <c r="CSU20" s="108"/>
      <c r="CSV20" s="108"/>
      <c r="CSW20" s="108"/>
      <c r="CSX20" s="108"/>
      <c r="CSY20" s="108"/>
      <c r="CSZ20" s="108"/>
      <c r="CTA20" s="108"/>
      <c r="CTB20" s="108"/>
      <c r="CTC20" s="108"/>
      <c r="CTD20" s="108"/>
      <c r="CTE20" s="108"/>
      <c r="CTF20" s="108"/>
      <c r="CTG20" s="108"/>
      <c r="CTH20" s="108"/>
      <c r="CTI20" s="108"/>
      <c r="CTJ20" s="108"/>
      <c r="CTK20" s="108"/>
      <c r="CTL20" s="108"/>
      <c r="CTM20" s="108"/>
      <c r="CTN20" s="108"/>
      <c r="CTO20" s="108"/>
      <c r="CTP20" s="108"/>
      <c r="CTQ20" s="108"/>
      <c r="CTR20" s="108"/>
      <c r="CTS20" s="108"/>
      <c r="CTT20" s="108"/>
      <c r="CTU20" s="108"/>
      <c r="CTV20" s="108"/>
      <c r="CTW20" s="108"/>
      <c r="CTX20" s="108"/>
      <c r="CTY20" s="108"/>
      <c r="CTZ20" s="108"/>
      <c r="CUA20" s="108"/>
      <c r="CUB20" s="108"/>
      <c r="CUC20" s="108"/>
      <c r="CUD20" s="108"/>
      <c r="CUE20" s="108"/>
      <c r="CUF20" s="108"/>
      <c r="CUG20" s="108"/>
      <c r="CUH20" s="108"/>
      <c r="CUI20" s="108"/>
      <c r="CUJ20" s="108"/>
      <c r="CUK20" s="108"/>
      <c r="CUL20" s="108"/>
      <c r="CUM20" s="108"/>
      <c r="CUN20" s="108"/>
      <c r="CUO20" s="108"/>
      <c r="CUP20" s="108"/>
      <c r="CUQ20" s="108"/>
      <c r="CUR20" s="108"/>
      <c r="CUS20" s="108"/>
      <c r="CUT20" s="108"/>
      <c r="CUU20" s="108"/>
      <c r="CUV20" s="108"/>
      <c r="CUW20" s="108"/>
      <c r="CUX20" s="108"/>
      <c r="CUY20" s="108"/>
      <c r="CUZ20" s="108"/>
      <c r="CVA20" s="108"/>
      <c r="CVB20" s="108"/>
      <c r="CVC20" s="108"/>
      <c r="CVD20" s="108"/>
      <c r="CVE20" s="108"/>
      <c r="CVF20" s="108"/>
      <c r="CVG20" s="108"/>
      <c r="CVH20" s="108"/>
      <c r="CVI20" s="108"/>
      <c r="CVJ20" s="108"/>
      <c r="CVK20" s="108"/>
      <c r="CVL20" s="108"/>
      <c r="CVM20" s="108"/>
      <c r="CVN20" s="108"/>
      <c r="CVO20" s="108"/>
      <c r="CVP20" s="108"/>
      <c r="CVQ20" s="108"/>
      <c r="CVR20" s="108"/>
      <c r="CVS20" s="108"/>
      <c r="CVT20" s="108"/>
      <c r="CVU20" s="108"/>
      <c r="CVV20" s="108"/>
      <c r="CVW20" s="108"/>
      <c r="CVX20" s="108"/>
      <c r="CVY20" s="108"/>
      <c r="CVZ20" s="108"/>
      <c r="CWA20" s="108"/>
      <c r="CWB20" s="108"/>
      <c r="CWC20" s="108"/>
      <c r="CWD20" s="108"/>
      <c r="CWE20" s="108"/>
      <c r="CWF20" s="108"/>
      <c r="CWG20" s="108"/>
      <c r="CWH20" s="108"/>
      <c r="CWI20" s="108"/>
      <c r="CWJ20" s="108"/>
      <c r="CWK20" s="108"/>
      <c r="CWL20" s="108"/>
      <c r="CWM20" s="108"/>
      <c r="CWN20" s="108"/>
      <c r="CWO20" s="108"/>
      <c r="CWP20" s="108"/>
      <c r="CWQ20" s="108"/>
      <c r="CWR20" s="108"/>
      <c r="CWS20" s="108"/>
      <c r="CWT20" s="108"/>
      <c r="CWU20" s="108"/>
      <c r="CWV20" s="108"/>
      <c r="CWW20" s="108"/>
      <c r="CWX20" s="108"/>
      <c r="CWY20" s="108"/>
      <c r="CWZ20" s="108"/>
      <c r="CXA20" s="108"/>
      <c r="CXB20" s="108"/>
      <c r="CXC20" s="108"/>
      <c r="CXD20" s="108"/>
      <c r="CXE20" s="108"/>
      <c r="CXF20" s="108"/>
      <c r="CXG20" s="108"/>
      <c r="CXH20" s="108"/>
      <c r="CXI20" s="108"/>
      <c r="CXJ20" s="108"/>
      <c r="CXK20" s="108"/>
      <c r="CXL20" s="108"/>
      <c r="CXM20" s="108"/>
      <c r="CXN20" s="108"/>
      <c r="CXO20" s="108"/>
      <c r="CXP20" s="108"/>
      <c r="CXQ20" s="108"/>
      <c r="CXR20" s="108"/>
      <c r="CXS20" s="108"/>
      <c r="CXT20" s="108"/>
      <c r="CXU20" s="108"/>
      <c r="CXV20" s="108"/>
      <c r="CXW20" s="108"/>
      <c r="CXX20" s="108"/>
      <c r="CXY20" s="108"/>
      <c r="CXZ20" s="108"/>
      <c r="CYA20" s="108"/>
      <c r="CYB20" s="108"/>
      <c r="CYC20" s="108"/>
      <c r="CYD20" s="108"/>
      <c r="CYE20" s="108"/>
      <c r="CYF20" s="108"/>
      <c r="CYG20" s="108"/>
      <c r="CYH20" s="108"/>
      <c r="CYI20" s="108"/>
      <c r="CYJ20" s="108"/>
      <c r="CYK20" s="108"/>
      <c r="CYL20" s="108"/>
      <c r="CYM20" s="108"/>
      <c r="CYN20" s="108"/>
      <c r="CYO20" s="108"/>
      <c r="CYP20" s="108"/>
      <c r="CYQ20" s="108"/>
      <c r="CYR20" s="108"/>
      <c r="CYS20" s="108"/>
      <c r="CYT20" s="108"/>
      <c r="CYU20" s="108"/>
      <c r="CYV20" s="108"/>
      <c r="CYW20" s="108"/>
      <c r="CYX20" s="108"/>
      <c r="CYY20" s="108"/>
      <c r="CYZ20" s="108"/>
      <c r="CZA20" s="108"/>
      <c r="CZB20" s="108"/>
      <c r="CZC20" s="108"/>
      <c r="CZD20" s="108"/>
      <c r="CZE20" s="108"/>
      <c r="CZF20" s="108"/>
      <c r="CZG20" s="108"/>
      <c r="CZH20" s="108"/>
      <c r="CZI20" s="108"/>
      <c r="CZJ20" s="108"/>
      <c r="CZK20" s="108"/>
      <c r="CZL20" s="108"/>
      <c r="CZM20" s="108"/>
      <c r="CZN20" s="108"/>
      <c r="CZO20" s="108"/>
      <c r="CZP20" s="108"/>
      <c r="CZQ20" s="108"/>
      <c r="CZR20" s="108"/>
      <c r="CZS20" s="108"/>
      <c r="CZT20" s="108"/>
      <c r="CZU20" s="108"/>
      <c r="CZV20" s="108"/>
      <c r="CZW20" s="108"/>
      <c r="CZX20" s="108"/>
      <c r="CZY20" s="108"/>
      <c r="CZZ20" s="108"/>
      <c r="DAA20" s="108"/>
      <c r="DAB20" s="108"/>
      <c r="DAC20" s="108"/>
      <c r="DAD20" s="108"/>
      <c r="DAE20" s="108"/>
      <c r="DAF20" s="108"/>
      <c r="DAG20" s="108"/>
      <c r="DAH20" s="108"/>
      <c r="DAI20" s="108"/>
      <c r="DAJ20" s="108"/>
      <c r="DAK20" s="108"/>
      <c r="DAL20" s="108"/>
      <c r="DAM20" s="108"/>
      <c r="DAN20" s="108"/>
      <c r="DAO20" s="108"/>
      <c r="DAP20" s="108"/>
      <c r="DAQ20" s="108"/>
      <c r="DAR20" s="108"/>
      <c r="DAS20" s="108"/>
      <c r="DAT20" s="108"/>
      <c r="DAU20" s="108"/>
      <c r="DAV20" s="108"/>
      <c r="DAW20" s="108"/>
      <c r="DAX20" s="108"/>
      <c r="DAY20" s="108"/>
      <c r="DAZ20" s="108"/>
      <c r="DBA20" s="108"/>
      <c r="DBB20" s="108"/>
      <c r="DBC20" s="108"/>
      <c r="DBD20" s="108"/>
      <c r="DBE20" s="108"/>
      <c r="DBF20" s="108"/>
      <c r="DBG20" s="108"/>
      <c r="DBH20" s="108"/>
      <c r="DBI20" s="108"/>
      <c r="DBJ20" s="108"/>
      <c r="DBK20" s="108"/>
      <c r="DBL20" s="108"/>
      <c r="DBM20" s="108"/>
      <c r="DBN20" s="108"/>
      <c r="DBO20" s="108"/>
      <c r="DBP20" s="108"/>
      <c r="DBQ20" s="108"/>
      <c r="DBR20" s="108"/>
      <c r="DBS20" s="108"/>
      <c r="DBT20" s="108"/>
      <c r="DBU20" s="108"/>
      <c r="DBV20" s="108"/>
      <c r="DBW20" s="108"/>
      <c r="DBX20" s="108"/>
      <c r="DBY20" s="108"/>
      <c r="DBZ20" s="108"/>
      <c r="DCA20" s="108"/>
      <c r="DCB20" s="108"/>
      <c r="DCC20" s="108"/>
      <c r="DCD20" s="108"/>
      <c r="DCE20" s="108"/>
      <c r="DCF20" s="108"/>
      <c r="DCG20" s="108"/>
      <c r="DCH20" s="108"/>
      <c r="DCI20" s="108"/>
      <c r="DCJ20" s="108"/>
      <c r="DCK20" s="108"/>
      <c r="DCL20" s="108"/>
      <c r="DCM20" s="108"/>
      <c r="DCN20" s="108"/>
      <c r="DCO20" s="108"/>
      <c r="DCP20" s="108"/>
      <c r="DCQ20" s="108"/>
      <c r="DCR20" s="108"/>
      <c r="DCS20" s="108"/>
      <c r="DCT20" s="108"/>
      <c r="DCU20" s="108"/>
      <c r="DCV20" s="108"/>
      <c r="DCW20" s="108"/>
      <c r="DCX20" s="108"/>
      <c r="DCY20" s="108"/>
      <c r="DCZ20" s="108"/>
      <c r="DDA20" s="108"/>
      <c r="DDB20" s="108"/>
      <c r="DDC20" s="108"/>
      <c r="DDD20" s="108"/>
      <c r="DDE20" s="108"/>
      <c r="DDF20" s="108"/>
      <c r="DDG20" s="108"/>
      <c r="DDH20" s="108"/>
      <c r="DDI20" s="108"/>
      <c r="DDJ20" s="108"/>
      <c r="DDK20" s="108"/>
      <c r="DDL20" s="108"/>
      <c r="DDM20" s="108"/>
      <c r="DDN20" s="108"/>
      <c r="DDO20" s="108"/>
      <c r="DDP20" s="108"/>
      <c r="DDQ20" s="108"/>
      <c r="DDR20" s="108"/>
      <c r="DDS20" s="108"/>
      <c r="DDT20" s="108"/>
      <c r="DDU20" s="108"/>
      <c r="DDV20" s="108"/>
      <c r="DDW20" s="108"/>
      <c r="DDX20" s="108"/>
      <c r="DDY20" s="108"/>
      <c r="DDZ20" s="108"/>
      <c r="DEA20" s="108"/>
      <c r="DEB20" s="108"/>
      <c r="DEC20" s="108"/>
      <c r="DED20" s="108"/>
      <c r="DEE20" s="108"/>
      <c r="DEF20" s="108"/>
      <c r="DEG20" s="108"/>
      <c r="DEH20" s="108"/>
      <c r="DEI20" s="108"/>
      <c r="DEJ20" s="108"/>
      <c r="DEK20" s="108"/>
      <c r="DEL20" s="108"/>
      <c r="DEM20" s="108"/>
      <c r="DEN20" s="108"/>
      <c r="DEO20" s="108"/>
      <c r="DEP20" s="108"/>
      <c r="DEQ20" s="108"/>
      <c r="DER20" s="108"/>
      <c r="DES20" s="108"/>
      <c r="DET20" s="108"/>
      <c r="DEU20" s="108"/>
      <c r="DEV20" s="108"/>
      <c r="DEW20" s="108"/>
      <c r="DEX20" s="108"/>
      <c r="DEY20" s="108"/>
      <c r="DEZ20" s="108"/>
      <c r="DFA20" s="108"/>
      <c r="DFB20" s="108"/>
      <c r="DFC20" s="108"/>
      <c r="DFD20" s="108"/>
      <c r="DFE20" s="108"/>
      <c r="DFF20" s="108"/>
      <c r="DFG20" s="108"/>
      <c r="DFH20" s="108"/>
      <c r="DFI20" s="108"/>
      <c r="DFJ20" s="108"/>
      <c r="DFK20" s="108"/>
      <c r="DFL20" s="108"/>
      <c r="DFM20" s="108"/>
      <c r="DFN20" s="108"/>
      <c r="DFO20" s="108"/>
      <c r="DFP20" s="108"/>
      <c r="DFQ20" s="108"/>
      <c r="DFR20" s="108"/>
      <c r="DFS20" s="108"/>
      <c r="DFT20" s="108"/>
      <c r="DFU20" s="108"/>
      <c r="DFV20" s="108"/>
      <c r="DFW20" s="108"/>
      <c r="DFX20" s="108"/>
      <c r="DFY20" s="108"/>
      <c r="DFZ20" s="108"/>
      <c r="DGA20" s="108"/>
      <c r="DGB20" s="108"/>
      <c r="DGC20" s="108"/>
      <c r="DGD20" s="108"/>
      <c r="DGE20" s="108"/>
      <c r="DGF20" s="108"/>
      <c r="DGG20" s="108"/>
      <c r="DGH20" s="108"/>
      <c r="DGI20" s="108"/>
      <c r="DGJ20" s="108"/>
      <c r="DGK20" s="108"/>
      <c r="DGL20" s="108"/>
      <c r="DGM20" s="108"/>
      <c r="DGN20" s="108"/>
      <c r="DGO20" s="108"/>
      <c r="DGP20" s="108"/>
      <c r="DGQ20" s="108"/>
      <c r="DGR20" s="108"/>
      <c r="DGS20" s="108"/>
      <c r="DGT20" s="108"/>
      <c r="DGU20" s="108"/>
      <c r="DGV20" s="108"/>
      <c r="DGW20" s="108"/>
      <c r="DGX20" s="108"/>
      <c r="DGY20" s="108"/>
      <c r="DGZ20" s="108"/>
      <c r="DHA20" s="108"/>
      <c r="DHB20" s="108"/>
      <c r="DHC20" s="108"/>
      <c r="DHD20" s="108"/>
      <c r="DHE20" s="108"/>
      <c r="DHF20" s="108"/>
      <c r="DHG20" s="108"/>
      <c r="DHH20" s="108"/>
      <c r="DHI20" s="108"/>
      <c r="DHJ20" s="108"/>
      <c r="DHK20" s="108"/>
      <c r="DHL20" s="108"/>
      <c r="DHM20" s="108"/>
      <c r="DHN20" s="108"/>
      <c r="DHO20" s="108"/>
      <c r="DHP20" s="108"/>
      <c r="DHQ20" s="108"/>
      <c r="DHR20" s="108"/>
      <c r="DHS20" s="108"/>
      <c r="DHT20" s="108"/>
      <c r="DHU20" s="108"/>
      <c r="DHV20" s="108"/>
      <c r="DHW20" s="108"/>
      <c r="DHX20" s="108"/>
      <c r="DHY20" s="108"/>
      <c r="DHZ20" s="108"/>
      <c r="DIA20" s="108"/>
      <c r="DIB20" s="108"/>
      <c r="DIC20" s="108"/>
      <c r="DID20" s="108"/>
      <c r="DIE20" s="108"/>
      <c r="DIF20" s="108"/>
      <c r="DIG20" s="108"/>
      <c r="DIH20" s="108"/>
      <c r="DII20" s="108"/>
      <c r="DIJ20" s="108"/>
      <c r="DIK20" s="108"/>
      <c r="DIL20" s="108"/>
      <c r="DIM20" s="108"/>
      <c r="DIN20" s="108"/>
      <c r="DIO20" s="108"/>
      <c r="DIP20" s="108"/>
      <c r="DIQ20" s="108"/>
      <c r="DIR20" s="108"/>
      <c r="DIS20" s="108"/>
      <c r="DIT20" s="108"/>
      <c r="DIU20" s="108"/>
      <c r="DIV20" s="108"/>
      <c r="DIW20" s="108"/>
      <c r="DIX20" s="108"/>
      <c r="DIY20" s="108"/>
      <c r="DIZ20" s="108"/>
      <c r="DJA20" s="108"/>
      <c r="DJB20" s="108"/>
      <c r="DJC20" s="108"/>
      <c r="DJD20" s="108"/>
      <c r="DJE20" s="108"/>
      <c r="DJF20" s="108"/>
      <c r="DJG20" s="108"/>
      <c r="DJH20" s="108"/>
      <c r="DJI20" s="108"/>
      <c r="DJJ20" s="108"/>
      <c r="DJK20" s="108"/>
      <c r="DJL20" s="108"/>
      <c r="DJM20" s="108"/>
      <c r="DJN20" s="108"/>
      <c r="DJO20" s="108"/>
      <c r="DJP20" s="108"/>
      <c r="DJQ20" s="108"/>
      <c r="DJR20" s="108"/>
      <c r="DJS20" s="108"/>
      <c r="DJT20" s="108"/>
      <c r="DJU20" s="108"/>
      <c r="DJV20" s="108"/>
      <c r="DJW20" s="108"/>
      <c r="DJX20" s="108"/>
      <c r="DJY20" s="108"/>
      <c r="DJZ20" s="108"/>
      <c r="DKA20" s="108"/>
      <c r="DKB20" s="108"/>
      <c r="DKC20" s="108"/>
      <c r="DKD20" s="108"/>
      <c r="DKE20" s="108"/>
      <c r="DKF20" s="108"/>
      <c r="DKG20" s="108"/>
      <c r="DKH20" s="108"/>
      <c r="DKI20" s="108"/>
      <c r="DKJ20" s="108"/>
      <c r="DKK20" s="108"/>
      <c r="DKL20" s="108"/>
      <c r="DKM20" s="108"/>
      <c r="DKN20" s="108"/>
      <c r="DKO20" s="108"/>
      <c r="DKP20" s="108"/>
      <c r="DKQ20" s="108"/>
      <c r="DKR20" s="108"/>
      <c r="DKS20" s="108"/>
      <c r="DKT20" s="108"/>
      <c r="DKU20" s="108"/>
      <c r="DKV20" s="108"/>
      <c r="DKW20" s="108"/>
      <c r="DKX20" s="108"/>
      <c r="DKY20" s="108"/>
      <c r="DKZ20" s="108"/>
      <c r="DLA20" s="108"/>
      <c r="DLB20" s="108"/>
      <c r="DLC20" s="108"/>
      <c r="DLD20" s="108"/>
      <c r="DLE20" s="108"/>
      <c r="DLF20" s="108"/>
      <c r="DLG20" s="108"/>
      <c r="DLH20" s="108"/>
      <c r="DLI20" s="108"/>
      <c r="DLJ20" s="108"/>
      <c r="DLK20" s="108"/>
      <c r="DLL20" s="108"/>
      <c r="DLM20" s="108"/>
      <c r="DLN20" s="108"/>
      <c r="DLO20" s="108"/>
      <c r="DLP20" s="108"/>
      <c r="DLQ20" s="108"/>
      <c r="DLR20" s="108"/>
      <c r="DLS20" s="108"/>
      <c r="DLT20" s="108"/>
      <c r="DLU20" s="108"/>
      <c r="DLV20" s="108"/>
      <c r="DLW20" s="108"/>
      <c r="DLX20" s="108"/>
      <c r="DLY20" s="108"/>
      <c r="DLZ20" s="108"/>
      <c r="DMA20" s="108"/>
      <c r="DMB20" s="108"/>
      <c r="DMC20" s="108"/>
      <c r="DMD20" s="108"/>
      <c r="DME20" s="108"/>
      <c r="DMF20" s="108"/>
      <c r="DMG20" s="108"/>
      <c r="DMH20" s="108"/>
      <c r="DMI20" s="108"/>
      <c r="DMJ20" s="108"/>
      <c r="DMK20" s="108"/>
      <c r="DML20" s="108"/>
      <c r="DMM20" s="108"/>
      <c r="DMN20" s="108"/>
      <c r="DMO20" s="108"/>
      <c r="DMP20" s="108"/>
      <c r="DMQ20" s="108"/>
      <c r="DMR20" s="108"/>
      <c r="DMS20" s="108"/>
      <c r="DMT20" s="108"/>
      <c r="DMU20" s="108"/>
      <c r="DMV20" s="108"/>
      <c r="DMW20" s="108"/>
      <c r="DMX20" s="108"/>
      <c r="DMY20" s="108"/>
      <c r="DMZ20" s="108"/>
      <c r="DNA20" s="108"/>
      <c r="DNB20" s="108"/>
      <c r="DNC20" s="108"/>
      <c r="DND20" s="108"/>
      <c r="DNE20" s="108"/>
      <c r="DNF20" s="108"/>
      <c r="DNG20" s="108"/>
      <c r="DNH20" s="108"/>
      <c r="DNI20" s="108"/>
      <c r="DNJ20" s="108"/>
      <c r="DNK20" s="108"/>
      <c r="DNL20" s="108"/>
      <c r="DNM20" s="108"/>
      <c r="DNN20" s="108"/>
      <c r="DNO20" s="108"/>
      <c r="DNP20" s="108"/>
      <c r="DNQ20" s="108"/>
      <c r="DNR20" s="108"/>
      <c r="DNS20" s="108"/>
      <c r="DNT20" s="108"/>
      <c r="DNU20" s="108"/>
      <c r="DNV20" s="108"/>
      <c r="DNW20" s="108"/>
      <c r="DNX20" s="108"/>
      <c r="DNY20" s="108"/>
      <c r="DNZ20" s="108"/>
      <c r="DOA20" s="108"/>
      <c r="DOB20" s="108"/>
      <c r="DOC20" s="108"/>
      <c r="DOD20" s="108"/>
      <c r="DOE20" s="108"/>
      <c r="DOF20" s="108"/>
      <c r="DOG20" s="108"/>
      <c r="DOH20" s="108"/>
      <c r="DOI20" s="108"/>
      <c r="DOJ20" s="108"/>
      <c r="DOK20" s="108"/>
      <c r="DOL20" s="108"/>
      <c r="DOM20" s="108"/>
      <c r="DON20" s="108"/>
      <c r="DOO20" s="108"/>
      <c r="DOP20" s="108"/>
      <c r="DOQ20" s="108"/>
      <c r="DOR20" s="108"/>
      <c r="DOS20" s="108"/>
      <c r="DOT20" s="108"/>
      <c r="DOU20" s="108"/>
      <c r="DOV20" s="108"/>
      <c r="DOW20" s="108"/>
      <c r="DOX20" s="108"/>
      <c r="DOY20" s="108"/>
      <c r="DOZ20" s="108"/>
      <c r="DPA20" s="108"/>
      <c r="DPB20" s="108"/>
      <c r="DPC20" s="108"/>
      <c r="DPD20" s="108"/>
      <c r="DPE20" s="108"/>
      <c r="DPF20" s="108"/>
      <c r="DPG20" s="108"/>
      <c r="DPH20" s="108"/>
      <c r="DPI20" s="108"/>
      <c r="DPJ20" s="108"/>
      <c r="DPK20" s="108"/>
      <c r="DPL20" s="108"/>
      <c r="DPM20" s="108"/>
      <c r="DPN20" s="108"/>
      <c r="DPO20" s="108"/>
      <c r="DPP20" s="108"/>
      <c r="DPQ20" s="108"/>
      <c r="DPR20" s="108"/>
      <c r="DPS20" s="108"/>
      <c r="DPT20" s="108"/>
      <c r="DPU20" s="108"/>
      <c r="DPV20" s="108"/>
      <c r="DPW20" s="108"/>
      <c r="DPX20" s="108"/>
      <c r="DPY20" s="108"/>
      <c r="DPZ20" s="108"/>
      <c r="DQA20" s="108"/>
      <c r="DQB20" s="108"/>
      <c r="DQC20" s="108"/>
      <c r="DQD20" s="108"/>
      <c r="DQE20" s="108"/>
      <c r="DQF20" s="108"/>
      <c r="DQG20" s="108"/>
      <c r="DQH20" s="108"/>
      <c r="DQI20" s="108"/>
      <c r="DQJ20" s="108"/>
      <c r="DQK20" s="108"/>
      <c r="DQL20" s="108"/>
      <c r="DQM20" s="108"/>
      <c r="DQN20" s="108"/>
      <c r="DQO20" s="108"/>
      <c r="DQP20" s="108"/>
      <c r="DQQ20" s="108"/>
      <c r="DQR20" s="108"/>
      <c r="DQS20" s="108"/>
      <c r="DQT20" s="108"/>
      <c r="DQU20" s="108"/>
      <c r="DQV20" s="108"/>
      <c r="DQW20" s="108"/>
      <c r="DQX20" s="108"/>
      <c r="DQY20" s="108"/>
      <c r="DQZ20" s="108"/>
      <c r="DRA20" s="108"/>
      <c r="DRB20" s="108"/>
      <c r="DRC20" s="108"/>
      <c r="DRD20" s="108"/>
      <c r="DRE20" s="108"/>
      <c r="DRF20" s="108"/>
      <c r="DRG20" s="108"/>
      <c r="DRH20" s="108"/>
      <c r="DRI20" s="108"/>
      <c r="DRJ20" s="108"/>
      <c r="DRK20" s="108"/>
      <c r="DRL20" s="108"/>
      <c r="DRM20" s="108"/>
      <c r="DRN20" s="108"/>
      <c r="DRO20" s="108"/>
      <c r="DRP20" s="108"/>
      <c r="DRQ20" s="108"/>
      <c r="DRR20" s="108"/>
      <c r="DRS20" s="108"/>
      <c r="DRT20" s="108"/>
      <c r="DRU20" s="108"/>
      <c r="DRV20" s="108"/>
      <c r="DRW20" s="108"/>
      <c r="DRX20" s="108"/>
      <c r="DRY20" s="108"/>
      <c r="DRZ20" s="108"/>
      <c r="DSA20" s="108"/>
      <c r="DSB20" s="108"/>
      <c r="DSC20" s="108"/>
      <c r="DSD20" s="108"/>
      <c r="DSE20" s="108"/>
      <c r="DSF20" s="108"/>
      <c r="DSG20" s="108"/>
      <c r="DSH20" s="108"/>
      <c r="DSI20" s="108"/>
      <c r="DSJ20" s="108"/>
      <c r="DSK20" s="108"/>
      <c r="DSL20" s="108"/>
      <c r="DSM20" s="108"/>
      <c r="DSN20" s="108"/>
      <c r="DSO20" s="108"/>
      <c r="DSP20" s="108"/>
      <c r="DSQ20" s="108"/>
      <c r="DSR20" s="108"/>
      <c r="DSS20" s="108"/>
      <c r="DST20" s="108"/>
      <c r="DSU20" s="108"/>
      <c r="DSV20" s="108"/>
      <c r="DSW20" s="108"/>
      <c r="DSX20" s="108"/>
      <c r="DSY20" s="108"/>
      <c r="DSZ20" s="108"/>
      <c r="DTA20" s="108"/>
      <c r="DTB20" s="108"/>
      <c r="DTC20" s="108"/>
      <c r="DTD20" s="108"/>
      <c r="DTE20" s="108"/>
      <c r="DTF20" s="108"/>
      <c r="DTG20" s="108"/>
      <c r="DTH20" s="108"/>
      <c r="DTI20" s="108"/>
      <c r="DTJ20" s="108"/>
      <c r="DTK20" s="108"/>
      <c r="DTL20" s="108"/>
      <c r="DTM20" s="108"/>
      <c r="DTN20" s="108"/>
      <c r="DTO20" s="108"/>
      <c r="DTP20" s="108"/>
      <c r="DTQ20" s="108"/>
      <c r="DTR20" s="108"/>
      <c r="DTS20" s="108"/>
      <c r="DTT20" s="108"/>
      <c r="DTU20" s="108"/>
      <c r="DTV20" s="108"/>
      <c r="DTW20" s="108"/>
      <c r="DTX20" s="108"/>
      <c r="DTY20" s="108"/>
      <c r="DTZ20" s="108"/>
      <c r="DUA20" s="108"/>
      <c r="DUB20" s="108"/>
      <c r="DUC20" s="108"/>
      <c r="DUD20" s="108"/>
      <c r="DUE20" s="108"/>
      <c r="DUF20" s="108"/>
      <c r="DUG20" s="108"/>
      <c r="DUH20" s="108"/>
      <c r="DUI20" s="108"/>
      <c r="DUJ20" s="108"/>
      <c r="DUK20" s="108"/>
      <c r="DUL20" s="108"/>
      <c r="DUM20" s="108"/>
      <c r="DUN20" s="108"/>
      <c r="DUO20" s="108"/>
      <c r="DUP20" s="108"/>
      <c r="DUQ20" s="108"/>
      <c r="DUR20" s="108"/>
      <c r="DUS20" s="108"/>
      <c r="DUT20" s="108"/>
      <c r="DUU20" s="108"/>
      <c r="DUV20" s="108"/>
      <c r="DUW20" s="108"/>
      <c r="DUX20" s="108"/>
      <c r="DUY20" s="108"/>
      <c r="DUZ20" s="108"/>
      <c r="DVA20" s="108"/>
      <c r="DVB20" s="108"/>
      <c r="DVC20" s="108"/>
      <c r="DVD20" s="108"/>
      <c r="DVE20" s="108"/>
      <c r="DVF20" s="108"/>
      <c r="DVG20" s="108"/>
      <c r="DVH20" s="108"/>
      <c r="DVI20" s="108"/>
      <c r="DVJ20" s="108"/>
      <c r="DVK20" s="108"/>
      <c r="DVL20" s="108"/>
      <c r="DVM20" s="108"/>
      <c r="DVN20" s="108"/>
      <c r="DVO20" s="108"/>
      <c r="DVP20" s="108"/>
      <c r="DVQ20" s="108"/>
      <c r="DVR20" s="108"/>
      <c r="DVS20" s="108"/>
      <c r="DVT20" s="108"/>
      <c r="DVU20" s="108"/>
      <c r="DVV20" s="108"/>
      <c r="DVW20" s="108"/>
      <c r="DVX20" s="108"/>
      <c r="DVY20" s="108"/>
      <c r="DVZ20" s="108"/>
      <c r="DWA20" s="108"/>
      <c r="DWB20" s="108"/>
      <c r="DWC20" s="108"/>
      <c r="DWD20" s="108"/>
      <c r="DWE20" s="108"/>
      <c r="DWF20" s="108"/>
      <c r="DWG20" s="108"/>
      <c r="DWH20" s="108"/>
      <c r="DWI20" s="108"/>
      <c r="DWJ20" s="108"/>
      <c r="DWK20" s="108"/>
      <c r="DWL20" s="108"/>
      <c r="DWM20" s="108"/>
      <c r="DWN20" s="108"/>
      <c r="DWO20" s="108"/>
      <c r="DWP20" s="108"/>
      <c r="DWQ20" s="108"/>
      <c r="DWR20" s="108"/>
      <c r="DWS20" s="108"/>
      <c r="DWT20" s="108"/>
      <c r="DWU20" s="108"/>
      <c r="DWV20" s="108"/>
      <c r="DWW20" s="108"/>
      <c r="DWX20" s="108"/>
      <c r="DWY20" s="108"/>
      <c r="DWZ20" s="108"/>
      <c r="DXA20" s="108"/>
      <c r="DXB20" s="108"/>
      <c r="DXC20" s="108"/>
      <c r="DXD20" s="108"/>
      <c r="DXE20" s="108"/>
      <c r="DXF20" s="108"/>
      <c r="DXG20" s="108"/>
      <c r="DXH20" s="108"/>
      <c r="DXI20" s="108"/>
      <c r="DXJ20" s="108"/>
      <c r="DXK20" s="108"/>
      <c r="DXL20" s="108"/>
      <c r="DXM20" s="108"/>
      <c r="DXN20" s="108"/>
      <c r="DXO20" s="108"/>
      <c r="DXP20" s="108"/>
      <c r="DXQ20" s="108"/>
      <c r="DXR20" s="108"/>
      <c r="DXS20" s="108"/>
      <c r="DXT20" s="108"/>
      <c r="DXU20" s="108"/>
      <c r="DXV20" s="108"/>
      <c r="DXW20" s="108"/>
      <c r="DXX20" s="108"/>
      <c r="DXY20" s="108"/>
      <c r="DXZ20" s="108"/>
      <c r="DYA20" s="108"/>
      <c r="DYB20" s="108"/>
      <c r="DYC20" s="108"/>
      <c r="DYD20" s="108"/>
      <c r="DYE20" s="108"/>
      <c r="DYF20" s="108"/>
      <c r="DYG20" s="108"/>
      <c r="DYH20" s="108"/>
      <c r="DYI20" s="108"/>
      <c r="DYJ20" s="108"/>
      <c r="DYK20" s="108"/>
      <c r="DYL20" s="108"/>
      <c r="DYM20" s="108"/>
      <c r="DYN20" s="108"/>
      <c r="DYO20" s="108"/>
      <c r="DYP20" s="108"/>
      <c r="DYQ20" s="108"/>
      <c r="DYR20" s="108"/>
      <c r="DYS20" s="108"/>
      <c r="DYT20" s="108"/>
      <c r="DYU20" s="108"/>
      <c r="DYV20" s="108"/>
      <c r="DYW20" s="108"/>
      <c r="DYX20" s="108"/>
      <c r="DYY20" s="108"/>
      <c r="DYZ20" s="108"/>
      <c r="DZA20" s="108"/>
      <c r="DZB20" s="108"/>
      <c r="DZC20" s="108"/>
      <c r="DZD20" s="108"/>
      <c r="DZE20" s="108"/>
      <c r="DZF20" s="108"/>
      <c r="DZG20" s="108"/>
      <c r="DZH20" s="108"/>
      <c r="DZI20" s="108"/>
      <c r="DZJ20" s="108"/>
      <c r="DZK20" s="108"/>
      <c r="DZL20" s="108"/>
      <c r="DZM20" s="108"/>
      <c r="DZN20" s="108"/>
      <c r="DZO20" s="108"/>
      <c r="DZP20" s="108"/>
      <c r="DZQ20" s="108"/>
      <c r="DZR20" s="108"/>
      <c r="DZS20" s="108"/>
      <c r="DZT20" s="108"/>
      <c r="DZU20" s="108"/>
      <c r="DZV20" s="108"/>
      <c r="DZW20" s="108"/>
      <c r="DZX20" s="108"/>
      <c r="DZY20" s="108"/>
      <c r="DZZ20" s="108"/>
      <c r="EAA20" s="108"/>
      <c r="EAB20" s="108"/>
      <c r="EAC20" s="108"/>
      <c r="EAD20" s="108"/>
      <c r="EAE20" s="108"/>
      <c r="EAF20" s="108"/>
      <c r="EAG20" s="108"/>
      <c r="EAH20" s="108"/>
      <c r="EAI20" s="108"/>
      <c r="EAJ20" s="108"/>
      <c r="EAK20" s="108"/>
      <c r="EAL20" s="108"/>
      <c r="EAM20" s="108"/>
      <c r="EAN20" s="108"/>
      <c r="EAO20" s="108"/>
      <c r="EAP20" s="108"/>
      <c r="EAQ20" s="108"/>
      <c r="EAR20" s="108"/>
      <c r="EAS20" s="108"/>
      <c r="EAT20" s="108"/>
      <c r="EAU20" s="108"/>
      <c r="EAV20" s="108"/>
      <c r="EAW20" s="108"/>
      <c r="EAX20" s="108"/>
      <c r="EAY20" s="108"/>
      <c r="EAZ20" s="108"/>
      <c r="EBA20" s="108"/>
      <c r="EBB20" s="108"/>
      <c r="EBC20" s="108"/>
      <c r="EBD20" s="108"/>
      <c r="EBE20" s="108"/>
      <c r="EBF20" s="108"/>
      <c r="EBG20" s="108"/>
      <c r="EBH20" s="108"/>
      <c r="EBI20" s="108"/>
      <c r="EBJ20" s="108"/>
      <c r="EBK20" s="108"/>
      <c r="EBL20" s="108"/>
      <c r="EBM20" s="108"/>
      <c r="EBN20" s="108"/>
      <c r="EBO20" s="108"/>
      <c r="EBP20" s="108"/>
      <c r="EBQ20" s="108"/>
      <c r="EBR20" s="108"/>
      <c r="EBS20" s="108"/>
      <c r="EBT20" s="108"/>
      <c r="EBU20" s="108"/>
      <c r="EBV20" s="108"/>
      <c r="EBW20" s="108"/>
      <c r="EBX20" s="108"/>
      <c r="EBY20" s="108"/>
      <c r="EBZ20" s="108"/>
      <c r="ECA20" s="108"/>
      <c r="ECB20" s="108"/>
      <c r="ECC20" s="108"/>
      <c r="ECD20" s="108"/>
      <c r="ECE20" s="108"/>
      <c r="ECF20" s="108"/>
      <c r="ECG20" s="108"/>
      <c r="ECH20" s="108"/>
      <c r="ECI20" s="108"/>
      <c r="ECJ20" s="108"/>
      <c r="ECK20" s="108"/>
      <c r="ECL20" s="108"/>
      <c r="ECM20" s="108"/>
      <c r="ECN20" s="108"/>
      <c r="ECO20" s="108"/>
      <c r="ECP20" s="108"/>
      <c r="ECQ20" s="108"/>
      <c r="ECR20" s="108"/>
      <c r="ECS20" s="108"/>
      <c r="ECT20" s="108"/>
      <c r="ECU20" s="108"/>
      <c r="ECV20" s="108"/>
      <c r="ECW20" s="108"/>
      <c r="ECX20" s="108"/>
      <c r="ECY20" s="108"/>
      <c r="ECZ20" s="108"/>
      <c r="EDA20" s="108"/>
      <c r="EDB20" s="108"/>
      <c r="EDC20" s="108"/>
      <c r="EDD20" s="108"/>
      <c r="EDE20" s="108"/>
      <c r="EDF20" s="108"/>
      <c r="EDG20" s="108"/>
      <c r="EDH20" s="108"/>
      <c r="EDI20" s="108"/>
      <c r="EDJ20" s="108"/>
      <c r="EDK20" s="108"/>
      <c r="EDL20" s="108"/>
      <c r="EDM20" s="108"/>
      <c r="EDN20" s="108"/>
      <c r="EDO20" s="108"/>
      <c r="EDP20" s="108"/>
      <c r="EDQ20" s="108"/>
      <c r="EDR20" s="108"/>
      <c r="EDS20" s="108"/>
      <c r="EDT20" s="108"/>
      <c r="EDU20" s="108"/>
      <c r="EDV20" s="108"/>
      <c r="EDW20" s="108"/>
      <c r="EDX20" s="108"/>
      <c r="EDY20" s="108"/>
      <c r="EDZ20" s="108"/>
      <c r="EEA20" s="108"/>
      <c r="EEB20" s="108"/>
      <c r="EEC20" s="108"/>
      <c r="EED20" s="108"/>
      <c r="EEE20" s="108"/>
      <c r="EEF20" s="108"/>
      <c r="EEG20" s="108"/>
      <c r="EEH20" s="108"/>
      <c r="EEI20" s="108"/>
      <c r="EEJ20" s="108"/>
      <c r="EEK20" s="108"/>
      <c r="EEL20" s="108"/>
      <c r="EEM20" s="108"/>
      <c r="EEN20" s="108"/>
      <c r="EEO20" s="108"/>
      <c r="EEP20" s="108"/>
      <c r="EEQ20" s="108"/>
      <c r="EER20" s="108"/>
      <c r="EES20" s="108"/>
      <c r="EET20" s="108"/>
      <c r="EEU20" s="108"/>
      <c r="EEV20" s="108"/>
      <c r="EEW20" s="108"/>
      <c r="EEX20" s="108"/>
      <c r="EEY20" s="108"/>
      <c r="EEZ20" s="108"/>
      <c r="EFA20" s="108"/>
      <c r="EFB20" s="108"/>
      <c r="EFC20" s="108"/>
      <c r="EFD20" s="108"/>
      <c r="EFE20" s="108"/>
      <c r="EFF20" s="108"/>
      <c r="EFG20" s="108"/>
      <c r="EFH20" s="108"/>
      <c r="EFI20" s="108"/>
      <c r="EFJ20" s="108"/>
      <c r="EFK20" s="108"/>
      <c r="EFL20" s="108"/>
      <c r="EFM20" s="108"/>
      <c r="EFN20" s="108"/>
      <c r="EFO20" s="108"/>
      <c r="EFP20" s="108"/>
      <c r="EFQ20" s="108"/>
      <c r="EFR20" s="108"/>
      <c r="EFS20" s="108"/>
      <c r="EFT20" s="108"/>
      <c r="EFU20" s="108"/>
      <c r="EFV20" s="108"/>
      <c r="EFW20" s="108"/>
      <c r="EFX20" s="108"/>
      <c r="EFY20" s="108"/>
      <c r="EFZ20" s="108"/>
      <c r="EGA20" s="108"/>
      <c r="EGB20" s="108"/>
      <c r="EGC20" s="108"/>
      <c r="EGD20" s="108"/>
      <c r="EGE20" s="108"/>
      <c r="EGF20" s="108"/>
      <c r="EGG20" s="108"/>
      <c r="EGH20" s="108"/>
      <c r="EGI20" s="108"/>
      <c r="EGJ20" s="108"/>
      <c r="EGK20" s="108"/>
      <c r="EGL20" s="108"/>
      <c r="EGM20" s="108"/>
      <c r="EGN20" s="108"/>
      <c r="EGO20" s="108"/>
      <c r="EGP20" s="108"/>
      <c r="EGQ20" s="108"/>
      <c r="EGR20" s="108"/>
      <c r="EGS20" s="108"/>
      <c r="EGT20" s="108"/>
      <c r="EGU20" s="108"/>
      <c r="EGV20" s="108"/>
      <c r="EGW20" s="108"/>
      <c r="EGX20" s="108"/>
      <c r="EGY20" s="108"/>
      <c r="EGZ20" s="108"/>
      <c r="EHA20" s="108"/>
      <c r="EHB20" s="108"/>
      <c r="EHC20" s="108"/>
      <c r="EHD20" s="108"/>
      <c r="EHE20" s="108"/>
      <c r="EHF20" s="108"/>
      <c r="EHG20" s="108"/>
      <c r="EHH20" s="108"/>
      <c r="EHI20" s="108"/>
      <c r="EHJ20" s="108"/>
      <c r="EHK20" s="108"/>
      <c r="EHL20" s="108"/>
      <c r="EHM20" s="108"/>
      <c r="EHN20" s="108"/>
      <c r="EHO20" s="108"/>
      <c r="EHP20" s="108"/>
      <c r="EHQ20" s="108"/>
      <c r="EHR20" s="108"/>
      <c r="EHS20" s="108"/>
      <c r="EHT20" s="108"/>
      <c r="EHU20" s="108"/>
      <c r="EHV20" s="108"/>
      <c r="EHW20" s="108"/>
      <c r="EHX20" s="108"/>
      <c r="EHY20" s="108"/>
      <c r="EHZ20" s="108"/>
      <c r="EIA20" s="108"/>
      <c r="EIB20" s="108"/>
      <c r="EIC20" s="108"/>
      <c r="EID20" s="108"/>
      <c r="EIE20" s="108"/>
      <c r="EIF20" s="108"/>
      <c r="EIG20" s="108"/>
      <c r="EIH20" s="108"/>
      <c r="EII20" s="108"/>
      <c r="EIJ20" s="108"/>
      <c r="EIK20" s="108"/>
      <c r="EIL20" s="108"/>
      <c r="EIM20" s="108"/>
      <c r="EIN20" s="108"/>
      <c r="EIO20" s="108"/>
      <c r="EIP20" s="108"/>
      <c r="EIQ20" s="108"/>
      <c r="EIR20" s="108"/>
      <c r="EIS20" s="108"/>
      <c r="EIT20" s="108"/>
      <c r="EIU20" s="108"/>
      <c r="EIV20" s="108"/>
      <c r="EIW20" s="108"/>
      <c r="EIX20" s="108"/>
      <c r="EIY20" s="108"/>
      <c r="EIZ20" s="108"/>
      <c r="EJA20" s="108"/>
      <c r="EJB20" s="108"/>
      <c r="EJC20" s="108"/>
      <c r="EJD20" s="108"/>
      <c r="EJE20" s="108"/>
      <c r="EJF20" s="108"/>
      <c r="EJG20" s="108"/>
      <c r="EJH20" s="108"/>
      <c r="EJI20" s="108"/>
      <c r="EJJ20" s="108"/>
      <c r="EJK20" s="108"/>
      <c r="EJL20" s="108"/>
      <c r="EJM20" s="108"/>
      <c r="EJN20" s="108"/>
      <c r="EJO20" s="108"/>
      <c r="EJP20" s="108"/>
      <c r="EJQ20" s="108"/>
      <c r="EJR20" s="108"/>
      <c r="EJS20" s="108"/>
      <c r="EJT20" s="108"/>
      <c r="EJU20" s="108"/>
      <c r="EJV20" s="108"/>
      <c r="EJW20" s="108"/>
      <c r="EJX20" s="108"/>
      <c r="EJY20" s="108"/>
      <c r="EJZ20" s="108"/>
      <c r="EKA20" s="108"/>
      <c r="EKB20" s="108"/>
      <c r="EKC20" s="108"/>
      <c r="EKD20" s="108"/>
      <c r="EKE20" s="108"/>
      <c r="EKF20" s="108"/>
      <c r="EKG20" s="108"/>
      <c r="EKH20" s="108"/>
      <c r="EKI20" s="108"/>
      <c r="EKJ20" s="108"/>
      <c r="EKK20" s="108"/>
      <c r="EKL20" s="108"/>
      <c r="EKM20" s="108"/>
      <c r="EKN20" s="108"/>
      <c r="EKO20" s="108"/>
      <c r="EKP20" s="108"/>
      <c r="EKQ20" s="108"/>
      <c r="EKR20" s="108"/>
      <c r="EKS20" s="108"/>
      <c r="EKT20" s="108"/>
      <c r="EKU20" s="108"/>
      <c r="EKV20" s="108"/>
      <c r="EKW20" s="108"/>
      <c r="EKX20" s="108"/>
      <c r="EKY20" s="108"/>
      <c r="EKZ20" s="108"/>
      <c r="ELA20" s="108"/>
      <c r="ELB20" s="108"/>
      <c r="ELC20" s="108"/>
      <c r="ELD20" s="108"/>
      <c r="ELE20" s="108"/>
      <c r="ELF20" s="108"/>
      <c r="ELG20" s="108"/>
      <c r="ELH20" s="108"/>
      <c r="ELI20" s="108"/>
      <c r="ELJ20" s="108"/>
      <c r="ELK20" s="108"/>
      <c r="ELL20" s="108"/>
      <c r="ELM20" s="108"/>
      <c r="ELN20" s="108"/>
      <c r="ELO20" s="108"/>
      <c r="ELP20" s="108"/>
      <c r="ELQ20" s="108"/>
      <c r="ELR20" s="108"/>
      <c r="ELS20" s="108"/>
      <c r="ELT20" s="108"/>
      <c r="ELU20" s="108"/>
      <c r="ELV20" s="108"/>
      <c r="ELW20" s="108"/>
      <c r="ELX20" s="108"/>
      <c r="ELY20" s="108"/>
      <c r="ELZ20" s="108"/>
      <c r="EMA20" s="108"/>
      <c r="EMB20" s="108"/>
      <c r="EMC20" s="108"/>
      <c r="EMD20" s="108"/>
      <c r="EME20" s="108"/>
      <c r="EMF20" s="108"/>
      <c r="EMG20" s="108"/>
      <c r="EMH20" s="108"/>
      <c r="EMI20" s="108"/>
      <c r="EMJ20" s="108"/>
      <c r="EMK20" s="108"/>
      <c r="EML20" s="108"/>
      <c r="EMM20" s="108"/>
      <c r="EMN20" s="108"/>
      <c r="EMO20" s="108"/>
      <c r="EMP20" s="108"/>
      <c r="EMQ20" s="108"/>
      <c r="EMR20" s="108"/>
      <c r="EMS20" s="108"/>
      <c r="EMT20" s="108"/>
      <c r="EMU20" s="108"/>
      <c r="EMV20" s="108"/>
      <c r="EMW20" s="108"/>
      <c r="EMX20" s="108"/>
      <c r="EMY20" s="108"/>
      <c r="EMZ20" s="108"/>
      <c r="ENA20" s="108"/>
      <c r="ENB20" s="108"/>
      <c r="ENC20" s="108"/>
      <c r="END20" s="108"/>
      <c r="ENE20" s="108"/>
      <c r="ENF20" s="108"/>
      <c r="ENG20" s="108"/>
      <c r="ENH20" s="108"/>
      <c r="ENI20" s="108"/>
      <c r="ENJ20" s="108"/>
      <c r="ENK20" s="108"/>
      <c r="ENL20" s="108"/>
      <c r="ENM20" s="108"/>
      <c r="ENN20" s="108"/>
      <c r="ENO20" s="108"/>
      <c r="ENP20" s="108"/>
      <c r="ENQ20" s="108"/>
      <c r="ENR20" s="108"/>
      <c r="ENS20" s="108"/>
      <c r="ENT20" s="108"/>
      <c r="ENU20" s="108"/>
      <c r="ENV20" s="108"/>
      <c r="ENW20" s="108"/>
      <c r="ENX20" s="108"/>
      <c r="ENY20" s="108"/>
      <c r="ENZ20" s="108"/>
      <c r="EOA20" s="108"/>
      <c r="EOB20" s="108"/>
      <c r="EOC20" s="108"/>
      <c r="EOD20" s="108"/>
      <c r="EOE20" s="108"/>
      <c r="EOF20" s="108"/>
      <c r="EOG20" s="108"/>
      <c r="EOH20" s="108"/>
      <c r="EOI20" s="108"/>
      <c r="EOJ20" s="108"/>
      <c r="EOK20" s="108"/>
      <c r="EOL20" s="108"/>
      <c r="EOM20" s="108"/>
      <c r="EON20" s="108"/>
      <c r="EOO20" s="108"/>
      <c r="EOP20" s="108"/>
      <c r="EOQ20" s="108"/>
      <c r="EOR20" s="108"/>
      <c r="EOS20" s="108"/>
      <c r="EOT20" s="108"/>
      <c r="EOU20" s="108"/>
      <c r="EOV20" s="108"/>
      <c r="EOW20" s="108"/>
      <c r="EOX20" s="108"/>
      <c r="EOY20" s="108"/>
      <c r="EOZ20" s="108"/>
      <c r="EPA20" s="108"/>
      <c r="EPB20" s="108"/>
      <c r="EPC20" s="108"/>
      <c r="EPD20" s="108"/>
      <c r="EPE20" s="108"/>
      <c r="EPF20" s="108"/>
      <c r="EPG20" s="108"/>
      <c r="EPH20" s="108"/>
      <c r="EPI20" s="108"/>
      <c r="EPJ20" s="108"/>
      <c r="EPK20" s="108"/>
      <c r="EPL20" s="108"/>
      <c r="EPM20" s="108"/>
      <c r="EPN20" s="108"/>
      <c r="EPO20" s="108"/>
      <c r="EPP20" s="108"/>
      <c r="EPQ20" s="108"/>
      <c r="EPR20" s="108"/>
      <c r="EPS20" s="108"/>
      <c r="EPT20" s="108"/>
      <c r="EPU20" s="108"/>
      <c r="EPV20" s="108"/>
      <c r="EPW20" s="108"/>
      <c r="EPX20" s="108"/>
      <c r="EPY20" s="108"/>
      <c r="EPZ20" s="108"/>
      <c r="EQA20" s="108"/>
      <c r="EQB20" s="108"/>
      <c r="EQC20" s="108"/>
      <c r="EQD20" s="108"/>
      <c r="EQE20" s="108"/>
      <c r="EQF20" s="108"/>
      <c r="EQG20" s="108"/>
      <c r="EQH20" s="108"/>
      <c r="EQI20" s="108"/>
      <c r="EQJ20" s="108"/>
      <c r="EQK20" s="108"/>
      <c r="EQL20" s="108"/>
      <c r="EQM20" s="108"/>
      <c r="EQN20" s="108"/>
      <c r="EQO20" s="108"/>
      <c r="EQP20" s="108"/>
      <c r="EQQ20" s="108"/>
      <c r="EQR20" s="108"/>
      <c r="EQS20" s="108"/>
      <c r="EQT20" s="108"/>
      <c r="EQU20" s="108"/>
      <c r="EQV20" s="108"/>
      <c r="EQW20" s="108"/>
      <c r="EQX20" s="108"/>
      <c r="EQY20" s="108"/>
      <c r="EQZ20" s="108"/>
      <c r="ERA20" s="108"/>
      <c r="ERB20" s="108"/>
      <c r="ERC20" s="108"/>
      <c r="ERD20" s="108"/>
      <c r="ERE20" s="108"/>
      <c r="ERF20" s="108"/>
      <c r="ERG20" s="108"/>
      <c r="ERH20" s="108"/>
      <c r="ERI20" s="108"/>
      <c r="ERJ20" s="108"/>
      <c r="ERK20" s="108"/>
      <c r="ERL20" s="108"/>
      <c r="ERM20" s="108"/>
      <c r="ERN20" s="108"/>
      <c r="ERO20" s="108"/>
      <c r="ERP20" s="108"/>
      <c r="ERQ20" s="108"/>
      <c r="ERR20" s="108"/>
      <c r="ERS20" s="108"/>
      <c r="ERT20" s="108"/>
      <c r="ERU20" s="108"/>
      <c r="ERV20" s="108"/>
      <c r="ERW20" s="108"/>
      <c r="ERX20" s="108"/>
      <c r="ERY20" s="108"/>
      <c r="ERZ20" s="108"/>
      <c r="ESA20" s="108"/>
      <c r="ESB20" s="108"/>
      <c r="ESC20" s="108"/>
      <c r="ESD20" s="108"/>
      <c r="ESE20" s="108"/>
      <c r="ESF20" s="108"/>
      <c r="ESG20" s="108"/>
      <c r="ESH20" s="108"/>
      <c r="ESI20" s="108"/>
      <c r="ESJ20" s="108"/>
      <c r="ESK20" s="108"/>
      <c r="ESL20" s="108"/>
      <c r="ESM20" s="108"/>
      <c r="ESN20" s="108"/>
      <c r="ESO20" s="108"/>
      <c r="ESP20" s="108"/>
      <c r="ESQ20" s="108"/>
      <c r="ESR20" s="108"/>
      <c r="ESS20" s="108"/>
      <c r="EST20" s="108"/>
      <c r="ESU20" s="108"/>
      <c r="ESV20" s="108"/>
      <c r="ESW20" s="108"/>
      <c r="ESX20" s="108"/>
      <c r="ESY20" s="108"/>
      <c r="ESZ20" s="108"/>
      <c r="ETA20" s="108"/>
      <c r="ETB20" s="108"/>
      <c r="ETC20" s="108"/>
      <c r="ETD20" s="108"/>
      <c r="ETE20" s="108"/>
      <c r="ETF20" s="108"/>
      <c r="ETG20" s="108"/>
      <c r="ETH20" s="108"/>
      <c r="ETI20" s="108"/>
      <c r="ETJ20" s="108"/>
      <c r="ETK20" s="108"/>
      <c r="ETL20" s="108"/>
      <c r="ETM20" s="108"/>
      <c r="ETN20" s="108"/>
      <c r="ETO20" s="108"/>
      <c r="ETP20" s="108"/>
      <c r="ETQ20" s="108"/>
      <c r="ETR20" s="108"/>
      <c r="ETS20" s="108"/>
      <c r="ETT20" s="108"/>
      <c r="ETU20" s="108"/>
      <c r="ETV20" s="108"/>
      <c r="ETW20" s="108"/>
      <c r="ETX20" s="108"/>
      <c r="ETY20" s="108"/>
      <c r="ETZ20" s="108"/>
      <c r="EUA20" s="108"/>
      <c r="EUB20" s="108"/>
      <c r="EUC20" s="108"/>
      <c r="EUD20" s="108"/>
      <c r="EUE20" s="108"/>
      <c r="EUF20" s="108"/>
      <c r="EUG20" s="108"/>
      <c r="EUH20" s="108"/>
      <c r="EUI20" s="108"/>
      <c r="EUJ20" s="108"/>
      <c r="EUK20" s="108"/>
      <c r="EUL20" s="108"/>
      <c r="EUM20" s="108"/>
      <c r="EUN20" s="108"/>
      <c r="EUO20" s="108"/>
      <c r="EUP20" s="108"/>
      <c r="EUQ20" s="108"/>
      <c r="EUR20" s="108"/>
      <c r="EUS20" s="108"/>
      <c r="EUT20" s="108"/>
      <c r="EUU20" s="108"/>
      <c r="EUV20" s="108"/>
      <c r="EUW20" s="108"/>
      <c r="EUX20" s="108"/>
      <c r="EUY20" s="108"/>
      <c r="EUZ20" s="108"/>
      <c r="EVA20" s="108"/>
      <c r="EVB20" s="108"/>
      <c r="EVC20" s="108"/>
      <c r="EVD20" s="108"/>
      <c r="EVE20" s="108"/>
      <c r="EVF20" s="108"/>
      <c r="EVG20" s="108"/>
    </row>
    <row r="21" spans="1:3959" s="111" customFormat="1" ht="15" x14ac:dyDescent="0.25">
      <c r="A21" s="786" t="s">
        <v>1292</v>
      </c>
      <c r="B21" s="406" t="s">
        <v>1273</v>
      </c>
      <c r="C21" s="370">
        <v>11</v>
      </c>
      <c r="D21" s="414">
        <f>'Notes BS'!D197</f>
        <v>0</v>
      </c>
      <c r="E21" s="117"/>
      <c r="F21" s="414">
        <f>'Notes BS'!E197</f>
        <v>0</v>
      </c>
      <c r="G21" s="4"/>
      <c r="H21" s="420">
        <f>'Notes BS'!F197</f>
        <v>0</v>
      </c>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c r="GU21" s="108"/>
      <c r="GV21" s="108"/>
      <c r="GW21" s="108"/>
      <c r="GX21" s="108"/>
      <c r="GY21" s="108"/>
      <c r="GZ21" s="108"/>
      <c r="HA21" s="108"/>
      <c r="HB21" s="108"/>
      <c r="HC21" s="108"/>
      <c r="HD21" s="108"/>
      <c r="HE21" s="108"/>
      <c r="HF21" s="108"/>
      <c r="HG21" s="108"/>
      <c r="HH21" s="108"/>
      <c r="HI21" s="108"/>
      <c r="HJ21" s="108"/>
      <c r="HK21" s="108"/>
      <c r="HL21" s="108"/>
      <c r="HM21" s="108"/>
      <c r="HN21" s="108"/>
      <c r="HO21" s="108"/>
      <c r="HP21" s="108"/>
      <c r="HQ21" s="108"/>
      <c r="HR21" s="108"/>
      <c r="HS21" s="108"/>
      <c r="HT21" s="108"/>
      <c r="HU21" s="108"/>
      <c r="HV21" s="108"/>
      <c r="HW21" s="108"/>
      <c r="HX21" s="108"/>
      <c r="HY21" s="108"/>
      <c r="HZ21" s="108"/>
      <c r="IA21" s="108"/>
      <c r="IB21" s="108"/>
      <c r="IC21" s="108"/>
      <c r="ID21" s="108"/>
      <c r="IE21" s="108"/>
      <c r="IF21" s="108"/>
      <c r="IG21" s="108"/>
      <c r="IH21" s="108"/>
      <c r="II21" s="108"/>
      <c r="IJ21" s="108"/>
      <c r="IK21" s="108"/>
      <c r="IL21" s="108"/>
      <c r="IM21" s="108"/>
      <c r="IN21" s="108"/>
      <c r="IO21" s="108"/>
      <c r="IP21" s="108"/>
      <c r="IQ21" s="108"/>
      <c r="IR21" s="108"/>
      <c r="IS21" s="108"/>
      <c r="IT21" s="108"/>
      <c r="IU21" s="108"/>
      <c r="IV21" s="108"/>
      <c r="IW21" s="108"/>
      <c r="IX21" s="108"/>
      <c r="IY21" s="108"/>
      <c r="IZ21" s="108"/>
      <c r="JA21" s="108"/>
      <c r="JB21" s="108"/>
      <c r="JC21" s="108"/>
      <c r="JD21" s="108"/>
      <c r="JE21" s="108"/>
      <c r="JF21" s="108"/>
      <c r="JG21" s="108"/>
      <c r="JH21" s="108"/>
      <c r="JI21" s="108"/>
      <c r="JJ21" s="108"/>
      <c r="JK21" s="108"/>
      <c r="JL21" s="108"/>
      <c r="JM21" s="108"/>
      <c r="JN21" s="108"/>
      <c r="JO21" s="108"/>
      <c r="JP21" s="108"/>
      <c r="JQ21" s="108"/>
      <c r="JR21" s="108"/>
      <c r="JS21" s="108"/>
      <c r="JT21" s="108"/>
      <c r="JU21" s="108"/>
      <c r="JV21" s="108"/>
      <c r="JW21" s="108"/>
      <c r="JX21" s="108"/>
      <c r="JY21" s="108"/>
      <c r="JZ21" s="108"/>
      <c r="KA21" s="108"/>
      <c r="KB21" s="108"/>
      <c r="KC21" s="108"/>
      <c r="KD21" s="108"/>
      <c r="KE21" s="108"/>
      <c r="KF21" s="108"/>
      <c r="KG21" s="108"/>
      <c r="KH21" s="108"/>
      <c r="KI21" s="108"/>
      <c r="KJ21" s="108"/>
      <c r="KK21" s="108"/>
      <c r="KL21" s="108"/>
      <c r="KM21" s="108"/>
      <c r="KN21" s="108"/>
      <c r="KO21" s="108"/>
      <c r="KP21" s="108"/>
      <c r="KQ21" s="108"/>
      <c r="KR21" s="108"/>
      <c r="KS21" s="108"/>
      <c r="KT21" s="108"/>
      <c r="KU21" s="108"/>
      <c r="KV21" s="108"/>
      <c r="KW21" s="108"/>
      <c r="KX21" s="108"/>
      <c r="KY21" s="108"/>
      <c r="KZ21" s="108"/>
      <c r="LA21" s="108"/>
      <c r="LB21" s="108"/>
      <c r="LC21" s="108"/>
      <c r="LD21" s="108"/>
      <c r="LE21" s="108"/>
      <c r="LF21" s="108"/>
      <c r="LG21" s="108"/>
      <c r="LH21" s="108"/>
      <c r="LI21" s="108"/>
      <c r="LJ21" s="108"/>
      <c r="LK21" s="108"/>
      <c r="LL21" s="108"/>
      <c r="LM21" s="108"/>
      <c r="LN21" s="108"/>
      <c r="LO21" s="108"/>
      <c r="LP21" s="108"/>
      <c r="LQ21" s="108"/>
      <c r="LR21" s="108"/>
      <c r="LS21" s="108"/>
      <c r="LT21" s="108"/>
      <c r="LU21" s="108"/>
      <c r="LV21" s="108"/>
      <c r="LW21" s="108"/>
      <c r="LX21" s="108"/>
      <c r="LY21" s="108"/>
      <c r="LZ21" s="108"/>
      <c r="MA21" s="108"/>
      <c r="MB21" s="108"/>
      <c r="MC21" s="108"/>
      <c r="MD21" s="108"/>
      <c r="ME21" s="108"/>
      <c r="MF21" s="108"/>
      <c r="MG21" s="108"/>
      <c r="MH21" s="108"/>
      <c r="MI21" s="108"/>
      <c r="MJ21" s="108"/>
      <c r="MK21" s="108"/>
      <c r="ML21" s="108"/>
      <c r="MM21" s="108"/>
      <c r="MN21" s="108"/>
      <c r="MO21" s="108"/>
      <c r="MP21" s="108"/>
      <c r="MQ21" s="108"/>
      <c r="MR21" s="108"/>
      <c r="MS21" s="108"/>
      <c r="MT21" s="108"/>
      <c r="MU21" s="108"/>
      <c r="MV21" s="108"/>
      <c r="MW21" s="108"/>
      <c r="MX21" s="108"/>
      <c r="MY21" s="108"/>
      <c r="MZ21" s="108"/>
      <c r="NA21" s="108"/>
      <c r="NB21" s="108"/>
      <c r="NC21" s="108"/>
      <c r="ND21" s="108"/>
      <c r="NE21" s="108"/>
      <c r="NF21" s="108"/>
      <c r="NG21" s="108"/>
      <c r="NH21" s="108"/>
      <c r="NI21" s="108"/>
      <c r="NJ21" s="108"/>
      <c r="NK21" s="108"/>
      <c r="NL21" s="108"/>
      <c r="NM21" s="108"/>
      <c r="NN21" s="108"/>
      <c r="NO21" s="108"/>
      <c r="NP21" s="108"/>
      <c r="NQ21" s="108"/>
      <c r="NR21" s="108"/>
      <c r="NS21" s="108"/>
      <c r="NT21" s="108"/>
      <c r="NU21" s="108"/>
      <c r="NV21" s="108"/>
      <c r="NW21" s="108"/>
      <c r="NX21" s="108"/>
      <c r="NY21" s="108"/>
      <c r="NZ21" s="108"/>
      <c r="OA21" s="108"/>
      <c r="OB21" s="108"/>
      <c r="OC21" s="108"/>
      <c r="OD21" s="108"/>
      <c r="OE21" s="108"/>
      <c r="OF21" s="108"/>
      <c r="OG21" s="108"/>
      <c r="OH21" s="108"/>
      <c r="OI21" s="108"/>
      <c r="OJ21" s="108"/>
      <c r="OK21" s="108"/>
      <c r="OL21" s="108"/>
      <c r="OM21" s="108"/>
      <c r="ON21" s="108"/>
      <c r="OO21" s="108"/>
      <c r="OP21" s="108"/>
      <c r="OQ21" s="108"/>
      <c r="OR21" s="108"/>
      <c r="OS21" s="108"/>
      <c r="OT21" s="108"/>
      <c r="OU21" s="108"/>
      <c r="OV21" s="108"/>
      <c r="OW21" s="108"/>
      <c r="OX21" s="108"/>
      <c r="OY21" s="108"/>
      <c r="OZ21" s="108"/>
      <c r="PA21" s="108"/>
      <c r="PB21" s="108"/>
      <c r="PC21" s="108"/>
      <c r="PD21" s="108"/>
      <c r="PE21" s="108"/>
      <c r="PF21" s="108"/>
      <c r="PG21" s="108"/>
      <c r="PH21" s="108"/>
      <c r="PI21" s="108"/>
      <c r="PJ21" s="108"/>
      <c r="PK21" s="108"/>
      <c r="PL21" s="108"/>
      <c r="PM21" s="108"/>
      <c r="PN21" s="108"/>
      <c r="PO21" s="108"/>
      <c r="PP21" s="108"/>
      <c r="PQ21" s="108"/>
      <c r="PR21" s="108"/>
      <c r="PS21" s="108"/>
      <c r="PT21" s="108"/>
      <c r="PU21" s="108"/>
      <c r="PV21" s="108"/>
      <c r="PW21" s="108"/>
      <c r="PX21" s="108"/>
      <c r="PY21" s="108"/>
      <c r="PZ21" s="108"/>
      <c r="QA21" s="108"/>
      <c r="QB21" s="108"/>
      <c r="QC21" s="108"/>
      <c r="QD21" s="108"/>
      <c r="QE21" s="108"/>
      <c r="QF21" s="108"/>
      <c r="QG21" s="108"/>
      <c r="QH21" s="108"/>
      <c r="QI21" s="108"/>
      <c r="QJ21" s="108"/>
      <c r="QK21" s="108"/>
      <c r="QL21" s="108"/>
      <c r="QM21" s="108"/>
      <c r="QN21" s="108"/>
      <c r="QO21" s="108"/>
      <c r="QP21" s="108"/>
      <c r="QQ21" s="108"/>
      <c r="QR21" s="108"/>
      <c r="QS21" s="108"/>
      <c r="QT21" s="108"/>
      <c r="QU21" s="108"/>
      <c r="QV21" s="108"/>
      <c r="QW21" s="108"/>
      <c r="QX21" s="108"/>
      <c r="QY21" s="108"/>
      <c r="QZ21" s="108"/>
      <c r="RA21" s="108"/>
      <c r="RB21" s="108"/>
      <c r="RC21" s="108"/>
      <c r="RD21" s="108"/>
      <c r="RE21" s="108"/>
      <c r="RF21" s="108"/>
      <c r="RG21" s="108"/>
      <c r="RH21" s="108"/>
      <c r="RI21" s="108"/>
      <c r="RJ21" s="108"/>
      <c r="RK21" s="108"/>
      <c r="RL21" s="108"/>
      <c r="RM21" s="108"/>
      <c r="RN21" s="108"/>
      <c r="RO21" s="108"/>
      <c r="RP21" s="108"/>
      <c r="RQ21" s="108"/>
      <c r="RR21" s="108"/>
      <c r="RS21" s="108"/>
      <c r="RT21" s="108"/>
      <c r="RU21" s="108"/>
      <c r="RV21" s="108"/>
      <c r="RW21" s="108"/>
      <c r="RX21" s="108"/>
      <c r="RY21" s="108"/>
      <c r="RZ21" s="108"/>
      <c r="SA21" s="108"/>
      <c r="SB21" s="108"/>
      <c r="SC21" s="108"/>
      <c r="SD21" s="108"/>
      <c r="SE21" s="108"/>
      <c r="SF21" s="108"/>
      <c r="SG21" s="108"/>
      <c r="SH21" s="108"/>
      <c r="SI21" s="108"/>
      <c r="SJ21" s="108"/>
      <c r="SK21" s="108"/>
      <c r="SL21" s="108"/>
      <c r="SM21" s="108"/>
      <c r="SN21" s="108"/>
      <c r="SO21" s="108"/>
      <c r="SP21" s="108"/>
      <c r="SQ21" s="108"/>
      <c r="SR21" s="108"/>
      <c r="SS21" s="108"/>
      <c r="ST21" s="108"/>
      <c r="SU21" s="108"/>
      <c r="SV21" s="108"/>
      <c r="SW21" s="108"/>
      <c r="SX21" s="108"/>
      <c r="SY21" s="108"/>
      <c r="SZ21" s="108"/>
      <c r="TA21" s="108"/>
      <c r="TB21" s="108"/>
      <c r="TC21" s="108"/>
      <c r="TD21" s="108"/>
      <c r="TE21" s="108"/>
      <c r="TF21" s="108"/>
      <c r="TG21" s="108"/>
      <c r="TH21" s="108"/>
      <c r="TI21" s="108"/>
      <c r="TJ21" s="108"/>
      <c r="TK21" s="108"/>
      <c r="TL21" s="108"/>
      <c r="TM21" s="108"/>
      <c r="TN21" s="108"/>
      <c r="TO21" s="108"/>
      <c r="TP21" s="108"/>
      <c r="TQ21" s="108"/>
      <c r="TR21" s="108"/>
      <c r="TS21" s="108"/>
      <c r="TT21" s="108"/>
      <c r="TU21" s="108"/>
      <c r="TV21" s="108"/>
      <c r="TW21" s="108"/>
      <c r="TX21" s="108"/>
      <c r="TY21" s="108"/>
      <c r="TZ21" s="108"/>
      <c r="UA21" s="108"/>
      <c r="UB21" s="108"/>
      <c r="UC21" s="108"/>
      <c r="UD21" s="108"/>
      <c r="UE21" s="108"/>
      <c r="UF21" s="108"/>
      <c r="UG21" s="108"/>
      <c r="UH21" s="108"/>
      <c r="UI21" s="108"/>
      <c r="UJ21" s="108"/>
      <c r="UK21" s="108"/>
      <c r="UL21" s="108"/>
      <c r="UM21" s="108"/>
      <c r="UN21" s="108"/>
      <c r="UO21" s="108"/>
      <c r="UP21" s="108"/>
      <c r="UQ21" s="108"/>
      <c r="UR21" s="108"/>
      <c r="US21" s="108"/>
      <c r="UT21" s="108"/>
      <c r="UU21" s="108"/>
      <c r="UV21" s="108"/>
      <c r="UW21" s="108"/>
      <c r="UX21" s="108"/>
      <c r="UY21" s="108"/>
      <c r="UZ21" s="108"/>
      <c r="VA21" s="108"/>
      <c r="VB21" s="108"/>
      <c r="VC21" s="108"/>
      <c r="VD21" s="108"/>
      <c r="VE21" s="108"/>
      <c r="VF21" s="108"/>
      <c r="VG21" s="108"/>
      <c r="VH21" s="108"/>
      <c r="VI21" s="108"/>
      <c r="VJ21" s="108"/>
      <c r="VK21" s="108"/>
      <c r="VL21" s="108"/>
      <c r="VM21" s="108"/>
      <c r="VN21" s="108"/>
      <c r="VO21" s="108"/>
      <c r="VP21" s="108"/>
      <c r="VQ21" s="108"/>
      <c r="VR21" s="108"/>
      <c r="VS21" s="108"/>
      <c r="VT21" s="108"/>
      <c r="VU21" s="108"/>
      <c r="VV21" s="108"/>
      <c r="VW21" s="108"/>
      <c r="VX21" s="108"/>
      <c r="VY21" s="108"/>
      <c r="VZ21" s="108"/>
      <c r="WA21" s="108"/>
      <c r="WB21" s="108"/>
      <c r="WC21" s="108"/>
      <c r="WD21" s="108"/>
      <c r="WE21" s="108"/>
      <c r="WF21" s="108"/>
      <c r="WG21" s="108"/>
      <c r="WH21" s="108"/>
      <c r="WI21" s="108"/>
      <c r="WJ21" s="108"/>
      <c r="WK21" s="108"/>
      <c r="WL21" s="108"/>
      <c r="WM21" s="108"/>
      <c r="WN21" s="108"/>
      <c r="WO21" s="108"/>
      <c r="WP21" s="108"/>
      <c r="WQ21" s="108"/>
      <c r="WR21" s="108"/>
      <c r="WS21" s="108"/>
      <c r="WT21" s="108"/>
      <c r="WU21" s="108"/>
      <c r="WV21" s="108"/>
      <c r="WW21" s="108"/>
      <c r="WX21" s="108"/>
      <c r="WY21" s="108"/>
      <c r="WZ21" s="108"/>
      <c r="XA21" s="108"/>
      <c r="XB21" s="108"/>
      <c r="XC21" s="108"/>
      <c r="XD21" s="108"/>
      <c r="XE21" s="108"/>
      <c r="XF21" s="108"/>
      <c r="XG21" s="108"/>
      <c r="XH21" s="108"/>
      <c r="XI21" s="108"/>
      <c r="XJ21" s="108"/>
      <c r="XK21" s="108"/>
      <c r="XL21" s="108"/>
      <c r="XM21" s="108"/>
      <c r="XN21" s="108"/>
      <c r="XO21" s="108"/>
      <c r="XP21" s="108"/>
      <c r="XQ21" s="108"/>
      <c r="XR21" s="108"/>
      <c r="XS21" s="108"/>
      <c r="XT21" s="108"/>
      <c r="XU21" s="108"/>
      <c r="XV21" s="108"/>
      <c r="XW21" s="108"/>
      <c r="XX21" s="108"/>
      <c r="XY21" s="108"/>
      <c r="XZ21" s="108"/>
      <c r="YA21" s="108"/>
      <c r="YB21" s="108"/>
      <c r="YC21" s="108"/>
      <c r="YD21" s="108"/>
      <c r="YE21" s="108"/>
      <c r="YF21" s="108"/>
      <c r="YG21" s="108"/>
      <c r="YH21" s="108"/>
      <c r="YI21" s="108"/>
      <c r="YJ21" s="108"/>
      <c r="YK21" s="108"/>
      <c r="YL21" s="108"/>
      <c r="YM21" s="108"/>
      <c r="YN21" s="108"/>
      <c r="YO21" s="108"/>
      <c r="YP21" s="108"/>
      <c r="YQ21" s="108"/>
      <c r="YR21" s="108"/>
      <c r="YS21" s="108"/>
      <c r="YT21" s="108"/>
      <c r="YU21" s="108"/>
      <c r="YV21" s="108"/>
      <c r="YW21" s="108"/>
      <c r="YX21" s="108"/>
      <c r="YY21" s="108"/>
      <c r="YZ21" s="108"/>
      <c r="ZA21" s="108"/>
      <c r="ZB21" s="108"/>
      <c r="ZC21" s="108"/>
      <c r="ZD21" s="108"/>
      <c r="ZE21" s="108"/>
      <c r="ZF21" s="108"/>
      <c r="ZG21" s="108"/>
      <c r="ZH21" s="108"/>
      <c r="ZI21" s="108"/>
      <c r="ZJ21" s="108"/>
      <c r="ZK21" s="108"/>
      <c r="ZL21" s="108"/>
      <c r="ZM21" s="108"/>
      <c r="ZN21" s="108"/>
      <c r="ZO21" s="108"/>
      <c r="ZP21" s="108"/>
      <c r="ZQ21" s="108"/>
      <c r="ZR21" s="108"/>
      <c r="ZS21" s="108"/>
      <c r="ZT21" s="108"/>
      <c r="ZU21" s="108"/>
      <c r="ZV21" s="108"/>
      <c r="ZW21" s="108"/>
      <c r="ZX21" s="108"/>
      <c r="ZY21" s="108"/>
      <c r="ZZ21" s="108"/>
      <c r="AAA21" s="108"/>
      <c r="AAB21" s="108"/>
      <c r="AAC21" s="108"/>
      <c r="AAD21" s="108"/>
      <c r="AAE21" s="108"/>
      <c r="AAF21" s="108"/>
      <c r="AAG21" s="108"/>
      <c r="AAH21" s="108"/>
      <c r="AAI21" s="108"/>
      <c r="AAJ21" s="108"/>
      <c r="AAK21" s="108"/>
      <c r="AAL21" s="108"/>
      <c r="AAM21" s="108"/>
      <c r="AAN21" s="108"/>
      <c r="AAO21" s="108"/>
      <c r="AAP21" s="108"/>
      <c r="AAQ21" s="108"/>
      <c r="AAR21" s="108"/>
      <c r="AAS21" s="108"/>
      <c r="AAT21" s="108"/>
      <c r="AAU21" s="108"/>
      <c r="AAV21" s="108"/>
      <c r="AAW21" s="108"/>
      <c r="AAX21" s="108"/>
      <c r="AAY21" s="108"/>
      <c r="AAZ21" s="108"/>
      <c r="ABA21" s="108"/>
      <c r="ABB21" s="108"/>
      <c r="ABC21" s="108"/>
      <c r="ABD21" s="108"/>
      <c r="ABE21" s="108"/>
      <c r="ABF21" s="108"/>
      <c r="ABG21" s="108"/>
      <c r="ABH21" s="108"/>
      <c r="ABI21" s="108"/>
      <c r="ABJ21" s="108"/>
      <c r="ABK21" s="108"/>
      <c r="ABL21" s="108"/>
      <c r="ABM21" s="108"/>
      <c r="ABN21" s="108"/>
      <c r="ABO21" s="108"/>
      <c r="ABP21" s="108"/>
      <c r="ABQ21" s="108"/>
      <c r="ABR21" s="108"/>
      <c r="ABS21" s="108"/>
      <c r="ABT21" s="108"/>
      <c r="ABU21" s="108"/>
      <c r="ABV21" s="108"/>
      <c r="ABW21" s="108"/>
      <c r="ABX21" s="108"/>
      <c r="ABY21" s="108"/>
      <c r="ABZ21" s="108"/>
      <c r="ACA21" s="108"/>
      <c r="ACB21" s="108"/>
      <c r="ACC21" s="108"/>
      <c r="ACD21" s="108"/>
      <c r="ACE21" s="108"/>
      <c r="ACF21" s="108"/>
      <c r="ACG21" s="108"/>
      <c r="ACH21" s="108"/>
      <c r="ACI21" s="108"/>
      <c r="ACJ21" s="108"/>
      <c r="ACK21" s="108"/>
      <c r="ACL21" s="108"/>
      <c r="ACM21" s="108"/>
      <c r="ACN21" s="108"/>
      <c r="ACO21" s="108"/>
      <c r="ACP21" s="108"/>
      <c r="ACQ21" s="108"/>
      <c r="ACR21" s="108"/>
      <c r="ACS21" s="108"/>
      <c r="ACT21" s="108"/>
      <c r="ACU21" s="108"/>
      <c r="ACV21" s="108"/>
      <c r="ACW21" s="108"/>
      <c r="ACX21" s="108"/>
      <c r="ACY21" s="108"/>
      <c r="ACZ21" s="108"/>
      <c r="ADA21" s="108"/>
      <c r="ADB21" s="108"/>
      <c r="ADC21" s="108"/>
      <c r="ADD21" s="108"/>
      <c r="ADE21" s="108"/>
      <c r="ADF21" s="108"/>
      <c r="ADG21" s="108"/>
      <c r="ADH21" s="108"/>
      <c r="ADI21" s="108"/>
      <c r="ADJ21" s="108"/>
      <c r="ADK21" s="108"/>
      <c r="ADL21" s="108"/>
      <c r="ADM21" s="108"/>
      <c r="ADN21" s="108"/>
      <c r="ADO21" s="108"/>
      <c r="ADP21" s="108"/>
      <c r="ADQ21" s="108"/>
      <c r="ADR21" s="108"/>
      <c r="ADS21" s="108"/>
      <c r="ADT21" s="108"/>
      <c r="ADU21" s="108"/>
      <c r="ADV21" s="108"/>
      <c r="ADW21" s="108"/>
      <c r="ADX21" s="108"/>
      <c r="ADY21" s="108"/>
      <c r="ADZ21" s="108"/>
      <c r="AEA21" s="108"/>
      <c r="AEB21" s="108"/>
      <c r="AEC21" s="108"/>
      <c r="AED21" s="108"/>
      <c r="AEE21" s="108"/>
      <c r="AEF21" s="108"/>
      <c r="AEG21" s="108"/>
      <c r="AEH21" s="108"/>
      <c r="AEI21" s="108"/>
      <c r="AEJ21" s="108"/>
      <c r="AEK21" s="108"/>
      <c r="AEL21" s="108"/>
      <c r="AEM21" s="108"/>
      <c r="AEN21" s="108"/>
      <c r="AEO21" s="108"/>
      <c r="AEP21" s="108"/>
      <c r="AEQ21" s="108"/>
      <c r="AER21" s="108"/>
      <c r="AES21" s="108"/>
      <c r="AET21" s="108"/>
      <c r="AEU21" s="108"/>
      <c r="AEV21" s="108"/>
      <c r="AEW21" s="108"/>
      <c r="AEX21" s="108"/>
      <c r="AEY21" s="108"/>
      <c r="AEZ21" s="108"/>
      <c r="AFA21" s="108"/>
      <c r="AFB21" s="108"/>
      <c r="AFC21" s="108"/>
      <c r="AFD21" s="108"/>
      <c r="AFE21" s="108"/>
      <c r="AFF21" s="108"/>
      <c r="AFG21" s="108"/>
      <c r="AFH21" s="108"/>
      <c r="AFI21" s="108"/>
      <c r="AFJ21" s="108"/>
      <c r="AFK21" s="108"/>
      <c r="AFL21" s="108"/>
      <c r="AFM21" s="108"/>
      <c r="AFN21" s="108"/>
      <c r="AFO21" s="108"/>
      <c r="AFP21" s="108"/>
      <c r="AFQ21" s="108"/>
      <c r="AFR21" s="108"/>
      <c r="AFS21" s="108"/>
      <c r="AFT21" s="108"/>
      <c r="AFU21" s="108"/>
      <c r="AFV21" s="108"/>
      <c r="AFW21" s="108"/>
      <c r="AFX21" s="108"/>
      <c r="AFY21" s="108"/>
      <c r="AFZ21" s="108"/>
      <c r="AGA21" s="108"/>
      <c r="AGB21" s="108"/>
      <c r="AGC21" s="108"/>
      <c r="AGD21" s="108"/>
      <c r="AGE21" s="108"/>
      <c r="AGF21" s="108"/>
      <c r="AGG21" s="108"/>
      <c r="AGH21" s="108"/>
      <c r="AGI21" s="108"/>
      <c r="AGJ21" s="108"/>
      <c r="AGK21" s="108"/>
      <c r="AGL21" s="108"/>
      <c r="AGM21" s="108"/>
      <c r="AGN21" s="108"/>
      <c r="AGO21" s="108"/>
      <c r="AGP21" s="108"/>
      <c r="AGQ21" s="108"/>
      <c r="AGR21" s="108"/>
      <c r="AGS21" s="108"/>
      <c r="AGT21" s="108"/>
      <c r="AGU21" s="108"/>
      <c r="AGV21" s="108"/>
      <c r="AGW21" s="108"/>
      <c r="AGX21" s="108"/>
      <c r="AGY21" s="108"/>
      <c r="AGZ21" s="108"/>
      <c r="AHA21" s="108"/>
      <c r="AHB21" s="108"/>
      <c r="AHC21" s="108"/>
      <c r="AHD21" s="108"/>
      <c r="AHE21" s="108"/>
      <c r="AHF21" s="108"/>
      <c r="AHG21" s="108"/>
      <c r="AHH21" s="108"/>
      <c r="AHI21" s="108"/>
      <c r="AHJ21" s="108"/>
      <c r="AHK21" s="108"/>
      <c r="AHL21" s="108"/>
      <c r="AHM21" s="108"/>
      <c r="AHN21" s="108"/>
      <c r="AHO21" s="108"/>
      <c r="AHP21" s="108"/>
      <c r="AHQ21" s="108"/>
      <c r="AHR21" s="108"/>
      <c r="AHS21" s="108"/>
      <c r="AHT21" s="108"/>
      <c r="AHU21" s="108"/>
      <c r="AHV21" s="108"/>
      <c r="AHW21" s="108"/>
      <c r="AHX21" s="108"/>
      <c r="AHY21" s="108"/>
      <c r="AHZ21" s="108"/>
      <c r="AIA21" s="108"/>
      <c r="AIB21" s="108"/>
      <c r="AIC21" s="108"/>
      <c r="AID21" s="108"/>
      <c r="AIE21" s="108"/>
      <c r="AIF21" s="108"/>
      <c r="AIG21" s="108"/>
      <c r="AIH21" s="108"/>
      <c r="AII21" s="108"/>
      <c r="AIJ21" s="108"/>
      <c r="AIK21" s="108"/>
      <c r="AIL21" s="108"/>
      <c r="AIM21" s="108"/>
      <c r="AIN21" s="108"/>
      <c r="AIO21" s="108"/>
      <c r="AIP21" s="108"/>
      <c r="AIQ21" s="108"/>
      <c r="AIR21" s="108"/>
      <c r="AIS21" s="108"/>
      <c r="AIT21" s="108"/>
      <c r="AIU21" s="108"/>
      <c r="AIV21" s="108"/>
      <c r="AIW21" s="108"/>
      <c r="AIX21" s="108"/>
      <c r="AIY21" s="108"/>
      <c r="AIZ21" s="108"/>
      <c r="AJA21" s="108"/>
      <c r="AJB21" s="108"/>
      <c r="AJC21" s="108"/>
      <c r="AJD21" s="108"/>
      <c r="AJE21" s="108"/>
      <c r="AJF21" s="108"/>
      <c r="AJG21" s="108"/>
      <c r="AJH21" s="108"/>
      <c r="AJI21" s="108"/>
      <c r="AJJ21" s="108"/>
      <c r="AJK21" s="108"/>
      <c r="AJL21" s="108"/>
      <c r="AJM21" s="108"/>
      <c r="AJN21" s="108"/>
      <c r="AJO21" s="108"/>
      <c r="AJP21" s="108"/>
      <c r="AJQ21" s="108"/>
      <c r="AJR21" s="108"/>
      <c r="AJS21" s="108"/>
      <c r="AJT21" s="108"/>
      <c r="AJU21" s="108"/>
      <c r="AJV21" s="108"/>
      <c r="AJW21" s="108"/>
      <c r="AJX21" s="108"/>
      <c r="AJY21" s="108"/>
      <c r="AJZ21" s="108"/>
      <c r="AKA21" s="108"/>
      <c r="AKB21" s="108"/>
      <c r="AKC21" s="108"/>
      <c r="AKD21" s="108"/>
      <c r="AKE21" s="108"/>
      <c r="AKF21" s="108"/>
      <c r="AKG21" s="108"/>
      <c r="AKH21" s="108"/>
      <c r="AKI21" s="108"/>
      <c r="AKJ21" s="108"/>
      <c r="AKK21" s="108"/>
      <c r="AKL21" s="108"/>
      <c r="AKM21" s="108"/>
      <c r="AKN21" s="108"/>
      <c r="AKO21" s="108"/>
      <c r="AKP21" s="108"/>
      <c r="AKQ21" s="108"/>
      <c r="AKR21" s="108"/>
      <c r="AKS21" s="108"/>
      <c r="AKT21" s="108"/>
      <c r="AKU21" s="108"/>
      <c r="AKV21" s="108"/>
      <c r="AKW21" s="108"/>
      <c r="AKX21" s="108"/>
      <c r="AKY21" s="108"/>
      <c r="AKZ21" s="108"/>
      <c r="ALA21" s="108"/>
      <c r="ALB21" s="108"/>
      <c r="ALC21" s="108"/>
      <c r="ALD21" s="108"/>
      <c r="ALE21" s="108"/>
      <c r="ALF21" s="108"/>
      <c r="ALG21" s="108"/>
      <c r="ALH21" s="108"/>
      <c r="ALI21" s="108"/>
      <c r="ALJ21" s="108"/>
      <c r="ALK21" s="108"/>
      <c r="ALL21" s="108"/>
      <c r="ALM21" s="108"/>
      <c r="ALN21" s="108"/>
      <c r="ALO21" s="108"/>
      <c r="ALP21" s="108"/>
      <c r="ALQ21" s="108"/>
      <c r="ALR21" s="108"/>
      <c r="ALS21" s="108"/>
      <c r="ALT21" s="108"/>
      <c r="ALU21" s="108"/>
      <c r="ALV21" s="108"/>
      <c r="ALW21" s="108"/>
      <c r="ALX21" s="108"/>
      <c r="ALY21" s="108"/>
      <c r="ALZ21" s="108"/>
      <c r="AMA21" s="108"/>
      <c r="AMB21" s="108"/>
      <c r="AMC21" s="108"/>
      <c r="AMD21" s="108"/>
      <c r="AME21" s="108"/>
      <c r="AMF21" s="108"/>
      <c r="AMG21" s="108"/>
      <c r="AMH21" s="108"/>
      <c r="AMI21" s="108"/>
      <c r="AMJ21" s="108"/>
      <c r="AMK21" s="108"/>
      <c r="AML21" s="108"/>
      <c r="AMM21" s="108"/>
      <c r="AMN21" s="108"/>
      <c r="AMO21" s="108"/>
      <c r="AMP21" s="108"/>
      <c r="AMQ21" s="108"/>
      <c r="AMR21" s="108"/>
      <c r="AMS21" s="108"/>
      <c r="AMT21" s="108"/>
      <c r="AMU21" s="108"/>
      <c r="AMV21" s="108"/>
      <c r="AMW21" s="108"/>
      <c r="AMX21" s="108"/>
      <c r="AMY21" s="108"/>
      <c r="AMZ21" s="108"/>
      <c r="ANA21" s="108"/>
      <c r="ANB21" s="108"/>
      <c r="ANC21" s="108"/>
      <c r="AND21" s="108"/>
      <c r="ANE21" s="108"/>
      <c r="ANF21" s="108"/>
      <c r="ANG21" s="108"/>
      <c r="ANH21" s="108"/>
      <c r="ANI21" s="108"/>
      <c r="ANJ21" s="108"/>
      <c r="ANK21" s="108"/>
      <c r="ANL21" s="108"/>
      <c r="ANM21" s="108"/>
      <c r="ANN21" s="108"/>
      <c r="ANO21" s="108"/>
      <c r="ANP21" s="108"/>
      <c r="ANQ21" s="108"/>
      <c r="ANR21" s="108"/>
      <c r="ANS21" s="108"/>
      <c r="ANT21" s="108"/>
      <c r="ANU21" s="108"/>
      <c r="ANV21" s="108"/>
      <c r="ANW21" s="108"/>
      <c r="ANX21" s="108"/>
      <c r="ANY21" s="108"/>
      <c r="ANZ21" s="108"/>
      <c r="AOA21" s="108"/>
      <c r="AOB21" s="108"/>
      <c r="AOC21" s="108"/>
      <c r="AOD21" s="108"/>
      <c r="AOE21" s="108"/>
      <c r="AOF21" s="108"/>
      <c r="AOG21" s="108"/>
      <c r="AOH21" s="108"/>
      <c r="AOI21" s="108"/>
      <c r="AOJ21" s="108"/>
      <c r="AOK21" s="108"/>
      <c r="AOL21" s="108"/>
      <c r="AOM21" s="108"/>
      <c r="AON21" s="108"/>
      <c r="AOO21" s="108"/>
      <c r="AOP21" s="108"/>
      <c r="AOQ21" s="108"/>
      <c r="AOR21" s="108"/>
      <c r="AOS21" s="108"/>
      <c r="AOT21" s="108"/>
      <c r="AOU21" s="108"/>
      <c r="AOV21" s="108"/>
      <c r="AOW21" s="108"/>
      <c r="AOX21" s="108"/>
      <c r="AOY21" s="108"/>
      <c r="AOZ21" s="108"/>
      <c r="APA21" s="108"/>
      <c r="APB21" s="108"/>
      <c r="APC21" s="108"/>
      <c r="APD21" s="108"/>
      <c r="APE21" s="108"/>
      <c r="APF21" s="108"/>
      <c r="APG21" s="108"/>
      <c r="APH21" s="108"/>
      <c r="API21" s="108"/>
      <c r="APJ21" s="108"/>
      <c r="APK21" s="108"/>
      <c r="APL21" s="108"/>
      <c r="APM21" s="108"/>
      <c r="APN21" s="108"/>
      <c r="APO21" s="108"/>
      <c r="APP21" s="108"/>
      <c r="APQ21" s="108"/>
      <c r="APR21" s="108"/>
      <c r="APS21" s="108"/>
      <c r="APT21" s="108"/>
      <c r="APU21" s="108"/>
      <c r="APV21" s="108"/>
      <c r="APW21" s="108"/>
      <c r="APX21" s="108"/>
      <c r="APY21" s="108"/>
      <c r="APZ21" s="108"/>
      <c r="AQA21" s="108"/>
      <c r="AQB21" s="108"/>
      <c r="AQC21" s="108"/>
      <c r="AQD21" s="108"/>
      <c r="AQE21" s="108"/>
      <c r="AQF21" s="108"/>
      <c r="AQG21" s="108"/>
      <c r="AQH21" s="108"/>
      <c r="AQI21" s="108"/>
      <c r="AQJ21" s="108"/>
      <c r="AQK21" s="108"/>
      <c r="AQL21" s="108"/>
      <c r="AQM21" s="108"/>
      <c r="AQN21" s="108"/>
      <c r="AQO21" s="108"/>
      <c r="AQP21" s="108"/>
      <c r="AQQ21" s="108"/>
      <c r="AQR21" s="108"/>
      <c r="AQS21" s="108"/>
      <c r="AQT21" s="108"/>
      <c r="AQU21" s="108"/>
      <c r="AQV21" s="108"/>
      <c r="AQW21" s="108"/>
      <c r="AQX21" s="108"/>
      <c r="AQY21" s="108"/>
      <c r="AQZ21" s="108"/>
      <c r="ARA21" s="108"/>
      <c r="ARB21" s="108"/>
      <c r="ARC21" s="108"/>
      <c r="ARD21" s="108"/>
      <c r="ARE21" s="108"/>
      <c r="ARF21" s="108"/>
      <c r="ARG21" s="108"/>
      <c r="ARH21" s="108"/>
      <c r="ARI21" s="108"/>
      <c r="ARJ21" s="108"/>
      <c r="ARK21" s="108"/>
      <c r="ARL21" s="108"/>
      <c r="ARM21" s="108"/>
      <c r="ARN21" s="108"/>
      <c r="ARO21" s="108"/>
      <c r="ARP21" s="108"/>
      <c r="ARQ21" s="108"/>
      <c r="ARR21" s="108"/>
      <c r="ARS21" s="108"/>
      <c r="ART21" s="108"/>
      <c r="ARU21" s="108"/>
      <c r="ARV21" s="108"/>
      <c r="ARW21" s="108"/>
      <c r="ARX21" s="108"/>
      <c r="ARY21" s="108"/>
      <c r="ARZ21" s="108"/>
      <c r="ASA21" s="108"/>
      <c r="ASB21" s="108"/>
      <c r="ASC21" s="108"/>
      <c r="ASD21" s="108"/>
      <c r="ASE21" s="108"/>
      <c r="ASF21" s="108"/>
      <c r="ASG21" s="108"/>
      <c r="ASH21" s="108"/>
      <c r="ASI21" s="108"/>
      <c r="ASJ21" s="108"/>
      <c r="ASK21" s="108"/>
      <c r="ASL21" s="108"/>
      <c r="ASM21" s="108"/>
      <c r="ASN21" s="108"/>
      <c r="ASO21" s="108"/>
      <c r="ASP21" s="108"/>
      <c r="ASQ21" s="108"/>
      <c r="ASR21" s="108"/>
      <c r="ASS21" s="108"/>
      <c r="AST21" s="108"/>
      <c r="ASU21" s="108"/>
      <c r="ASV21" s="108"/>
      <c r="ASW21" s="108"/>
      <c r="ASX21" s="108"/>
      <c r="ASY21" s="108"/>
      <c r="ASZ21" s="108"/>
      <c r="ATA21" s="108"/>
      <c r="ATB21" s="108"/>
      <c r="ATC21" s="108"/>
      <c r="ATD21" s="108"/>
      <c r="ATE21" s="108"/>
      <c r="ATF21" s="108"/>
      <c r="ATG21" s="108"/>
      <c r="ATH21" s="108"/>
      <c r="ATI21" s="108"/>
      <c r="ATJ21" s="108"/>
      <c r="ATK21" s="108"/>
      <c r="ATL21" s="108"/>
      <c r="ATM21" s="108"/>
      <c r="ATN21" s="108"/>
      <c r="ATO21" s="108"/>
      <c r="ATP21" s="108"/>
      <c r="ATQ21" s="108"/>
      <c r="ATR21" s="108"/>
      <c r="ATS21" s="108"/>
      <c r="ATT21" s="108"/>
      <c r="ATU21" s="108"/>
      <c r="ATV21" s="108"/>
      <c r="ATW21" s="108"/>
      <c r="ATX21" s="108"/>
      <c r="ATY21" s="108"/>
      <c r="ATZ21" s="108"/>
      <c r="AUA21" s="108"/>
      <c r="AUB21" s="108"/>
      <c r="AUC21" s="108"/>
      <c r="AUD21" s="108"/>
      <c r="AUE21" s="108"/>
      <c r="AUF21" s="108"/>
      <c r="AUG21" s="108"/>
      <c r="AUH21" s="108"/>
      <c r="AUI21" s="108"/>
      <c r="AUJ21" s="108"/>
      <c r="AUK21" s="108"/>
      <c r="AUL21" s="108"/>
      <c r="AUM21" s="108"/>
      <c r="AUN21" s="108"/>
      <c r="AUO21" s="108"/>
      <c r="AUP21" s="108"/>
      <c r="AUQ21" s="108"/>
      <c r="AUR21" s="108"/>
      <c r="AUS21" s="108"/>
      <c r="AUT21" s="108"/>
      <c r="AUU21" s="108"/>
      <c r="AUV21" s="108"/>
      <c r="AUW21" s="108"/>
      <c r="AUX21" s="108"/>
      <c r="AUY21" s="108"/>
      <c r="AUZ21" s="108"/>
      <c r="AVA21" s="108"/>
      <c r="AVB21" s="108"/>
      <c r="AVC21" s="108"/>
      <c r="AVD21" s="108"/>
      <c r="AVE21" s="108"/>
      <c r="AVF21" s="108"/>
      <c r="AVG21" s="108"/>
      <c r="AVH21" s="108"/>
      <c r="AVI21" s="108"/>
      <c r="AVJ21" s="108"/>
      <c r="AVK21" s="108"/>
      <c r="AVL21" s="108"/>
      <c r="AVM21" s="108"/>
      <c r="AVN21" s="108"/>
      <c r="AVO21" s="108"/>
      <c r="AVP21" s="108"/>
      <c r="AVQ21" s="108"/>
      <c r="AVR21" s="108"/>
      <c r="AVS21" s="108"/>
      <c r="AVT21" s="108"/>
      <c r="AVU21" s="108"/>
      <c r="AVV21" s="108"/>
      <c r="AVW21" s="108"/>
      <c r="AVX21" s="108"/>
      <c r="AVY21" s="108"/>
      <c r="AVZ21" s="108"/>
      <c r="AWA21" s="108"/>
      <c r="AWB21" s="108"/>
      <c r="AWC21" s="108"/>
      <c r="AWD21" s="108"/>
      <c r="AWE21" s="108"/>
      <c r="AWF21" s="108"/>
      <c r="AWG21" s="108"/>
      <c r="AWH21" s="108"/>
      <c r="AWI21" s="108"/>
      <c r="AWJ21" s="108"/>
      <c r="AWK21" s="108"/>
      <c r="AWL21" s="108"/>
      <c r="AWM21" s="108"/>
      <c r="AWN21" s="108"/>
      <c r="AWO21" s="108"/>
      <c r="AWP21" s="108"/>
      <c r="AWQ21" s="108"/>
      <c r="AWR21" s="108"/>
      <c r="AWS21" s="108"/>
      <c r="AWT21" s="108"/>
      <c r="AWU21" s="108"/>
      <c r="AWV21" s="108"/>
      <c r="AWW21" s="108"/>
      <c r="AWX21" s="108"/>
      <c r="AWY21" s="108"/>
      <c r="AWZ21" s="108"/>
      <c r="AXA21" s="108"/>
      <c r="AXB21" s="108"/>
      <c r="AXC21" s="108"/>
      <c r="AXD21" s="108"/>
      <c r="AXE21" s="108"/>
      <c r="AXF21" s="108"/>
      <c r="AXG21" s="108"/>
      <c r="AXH21" s="108"/>
      <c r="AXI21" s="108"/>
      <c r="AXJ21" s="108"/>
      <c r="AXK21" s="108"/>
      <c r="AXL21" s="108"/>
      <c r="AXM21" s="108"/>
      <c r="AXN21" s="108"/>
      <c r="AXO21" s="108"/>
      <c r="AXP21" s="108"/>
      <c r="AXQ21" s="108"/>
      <c r="AXR21" s="108"/>
      <c r="AXS21" s="108"/>
      <c r="AXT21" s="108"/>
      <c r="AXU21" s="108"/>
      <c r="AXV21" s="108"/>
      <c r="AXW21" s="108"/>
      <c r="AXX21" s="108"/>
      <c r="AXY21" s="108"/>
      <c r="AXZ21" s="108"/>
      <c r="AYA21" s="108"/>
      <c r="AYB21" s="108"/>
      <c r="AYC21" s="108"/>
      <c r="AYD21" s="108"/>
      <c r="AYE21" s="108"/>
      <c r="AYF21" s="108"/>
      <c r="AYG21" s="108"/>
      <c r="AYH21" s="108"/>
      <c r="AYI21" s="108"/>
      <c r="AYJ21" s="108"/>
      <c r="AYK21" s="108"/>
      <c r="AYL21" s="108"/>
      <c r="AYM21" s="108"/>
      <c r="AYN21" s="108"/>
      <c r="AYO21" s="108"/>
      <c r="AYP21" s="108"/>
      <c r="AYQ21" s="108"/>
      <c r="AYR21" s="108"/>
      <c r="AYS21" s="108"/>
      <c r="AYT21" s="108"/>
      <c r="AYU21" s="108"/>
      <c r="AYV21" s="108"/>
      <c r="AYW21" s="108"/>
      <c r="AYX21" s="108"/>
      <c r="AYY21" s="108"/>
      <c r="AYZ21" s="108"/>
      <c r="AZA21" s="108"/>
      <c r="AZB21" s="108"/>
      <c r="AZC21" s="108"/>
      <c r="AZD21" s="108"/>
      <c r="AZE21" s="108"/>
      <c r="AZF21" s="108"/>
      <c r="AZG21" s="108"/>
      <c r="AZH21" s="108"/>
      <c r="AZI21" s="108"/>
      <c r="AZJ21" s="108"/>
      <c r="AZK21" s="108"/>
      <c r="AZL21" s="108"/>
      <c r="AZM21" s="108"/>
      <c r="AZN21" s="108"/>
      <c r="AZO21" s="108"/>
      <c r="AZP21" s="108"/>
      <c r="AZQ21" s="108"/>
      <c r="AZR21" s="108"/>
      <c r="AZS21" s="108"/>
      <c r="AZT21" s="108"/>
      <c r="AZU21" s="108"/>
      <c r="AZV21" s="108"/>
      <c r="AZW21" s="108"/>
      <c r="AZX21" s="108"/>
      <c r="AZY21" s="108"/>
      <c r="AZZ21" s="108"/>
      <c r="BAA21" s="108"/>
      <c r="BAB21" s="108"/>
      <c r="BAC21" s="108"/>
      <c r="BAD21" s="108"/>
      <c r="BAE21" s="108"/>
      <c r="BAF21" s="108"/>
      <c r="BAG21" s="108"/>
      <c r="BAH21" s="108"/>
      <c r="BAI21" s="108"/>
      <c r="BAJ21" s="108"/>
      <c r="BAK21" s="108"/>
      <c r="BAL21" s="108"/>
      <c r="BAM21" s="108"/>
      <c r="BAN21" s="108"/>
      <c r="BAO21" s="108"/>
      <c r="BAP21" s="108"/>
      <c r="BAQ21" s="108"/>
      <c r="BAR21" s="108"/>
      <c r="BAS21" s="108"/>
      <c r="BAT21" s="108"/>
      <c r="BAU21" s="108"/>
      <c r="BAV21" s="108"/>
      <c r="BAW21" s="108"/>
      <c r="BAX21" s="108"/>
      <c r="BAY21" s="108"/>
      <c r="BAZ21" s="108"/>
      <c r="BBA21" s="108"/>
      <c r="BBB21" s="108"/>
      <c r="BBC21" s="108"/>
      <c r="BBD21" s="108"/>
      <c r="BBE21" s="108"/>
      <c r="BBF21" s="108"/>
      <c r="BBG21" s="108"/>
      <c r="BBH21" s="108"/>
      <c r="BBI21" s="108"/>
      <c r="BBJ21" s="108"/>
      <c r="BBK21" s="108"/>
      <c r="BBL21" s="108"/>
      <c r="BBM21" s="108"/>
      <c r="BBN21" s="108"/>
      <c r="BBO21" s="108"/>
      <c r="BBP21" s="108"/>
      <c r="BBQ21" s="108"/>
      <c r="BBR21" s="108"/>
      <c r="BBS21" s="108"/>
      <c r="BBT21" s="108"/>
      <c r="BBU21" s="108"/>
      <c r="BBV21" s="108"/>
      <c r="BBW21" s="108"/>
      <c r="BBX21" s="108"/>
      <c r="BBY21" s="108"/>
      <c r="BBZ21" s="108"/>
      <c r="BCA21" s="108"/>
      <c r="BCB21" s="108"/>
      <c r="BCC21" s="108"/>
      <c r="BCD21" s="108"/>
      <c r="BCE21" s="108"/>
      <c r="BCF21" s="108"/>
      <c r="BCG21" s="108"/>
      <c r="BCH21" s="108"/>
      <c r="BCI21" s="108"/>
      <c r="BCJ21" s="108"/>
      <c r="BCK21" s="108"/>
      <c r="BCL21" s="108"/>
      <c r="BCM21" s="108"/>
      <c r="BCN21" s="108"/>
      <c r="BCO21" s="108"/>
      <c r="BCP21" s="108"/>
      <c r="BCQ21" s="108"/>
      <c r="BCR21" s="108"/>
      <c r="BCS21" s="108"/>
      <c r="BCT21" s="108"/>
      <c r="BCU21" s="108"/>
      <c r="BCV21" s="108"/>
      <c r="BCW21" s="108"/>
      <c r="BCX21" s="108"/>
      <c r="BCY21" s="108"/>
      <c r="BCZ21" s="108"/>
      <c r="BDA21" s="108"/>
      <c r="BDB21" s="108"/>
      <c r="BDC21" s="108"/>
      <c r="BDD21" s="108"/>
      <c r="BDE21" s="108"/>
      <c r="BDF21" s="108"/>
      <c r="BDG21" s="108"/>
      <c r="BDH21" s="108"/>
      <c r="BDI21" s="108"/>
      <c r="BDJ21" s="108"/>
      <c r="BDK21" s="108"/>
      <c r="BDL21" s="108"/>
      <c r="BDM21" s="108"/>
      <c r="BDN21" s="108"/>
      <c r="BDO21" s="108"/>
      <c r="BDP21" s="108"/>
      <c r="BDQ21" s="108"/>
      <c r="BDR21" s="108"/>
      <c r="BDS21" s="108"/>
      <c r="BDT21" s="108"/>
      <c r="BDU21" s="108"/>
      <c r="BDV21" s="108"/>
      <c r="BDW21" s="108"/>
      <c r="BDX21" s="108"/>
      <c r="BDY21" s="108"/>
      <c r="BDZ21" s="108"/>
      <c r="BEA21" s="108"/>
      <c r="BEB21" s="108"/>
      <c r="BEC21" s="108"/>
      <c r="BED21" s="108"/>
      <c r="BEE21" s="108"/>
      <c r="BEF21" s="108"/>
      <c r="BEG21" s="108"/>
      <c r="BEH21" s="108"/>
      <c r="BEI21" s="108"/>
      <c r="BEJ21" s="108"/>
      <c r="BEK21" s="108"/>
      <c r="BEL21" s="108"/>
      <c r="BEM21" s="108"/>
      <c r="BEN21" s="108"/>
      <c r="BEO21" s="108"/>
      <c r="BEP21" s="108"/>
      <c r="BEQ21" s="108"/>
      <c r="BER21" s="108"/>
      <c r="BES21" s="108"/>
      <c r="BET21" s="108"/>
      <c r="BEU21" s="108"/>
      <c r="BEV21" s="108"/>
      <c r="BEW21" s="108"/>
      <c r="BEX21" s="108"/>
      <c r="BEY21" s="108"/>
      <c r="BEZ21" s="108"/>
      <c r="BFA21" s="108"/>
      <c r="BFB21" s="108"/>
      <c r="BFC21" s="108"/>
      <c r="BFD21" s="108"/>
      <c r="BFE21" s="108"/>
      <c r="BFF21" s="108"/>
      <c r="BFG21" s="108"/>
      <c r="BFH21" s="108"/>
      <c r="BFI21" s="108"/>
      <c r="BFJ21" s="108"/>
      <c r="BFK21" s="108"/>
      <c r="BFL21" s="108"/>
      <c r="BFM21" s="108"/>
      <c r="BFN21" s="108"/>
      <c r="BFO21" s="108"/>
      <c r="BFP21" s="108"/>
      <c r="BFQ21" s="108"/>
      <c r="BFR21" s="108"/>
      <c r="BFS21" s="108"/>
      <c r="BFT21" s="108"/>
      <c r="BFU21" s="108"/>
      <c r="BFV21" s="108"/>
      <c r="BFW21" s="108"/>
      <c r="BFX21" s="108"/>
      <c r="BFY21" s="108"/>
      <c r="BFZ21" s="108"/>
      <c r="BGA21" s="108"/>
      <c r="BGB21" s="108"/>
      <c r="BGC21" s="108"/>
      <c r="BGD21" s="108"/>
      <c r="BGE21" s="108"/>
      <c r="BGF21" s="108"/>
      <c r="BGG21" s="108"/>
      <c r="BGH21" s="108"/>
      <c r="BGI21" s="108"/>
      <c r="BGJ21" s="108"/>
      <c r="BGK21" s="108"/>
      <c r="BGL21" s="108"/>
      <c r="BGM21" s="108"/>
      <c r="BGN21" s="108"/>
      <c r="BGO21" s="108"/>
      <c r="BGP21" s="108"/>
      <c r="BGQ21" s="108"/>
      <c r="BGR21" s="108"/>
      <c r="BGS21" s="108"/>
      <c r="BGT21" s="108"/>
      <c r="BGU21" s="108"/>
      <c r="BGV21" s="108"/>
      <c r="BGW21" s="108"/>
      <c r="BGX21" s="108"/>
      <c r="BGY21" s="108"/>
      <c r="BGZ21" s="108"/>
      <c r="BHA21" s="108"/>
      <c r="BHB21" s="108"/>
      <c r="BHC21" s="108"/>
      <c r="BHD21" s="108"/>
      <c r="BHE21" s="108"/>
      <c r="BHF21" s="108"/>
      <c r="BHG21" s="108"/>
      <c r="BHH21" s="108"/>
      <c r="BHI21" s="108"/>
      <c r="BHJ21" s="108"/>
      <c r="BHK21" s="108"/>
      <c r="BHL21" s="108"/>
      <c r="BHM21" s="108"/>
      <c r="BHN21" s="108"/>
      <c r="BHO21" s="108"/>
      <c r="BHP21" s="108"/>
      <c r="BHQ21" s="108"/>
      <c r="BHR21" s="108"/>
      <c r="BHS21" s="108"/>
      <c r="BHT21" s="108"/>
      <c r="BHU21" s="108"/>
      <c r="BHV21" s="108"/>
      <c r="BHW21" s="108"/>
      <c r="BHX21" s="108"/>
      <c r="BHY21" s="108"/>
      <c r="BHZ21" s="108"/>
      <c r="BIA21" s="108"/>
      <c r="BIB21" s="108"/>
      <c r="BIC21" s="108"/>
      <c r="BID21" s="108"/>
      <c r="BIE21" s="108"/>
      <c r="BIF21" s="108"/>
      <c r="BIG21" s="108"/>
      <c r="BIH21" s="108"/>
      <c r="BII21" s="108"/>
      <c r="BIJ21" s="108"/>
      <c r="BIK21" s="108"/>
      <c r="BIL21" s="108"/>
      <c r="BIM21" s="108"/>
      <c r="BIN21" s="108"/>
      <c r="BIO21" s="108"/>
      <c r="BIP21" s="108"/>
      <c r="BIQ21" s="108"/>
      <c r="BIR21" s="108"/>
      <c r="BIS21" s="108"/>
      <c r="BIT21" s="108"/>
      <c r="BIU21" s="108"/>
      <c r="BIV21" s="108"/>
      <c r="BIW21" s="108"/>
      <c r="BIX21" s="108"/>
      <c r="BIY21" s="108"/>
      <c r="BIZ21" s="108"/>
      <c r="BJA21" s="108"/>
      <c r="BJB21" s="108"/>
      <c r="BJC21" s="108"/>
      <c r="BJD21" s="108"/>
      <c r="BJE21" s="108"/>
      <c r="BJF21" s="108"/>
      <c r="BJG21" s="108"/>
      <c r="BJH21" s="108"/>
      <c r="BJI21" s="108"/>
      <c r="BJJ21" s="108"/>
      <c r="BJK21" s="108"/>
      <c r="BJL21" s="108"/>
      <c r="BJM21" s="108"/>
      <c r="BJN21" s="108"/>
      <c r="BJO21" s="108"/>
      <c r="BJP21" s="108"/>
      <c r="BJQ21" s="108"/>
      <c r="BJR21" s="108"/>
      <c r="BJS21" s="108"/>
      <c r="BJT21" s="108"/>
      <c r="BJU21" s="108"/>
      <c r="BJV21" s="108"/>
      <c r="BJW21" s="108"/>
      <c r="BJX21" s="108"/>
      <c r="BJY21" s="108"/>
      <c r="BJZ21" s="108"/>
      <c r="BKA21" s="108"/>
      <c r="BKB21" s="108"/>
      <c r="BKC21" s="108"/>
      <c r="BKD21" s="108"/>
      <c r="BKE21" s="108"/>
      <c r="BKF21" s="108"/>
      <c r="BKG21" s="108"/>
      <c r="BKH21" s="108"/>
      <c r="BKI21" s="108"/>
      <c r="BKJ21" s="108"/>
      <c r="BKK21" s="108"/>
      <c r="BKL21" s="108"/>
      <c r="BKM21" s="108"/>
      <c r="BKN21" s="108"/>
      <c r="BKO21" s="108"/>
      <c r="BKP21" s="108"/>
      <c r="BKQ21" s="108"/>
      <c r="BKR21" s="108"/>
      <c r="BKS21" s="108"/>
      <c r="BKT21" s="108"/>
      <c r="BKU21" s="108"/>
      <c r="BKV21" s="108"/>
      <c r="BKW21" s="108"/>
      <c r="BKX21" s="108"/>
      <c r="BKY21" s="108"/>
      <c r="BKZ21" s="108"/>
      <c r="BLA21" s="108"/>
      <c r="BLB21" s="108"/>
      <c r="BLC21" s="108"/>
      <c r="BLD21" s="108"/>
      <c r="BLE21" s="108"/>
      <c r="BLF21" s="108"/>
      <c r="BLG21" s="108"/>
      <c r="BLH21" s="108"/>
      <c r="BLI21" s="108"/>
      <c r="BLJ21" s="108"/>
      <c r="BLK21" s="108"/>
      <c r="BLL21" s="108"/>
      <c r="BLM21" s="108"/>
      <c r="BLN21" s="108"/>
      <c r="BLO21" s="108"/>
      <c r="BLP21" s="108"/>
      <c r="BLQ21" s="108"/>
      <c r="BLR21" s="108"/>
      <c r="BLS21" s="108"/>
      <c r="BLT21" s="108"/>
      <c r="BLU21" s="108"/>
      <c r="BLV21" s="108"/>
      <c r="BLW21" s="108"/>
      <c r="BLX21" s="108"/>
      <c r="BLY21" s="108"/>
      <c r="BLZ21" s="108"/>
      <c r="BMA21" s="108"/>
      <c r="BMB21" s="108"/>
      <c r="BMC21" s="108"/>
      <c r="BMD21" s="108"/>
      <c r="BME21" s="108"/>
      <c r="BMF21" s="108"/>
      <c r="BMG21" s="108"/>
      <c r="BMH21" s="108"/>
      <c r="BMI21" s="108"/>
      <c r="BMJ21" s="108"/>
      <c r="BMK21" s="108"/>
      <c r="BML21" s="108"/>
      <c r="BMM21" s="108"/>
      <c r="BMN21" s="108"/>
      <c r="BMO21" s="108"/>
      <c r="BMP21" s="108"/>
      <c r="BMQ21" s="108"/>
      <c r="BMR21" s="108"/>
      <c r="BMS21" s="108"/>
      <c r="BMT21" s="108"/>
      <c r="BMU21" s="108"/>
      <c r="BMV21" s="108"/>
      <c r="BMW21" s="108"/>
      <c r="BMX21" s="108"/>
      <c r="BMY21" s="108"/>
      <c r="BMZ21" s="108"/>
      <c r="BNA21" s="108"/>
      <c r="BNB21" s="108"/>
      <c r="BNC21" s="108"/>
      <c r="BND21" s="108"/>
      <c r="BNE21" s="108"/>
      <c r="BNF21" s="108"/>
      <c r="BNG21" s="108"/>
      <c r="BNH21" s="108"/>
      <c r="BNI21" s="108"/>
      <c r="BNJ21" s="108"/>
      <c r="BNK21" s="108"/>
      <c r="BNL21" s="108"/>
      <c r="BNM21" s="108"/>
      <c r="BNN21" s="108"/>
      <c r="BNO21" s="108"/>
      <c r="BNP21" s="108"/>
      <c r="BNQ21" s="108"/>
      <c r="BNR21" s="108"/>
      <c r="BNS21" s="108"/>
      <c r="BNT21" s="108"/>
      <c r="BNU21" s="108"/>
      <c r="BNV21" s="108"/>
      <c r="BNW21" s="108"/>
      <c r="BNX21" s="108"/>
      <c r="BNY21" s="108"/>
      <c r="BNZ21" s="108"/>
      <c r="BOA21" s="108"/>
      <c r="BOB21" s="108"/>
      <c r="BOC21" s="108"/>
      <c r="BOD21" s="108"/>
      <c r="BOE21" s="108"/>
      <c r="BOF21" s="108"/>
      <c r="BOG21" s="108"/>
      <c r="BOH21" s="108"/>
      <c r="BOI21" s="108"/>
      <c r="BOJ21" s="108"/>
      <c r="BOK21" s="108"/>
      <c r="BOL21" s="108"/>
      <c r="BOM21" s="108"/>
      <c r="BON21" s="108"/>
      <c r="BOO21" s="108"/>
      <c r="BOP21" s="108"/>
      <c r="BOQ21" s="108"/>
      <c r="BOR21" s="108"/>
      <c r="BOS21" s="108"/>
      <c r="BOT21" s="108"/>
      <c r="BOU21" s="108"/>
      <c r="BOV21" s="108"/>
      <c r="BOW21" s="108"/>
      <c r="BOX21" s="108"/>
      <c r="BOY21" s="108"/>
      <c r="BOZ21" s="108"/>
      <c r="BPA21" s="108"/>
      <c r="BPB21" s="108"/>
      <c r="BPC21" s="108"/>
      <c r="BPD21" s="108"/>
      <c r="BPE21" s="108"/>
      <c r="BPF21" s="108"/>
      <c r="BPG21" s="108"/>
      <c r="BPH21" s="108"/>
      <c r="BPI21" s="108"/>
      <c r="BPJ21" s="108"/>
      <c r="BPK21" s="108"/>
      <c r="BPL21" s="108"/>
      <c r="BPM21" s="108"/>
      <c r="BPN21" s="108"/>
      <c r="BPO21" s="108"/>
      <c r="BPP21" s="108"/>
      <c r="BPQ21" s="108"/>
      <c r="BPR21" s="108"/>
      <c r="BPS21" s="108"/>
      <c r="BPT21" s="108"/>
      <c r="BPU21" s="108"/>
      <c r="BPV21" s="108"/>
      <c r="BPW21" s="108"/>
      <c r="BPX21" s="108"/>
      <c r="BPY21" s="108"/>
      <c r="BPZ21" s="108"/>
      <c r="BQA21" s="108"/>
      <c r="BQB21" s="108"/>
      <c r="BQC21" s="108"/>
      <c r="BQD21" s="108"/>
      <c r="BQE21" s="108"/>
      <c r="BQF21" s="108"/>
      <c r="BQG21" s="108"/>
      <c r="BQH21" s="108"/>
      <c r="BQI21" s="108"/>
      <c r="BQJ21" s="108"/>
      <c r="BQK21" s="108"/>
      <c r="BQL21" s="108"/>
      <c r="BQM21" s="108"/>
      <c r="BQN21" s="108"/>
      <c r="BQO21" s="108"/>
      <c r="BQP21" s="108"/>
      <c r="BQQ21" s="108"/>
      <c r="BQR21" s="108"/>
      <c r="BQS21" s="108"/>
      <c r="BQT21" s="108"/>
      <c r="BQU21" s="108"/>
      <c r="BQV21" s="108"/>
      <c r="BQW21" s="108"/>
      <c r="BQX21" s="108"/>
      <c r="BQY21" s="108"/>
      <c r="BQZ21" s="108"/>
      <c r="BRA21" s="108"/>
      <c r="BRB21" s="108"/>
      <c r="BRC21" s="108"/>
      <c r="BRD21" s="108"/>
      <c r="BRE21" s="108"/>
      <c r="BRF21" s="108"/>
      <c r="BRG21" s="108"/>
      <c r="BRH21" s="108"/>
      <c r="BRI21" s="108"/>
      <c r="BRJ21" s="108"/>
      <c r="BRK21" s="108"/>
      <c r="BRL21" s="108"/>
      <c r="BRM21" s="108"/>
      <c r="BRN21" s="108"/>
      <c r="BRO21" s="108"/>
      <c r="BRP21" s="108"/>
      <c r="BRQ21" s="108"/>
      <c r="BRR21" s="108"/>
      <c r="BRS21" s="108"/>
      <c r="BRT21" s="108"/>
      <c r="BRU21" s="108"/>
      <c r="BRV21" s="108"/>
      <c r="BRW21" s="108"/>
      <c r="BRX21" s="108"/>
      <c r="BRY21" s="108"/>
      <c r="BRZ21" s="108"/>
      <c r="BSA21" s="108"/>
      <c r="BSB21" s="108"/>
      <c r="BSC21" s="108"/>
      <c r="BSD21" s="108"/>
      <c r="BSE21" s="108"/>
      <c r="BSF21" s="108"/>
      <c r="BSG21" s="108"/>
      <c r="BSH21" s="108"/>
      <c r="BSI21" s="108"/>
      <c r="BSJ21" s="108"/>
      <c r="BSK21" s="108"/>
      <c r="BSL21" s="108"/>
      <c r="BSM21" s="108"/>
      <c r="BSN21" s="108"/>
      <c r="BSO21" s="108"/>
      <c r="BSP21" s="108"/>
      <c r="BSQ21" s="108"/>
      <c r="BSR21" s="108"/>
      <c r="BSS21" s="108"/>
      <c r="BST21" s="108"/>
      <c r="BSU21" s="108"/>
      <c r="BSV21" s="108"/>
      <c r="BSW21" s="108"/>
      <c r="BSX21" s="108"/>
      <c r="BSY21" s="108"/>
      <c r="BSZ21" s="108"/>
      <c r="BTA21" s="108"/>
      <c r="BTB21" s="108"/>
      <c r="BTC21" s="108"/>
      <c r="BTD21" s="108"/>
      <c r="BTE21" s="108"/>
      <c r="BTF21" s="108"/>
      <c r="BTG21" s="108"/>
      <c r="BTH21" s="108"/>
      <c r="BTI21" s="108"/>
      <c r="BTJ21" s="108"/>
      <c r="BTK21" s="108"/>
      <c r="BTL21" s="108"/>
      <c r="BTM21" s="108"/>
      <c r="BTN21" s="108"/>
      <c r="BTO21" s="108"/>
      <c r="BTP21" s="108"/>
      <c r="BTQ21" s="108"/>
      <c r="BTR21" s="108"/>
      <c r="BTS21" s="108"/>
      <c r="BTT21" s="108"/>
      <c r="BTU21" s="108"/>
      <c r="BTV21" s="108"/>
      <c r="BTW21" s="108"/>
      <c r="BTX21" s="108"/>
      <c r="BTY21" s="108"/>
      <c r="BTZ21" s="108"/>
      <c r="BUA21" s="108"/>
      <c r="BUB21" s="108"/>
      <c r="BUC21" s="108"/>
      <c r="BUD21" s="108"/>
      <c r="BUE21" s="108"/>
      <c r="BUF21" s="108"/>
      <c r="BUG21" s="108"/>
      <c r="BUH21" s="108"/>
      <c r="BUI21" s="108"/>
      <c r="BUJ21" s="108"/>
      <c r="BUK21" s="108"/>
      <c r="BUL21" s="108"/>
      <c r="BUM21" s="108"/>
      <c r="BUN21" s="108"/>
      <c r="BUO21" s="108"/>
      <c r="BUP21" s="108"/>
      <c r="BUQ21" s="108"/>
      <c r="BUR21" s="108"/>
      <c r="BUS21" s="108"/>
      <c r="BUT21" s="108"/>
      <c r="BUU21" s="108"/>
      <c r="BUV21" s="108"/>
      <c r="BUW21" s="108"/>
      <c r="BUX21" s="108"/>
      <c r="BUY21" s="108"/>
      <c r="BUZ21" s="108"/>
      <c r="BVA21" s="108"/>
      <c r="BVB21" s="108"/>
      <c r="BVC21" s="108"/>
      <c r="BVD21" s="108"/>
      <c r="BVE21" s="108"/>
      <c r="BVF21" s="108"/>
      <c r="BVG21" s="108"/>
      <c r="BVH21" s="108"/>
      <c r="BVI21" s="108"/>
      <c r="BVJ21" s="108"/>
      <c r="BVK21" s="108"/>
      <c r="BVL21" s="108"/>
      <c r="BVM21" s="108"/>
      <c r="BVN21" s="108"/>
      <c r="BVO21" s="108"/>
      <c r="BVP21" s="108"/>
      <c r="BVQ21" s="108"/>
      <c r="BVR21" s="108"/>
      <c r="BVS21" s="108"/>
      <c r="BVT21" s="108"/>
      <c r="BVU21" s="108"/>
      <c r="BVV21" s="108"/>
      <c r="BVW21" s="108"/>
      <c r="BVX21" s="108"/>
      <c r="BVY21" s="108"/>
      <c r="BVZ21" s="108"/>
      <c r="BWA21" s="108"/>
      <c r="BWB21" s="108"/>
      <c r="BWC21" s="108"/>
      <c r="BWD21" s="108"/>
      <c r="BWE21" s="108"/>
      <c r="BWF21" s="108"/>
      <c r="BWG21" s="108"/>
      <c r="BWH21" s="108"/>
      <c r="BWI21" s="108"/>
      <c r="BWJ21" s="108"/>
      <c r="BWK21" s="108"/>
      <c r="BWL21" s="108"/>
      <c r="BWM21" s="108"/>
      <c r="BWN21" s="108"/>
      <c r="BWO21" s="108"/>
      <c r="BWP21" s="108"/>
      <c r="BWQ21" s="108"/>
      <c r="BWR21" s="108"/>
      <c r="BWS21" s="108"/>
      <c r="BWT21" s="108"/>
      <c r="BWU21" s="108"/>
      <c r="BWV21" s="108"/>
      <c r="BWW21" s="108"/>
      <c r="BWX21" s="108"/>
      <c r="BWY21" s="108"/>
      <c r="BWZ21" s="108"/>
      <c r="BXA21" s="108"/>
      <c r="BXB21" s="108"/>
      <c r="BXC21" s="108"/>
      <c r="BXD21" s="108"/>
      <c r="BXE21" s="108"/>
      <c r="BXF21" s="108"/>
      <c r="BXG21" s="108"/>
      <c r="BXH21" s="108"/>
      <c r="BXI21" s="108"/>
      <c r="BXJ21" s="108"/>
      <c r="BXK21" s="108"/>
      <c r="BXL21" s="108"/>
      <c r="BXM21" s="108"/>
      <c r="BXN21" s="108"/>
      <c r="BXO21" s="108"/>
      <c r="BXP21" s="108"/>
      <c r="BXQ21" s="108"/>
      <c r="BXR21" s="108"/>
      <c r="BXS21" s="108"/>
      <c r="BXT21" s="108"/>
      <c r="BXU21" s="108"/>
      <c r="BXV21" s="108"/>
      <c r="BXW21" s="108"/>
      <c r="BXX21" s="108"/>
      <c r="BXY21" s="108"/>
      <c r="BXZ21" s="108"/>
      <c r="BYA21" s="108"/>
      <c r="BYB21" s="108"/>
      <c r="BYC21" s="108"/>
      <c r="BYD21" s="108"/>
      <c r="BYE21" s="108"/>
      <c r="BYF21" s="108"/>
      <c r="BYG21" s="108"/>
      <c r="BYH21" s="108"/>
      <c r="BYI21" s="108"/>
      <c r="BYJ21" s="108"/>
      <c r="BYK21" s="108"/>
      <c r="BYL21" s="108"/>
      <c r="BYM21" s="108"/>
      <c r="BYN21" s="108"/>
      <c r="BYO21" s="108"/>
      <c r="BYP21" s="108"/>
      <c r="BYQ21" s="108"/>
      <c r="BYR21" s="108"/>
      <c r="BYS21" s="108"/>
      <c r="BYT21" s="108"/>
      <c r="BYU21" s="108"/>
      <c r="BYV21" s="108"/>
      <c r="BYW21" s="108"/>
      <c r="BYX21" s="108"/>
      <c r="BYY21" s="108"/>
      <c r="BYZ21" s="108"/>
      <c r="BZA21" s="108"/>
      <c r="BZB21" s="108"/>
      <c r="BZC21" s="108"/>
      <c r="BZD21" s="108"/>
      <c r="BZE21" s="108"/>
      <c r="BZF21" s="108"/>
      <c r="BZG21" s="108"/>
      <c r="BZH21" s="108"/>
      <c r="BZI21" s="108"/>
      <c r="BZJ21" s="108"/>
      <c r="BZK21" s="108"/>
      <c r="BZL21" s="108"/>
      <c r="BZM21" s="108"/>
      <c r="BZN21" s="108"/>
      <c r="BZO21" s="108"/>
      <c r="BZP21" s="108"/>
      <c r="BZQ21" s="108"/>
      <c r="BZR21" s="108"/>
      <c r="BZS21" s="108"/>
      <c r="BZT21" s="108"/>
      <c r="BZU21" s="108"/>
      <c r="BZV21" s="108"/>
      <c r="BZW21" s="108"/>
      <c r="BZX21" s="108"/>
      <c r="BZY21" s="108"/>
      <c r="BZZ21" s="108"/>
      <c r="CAA21" s="108"/>
      <c r="CAB21" s="108"/>
      <c r="CAC21" s="108"/>
      <c r="CAD21" s="108"/>
      <c r="CAE21" s="108"/>
      <c r="CAF21" s="108"/>
      <c r="CAG21" s="108"/>
      <c r="CAH21" s="108"/>
      <c r="CAI21" s="108"/>
      <c r="CAJ21" s="108"/>
      <c r="CAK21" s="108"/>
      <c r="CAL21" s="108"/>
      <c r="CAM21" s="108"/>
      <c r="CAN21" s="108"/>
      <c r="CAO21" s="108"/>
      <c r="CAP21" s="108"/>
      <c r="CAQ21" s="108"/>
      <c r="CAR21" s="108"/>
      <c r="CAS21" s="108"/>
      <c r="CAT21" s="108"/>
      <c r="CAU21" s="108"/>
      <c r="CAV21" s="108"/>
      <c r="CAW21" s="108"/>
      <c r="CAX21" s="108"/>
      <c r="CAY21" s="108"/>
      <c r="CAZ21" s="108"/>
      <c r="CBA21" s="108"/>
      <c r="CBB21" s="108"/>
      <c r="CBC21" s="108"/>
      <c r="CBD21" s="108"/>
      <c r="CBE21" s="108"/>
      <c r="CBF21" s="108"/>
      <c r="CBG21" s="108"/>
      <c r="CBH21" s="108"/>
      <c r="CBI21" s="108"/>
      <c r="CBJ21" s="108"/>
      <c r="CBK21" s="108"/>
      <c r="CBL21" s="108"/>
      <c r="CBM21" s="108"/>
      <c r="CBN21" s="108"/>
      <c r="CBO21" s="108"/>
      <c r="CBP21" s="108"/>
      <c r="CBQ21" s="108"/>
      <c r="CBR21" s="108"/>
      <c r="CBS21" s="108"/>
      <c r="CBT21" s="108"/>
      <c r="CBU21" s="108"/>
      <c r="CBV21" s="108"/>
      <c r="CBW21" s="108"/>
      <c r="CBX21" s="108"/>
      <c r="CBY21" s="108"/>
      <c r="CBZ21" s="108"/>
      <c r="CCA21" s="108"/>
      <c r="CCB21" s="108"/>
      <c r="CCC21" s="108"/>
      <c r="CCD21" s="108"/>
      <c r="CCE21" s="108"/>
      <c r="CCF21" s="108"/>
      <c r="CCG21" s="108"/>
      <c r="CCH21" s="108"/>
      <c r="CCI21" s="108"/>
      <c r="CCJ21" s="108"/>
      <c r="CCK21" s="108"/>
      <c r="CCL21" s="108"/>
      <c r="CCM21" s="108"/>
      <c r="CCN21" s="108"/>
      <c r="CCO21" s="108"/>
      <c r="CCP21" s="108"/>
      <c r="CCQ21" s="108"/>
      <c r="CCR21" s="108"/>
      <c r="CCS21" s="108"/>
      <c r="CCT21" s="108"/>
      <c r="CCU21" s="108"/>
      <c r="CCV21" s="108"/>
      <c r="CCW21" s="108"/>
      <c r="CCX21" s="108"/>
      <c r="CCY21" s="108"/>
      <c r="CCZ21" s="108"/>
      <c r="CDA21" s="108"/>
      <c r="CDB21" s="108"/>
      <c r="CDC21" s="108"/>
      <c r="CDD21" s="108"/>
      <c r="CDE21" s="108"/>
      <c r="CDF21" s="108"/>
      <c r="CDG21" s="108"/>
      <c r="CDH21" s="108"/>
      <c r="CDI21" s="108"/>
      <c r="CDJ21" s="108"/>
      <c r="CDK21" s="108"/>
      <c r="CDL21" s="108"/>
      <c r="CDM21" s="108"/>
      <c r="CDN21" s="108"/>
      <c r="CDO21" s="108"/>
      <c r="CDP21" s="108"/>
      <c r="CDQ21" s="108"/>
      <c r="CDR21" s="108"/>
      <c r="CDS21" s="108"/>
      <c r="CDT21" s="108"/>
      <c r="CDU21" s="108"/>
      <c r="CDV21" s="108"/>
      <c r="CDW21" s="108"/>
      <c r="CDX21" s="108"/>
      <c r="CDY21" s="108"/>
      <c r="CDZ21" s="108"/>
      <c r="CEA21" s="108"/>
      <c r="CEB21" s="108"/>
      <c r="CEC21" s="108"/>
      <c r="CED21" s="108"/>
      <c r="CEE21" s="108"/>
      <c r="CEF21" s="108"/>
      <c r="CEG21" s="108"/>
      <c r="CEH21" s="108"/>
      <c r="CEI21" s="108"/>
      <c r="CEJ21" s="108"/>
      <c r="CEK21" s="108"/>
      <c r="CEL21" s="108"/>
      <c r="CEM21" s="108"/>
      <c r="CEN21" s="108"/>
      <c r="CEO21" s="108"/>
      <c r="CEP21" s="108"/>
      <c r="CEQ21" s="108"/>
      <c r="CER21" s="108"/>
      <c r="CES21" s="108"/>
      <c r="CET21" s="108"/>
      <c r="CEU21" s="108"/>
      <c r="CEV21" s="108"/>
      <c r="CEW21" s="108"/>
      <c r="CEX21" s="108"/>
      <c r="CEY21" s="108"/>
      <c r="CEZ21" s="108"/>
      <c r="CFA21" s="108"/>
      <c r="CFB21" s="108"/>
      <c r="CFC21" s="108"/>
      <c r="CFD21" s="108"/>
      <c r="CFE21" s="108"/>
      <c r="CFF21" s="108"/>
      <c r="CFG21" s="108"/>
      <c r="CFH21" s="108"/>
      <c r="CFI21" s="108"/>
      <c r="CFJ21" s="108"/>
      <c r="CFK21" s="108"/>
      <c r="CFL21" s="108"/>
      <c r="CFM21" s="108"/>
      <c r="CFN21" s="108"/>
      <c r="CFO21" s="108"/>
      <c r="CFP21" s="108"/>
      <c r="CFQ21" s="108"/>
      <c r="CFR21" s="108"/>
      <c r="CFS21" s="108"/>
      <c r="CFT21" s="108"/>
      <c r="CFU21" s="108"/>
      <c r="CFV21" s="108"/>
      <c r="CFW21" s="108"/>
      <c r="CFX21" s="108"/>
      <c r="CFY21" s="108"/>
      <c r="CFZ21" s="108"/>
      <c r="CGA21" s="108"/>
      <c r="CGB21" s="108"/>
      <c r="CGC21" s="108"/>
      <c r="CGD21" s="108"/>
      <c r="CGE21" s="108"/>
      <c r="CGF21" s="108"/>
      <c r="CGG21" s="108"/>
      <c r="CGH21" s="108"/>
      <c r="CGI21" s="108"/>
      <c r="CGJ21" s="108"/>
      <c r="CGK21" s="108"/>
      <c r="CGL21" s="108"/>
      <c r="CGM21" s="108"/>
      <c r="CGN21" s="108"/>
      <c r="CGO21" s="108"/>
      <c r="CGP21" s="108"/>
      <c r="CGQ21" s="108"/>
      <c r="CGR21" s="108"/>
      <c r="CGS21" s="108"/>
      <c r="CGT21" s="108"/>
      <c r="CGU21" s="108"/>
      <c r="CGV21" s="108"/>
      <c r="CGW21" s="108"/>
      <c r="CGX21" s="108"/>
      <c r="CGY21" s="108"/>
      <c r="CGZ21" s="108"/>
      <c r="CHA21" s="108"/>
      <c r="CHB21" s="108"/>
      <c r="CHC21" s="108"/>
      <c r="CHD21" s="108"/>
      <c r="CHE21" s="108"/>
      <c r="CHF21" s="108"/>
      <c r="CHG21" s="108"/>
      <c r="CHH21" s="108"/>
      <c r="CHI21" s="108"/>
      <c r="CHJ21" s="108"/>
      <c r="CHK21" s="108"/>
      <c r="CHL21" s="108"/>
      <c r="CHM21" s="108"/>
      <c r="CHN21" s="108"/>
      <c r="CHO21" s="108"/>
      <c r="CHP21" s="108"/>
      <c r="CHQ21" s="108"/>
      <c r="CHR21" s="108"/>
      <c r="CHS21" s="108"/>
      <c r="CHT21" s="108"/>
      <c r="CHU21" s="108"/>
      <c r="CHV21" s="108"/>
      <c r="CHW21" s="108"/>
      <c r="CHX21" s="108"/>
      <c r="CHY21" s="108"/>
      <c r="CHZ21" s="108"/>
      <c r="CIA21" s="108"/>
      <c r="CIB21" s="108"/>
      <c r="CIC21" s="108"/>
      <c r="CID21" s="108"/>
      <c r="CIE21" s="108"/>
      <c r="CIF21" s="108"/>
      <c r="CIG21" s="108"/>
      <c r="CIH21" s="108"/>
      <c r="CII21" s="108"/>
      <c r="CIJ21" s="108"/>
      <c r="CIK21" s="108"/>
      <c r="CIL21" s="108"/>
      <c r="CIM21" s="108"/>
      <c r="CIN21" s="108"/>
      <c r="CIO21" s="108"/>
      <c r="CIP21" s="108"/>
      <c r="CIQ21" s="108"/>
      <c r="CIR21" s="108"/>
      <c r="CIS21" s="108"/>
      <c r="CIT21" s="108"/>
      <c r="CIU21" s="108"/>
      <c r="CIV21" s="108"/>
      <c r="CIW21" s="108"/>
      <c r="CIX21" s="108"/>
      <c r="CIY21" s="108"/>
      <c r="CIZ21" s="108"/>
      <c r="CJA21" s="108"/>
      <c r="CJB21" s="108"/>
      <c r="CJC21" s="108"/>
      <c r="CJD21" s="108"/>
      <c r="CJE21" s="108"/>
      <c r="CJF21" s="108"/>
      <c r="CJG21" s="108"/>
      <c r="CJH21" s="108"/>
      <c r="CJI21" s="108"/>
      <c r="CJJ21" s="108"/>
      <c r="CJK21" s="108"/>
      <c r="CJL21" s="108"/>
      <c r="CJM21" s="108"/>
      <c r="CJN21" s="108"/>
      <c r="CJO21" s="108"/>
      <c r="CJP21" s="108"/>
      <c r="CJQ21" s="108"/>
      <c r="CJR21" s="108"/>
      <c r="CJS21" s="108"/>
      <c r="CJT21" s="108"/>
      <c r="CJU21" s="108"/>
      <c r="CJV21" s="108"/>
      <c r="CJW21" s="108"/>
      <c r="CJX21" s="108"/>
      <c r="CJY21" s="108"/>
      <c r="CJZ21" s="108"/>
      <c r="CKA21" s="108"/>
      <c r="CKB21" s="108"/>
      <c r="CKC21" s="108"/>
      <c r="CKD21" s="108"/>
      <c r="CKE21" s="108"/>
      <c r="CKF21" s="108"/>
      <c r="CKG21" s="108"/>
      <c r="CKH21" s="108"/>
      <c r="CKI21" s="108"/>
      <c r="CKJ21" s="108"/>
      <c r="CKK21" s="108"/>
      <c r="CKL21" s="108"/>
      <c r="CKM21" s="108"/>
      <c r="CKN21" s="108"/>
      <c r="CKO21" s="108"/>
      <c r="CKP21" s="108"/>
      <c r="CKQ21" s="108"/>
      <c r="CKR21" s="108"/>
      <c r="CKS21" s="108"/>
      <c r="CKT21" s="108"/>
      <c r="CKU21" s="108"/>
      <c r="CKV21" s="108"/>
      <c r="CKW21" s="108"/>
      <c r="CKX21" s="108"/>
      <c r="CKY21" s="108"/>
      <c r="CKZ21" s="108"/>
      <c r="CLA21" s="108"/>
      <c r="CLB21" s="108"/>
      <c r="CLC21" s="108"/>
      <c r="CLD21" s="108"/>
      <c r="CLE21" s="108"/>
      <c r="CLF21" s="108"/>
      <c r="CLG21" s="108"/>
      <c r="CLH21" s="108"/>
      <c r="CLI21" s="108"/>
      <c r="CLJ21" s="108"/>
      <c r="CLK21" s="108"/>
      <c r="CLL21" s="108"/>
      <c r="CLM21" s="108"/>
      <c r="CLN21" s="108"/>
      <c r="CLO21" s="108"/>
      <c r="CLP21" s="108"/>
      <c r="CLQ21" s="108"/>
      <c r="CLR21" s="108"/>
      <c r="CLS21" s="108"/>
      <c r="CLT21" s="108"/>
      <c r="CLU21" s="108"/>
      <c r="CLV21" s="108"/>
      <c r="CLW21" s="108"/>
      <c r="CLX21" s="108"/>
      <c r="CLY21" s="108"/>
      <c r="CLZ21" s="108"/>
      <c r="CMA21" s="108"/>
      <c r="CMB21" s="108"/>
      <c r="CMC21" s="108"/>
      <c r="CMD21" s="108"/>
      <c r="CME21" s="108"/>
      <c r="CMF21" s="108"/>
      <c r="CMG21" s="108"/>
      <c r="CMH21" s="108"/>
      <c r="CMI21" s="108"/>
      <c r="CMJ21" s="108"/>
      <c r="CMK21" s="108"/>
      <c r="CML21" s="108"/>
      <c r="CMM21" s="108"/>
      <c r="CMN21" s="108"/>
      <c r="CMO21" s="108"/>
      <c r="CMP21" s="108"/>
      <c r="CMQ21" s="108"/>
      <c r="CMR21" s="108"/>
      <c r="CMS21" s="108"/>
      <c r="CMT21" s="108"/>
      <c r="CMU21" s="108"/>
      <c r="CMV21" s="108"/>
      <c r="CMW21" s="108"/>
      <c r="CMX21" s="108"/>
      <c r="CMY21" s="108"/>
      <c r="CMZ21" s="108"/>
      <c r="CNA21" s="108"/>
      <c r="CNB21" s="108"/>
      <c r="CNC21" s="108"/>
      <c r="CND21" s="108"/>
      <c r="CNE21" s="108"/>
      <c r="CNF21" s="108"/>
      <c r="CNG21" s="108"/>
      <c r="CNH21" s="108"/>
      <c r="CNI21" s="108"/>
      <c r="CNJ21" s="108"/>
      <c r="CNK21" s="108"/>
      <c r="CNL21" s="108"/>
      <c r="CNM21" s="108"/>
      <c r="CNN21" s="108"/>
      <c r="CNO21" s="108"/>
      <c r="CNP21" s="108"/>
      <c r="CNQ21" s="108"/>
      <c r="CNR21" s="108"/>
      <c r="CNS21" s="108"/>
      <c r="CNT21" s="108"/>
      <c r="CNU21" s="108"/>
      <c r="CNV21" s="108"/>
      <c r="CNW21" s="108"/>
      <c r="CNX21" s="108"/>
      <c r="CNY21" s="108"/>
      <c r="CNZ21" s="108"/>
      <c r="COA21" s="108"/>
      <c r="COB21" s="108"/>
      <c r="COC21" s="108"/>
      <c r="COD21" s="108"/>
      <c r="COE21" s="108"/>
      <c r="COF21" s="108"/>
      <c r="COG21" s="108"/>
      <c r="COH21" s="108"/>
      <c r="COI21" s="108"/>
      <c r="COJ21" s="108"/>
      <c r="COK21" s="108"/>
      <c r="COL21" s="108"/>
      <c r="COM21" s="108"/>
      <c r="CON21" s="108"/>
      <c r="COO21" s="108"/>
      <c r="COP21" s="108"/>
      <c r="COQ21" s="108"/>
      <c r="COR21" s="108"/>
      <c r="COS21" s="108"/>
      <c r="COT21" s="108"/>
      <c r="COU21" s="108"/>
      <c r="COV21" s="108"/>
      <c r="COW21" s="108"/>
      <c r="COX21" s="108"/>
      <c r="COY21" s="108"/>
      <c r="COZ21" s="108"/>
      <c r="CPA21" s="108"/>
      <c r="CPB21" s="108"/>
      <c r="CPC21" s="108"/>
      <c r="CPD21" s="108"/>
      <c r="CPE21" s="108"/>
      <c r="CPF21" s="108"/>
      <c r="CPG21" s="108"/>
      <c r="CPH21" s="108"/>
      <c r="CPI21" s="108"/>
      <c r="CPJ21" s="108"/>
      <c r="CPK21" s="108"/>
      <c r="CPL21" s="108"/>
      <c r="CPM21" s="108"/>
      <c r="CPN21" s="108"/>
      <c r="CPO21" s="108"/>
      <c r="CPP21" s="108"/>
      <c r="CPQ21" s="108"/>
      <c r="CPR21" s="108"/>
      <c r="CPS21" s="108"/>
      <c r="CPT21" s="108"/>
      <c r="CPU21" s="108"/>
      <c r="CPV21" s="108"/>
      <c r="CPW21" s="108"/>
      <c r="CPX21" s="108"/>
      <c r="CPY21" s="108"/>
      <c r="CPZ21" s="108"/>
      <c r="CQA21" s="108"/>
      <c r="CQB21" s="108"/>
      <c r="CQC21" s="108"/>
      <c r="CQD21" s="108"/>
      <c r="CQE21" s="108"/>
      <c r="CQF21" s="108"/>
      <c r="CQG21" s="108"/>
      <c r="CQH21" s="108"/>
      <c r="CQI21" s="108"/>
      <c r="CQJ21" s="108"/>
      <c r="CQK21" s="108"/>
      <c r="CQL21" s="108"/>
      <c r="CQM21" s="108"/>
      <c r="CQN21" s="108"/>
      <c r="CQO21" s="108"/>
      <c r="CQP21" s="108"/>
      <c r="CQQ21" s="108"/>
      <c r="CQR21" s="108"/>
      <c r="CQS21" s="108"/>
      <c r="CQT21" s="108"/>
      <c r="CQU21" s="108"/>
      <c r="CQV21" s="108"/>
      <c r="CQW21" s="108"/>
      <c r="CQX21" s="108"/>
      <c r="CQY21" s="108"/>
      <c r="CQZ21" s="108"/>
      <c r="CRA21" s="108"/>
      <c r="CRB21" s="108"/>
      <c r="CRC21" s="108"/>
      <c r="CRD21" s="108"/>
      <c r="CRE21" s="108"/>
      <c r="CRF21" s="108"/>
      <c r="CRG21" s="108"/>
      <c r="CRH21" s="108"/>
      <c r="CRI21" s="108"/>
      <c r="CRJ21" s="108"/>
      <c r="CRK21" s="108"/>
      <c r="CRL21" s="108"/>
      <c r="CRM21" s="108"/>
      <c r="CRN21" s="108"/>
      <c r="CRO21" s="108"/>
      <c r="CRP21" s="108"/>
      <c r="CRQ21" s="108"/>
      <c r="CRR21" s="108"/>
      <c r="CRS21" s="108"/>
      <c r="CRT21" s="108"/>
      <c r="CRU21" s="108"/>
      <c r="CRV21" s="108"/>
      <c r="CRW21" s="108"/>
      <c r="CRX21" s="108"/>
      <c r="CRY21" s="108"/>
      <c r="CRZ21" s="108"/>
      <c r="CSA21" s="108"/>
      <c r="CSB21" s="108"/>
      <c r="CSC21" s="108"/>
      <c r="CSD21" s="108"/>
      <c r="CSE21" s="108"/>
      <c r="CSF21" s="108"/>
      <c r="CSG21" s="108"/>
      <c r="CSH21" s="108"/>
      <c r="CSI21" s="108"/>
      <c r="CSJ21" s="108"/>
      <c r="CSK21" s="108"/>
      <c r="CSL21" s="108"/>
      <c r="CSM21" s="108"/>
      <c r="CSN21" s="108"/>
      <c r="CSO21" s="108"/>
      <c r="CSP21" s="108"/>
      <c r="CSQ21" s="108"/>
      <c r="CSR21" s="108"/>
      <c r="CSS21" s="108"/>
      <c r="CST21" s="108"/>
      <c r="CSU21" s="108"/>
      <c r="CSV21" s="108"/>
      <c r="CSW21" s="108"/>
      <c r="CSX21" s="108"/>
      <c r="CSY21" s="108"/>
      <c r="CSZ21" s="108"/>
      <c r="CTA21" s="108"/>
      <c r="CTB21" s="108"/>
      <c r="CTC21" s="108"/>
      <c r="CTD21" s="108"/>
      <c r="CTE21" s="108"/>
      <c r="CTF21" s="108"/>
      <c r="CTG21" s="108"/>
      <c r="CTH21" s="108"/>
      <c r="CTI21" s="108"/>
      <c r="CTJ21" s="108"/>
      <c r="CTK21" s="108"/>
      <c r="CTL21" s="108"/>
      <c r="CTM21" s="108"/>
      <c r="CTN21" s="108"/>
      <c r="CTO21" s="108"/>
      <c r="CTP21" s="108"/>
      <c r="CTQ21" s="108"/>
      <c r="CTR21" s="108"/>
      <c r="CTS21" s="108"/>
      <c r="CTT21" s="108"/>
      <c r="CTU21" s="108"/>
      <c r="CTV21" s="108"/>
      <c r="CTW21" s="108"/>
      <c r="CTX21" s="108"/>
      <c r="CTY21" s="108"/>
      <c r="CTZ21" s="108"/>
      <c r="CUA21" s="108"/>
      <c r="CUB21" s="108"/>
      <c r="CUC21" s="108"/>
      <c r="CUD21" s="108"/>
      <c r="CUE21" s="108"/>
      <c r="CUF21" s="108"/>
      <c r="CUG21" s="108"/>
      <c r="CUH21" s="108"/>
      <c r="CUI21" s="108"/>
      <c r="CUJ21" s="108"/>
      <c r="CUK21" s="108"/>
      <c r="CUL21" s="108"/>
      <c r="CUM21" s="108"/>
      <c r="CUN21" s="108"/>
      <c r="CUO21" s="108"/>
      <c r="CUP21" s="108"/>
      <c r="CUQ21" s="108"/>
      <c r="CUR21" s="108"/>
      <c r="CUS21" s="108"/>
      <c r="CUT21" s="108"/>
      <c r="CUU21" s="108"/>
      <c r="CUV21" s="108"/>
      <c r="CUW21" s="108"/>
      <c r="CUX21" s="108"/>
      <c r="CUY21" s="108"/>
      <c r="CUZ21" s="108"/>
      <c r="CVA21" s="108"/>
      <c r="CVB21" s="108"/>
      <c r="CVC21" s="108"/>
      <c r="CVD21" s="108"/>
      <c r="CVE21" s="108"/>
      <c r="CVF21" s="108"/>
      <c r="CVG21" s="108"/>
      <c r="CVH21" s="108"/>
      <c r="CVI21" s="108"/>
      <c r="CVJ21" s="108"/>
      <c r="CVK21" s="108"/>
      <c r="CVL21" s="108"/>
      <c r="CVM21" s="108"/>
      <c r="CVN21" s="108"/>
      <c r="CVO21" s="108"/>
      <c r="CVP21" s="108"/>
      <c r="CVQ21" s="108"/>
      <c r="CVR21" s="108"/>
      <c r="CVS21" s="108"/>
      <c r="CVT21" s="108"/>
      <c r="CVU21" s="108"/>
      <c r="CVV21" s="108"/>
      <c r="CVW21" s="108"/>
      <c r="CVX21" s="108"/>
      <c r="CVY21" s="108"/>
      <c r="CVZ21" s="108"/>
      <c r="CWA21" s="108"/>
      <c r="CWB21" s="108"/>
      <c r="CWC21" s="108"/>
      <c r="CWD21" s="108"/>
      <c r="CWE21" s="108"/>
      <c r="CWF21" s="108"/>
      <c r="CWG21" s="108"/>
      <c r="CWH21" s="108"/>
      <c r="CWI21" s="108"/>
      <c r="CWJ21" s="108"/>
      <c r="CWK21" s="108"/>
      <c r="CWL21" s="108"/>
      <c r="CWM21" s="108"/>
      <c r="CWN21" s="108"/>
      <c r="CWO21" s="108"/>
      <c r="CWP21" s="108"/>
      <c r="CWQ21" s="108"/>
      <c r="CWR21" s="108"/>
      <c r="CWS21" s="108"/>
      <c r="CWT21" s="108"/>
      <c r="CWU21" s="108"/>
      <c r="CWV21" s="108"/>
      <c r="CWW21" s="108"/>
      <c r="CWX21" s="108"/>
      <c r="CWY21" s="108"/>
      <c r="CWZ21" s="108"/>
      <c r="CXA21" s="108"/>
      <c r="CXB21" s="108"/>
      <c r="CXC21" s="108"/>
      <c r="CXD21" s="108"/>
      <c r="CXE21" s="108"/>
      <c r="CXF21" s="108"/>
      <c r="CXG21" s="108"/>
      <c r="CXH21" s="108"/>
      <c r="CXI21" s="108"/>
      <c r="CXJ21" s="108"/>
      <c r="CXK21" s="108"/>
      <c r="CXL21" s="108"/>
      <c r="CXM21" s="108"/>
      <c r="CXN21" s="108"/>
      <c r="CXO21" s="108"/>
      <c r="CXP21" s="108"/>
      <c r="CXQ21" s="108"/>
      <c r="CXR21" s="108"/>
      <c r="CXS21" s="108"/>
      <c r="CXT21" s="108"/>
      <c r="CXU21" s="108"/>
      <c r="CXV21" s="108"/>
      <c r="CXW21" s="108"/>
      <c r="CXX21" s="108"/>
      <c r="CXY21" s="108"/>
      <c r="CXZ21" s="108"/>
      <c r="CYA21" s="108"/>
      <c r="CYB21" s="108"/>
      <c r="CYC21" s="108"/>
      <c r="CYD21" s="108"/>
      <c r="CYE21" s="108"/>
      <c r="CYF21" s="108"/>
      <c r="CYG21" s="108"/>
      <c r="CYH21" s="108"/>
      <c r="CYI21" s="108"/>
      <c r="CYJ21" s="108"/>
      <c r="CYK21" s="108"/>
      <c r="CYL21" s="108"/>
      <c r="CYM21" s="108"/>
      <c r="CYN21" s="108"/>
      <c r="CYO21" s="108"/>
      <c r="CYP21" s="108"/>
      <c r="CYQ21" s="108"/>
      <c r="CYR21" s="108"/>
      <c r="CYS21" s="108"/>
      <c r="CYT21" s="108"/>
      <c r="CYU21" s="108"/>
      <c r="CYV21" s="108"/>
      <c r="CYW21" s="108"/>
      <c r="CYX21" s="108"/>
      <c r="CYY21" s="108"/>
      <c r="CYZ21" s="108"/>
      <c r="CZA21" s="108"/>
      <c r="CZB21" s="108"/>
      <c r="CZC21" s="108"/>
      <c r="CZD21" s="108"/>
      <c r="CZE21" s="108"/>
      <c r="CZF21" s="108"/>
      <c r="CZG21" s="108"/>
      <c r="CZH21" s="108"/>
      <c r="CZI21" s="108"/>
      <c r="CZJ21" s="108"/>
      <c r="CZK21" s="108"/>
      <c r="CZL21" s="108"/>
      <c r="CZM21" s="108"/>
      <c r="CZN21" s="108"/>
      <c r="CZO21" s="108"/>
      <c r="CZP21" s="108"/>
      <c r="CZQ21" s="108"/>
      <c r="CZR21" s="108"/>
      <c r="CZS21" s="108"/>
      <c r="CZT21" s="108"/>
      <c r="CZU21" s="108"/>
      <c r="CZV21" s="108"/>
      <c r="CZW21" s="108"/>
      <c r="CZX21" s="108"/>
      <c r="CZY21" s="108"/>
      <c r="CZZ21" s="108"/>
      <c r="DAA21" s="108"/>
      <c r="DAB21" s="108"/>
      <c r="DAC21" s="108"/>
      <c r="DAD21" s="108"/>
      <c r="DAE21" s="108"/>
      <c r="DAF21" s="108"/>
      <c r="DAG21" s="108"/>
      <c r="DAH21" s="108"/>
      <c r="DAI21" s="108"/>
      <c r="DAJ21" s="108"/>
      <c r="DAK21" s="108"/>
      <c r="DAL21" s="108"/>
      <c r="DAM21" s="108"/>
      <c r="DAN21" s="108"/>
      <c r="DAO21" s="108"/>
      <c r="DAP21" s="108"/>
      <c r="DAQ21" s="108"/>
      <c r="DAR21" s="108"/>
      <c r="DAS21" s="108"/>
      <c r="DAT21" s="108"/>
      <c r="DAU21" s="108"/>
      <c r="DAV21" s="108"/>
      <c r="DAW21" s="108"/>
      <c r="DAX21" s="108"/>
      <c r="DAY21" s="108"/>
      <c r="DAZ21" s="108"/>
      <c r="DBA21" s="108"/>
      <c r="DBB21" s="108"/>
      <c r="DBC21" s="108"/>
      <c r="DBD21" s="108"/>
      <c r="DBE21" s="108"/>
      <c r="DBF21" s="108"/>
      <c r="DBG21" s="108"/>
      <c r="DBH21" s="108"/>
      <c r="DBI21" s="108"/>
      <c r="DBJ21" s="108"/>
      <c r="DBK21" s="108"/>
      <c r="DBL21" s="108"/>
      <c r="DBM21" s="108"/>
      <c r="DBN21" s="108"/>
      <c r="DBO21" s="108"/>
      <c r="DBP21" s="108"/>
      <c r="DBQ21" s="108"/>
      <c r="DBR21" s="108"/>
      <c r="DBS21" s="108"/>
      <c r="DBT21" s="108"/>
      <c r="DBU21" s="108"/>
      <c r="DBV21" s="108"/>
      <c r="DBW21" s="108"/>
      <c r="DBX21" s="108"/>
      <c r="DBY21" s="108"/>
      <c r="DBZ21" s="108"/>
      <c r="DCA21" s="108"/>
      <c r="DCB21" s="108"/>
      <c r="DCC21" s="108"/>
      <c r="DCD21" s="108"/>
      <c r="DCE21" s="108"/>
      <c r="DCF21" s="108"/>
      <c r="DCG21" s="108"/>
      <c r="DCH21" s="108"/>
      <c r="DCI21" s="108"/>
      <c r="DCJ21" s="108"/>
      <c r="DCK21" s="108"/>
      <c r="DCL21" s="108"/>
      <c r="DCM21" s="108"/>
      <c r="DCN21" s="108"/>
      <c r="DCO21" s="108"/>
      <c r="DCP21" s="108"/>
      <c r="DCQ21" s="108"/>
      <c r="DCR21" s="108"/>
      <c r="DCS21" s="108"/>
      <c r="DCT21" s="108"/>
      <c r="DCU21" s="108"/>
      <c r="DCV21" s="108"/>
      <c r="DCW21" s="108"/>
      <c r="DCX21" s="108"/>
      <c r="DCY21" s="108"/>
      <c r="DCZ21" s="108"/>
      <c r="DDA21" s="108"/>
      <c r="DDB21" s="108"/>
      <c r="DDC21" s="108"/>
      <c r="DDD21" s="108"/>
      <c r="DDE21" s="108"/>
      <c r="DDF21" s="108"/>
      <c r="DDG21" s="108"/>
      <c r="DDH21" s="108"/>
      <c r="DDI21" s="108"/>
      <c r="DDJ21" s="108"/>
      <c r="DDK21" s="108"/>
      <c r="DDL21" s="108"/>
      <c r="DDM21" s="108"/>
      <c r="DDN21" s="108"/>
      <c r="DDO21" s="108"/>
      <c r="DDP21" s="108"/>
      <c r="DDQ21" s="108"/>
      <c r="DDR21" s="108"/>
      <c r="DDS21" s="108"/>
      <c r="DDT21" s="108"/>
      <c r="DDU21" s="108"/>
      <c r="DDV21" s="108"/>
      <c r="DDW21" s="108"/>
      <c r="DDX21" s="108"/>
      <c r="DDY21" s="108"/>
      <c r="DDZ21" s="108"/>
      <c r="DEA21" s="108"/>
      <c r="DEB21" s="108"/>
      <c r="DEC21" s="108"/>
      <c r="DED21" s="108"/>
      <c r="DEE21" s="108"/>
      <c r="DEF21" s="108"/>
      <c r="DEG21" s="108"/>
      <c r="DEH21" s="108"/>
      <c r="DEI21" s="108"/>
      <c r="DEJ21" s="108"/>
      <c r="DEK21" s="108"/>
      <c r="DEL21" s="108"/>
      <c r="DEM21" s="108"/>
      <c r="DEN21" s="108"/>
      <c r="DEO21" s="108"/>
      <c r="DEP21" s="108"/>
      <c r="DEQ21" s="108"/>
      <c r="DER21" s="108"/>
      <c r="DES21" s="108"/>
      <c r="DET21" s="108"/>
      <c r="DEU21" s="108"/>
      <c r="DEV21" s="108"/>
      <c r="DEW21" s="108"/>
      <c r="DEX21" s="108"/>
      <c r="DEY21" s="108"/>
      <c r="DEZ21" s="108"/>
      <c r="DFA21" s="108"/>
      <c r="DFB21" s="108"/>
      <c r="DFC21" s="108"/>
      <c r="DFD21" s="108"/>
      <c r="DFE21" s="108"/>
      <c r="DFF21" s="108"/>
      <c r="DFG21" s="108"/>
      <c r="DFH21" s="108"/>
      <c r="DFI21" s="108"/>
      <c r="DFJ21" s="108"/>
      <c r="DFK21" s="108"/>
      <c r="DFL21" s="108"/>
      <c r="DFM21" s="108"/>
      <c r="DFN21" s="108"/>
      <c r="DFO21" s="108"/>
      <c r="DFP21" s="108"/>
      <c r="DFQ21" s="108"/>
      <c r="DFR21" s="108"/>
      <c r="DFS21" s="108"/>
      <c r="DFT21" s="108"/>
      <c r="DFU21" s="108"/>
      <c r="DFV21" s="108"/>
      <c r="DFW21" s="108"/>
      <c r="DFX21" s="108"/>
      <c r="DFY21" s="108"/>
      <c r="DFZ21" s="108"/>
      <c r="DGA21" s="108"/>
      <c r="DGB21" s="108"/>
      <c r="DGC21" s="108"/>
      <c r="DGD21" s="108"/>
      <c r="DGE21" s="108"/>
      <c r="DGF21" s="108"/>
      <c r="DGG21" s="108"/>
      <c r="DGH21" s="108"/>
      <c r="DGI21" s="108"/>
      <c r="DGJ21" s="108"/>
      <c r="DGK21" s="108"/>
      <c r="DGL21" s="108"/>
      <c r="DGM21" s="108"/>
      <c r="DGN21" s="108"/>
      <c r="DGO21" s="108"/>
      <c r="DGP21" s="108"/>
      <c r="DGQ21" s="108"/>
      <c r="DGR21" s="108"/>
      <c r="DGS21" s="108"/>
      <c r="DGT21" s="108"/>
      <c r="DGU21" s="108"/>
      <c r="DGV21" s="108"/>
      <c r="DGW21" s="108"/>
      <c r="DGX21" s="108"/>
      <c r="DGY21" s="108"/>
      <c r="DGZ21" s="108"/>
      <c r="DHA21" s="108"/>
      <c r="DHB21" s="108"/>
      <c r="DHC21" s="108"/>
      <c r="DHD21" s="108"/>
      <c r="DHE21" s="108"/>
      <c r="DHF21" s="108"/>
      <c r="DHG21" s="108"/>
      <c r="DHH21" s="108"/>
      <c r="DHI21" s="108"/>
      <c r="DHJ21" s="108"/>
      <c r="DHK21" s="108"/>
      <c r="DHL21" s="108"/>
      <c r="DHM21" s="108"/>
      <c r="DHN21" s="108"/>
      <c r="DHO21" s="108"/>
      <c r="DHP21" s="108"/>
      <c r="DHQ21" s="108"/>
      <c r="DHR21" s="108"/>
      <c r="DHS21" s="108"/>
      <c r="DHT21" s="108"/>
      <c r="DHU21" s="108"/>
      <c r="DHV21" s="108"/>
      <c r="DHW21" s="108"/>
      <c r="DHX21" s="108"/>
      <c r="DHY21" s="108"/>
      <c r="DHZ21" s="108"/>
      <c r="DIA21" s="108"/>
      <c r="DIB21" s="108"/>
      <c r="DIC21" s="108"/>
      <c r="DID21" s="108"/>
      <c r="DIE21" s="108"/>
      <c r="DIF21" s="108"/>
      <c r="DIG21" s="108"/>
      <c r="DIH21" s="108"/>
      <c r="DII21" s="108"/>
      <c r="DIJ21" s="108"/>
      <c r="DIK21" s="108"/>
      <c r="DIL21" s="108"/>
      <c r="DIM21" s="108"/>
      <c r="DIN21" s="108"/>
      <c r="DIO21" s="108"/>
      <c r="DIP21" s="108"/>
      <c r="DIQ21" s="108"/>
      <c r="DIR21" s="108"/>
      <c r="DIS21" s="108"/>
      <c r="DIT21" s="108"/>
      <c r="DIU21" s="108"/>
      <c r="DIV21" s="108"/>
      <c r="DIW21" s="108"/>
      <c r="DIX21" s="108"/>
      <c r="DIY21" s="108"/>
      <c r="DIZ21" s="108"/>
      <c r="DJA21" s="108"/>
      <c r="DJB21" s="108"/>
      <c r="DJC21" s="108"/>
      <c r="DJD21" s="108"/>
      <c r="DJE21" s="108"/>
      <c r="DJF21" s="108"/>
      <c r="DJG21" s="108"/>
      <c r="DJH21" s="108"/>
      <c r="DJI21" s="108"/>
      <c r="DJJ21" s="108"/>
      <c r="DJK21" s="108"/>
      <c r="DJL21" s="108"/>
      <c r="DJM21" s="108"/>
      <c r="DJN21" s="108"/>
      <c r="DJO21" s="108"/>
      <c r="DJP21" s="108"/>
      <c r="DJQ21" s="108"/>
      <c r="DJR21" s="108"/>
      <c r="DJS21" s="108"/>
      <c r="DJT21" s="108"/>
      <c r="DJU21" s="108"/>
      <c r="DJV21" s="108"/>
      <c r="DJW21" s="108"/>
      <c r="DJX21" s="108"/>
      <c r="DJY21" s="108"/>
      <c r="DJZ21" s="108"/>
      <c r="DKA21" s="108"/>
      <c r="DKB21" s="108"/>
      <c r="DKC21" s="108"/>
      <c r="DKD21" s="108"/>
      <c r="DKE21" s="108"/>
      <c r="DKF21" s="108"/>
      <c r="DKG21" s="108"/>
      <c r="DKH21" s="108"/>
      <c r="DKI21" s="108"/>
      <c r="DKJ21" s="108"/>
      <c r="DKK21" s="108"/>
      <c r="DKL21" s="108"/>
      <c r="DKM21" s="108"/>
      <c r="DKN21" s="108"/>
      <c r="DKO21" s="108"/>
      <c r="DKP21" s="108"/>
      <c r="DKQ21" s="108"/>
      <c r="DKR21" s="108"/>
      <c r="DKS21" s="108"/>
      <c r="DKT21" s="108"/>
      <c r="DKU21" s="108"/>
      <c r="DKV21" s="108"/>
      <c r="DKW21" s="108"/>
      <c r="DKX21" s="108"/>
      <c r="DKY21" s="108"/>
      <c r="DKZ21" s="108"/>
      <c r="DLA21" s="108"/>
      <c r="DLB21" s="108"/>
      <c r="DLC21" s="108"/>
      <c r="DLD21" s="108"/>
      <c r="DLE21" s="108"/>
      <c r="DLF21" s="108"/>
      <c r="DLG21" s="108"/>
      <c r="DLH21" s="108"/>
      <c r="DLI21" s="108"/>
      <c r="DLJ21" s="108"/>
      <c r="DLK21" s="108"/>
      <c r="DLL21" s="108"/>
      <c r="DLM21" s="108"/>
      <c r="DLN21" s="108"/>
      <c r="DLO21" s="108"/>
      <c r="DLP21" s="108"/>
      <c r="DLQ21" s="108"/>
      <c r="DLR21" s="108"/>
      <c r="DLS21" s="108"/>
      <c r="DLT21" s="108"/>
      <c r="DLU21" s="108"/>
      <c r="DLV21" s="108"/>
      <c r="DLW21" s="108"/>
      <c r="DLX21" s="108"/>
      <c r="DLY21" s="108"/>
      <c r="DLZ21" s="108"/>
      <c r="DMA21" s="108"/>
      <c r="DMB21" s="108"/>
      <c r="DMC21" s="108"/>
      <c r="DMD21" s="108"/>
      <c r="DME21" s="108"/>
      <c r="DMF21" s="108"/>
      <c r="DMG21" s="108"/>
      <c r="DMH21" s="108"/>
      <c r="DMI21" s="108"/>
      <c r="DMJ21" s="108"/>
      <c r="DMK21" s="108"/>
      <c r="DML21" s="108"/>
      <c r="DMM21" s="108"/>
      <c r="DMN21" s="108"/>
      <c r="DMO21" s="108"/>
      <c r="DMP21" s="108"/>
      <c r="DMQ21" s="108"/>
      <c r="DMR21" s="108"/>
      <c r="DMS21" s="108"/>
      <c r="DMT21" s="108"/>
      <c r="DMU21" s="108"/>
      <c r="DMV21" s="108"/>
      <c r="DMW21" s="108"/>
      <c r="DMX21" s="108"/>
      <c r="DMY21" s="108"/>
      <c r="DMZ21" s="108"/>
      <c r="DNA21" s="108"/>
      <c r="DNB21" s="108"/>
      <c r="DNC21" s="108"/>
      <c r="DND21" s="108"/>
      <c r="DNE21" s="108"/>
      <c r="DNF21" s="108"/>
      <c r="DNG21" s="108"/>
      <c r="DNH21" s="108"/>
      <c r="DNI21" s="108"/>
      <c r="DNJ21" s="108"/>
      <c r="DNK21" s="108"/>
      <c r="DNL21" s="108"/>
      <c r="DNM21" s="108"/>
      <c r="DNN21" s="108"/>
      <c r="DNO21" s="108"/>
      <c r="DNP21" s="108"/>
      <c r="DNQ21" s="108"/>
      <c r="DNR21" s="108"/>
      <c r="DNS21" s="108"/>
      <c r="DNT21" s="108"/>
      <c r="DNU21" s="108"/>
      <c r="DNV21" s="108"/>
      <c r="DNW21" s="108"/>
      <c r="DNX21" s="108"/>
      <c r="DNY21" s="108"/>
      <c r="DNZ21" s="108"/>
      <c r="DOA21" s="108"/>
      <c r="DOB21" s="108"/>
      <c r="DOC21" s="108"/>
      <c r="DOD21" s="108"/>
      <c r="DOE21" s="108"/>
      <c r="DOF21" s="108"/>
      <c r="DOG21" s="108"/>
      <c r="DOH21" s="108"/>
      <c r="DOI21" s="108"/>
      <c r="DOJ21" s="108"/>
      <c r="DOK21" s="108"/>
      <c r="DOL21" s="108"/>
      <c r="DOM21" s="108"/>
      <c r="DON21" s="108"/>
      <c r="DOO21" s="108"/>
      <c r="DOP21" s="108"/>
      <c r="DOQ21" s="108"/>
      <c r="DOR21" s="108"/>
      <c r="DOS21" s="108"/>
      <c r="DOT21" s="108"/>
      <c r="DOU21" s="108"/>
      <c r="DOV21" s="108"/>
      <c r="DOW21" s="108"/>
      <c r="DOX21" s="108"/>
      <c r="DOY21" s="108"/>
      <c r="DOZ21" s="108"/>
      <c r="DPA21" s="108"/>
      <c r="DPB21" s="108"/>
      <c r="DPC21" s="108"/>
      <c r="DPD21" s="108"/>
      <c r="DPE21" s="108"/>
      <c r="DPF21" s="108"/>
      <c r="DPG21" s="108"/>
      <c r="DPH21" s="108"/>
      <c r="DPI21" s="108"/>
      <c r="DPJ21" s="108"/>
      <c r="DPK21" s="108"/>
      <c r="DPL21" s="108"/>
      <c r="DPM21" s="108"/>
      <c r="DPN21" s="108"/>
      <c r="DPO21" s="108"/>
      <c r="DPP21" s="108"/>
      <c r="DPQ21" s="108"/>
      <c r="DPR21" s="108"/>
      <c r="DPS21" s="108"/>
      <c r="DPT21" s="108"/>
      <c r="DPU21" s="108"/>
      <c r="DPV21" s="108"/>
      <c r="DPW21" s="108"/>
      <c r="DPX21" s="108"/>
      <c r="DPY21" s="108"/>
      <c r="DPZ21" s="108"/>
      <c r="DQA21" s="108"/>
      <c r="DQB21" s="108"/>
      <c r="DQC21" s="108"/>
      <c r="DQD21" s="108"/>
      <c r="DQE21" s="108"/>
      <c r="DQF21" s="108"/>
      <c r="DQG21" s="108"/>
      <c r="DQH21" s="108"/>
      <c r="DQI21" s="108"/>
      <c r="DQJ21" s="108"/>
      <c r="DQK21" s="108"/>
      <c r="DQL21" s="108"/>
      <c r="DQM21" s="108"/>
      <c r="DQN21" s="108"/>
      <c r="DQO21" s="108"/>
      <c r="DQP21" s="108"/>
      <c r="DQQ21" s="108"/>
      <c r="DQR21" s="108"/>
      <c r="DQS21" s="108"/>
      <c r="DQT21" s="108"/>
      <c r="DQU21" s="108"/>
      <c r="DQV21" s="108"/>
      <c r="DQW21" s="108"/>
      <c r="DQX21" s="108"/>
      <c r="DQY21" s="108"/>
      <c r="DQZ21" s="108"/>
      <c r="DRA21" s="108"/>
      <c r="DRB21" s="108"/>
      <c r="DRC21" s="108"/>
      <c r="DRD21" s="108"/>
      <c r="DRE21" s="108"/>
      <c r="DRF21" s="108"/>
      <c r="DRG21" s="108"/>
      <c r="DRH21" s="108"/>
      <c r="DRI21" s="108"/>
      <c r="DRJ21" s="108"/>
      <c r="DRK21" s="108"/>
      <c r="DRL21" s="108"/>
      <c r="DRM21" s="108"/>
      <c r="DRN21" s="108"/>
      <c r="DRO21" s="108"/>
      <c r="DRP21" s="108"/>
      <c r="DRQ21" s="108"/>
      <c r="DRR21" s="108"/>
      <c r="DRS21" s="108"/>
      <c r="DRT21" s="108"/>
      <c r="DRU21" s="108"/>
      <c r="DRV21" s="108"/>
      <c r="DRW21" s="108"/>
      <c r="DRX21" s="108"/>
      <c r="DRY21" s="108"/>
      <c r="DRZ21" s="108"/>
      <c r="DSA21" s="108"/>
      <c r="DSB21" s="108"/>
      <c r="DSC21" s="108"/>
      <c r="DSD21" s="108"/>
      <c r="DSE21" s="108"/>
      <c r="DSF21" s="108"/>
      <c r="DSG21" s="108"/>
      <c r="DSH21" s="108"/>
      <c r="DSI21" s="108"/>
      <c r="DSJ21" s="108"/>
      <c r="DSK21" s="108"/>
      <c r="DSL21" s="108"/>
      <c r="DSM21" s="108"/>
      <c r="DSN21" s="108"/>
      <c r="DSO21" s="108"/>
      <c r="DSP21" s="108"/>
      <c r="DSQ21" s="108"/>
      <c r="DSR21" s="108"/>
      <c r="DSS21" s="108"/>
      <c r="DST21" s="108"/>
      <c r="DSU21" s="108"/>
      <c r="DSV21" s="108"/>
      <c r="DSW21" s="108"/>
      <c r="DSX21" s="108"/>
      <c r="DSY21" s="108"/>
      <c r="DSZ21" s="108"/>
      <c r="DTA21" s="108"/>
      <c r="DTB21" s="108"/>
      <c r="DTC21" s="108"/>
      <c r="DTD21" s="108"/>
      <c r="DTE21" s="108"/>
      <c r="DTF21" s="108"/>
      <c r="DTG21" s="108"/>
      <c r="DTH21" s="108"/>
      <c r="DTI21" s="108"/>
      <c r="DTJ21" s="108"/>
      <c r="DTK21" s="108"/>
      <c r="DTL21" s="108"/>
      <c r="DTM21" s="108"/>
      <c r="DTN21" s="108"/>
      <c r="DTO21" s="108"/>
      <c r="DTP21" s="108"/>
      <c r="DTQ21" s="108"/>
      <c r="DTR21" s="108"/>
      <c r="DTS21" s="108"/>
      <c r="DTT21" s="108"/>
      <c r="DTU21" s="108"/>
      <c r="DTV21" s="108"/>
      <c r="DTW21" s="108"/>
      <c r="DTX21" s="108"/>
      <c r="DTY21" s="108"/>
      <c r="DTZ21" s="108"/>
      <c r="DUA21" s="108"/>
      <c r="DUB21" s="108"/>
      <c r="DUC21" s="108"/>
      <c r="DUD21" s="108"/>
      <c r="DUE21" s="108"/>
      <c r="DUF21" s="108"/>
      <c r="DUG21" s="108"/>
      <c r="DUH21" s="108"/>
      <c r="DUI21" s="108"/>
      <c r="DUJ21" s="108"/>
      <c r="DUK21" s="108"/>
      <c r="DUL21" s="108"/>
      <c r="DUM21" s="108"/>
      <c r="DUN21" s="108"/>
      <c r="DUO21" s="108"/>
      <c r="DUP21" s="108"/>
      <c r="DUQ21" s="108"/>
      <c r="DUR21" s="108"/>
      <c r="DUS21" s="108"/>
      <c r="DUT21" s="108"/>
      <c r="DUU21" s="108"/>
      <c r="DUV21" s="108"/>
      <c r="DUW21" s="108"/>
      <c r="DUX21" s="108"/>
      <c r="DUY21" s="108"/>
      <c r="DUZ21" s="108"/>
      <c r="DVA21" s="108"/>
      <c r="DVB21" s="108"/>
      <c r="DVC21" s="108"/>
      <c r="DVD21" s="108"/>
      <c r="DVE21" s="108"/>
      <c r="DVF21" s="108"/>
      <c r="DVG21" s="108"/>
      <c r="DVH21" s="108"/>
      <c r="DVI21" s="108"/>
      <c r="DVJ21" s="108"/>
      <c r="DVK21" s="108"/>
      <c r="DVL21" s="108"/>
      <c r="DVM21" s="108"/>
      <c r="DVN21" s="108"/>
      <c r="DVO21" s="108"/>
      <c r="DVP21" s="108"/>
      <c r="DVQ21" s="108"/>
      <c r="DVR21" s="108"/>
      <c r="DVS21" s="108"/>
      <c r="DVT21" s="108"/>
      <c r="DVU21" s="108"/>
      <c r="DVV21" s="108"/>
      <c r="DVW21" s="108"/>
      <c r="DVX21" s="108"/>
      <c r="DVY21" s="108"/>
      <c r="DVZ21" s="108"/>
      <c r="DWA21" s="108"/>
      <c r="DWB21" s="108"/>
      <c r="DWC21" s="108"/>
      <c r="DWD21" s="108"/>
      <c r="DWE21" s="108"/>
      <c r="DWF21" s="108"/>
      <c r="DWG21" s="108"/>
      <c r="DWH21" s="108"/>
      <c r="DWI21" s="108"/>
      <c r="DWJ21" s="108"/>
      <c r="DWK21" s="108"/>
      <c r="DWL21" s="108"/>
      <c r="DWM21" s="108"/>
      <c r="DWN21" s="108"/>
      <c r="DWO21" s="108"/>
      <c r="DWP21" s="108"/>
      <c r="DWQ21" s="108"/>
      <c r="DWR21" s="108"/>
      <c r="DWS21" s="108"/>
      <c r="DWT21" s="108"/>
      <c r="DWU21" s="108"/>
      <c r="DWV21" s="108"/>
      <c r="DWW21" s="108"/>
      <c r="DWX21" s="108"/>
      <c r="DWY21" s="108"/>
      <c r="DWZ21" s="108"/>
      <c r="DXA21" s="108"/>
      <c r="DXB21" s="108"/>
      <c r="DXC21" s="108"/>
      <c r="DXD21" s="108"/>
      <c r="DXE21" s="108"/>
      <c r="DXF21" s="108"/>
      <c r="DXG21" s="108"/>
      <c r="DXH21" s="108"/>
      <c r="DXI21" s="108"/>
      <c r="DXJ21" s="108"/>
      <c r="DXK21" s="108"/>
      <c r="DXL21" s="108"/>
      <c r="DXM21" s="108"/>
      <c r="DXN21" s="108"/>
      <c r="DXO21" s="108"/>
      <c r="DXP21" s="108"/>
      <c r="DXQ21" s="108"/>
      <c r="DXR21" s="108"/>
      <c r="DXS21" s="108"/>
      <c r="DXT21" s="108"/>
      <c r="DXU21" s="108"/>
      <c r="DXV21" s="108"/>
      <c r="DXW21" s="108"/>
      <c r="DXX21" s="108"/>
      <c r="DXY21" s="108"/>
      <c r="DXZ21" s="108"/>
      <c r="DYA21" s="108"/>
      <c r="DYB21" s="108"/>
      <c r="DYC21" s="108"/>
      <c r="DYD21" s="108"/>
      <c r="DYE21" s="108"/>
      <c r="DYF21" s="108"/>
      <c r="DYG21" s="108"/>
      <c r="DYH21" s="108"/>
      <c r="DYI21" s="108"/>
      <c r="DYJ21" s="108"/>
      <c r="DYK21" s="108"/>
      <c r="DYL21" s="108"/>
      <c r="DYM21" s="108"/>
      <c r="DYN21" s="108"/>
      <c r="DYO21" s="108"/>
      <c r="DYP21" s="108"/>
      <c r="DYQ21" s="108"/>
      <c r="DYR21" s="108"/>
      <c r="DYS21" s="108"/>
      <c r="DYT21" s="108"/>
      <c r="DYU21" s="108"/>
      <c r="DYV21" s="108"/>
      <c r="DYW21" s="108"/>
      <c r="DYX21" s="108"/>
      <c r="DYY21" s="108"/>
      <c r="DYZ21" s="108"/>
      <c r="DZA21" s="108"/>
      <c r="DZB21" s="108"/>
      <c r="DZC21" s="108"/>
      <c r="DZD21" s="108"/>
      <c r="DZE21" s="108"/>
      <c r="DZF21" s="108"/>
      <c r="DZG21" s="108"/>
      <c r="DZH21" s="108"/>
      <c r="DZI21" s="108"/>
      <c r="DZJ21" s="108"/>
      <c r="DZK21" s="108"/>
      <c r="DZL21" s="108"/>
      <c r="DZM21" s="108"/>
      <c r="DZN21" s="108"/>
      <c r="DZO21" s="108"/>
      <c r="DZP21" s="108"/>
      <c r="DZQ21" s="108"/>
      <c r="DZR21" s="108"/>
      <c r="DZS21" s="108"/>
      <c r="DZT21" s="108"/>
      <c r="DZU21" s="108"/>
      <c r="DZV21" s="108"/>
      <c r="DZW21" s="108"/>
      <c r="DZX21" s="108"/>
      <c r="DZY21" s="108"/>
      <c r="DZZ21" s="108"/>
      <c r="EAA21" s="108"/>
      <c r="EAB21" s="108"/>
      <c r="EAC21" s="108"/>
      <c r="EAD21" s="108"/>
      <c r="EAE21" s="108"/>
      <c r="EAF21" s="108"/>
      <c r="EAG21" s="108"/>
      <c r="EAH21" s="108"/>
      <c r="EAI21" s="108"/>
      <c r="EAJ21" s="108"/>
      <c r="EAK21" s="108"/>
      <c r="EAL21" s="108"/>
      <c r="EAM21" s="108"/>
      <c r="EAN21" s="108"/>
      <c r="EAO21" s="108"/>
      <c r="EAP21" s="108"/>
      <c r="EAQ21" s="108"/>
      <c r="EAR21" s="108"/>
      <c r="EAS21" s="108"/>
      <c r="EAT21" s="108"/>
      <c r="EAU21" s="108"/>
      <c r="EAV21" s="108"/>
      <c r="EAW21" s="108"/>
      <c r="EAX21" s="108"/>
      <c r="EAY21" s="108"/>
      <c r="EAZ21" s="108"/>
      <c r="EBA21" s="108"/>
      <c r="EBB21" s="108"/>
      <c r="EBC21" s="108"/>
      <c r="EBD21" s="108"/>
      <c r="EBE21" s="108"/>
      <c r="EBF21" s="108"/>
      <c r="EBG21" s="108"/>
      <c r="EBH21" s="108"/>
      <c r="EBI21" s="108"/>
      <c r="EBJ21" s="108"/>
      <c r="EBK21" s="108"/>
      <c r="EBL21" s="108"/>
      <c r="EBM21" s="108"/>
      <c r="EBN21" s="108"/>
      <c r="EBO21" s="108"/>
      <c r="EBP21" s="108"/>
      <c r="EBQ21" s="108"/>
      <c r="EBR21" s="108"/>
      <c r="EBS21" s="108"/>
      <c r="EBT21" s="108"/>
      <c r="EBU21" s="108"/>
      <c r="EBV21" s="108"/>
      <c r="EBW21" s="108"/>
      <c r="EBX21" s="108"/>
      <c r="EBY21" s="108"/>
      <c r="EBZ21" s="108"/>
      <c r="ECA21" s="108"/>
      <c r="ECB21" s="108"/>
      <c r="ECC21" s="108"/>
      <c r="ECD21" s="108"/>
      <c r="ECE21" s="108"/>
      <c r="ECF21" s="108"/>
      <c r="ECG21" s="108"/>
      <c r="ECH21" s="108"/>
      <c r="ECI21" s="108"/>
      <c r="ECJ21" s="108"/>
      <c r="ECK21" s="108"/>
      <c r="ECL21" s="108"/>
      <c r="ECM21" s="108"/>
      <c r="ECN21" s="108"/>
      <c r="ECO21" s="108"/>
      <c r="ECP21" s="108"/>
      <c r="ECQ21" s="108"/>
      <c r="ECR21" s="108"/>
      <c r="ECS21" s="108"/>
      <c r="ECT21" s="108"/>
      <c r="ECU21" s="108"/>
      <c r="ECV21" s="108"/>
      <c r="ECW21" s="108"/>
      <c r="ECX21" s="108"/>
      <c r="ECY21" s="108"/>
      <c r="ECZ21" s="108"/>
      <c r="EDA21" s="108"/>
      <c r="EDB21" s="108"/>
      <c r="EDC21" s="108"/>
      <c r="EDD21" s="108"/>
      <c r="EDE21" s="108"/>
      <c r="EDF21" s="108"/>
      <c r="EDG21" s="108"/>
      <c r="EDH21" s="108"/>
      <c r="EDI21" s="108"/>
      <c r="EDJ21" s="108"/>
      <c r="EDK21" s="108"/>
      <c r="EDL21" s="108"/>
      <c r="EDM21" s="108"/>
      <c r="EDN21" s="108"/>
      <c r="EDO21" s="108"/>
      <c r="EDP21" s="108"/>
      <c r="EDQ21" s="108"/>
      <c r="EDR21" s="108"/>
      <c r="EDS21" s="108"/>
      <c r="EDT21" s="108"/>
      <c r="EDU21" s="108"/>
      <c r="EDV21" s="108"/>
      <c r="EDW21" s="108"/>
      <c r="EDX21" s="108"/>
      <c r="EDY21" s="108"/>
      <c r="EDZ21" s="108"/>
      <c r="EEA21" s="108"/>
      <c r="EEB21" s="108"/>
      <c r="EEC21" s="108"/>
      <c r="EED21" s="108"/>
      <c r="EEE21" s="108"/>
      <c r="EEF21" s="108"/>
      <c r="EEG21" s="108"/>
      <c r="EEH21" s="108"/>
      <c r="EEI21" s="108"/>
      <c r="EEJ21" s="108"/>
      <c r="EEK21" s="108"/>
      <c r="EEL21" s="108"/>
      <c r="EEM21" s="108"/>
      <c r="EEN21" s="108"/>
      <c r="EEO21" s="108"/>
      <c r="EEP21" s="108"/>
      <c r="EEQ21" s="108"/>
      <c r="EER21" s="108"/>
      <c r="EES21" s="108"/>
      <c r="EET21" s="108"/>
      <c r="EEU21" s="108"/>
      <c r="EEV21" s="108"/>
      <c r="EEW21" s="108"/>
      <c r="EEX21" s="108"/>
      <c r="EEY21" s="108"/>
      <c r="EEZ21" s="108"/>
      <c r="EFA21" s="108"/>
      <c r="EFB21" s="108"/>
      <c r="EFC21" s="108"/>
      <c r="EFD21" s="108"/>
      <c r="EFE21" s="108"/>
      <c r="EFF21" s="108"/>
      <c r="EFG21" s="108"/>
      <c r="EFH21" s="108"/>
      <c r="EFI21" s="108"/>
      <c r="EFJ21" s="108"/>
      <c r="EFK21" s="108"/>
      <c r="EFL21" s="108"/>
      <c r="EFM21" s="108"/>
      <c r="EFN21" s="108"/>
      <c r="EFO21" s="108"/>
      <c r="EFP21" s="108"/>
      <c r="EFQ21" s="108"/>
      <c r="EFR21" s="108"/>
      <c r="EFS21" s="108"/>
      <c r="EFT21" s="108"/>
      <c r="EFU21" s="108"/>
      <c r="EFV21" s="108"/>
      <c r="EFW21" s="108"/>
      <c r="EFX21" s="108"/>
      <c r="EFY21" s="108"/>
      <c r="EFZ21" s="108"/>
      <c r="EGA21" s="108"/>
      <c r="EGB21" s="108"/>
      <c r="EGC21" s="108"/>
      <c r="EGD21" s="108"/>
      <c r="EGE21" s="108"/>
      <c r="EGF21" s="108"/>
      <c r="EGG21" s="108"/>
      <c r="EGH21" s="108"/>
      <c r="EGI21" s="108"/>
      <c r="EGJ21" s="108"/>
      <c r="EGK21" s="108"/>
      <c r="EGL21" s="108"/>
      <c r="EGM21" s="108"/>
      <c r="EGN21" s="108"/>
      <c r="EGO21" s="108"/>
      <c r="EGP21" s="108"/>
      <c r="EGQ21" s="108"/>
      <c r="EGR21" s="108"/>
      <c r="EGS21" s="108"/>
      <c r="EGT21" s="108"/>
      <c r="EGU21" s="108"/>
      <c r="EGV21" s="108"/>
      <c r="EGW21" s="108"/>
      <c r="EGX21" s="108"/>
      <c r="EGY21" s="108"/>
      <c r="EGZ21" s="108"/>
      <c r="EHA21" s="108"/>
      <c r="EHB21" s="108"/>
      <c r="EHC21" s="108"/>
      <c r="EHD21" s="108"/>
      <c r="EHE21" s="108"/>
      <c r="EHF21" s="108"/>
      <c r="EHG21" s="108"/>
      <c r="EHH21" s="108"/>
      <c r="EHI21" s="108"/>
      <c r="EHJ21" s="108"/>
      <c r="EHK21" s="108"/>
      <c r="EHL21" s="108"/>
      <c r="EHM21" s="108"/>
      <c r="EHN21" s="108"/>
      <c r="EHO21" s="108"/>
      <c r="EHP21" s="108"/>
      <c r="EHQ21" s="108"/>
      <c r="EHR21" s="108"/>
      <c r="EHS21" s="108"/>
      <c r="EHT21" s="108"/>
      <c r="EHU21" s="108"/>
      <c r="EHV21" s="108"/>
      <c r="EHW21" s="108"/>
      <c r="EHX21" s="108"/>
      <c r="EHY21" s="108"/>
      <c r="EHZ21" s="108"/>
      <c r="EIA21" s="108"/>
      <c r="EIB21" s="108"/>
      <c r="EIC21" s="108"/>
      <c r="EID21" s="108"/>
      <c r="EIE21" s="108"/>
      <c r="EIF21" s="108"/>
      <c r="EIG21" s="108"/>
      <c r="EIH21" s="108"/>
      <c r="EII21" s="108"/>
      <c r="EIJ21" s="108"/>
      <c r="EIK21" s="108"/>
      <c r="EIL21" s="108"/>
      <c r="EIM21" s="108"/>
      <c r="EIN21" s="108"/>
      <c r="EIO21" s="108"/>
      <c r="EIP21" s="108"/>
      <c r="EIQ21" s="108"/>
      <c r="EIR21" s="108"/>
      <c r="EIS21" s="108"/>
      <c r="EIT21" s="108"/>
      <c r="EIU21" s="108"/>
      <c r="EIV21" s="108"/>
      <c r="EIW21" s="108"/>
      <c r="EIX21" s="108"/>
      <c r="EIY21" s="108"/>
      <c r="EIZ21" s="108"/>
      <c r="EJA21" s="108"/>
      <c r="EJB21" s="108"/>
      <c r="EJC21" s="108"/>
      <c r="EJD21" s="108"/>
      <c r="EJE21" s="108"/>
      <c r="EJF21" s="108"/>
      <c r="EJG21" s="108"/>
      <c r="EJH21" s="108"/>
      <c r="EJI21" s="108"/>
      <c r="EJJ21" s="108"/>
      <c r="EJK21" s="108"/>
      <c r="EJL21" s="108"/>
      <c r="EJM21" s="108"/>
      <c r="EJN21" s="108"/>
      <c r="EJO21" s="108"/>
      <c r="EJP21" s="108"/>
      <c r="EJQ21" s="108"/>
      <c r="EJR21" s="108"/>
      <c r="EJS21" s="108"/>
      <c r="EJT21" s="108"/>
      <c r="EJU21" s="108"/>
      <c r="EJV21" s="108"/>
      <c r="EJW21" s="108"/>
      <c r="EJX21" s="108"/>
      <c r="EJY21" s="108"/>
      <c r="EJZ21" s="108"/>
      <c r="EKA21" s="108"/>
      <c r="EKB21" s="108"/>
      <c r="EKC21" s="108"/>
      <c r="EKD21" s="108"/>
      <c r="EKE21" s="108"/>
      <c r="EKF21" s="108"/>
      <c r="EKG21" s="108"/>
      <c r="EKH21" s="108"/>
      <c r="EKI21" s="108"/>
      <c r="EKJ21" s="108"/>
      <c r="EKK21" s="108"/>
      <c r="EKL21" s="108"/>
      <c r="EKM21" s="108"/>
      <c r="EKN21" s="108"/>
      <c r="EKO21" s="108"/>
      <c r="EKP21" s="108"/>
      <c r="EKQ21" s="108"/>
      <c r="EKR21" s="108"/>
      <c r="EKS21" s="108"/>
      <c r="EKT21" s="108"/>
      <c r="EKU21" s="108"/>
      <c r="EKV21" s="108"/>
      <c r="EKW21" s="108"/>
      <c r="EKX21" s="108"/>
      <c r="EKY21" s="108"/>
      <c r="EKZ21" s="108"/>
      <c r="ELA21" s="108"/>
      <c r="ELB21" s="108"/>
      <c r="ELC21" s="108"/>
      <c r="ELD21" s="108"/>
      <c r="ELE21" s="108"/>
      <c r="ELF21" s="108"/>
      <c r="ELG21" s="108"/>
      <c r="ELH21" s="108"/>
      <c r="ELI21" s="108"/>
      <c r="ELJ21" s="108"/>
      <c r="ELK21" s="108"/>
      <c r="ELL21" s="108"/>
      <c r="ELM21" s="108"/>
      <c r="ELN21" s="108"/>
      <c r="ELO21" s="108"/>
      <c r="ELP21" s="108"/>
      <c r="ELQ21" s="108"/>
      <c r="ELR21" s="108"/>
      <c r="ELS21" s="108"/>
      <c r="ELT21" s="108"/>
      <c r="ELU21" s="108"/>
      <c r="ELV21" s="108"/>
      <c r="ELW21" s="108"/>
      <c r="ELX21" s="108"/>
      <c r="ELY21" s="108"/>
      <c r="ELZ21" s="108"/>
      <c r="EMA21" s="108"/>
      <c r="EMB21" s="108"/>
      <c r="EMC21" s="108"/>
      <c r="EMD21" s="108"/>
      <c r="EME21" s="108"/>
      <c r="EMF21" s="108"/>
      <c r="EMG21" s="108"/>
      <c r="EMH21" s="108"/>
      <c r="EMI21" s="108"/>
      <c r="EMJ21" s="108"/>
      <c r="EMK21" s="108"/>
      <c r="EML21" s="108"/>
      <c r="EMM21" s="108"/>
      <c r="EMN21" s="108"/>
      <c r="EMO21" s="108"/>
      <c r="EMP21" s="108"/>
      <c r="EMQ21" s="108"/>
      <c r="EMR21" s="108"/>
      <c r="EMS21" s="108"/>
      <c r="EMT21" s="108"/>
      <c r="EMU21" s="108"/>
      <c r="EMV21" s="108"/>
      <c r="EMW21" s="108"/>
      <c r="EMX21" s="108"/>
      <c r="EMY21" s="108"/>
      <c r="EMZ21" s="108"/>
      <c r="ENA21" s="108"/>
      <c r="ENB21" s="108"/>
      <c r="ENC21" s="108"/>
      <c r="END21" s="108"/>
      <c r="ENE21" s="108"/>
      <c r="ENF21" s="108"/>
      <c r="ENG21" s="108"/>
      <c r="ENH21" s="108"/>
      <c r="ENI21" s="108"/>
      <c r="ENJ21" s="108"/>
      <c r="ENK21" s="108"/>
      <c r="ENL21" s="108"/>
      <c r="ENM21" s="108"/>
      <c r="ENN21" s="108"/>
      <c r="ENO21" s="108"/>
      <c r="ENP21" s="108"/>
      <c r="ENQ21" s="108"/>
      <c r="ENR21" s="108"/>
      <c r="ENS21" s="108"/>
      <c r="ENT21" s="108"/>
      <c r="ENU21" s="108"/>
      <c r="ENV21" s="108"/>
      <c r="ENW21" s="108"/>
      <c r="ENX21" s="108"/>
      <c r="ENY21" s="108"/>
      <c r="ENZ21" s="108"/>
      <c r="EOA21" s="108"/>
      <c r="EOB21" s="108"/>
      <c r="EOC21" s="108"/>
      <c r="EOD21" s="108"/>
      <c r="EOE21" s="108"/>
      <c r="EOF21" s="108"/>
      <c r="EOG21" s="108"/>
      <c r="EOH21" s="108"/>
      <c r="EOI21" s="108"/>
      <c r="EOJ21" s="108"/>
      <c r="EOK21" s="108"/>
      <c r="EOL21" s="108"/>
      <c r="EOM21" s="108"/>
      <c r="EON21" s="108"/>
      <c r="EOO21" s="108"/>
      <c r="EOP21" s="108"/>
      <c r="EOQ21" s="108"/>
      <c r="EOR21" s="108"/>
      <c r="EOS21" s="108"/>
      <c r="EOT21" s="108"/>
      <c r="EOU21" s="108"/>
      <c r="EOV21" s="108"/>
      <c r="EOW21" s="108"/>
      <c r="EOX21" s="108"/>
      <c r="EOY21" s="108"/>
      <c r="EOZ21" s="108"/>
      <c r="EPA21" s="108"/>
      <c r="EPB21" s="108"/>
      <c r="EPC21" s="108"/>
      <c r="EPD21" s="108"/>
      <c r="EPE21" s="108"/>
      <c r="EPF21" s="108"/>
      <c r="EPG21" s="108"/>
      <c r="EPH21" s="108"/>
      <c r="EPI21" s="108"/>
      <c r="EPJ21" s="108"/>
      <c r="EPK21" s="108"/>
      <c r="EPL21" s="108"/>
      <c r="EPM21" s="108"/>
      <c r="EPN21" s="108"/>
      <c r="EPO21" s="108"/>
      <c r="EPP21" s="108"/>
      <c r="EPQ21" s="108"/>
      <c r="EPR21" s="108"/>
      <c r="EPS21" s="108"/>
      <c r="EPT21" s="108"/>
      <c r="EPU21" s="108"/>
      <c r="EPV21" s="108"/>
      <c r="EPW21" s="108"/>
      <c r="EPX21" s="108"/>
      <c r="EPY21" s="108"/>
      <c r="EPZ21" s="108"/>
      <c r="EQA21" s="108"/>
      <c r="EQB21" s="108"/>
      <c r="EQC21" s="108"/>
      <c r="EQD21" s="108"/>
      <c r="EQE21" s="108"/>
      <c r="EQF21" s="108"/>
      <c r="EQG21" s="108"/>
      <c r="EQH21" s="108"/>
      <c r="EQI21" s="108"/>
      <c r="EQJ21" s="108"/>
      <c r="EQK21" s="108"/>
      <c r="EQL21" s="108"/>
      <c r="EQM21" s="108"/>
      <c r="EQN21" s="108"/>
      <c r="EQO21" s="108"/>
      <c r="EQP21" s="108"/>
      <c r="EQQ21" s="108"/>
      <c r="EQR21" s="108"/>
      <c r="EQS21" s="108"/>
      <c r="EQT21" s="108"/>
      <c r="EQU21" s="108"/>
      <c r="EQV21" s="108"/>
      <c r="EQW21" s="108"/>
      <c r="EQX21" s="108"/>
      <c r="EQY21" s="108"/>
      <c r="EQZ21" s="108"/>
      <c r="ERA21" s="108"/>
      <c r="ERB21" s="108"/>
      <c r="ERC21" s="108"/>
      <c r="ERD21" s="108"/>
      <c r="ERE21" s="108"/>
      <c r="ERF21" s="108"/>
      <c r="ERG21" s="108"/>
      <c r="ERH21" s="108"/>
      <c r="ERI21" s="108"/>
      <c r="ERJ21" s="108"/>
      <c r="ERK21" s="108"/>
      <c r="ERL21" s="108"/>
      <c r="ERM21" s="108"/>
      <c r="ERN21" s="108"/>
      <c r="ERO21" s="108"/>
      <c r="ERP21" s="108"/>
      <c r="ERQ21" s="108"/>
      <c r="ERR21" s="108"/>
      <c r="ERS21" s="108"/>
      <c r="ERT21" s="108"/>
      <c r="ERU21" s="108"/>
      <c r="ERV21" s="108"/>
      <c r="ERW21" s="108"/>
      <c r="ERX21" s="108"/>
      <c r="ERY21" s="108"/>
      <c r="ERZ21" s="108"/>
      <c r="ESA21" s="108"/>
      <c r="ESB21" s="108"/>
      <c r="ESC21" s="108"/>
      <c r="ESD21" s="108"/>
      <c r="ESE21" s="108"/>
      <c r="ESF21" s="108"/>
      <c r="ESG21" s="108"/>
      <c r="ESH21" s="108"/>
      <c r="ESI21" s="108"/>
      <c r="ESJ21" s="108"/>
      <c r="ESK21" s="108"/>
      <c r="ESL21" s="108"/>
      <c r="ESM21" s="108"/>
      <c r="ESN21" s="108"/>
      <c r="ESO21" s="108"/>
      <c r="ESP21" s="108"/>
      <c r="ESQ21" s="108"/>
      <c r="ESR21" s="108"/>
      <c r="ESS21" s="108"/>
      <c r="EST21" s="108"/>
      <c r="ESU21" s="108"/>
      <c r="ESV21" s="108"/>
      <c r="ESW21" s="108"/>
      <c r="ESX21" s="108"/>
      <c r="ESY21" s="108"/>
      <c r="ESZ21" s="108"/>
      <c r="ETA21" s="108"/>
      <c r="ETB21" s="108"/>
      <c r="ETC21" s="108"/>
      <c r="ETD21" s="108"/>
      <c r="ETE21" s="108"/>
      <c r="ETF21" s="108"/>
      <c r="ETG21" s="108"/>
      <c r="ETH21" s="108"/>
      <c r="ETI21" s="108"/>
      <c r="ETJ21" s="108"/>
      <c r="ETK21" s="108"/>
      <c r="ETL21" s="108"/>
      <c r="ETM21" s="108"/>
      <c r="ETN21" s="108"/>
      <c r="ETO21" s="108"/>
      <c r="ETP21" s="108"/>
      <c r="ETQ21" s="108"/>
      <c r="ETR21" s="108"/>
      <c r="ETS21" s="108"/>
      <c r="ETT21" s="108"/>
      <c r="ETU21" s="108"/>
      <c r="ETV21" s="108"/>
      <c r="ETW21" s="108"/>
      <c r="ETX21" s="108"/>
      <c r="ETY21" s="108"/>
      <c r="ETZ21" s="108"/>
      <c r="EUA21" s="108"/>
      <c r="EUB21" s="108"/>
      <c r="EUC21" s="108"/>
      <c r="EUD21" s="108"/>
      <c r="EUE21" s="108"/>
      <c r="EUF21" s="108"/>
      <c r="EUG21" s="108"/>
      <c r="EUH21" s="108"/>
      <c r="EUI21" s="108"/>
      <c r="EUJ21" s="108"/>
      <c r="EUK21" s="108"/>
      <c r="EUL21" s="108"/>
      <c r="EUM21" s="108"/>
      <c r="EUN21" s="108"/>
      <c r="EUO21" s="108"/>
      <c r="EUP21" s="108"/>
      <c r="EUQ21" s="108"/>
      <c r="EUR21" s="108"/>
      <c r="EUS21" s="108"/>
      <c r="EUT21" s="108"/>
      <c r="EUU21" s="108"/>
      <c r="EUV21" s="108"/>
      <c r="EUW21" s="108"/>
      <c r="EUX21" s="108"/>
      <c r="EUY21" s="108"/>
      <c r="EUZ21" s="108"/>
      <c r="EVA21" s="108"/>
      <c r="EVB21" s="108"/>
      <c r="EVC21" s="108"/>
      <c r="EVD21" s="108"/>
      <c r="EVE21" s="108"/>
      <c r="EVF21" s="108"/>
      <c r="EVG21" s="108"/>
    </row>
    <row r="22" spans="1:3959" s="111" customFormat="1" ht="15" x14ac:dyDescent="0.25">
      <c r="A22" s="786" t="s">
        <v>1292</v>
      </c>
      <c r="B22" s="406" t="s">
        <v>1308</v>
      </c>
      <c r="C22" s="370">
        <v>12</v>
      </c>
      <c r="D22" s="414">
        <f>'Notes BS'!D205</f>
        <v>0</v>
      </c>
      <c r="E22" s="117"/>
      <c r="F22" s="414">
        <f>'Notes BS'!E205</f>
        <v>0</v>
      </c>
      <c r="G22" s="4"/>
      <c r="H22" s="420">
        <f>'Notes BS'!F205</f>
        <v>0</v>
      </c>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c r="DM22" s="108"/>
      <c r="DN22" s="108"/>
      <c r="DO22" s="108"/>
      <c r="DP22" s="108"/>
      <c r="DQ22" s="108"/>
      <c r="DR22" s="108"/>
      <c r="DS22" s="108"/>
      <c r="DT22" s="108"/>
      <c r="DU22" s="108"/>
      <c r="DV22" s="108"/>
      <c r="DW22" s="108"/>
      <c r="DX22" s="108"/>
      <c r="DY22" s="108"/>
      <c r="DZ22" s="108"/>
      <c r="EA22" s="108"/>
      <c r="EB22" s="108"/>
      <c r="EC22" s="108"/>
      <c r="ED22" s="108"/>
      <c r="EE22" s="108"/>
      <c r="EF22" s="108"/>
      <c r="EG22" s="108"/>
      <c r="EH22" s="108"/>
      <c r="EI22" s="108"/>
      <c r="EJ22" s="108"/>
      <c r="EK22" s="108"/>
      <c r="EL22" s="108"/>
      <c r="EM22" s="108"/>
      <c r="EN22" s="108"/>
      <c r="EO22" s="108"/>
      <c r="EP22" s="108"/>
      <c r="EQ22" s="108"/>
      <c r="ER22" s="108"/>
      <c r="ES22" s="108"/>
      <c r="ET22" s="108"/>
      <c r="EU22" s="108"/>
      <c r="EV22" s="108"/>
      <c r="EW22" s="108"/>
      <c r="EX22" s="108"/>
      <c r="EY22" s="108"/>
      <c r="EZ22" s="108"/>
      <c r="FA22" s="108"/>
      <c r="FB22" s="108"/>
      <c r="FC22" s="108"/>
      <c r="FD22" s="108"/>
      <c r="FE22" s="108"/>
      <c r="FF22" s="108"/>
      <c r="FG22" s="108"/>
      <c r="FH22" s="108"/>
      <c r="FI22" s="108"/>
      <c r="FJ22" s="108"/>
      <c r="FK22" s="108"/>
      <c r="FL22" s="108"/>
      <c r="FM22" s="108"/>
      <c r="FN22" s="108"/>
      <c r="FO22" s="108"/>
      <c r="FP22" s="108"/>
      <c r="FQ22" s="108"/>
      <c r="FR22" s="108"/>
      <c r="FS22" s="108"/>
      <c r="FT22" s="108"/>
      <c r="FU22" s="108"/>
      <c r="FV22" s="108"/>
      <c r="FW22" s="108"/>
      <c r="FX22" s="108"/>
      <c r="FY22" s="108"/>
      <c r="FZ22" s="108"/>
      <c r="GA22" s="108"/>
      <c r="GB22" s="108"/>
      <c r="GC22" s="108"/>
      <c r="GD22" s="108"/>
      <c r="GE22" s="108"/>
      <c r="GF22" s="108"/>
      <c r="GG22" s="108"/>
      <c r="GH22" s="108"/>
      <c r="GI22" s="108"/>
      <c r="GJ22" s="108"/>
      <c r="GK22" s="108"/>
      <c r="GL22" s="108"/>
      <c r="GM22" s="108"/>
      <c r="GN22" s="108"/>
      <c r="GO22" s="108"/>
      <c r="GP22" s="108"/>
      <c r="GQ22" s="108"/>
      <c r="GR22" s="108"/>
      <c r="GS22" s="108"/>
      <c r="GT22" s="108"/>
      <c r="GU22" s="108"/>
      <c r="GV22" s="108"/>
      <c r="GW22" s="108"/>
      <c r="GX22" s="108"/>
      <c r="GY22" s="108"/>
      <c r="GZ22" s="108"/>
      <c r="HA22" s="108"/>
      <c r="HB22" s="108"/>
      <c r="HC22" s="108"/>
      <c r="HD22" s="108"/>
      <c r="HE22" s="108"/>
      <c r="HF22" s="108"/>
      <c r="HG22" s="108"/>
      <c r="HH22" s="108"/>
      <c r="HI22" s="108"/>
      <c r="HJ22" s="108"/>
      <c r="HK22" s="108"/>
      <c r="HL22" s="108"/>
      <c r="HM22" s="108"/>
      <c r="HN22" s="108"/>
      <c r="HO22" s="108"/>
      <c r="HP22" s="108"/>
      <c r="HQ22" s="108"/>
      <c r="HR22" s="108"/>
      <c r="HS22" s="108"/>
      <c r="HT22" s="108"/>
      <c r="HU22" s="108"/>
      <c r="HV22" s="108"/>
      <c r="HW22" s="108"/>
      <c r="HX22" s="108"/>
      <c r="HY22" s="108"/>
      <c r="HZ22" s="108"/>
      <c r="IA22" s="108"/>
      <c r="IB22" s="108"/>
      <c r="IC22" s="108"/>
      <c r="ID22" s="108"/>
      <c r="IE22" s="108"/>
      <c r="IF22" s="108"/>
      <c r="IG22" s="108"/>
      <c r="IH22" s="108"/>
      <c r="II22" s="108"/>
      <c r="IJ22" s="108"/>
      <c r="IK22" s="108"/>
      <c r="IL22" s="108"/>
      <c r="IM22" s="108"/>
      <c r="IN22" s="108"/>
      <c r="IO22" s="108"/>
      <c r="IP22" s="108"/>
      <c r="IQ22" s="108"/>
      <c r="IR22" s="108"/>
      <c r="IS22" s="108"/>
      <c r="IT22" s="108"/>
      <c r="IU22" s="108"/>
      <c r="IV22" s="108"/>
      <c r="IW22" s="108"/>
      <c r="IX22" s="108"/>
      <c r="IY22" s="108"/>
      <c r="IZ22" s="108"/>
      <c r="JA22" s="108"/>
      <c r="JB22" s="108"/>
      <c r="JC22" s="108"/>
      <c r="JD22" s="108"/>
      <c r="JE22" s="108"/>
      <c r="JF22" s="108"/>
      <c r="JG22" s="108"/>
      <c r="JH22" s="108"/>
      <c r="JI22" s="108"/>
      <c r="JJ22" s="108"/>
      <c r="JK22" s="108"/>
      <c r="JL22" s="108"/>
      <c r="JM22" s="108"/>
      <c r="JN22" s="108"/>
      <c r="JO22" s="108"/>
      <c r="JP22" s="108"/>
      <c r="JQ22" s="108"/>
      <c r="JR22" s="108"/>
      <c r="JS22" s="108"/>
      <c r="JT22" s="108"/>
      <c r="JU22" s="108"/>
      <c r="JV22" s="108"/>
      <c r="JW22" s="108"/>
      <c r="JX22" s="108"/>
      <c r="JY22" s="108"/>
      <c r="JZ22" s="108"/>
      <c r="KA22" s="108"/>
      <c r="KB22" s="108"/>
      <c r="KC22" s="108"/>
      <c r="KD22" s="108"/>
      <c r="KE22" s="108"/>
      <c r="KF22" s="108"/>
      <c r="KG22" s="108"/>
      <c r="KH22" s="108"/>
      <c r="KI22" s="108"/>
      <c r="KJ22" s="108"/>
      <c r="KK22" s="108"/>
      <c r="KL22" s="108"/>
      <c r="KM22" s="108"/>
      <c r="KN22" s="108"/>
      <c r="KO22" s="108"/>
      <c r="KP22" s="108"/>
      <c r="KQ22" s="108"/>
      <c r="KR22" s="108"/>
      <c r="KS22" s="108"/>
      <c r="KT22" s="108"/>
      <c r="KU22" s="108"/>
      <c r="KV22" s="108"/>
      <c r="KW22" s="108"/>
      <c r="KX22" s="108"/>
      <c r="KY22" s="108"/>
      <c r="KZ22" s="108"/>
      <c r="LA22" s="108"/>
      <c r="LB22" s="108"/>
      <c r="LC22" s="108"/>
      <c r="LD22" s="108"/>
      <c r="LE22" s="108"/>
      <c r="LF22" s="108"/>
      <c r="LG22" s="108"/>
      <c r="LH22" s="108"/>
      <c r="LI22" s="108"/>
      <c r="LJ22" s="108"/>
      <c r="LK22" s="108"/>
      <c r="LL22" s="108"/>
      <c r="LM22" s="108"/>
      <c r="LN22" s="108"/>
      <c r="LO22" s="108"/>
      <c r="LP22" s="108"/>
      <c r="LQ22" s="108"/>
      <c r="LR22" s="108"/>
      <c r="LS22" s="108"/>
      <c r="LT22" s="108"/>
      <c r="LU22" s="108"/>
      <c r="LV22" s="108"/>
      <c r="LW22" s="108"/>
      <c r="LX22" s="108"/>
      <c r="LY22" s="108"/>
      <c r="LZ22" s="108"/>
      <c r="MA22" s="108"/>
      <c r="MB22" s="108"/>
      <c r="MC22" s="108"/>
      <c r="MD22" s="108"/>
      <c r="ME22" s="108"/>
      <c r="MF22" s="108"/>
      <c r="MG22" s="108"/>
      <c r="MH22" s="108"/>
      <c r="MI22" s="108"/>
      <c r="MJ22" s="108"/>
      <c r="MK22" s="108"/>
      <c r="ML22" s="108"/>
      <c r="MM22" s="108"/>
      <c r="MN22" s="108"/>
      <c r="MO22" s="108"/>
      <c r="MP22" s="108"/>
      <c r="MQ22" s="108"/>
      <c r="MR22" s="108"/>
      <c r="MS22" s="108"/>
      <c r="MT22" s="108"/>
      <c r="MU22" s="108"/>
      <c r="MV22" s="108"/>
      <c r="MW22" s="108"/>
      <c r="MX22" s="108"/>
      <c r="MY22" s="108"/>
      <c r="MZ22" s="108"/>
      <c r="NA22" s="108"/>
      <c r="NB22" s="108"/>
      <c r="NC22" s="108"/>
      <c r="ND22" s="108"/>
      <c r="NE22" s="108"/>
      <c r="NF22" s="108"/>
      <c r="NG22" s="108"/>
      <c r="NH22" s="108"/>
      <c r="NI22" s="108"/>
      <c r="NJ22" s="108"/>
      <c r="NK22" s="108"/>
      <c r="NL22" s="108"/>
      <c r="NM22" s="108"/>
      <c r="NN22" s="108"/>
      <c r="NO22" s="108"/>
      <c r="NP22" s="108"/>
      <c r="NQ22" s="108"/>
      <c r="NR22" s="108"/>
      <c r="NS22" s="108"/>
      <c r="NT22" s="108"/>
      <c r="NU22" s="108"/>
      <c r="NV22" s="108"/>
      <c r="NW22" s="108"/>
      <c r="NX22" s="108"/>
      <c r="NY22" s="108"/>
      <c r="NZ22" s="108"/>
      <c r="OA22" s="108"/>
      <c r="OB22" s="108"/>
      <c r="OC22" s="108"/>
      <c r="OD22" s="108"/>
      <c r="OE22" s="108"/>
      <c r="OF22" s="108"/>
      <c r="OG22" s="108"/>
      <c r="OH22" s="108"/>
      <c r="OI22" s="108"/>
      <c r="OJ22" s="108"/>
      <c r="OK22" s="108"/>
      <c r="OL22" s="108"/>
      <c r="OM22" s="108"/>
      <c r="ON22" s="108"/>
      <c r="OO22" s="108"/>
      <c r="OP22" s="108"/>
      <c r="OQ22" s="108"/>
      <c r="OR22" s="108"/>
      <c r="OS22" s="108"/>
      <c r="OT22" s="108"/>
      <c r="OU22" s="108"/>
      <c r="OV22" s="108"/>
      <c r="OW22" s="108"/>
      <c r="OX22" s="108"/>
      <c r="OY22" s="108"/>
      <c r="OZ22" s="108"/>
      <c r="PA22" s="108"/>
      <c r="PB22" s="108"/>
      <c r="PC22" s="108"/>
      <c r="PD22" s="108"/>
      <c r="PE22" s="108"/>
      <c r="PF22" s="108"/>
      <c r="PG22" s="108"/>
      <c r="PH22" s="108"/>
      <c r="PI22" s="108"/>
      <c r="PJ22" s="108"/>
      <c r="PK22" s="108"/>
      <c r="PL22" s="108"/>
      <c r="PM22" s="108"/>
      <c r="PN22" s="108"/>
      <c r="PO22" s="108"/>
      <c r="PP22" s="108"/>
      <c r="PQ22" s="108"/>
      <c r="PR22" s="108"/>
      <c r="PS22" s="108"/>
      <c r="PT22" s="108"/>
      <c r="PU22" s="108"/>
      <c r="PV22" s="108"/>
      <c r="PW22" s="108"/>
      <c r="PX22" s="108"/>
      <c r="PY22" s="108"/>
      <c r="PZ22" s="108"/>
      <c r="QA22" s="108"/>
      <c r="QB22" s="108"/>
      <c r="QC22" s="108"/>
      <c r="QD22" s="108"/>
      <c r="QE22" s="108"/>
      <c r="QF22" s="108"/>
      <c r="QG22" s="108"/>
      <c r="QH22" s="108"/>
      <c r="QI22" s="108"/>
      <c r="QJ22" s="108"/>
      <c r="QK22" s="108"/>
      <c r="QL22" s="108"/>
      <c r="QM22" s="108"/>
      <c r="QN22" s="108"/>
      <c r="QO22" s="108"/>
      <c r="QP22" s="108"/>
      <c r="QQ22" s="108"/>
      <c r="QR22" s="108"/>
      <c r="QS22" s="108"/>
      <c r="QT22" s="108"/>
      <c r="QU22" s="108"/>
      <c r="QV22" s="108"/>
      <c r="QW22" s="108"/>
      <c r="QX22" s="108"/>
      <c r="QY22" s="108"/>
      <c r="QZ22" s="108"/>
      <c r="RA22" s="108"/>
      <c r="RB22" s="108"/>
      <c r="RC22" s="108"/>
      <c r="RD22" s="108"/>
      <c r="RE22" s="108"/>
      <c r="RF22" s="108"/>
      <c r="RG22" s="108"/>
      <c r="RH22" s="108"/>
      <c r="RI22" s="108"/>
      <c r="RJ22" s="108"/>
      <c r="RK22" s="108"/>
      <c r="RL22" s="108"/>
      <c r="RM22" s="108"/>
      <c r="RN22" s="108"/>
      <c r="RO22" s="108"/>
      <c r="RP22" s="108"/>
      <c r="RQ22" s="108"/>
      <c r="RR22" s="108"/>
      <c r="RS22" s="108"/>
      <c r="RT22" s="108"/>
      <c r="RU22" s="108"/>
      <c r="RV22" s="108"/>
      <c r="RW22" s="108"/>
      <c r="RX22" s="108"/>
      <c r="RY22" s="108"/>
      <c r="RZ22" s="108"/>
      <c r="SA22" s="108"/>
      <c r="SB22" s="108"/>
      <c r="SC22" s="108"/>
      <c r="SD22" s="108"/>
      <c r="SE22" s="108"/>
      <c r="SF22" s="108"/>
      <c r="SG22" s="108"/>
      <c r="SH22" s="108"/>
      <c r="SI22" s="108"/>
      <c r="SJ22" s="108"/>
      <c r="SK22" s="108"/>
      <c r="SL22" s="108"/>
      <c r="SM22" s="108"/>
      <c r="SN22" s="108"/>
      <c r="SO22" s="108"/>
      <c r="SP22" s="108"/>
      <c r="SQ22" s="108"/>
      <c r="SR22" s="108"/>
      <c r="SS22" s="108"/>
      <c r="ST22" s="108"/>
      <c r="SU22" s="108"/>
      <c r="SV22" s="108"/>
      <c r="SW22" s="108"/>
      <c r="SX22" s="108"/>
      <c r="SY22" s="108"/>
      <c r="SZ22" s="108"/>
      <c r="TA22" s="108"/>
      <c r="TB22" s="108"/>
      <c r="TC22" s="108"/>
      <c r="TD22" s="108"/>
      <c r="TE22" s="108"/>
      <c r="TF22" s="108"/>
      <c r="TG22" s="108"/>
      <c r="TH22" s="108"/>
      <c r="TI22" s="108"/>
      <c r="TJ22" s="108"/>
      <c r="TK22" s="108"/>
      <c r="TL22" s="108"/>
      <c r="TM22" s="108"/>
      <c r="TN22" s="108"/>
      <c r="TO22" s="108"/>
      <c r="TP22" s="108"/>
      <c r="TQ22" s="108"/>
      <c r="TR22" s="108"/>
      <c r="TS22" s="108"/>
      <c r="TT22" s="108"/>
      <c r="TU22" s="108"/>
      <c r="TV22" s="108"/>
      <c r="TW22" s="108"/>
      <c r="TX22" s="108"/>
      <c r="TY22" s="108"/>
      <c r="TZ22" s="108"/>
      <c r="UA22" s="108"/>
      <c r="UB22" s="108"/>
      <c r="UC22" s="108"/>
      <c r="UD22" s="108"/>
      <c r="UE22" s="108"/>
      <c r="UF22" s="108"/>
      <c r="UG22" s="108"/>
      <c r="UH22" s="108"/>
      <c r="UI22" s="108"/>
      <c r="UJ22" s="108"/>
      <c r="UK22" s="108"/>
      <c r="UL22" s="108"/>
      <c r="UM22" s="108"/>
      <c r="UN22" s="108"/>
      <c r="UO22" s="108"/>
      <c r="UP22" s="108"/>
      <c r="UQ22" s="108"/>
      <c r="UR22" s="108"/>
      <c r="US22" s="108"/>
      <c r="UT22" s="108"/>
      <c r="UU22" s="108"/>
      <c r="UV22" s="108"/>
      <c r="UW22" s="108"/>
      <c r="UX22" s="108"/>
      <c r="UY22" s="108"/>
      <c r="UZ22" s="108"/>
      <c r="VA22" s="108"/>
      <c r="VB22" s="108"/>
      <c r="VC22" s="108"/>
      <c r="VD22" s="108"/>
      <c r="VE22" s="108"/>
      <c r="VF22" s="108"/>
      <c r="VG22" s="108"/>
      <c r="VH22" s="108"/>
      <c r="VI22" s="108"/>
      <c r="VJ22" s="108"/>
      <c r="VK22" s="108"/>
      <c r="VL22" s="108"/>
      <c r="VM22" s="108"/>
      <c r="VN22" s="108"/>
      <c r="VO22" s="108"/>
      <c r="VP22" s="108"/>
      <c r="VQ22" s="108"/>
      <c r="VR22" s="108"/>
      <c r="VS22" s="108"/>
      <c r="VT22" s="108"/>
      <c r="VU22" s="108"/>
      <c r="VV22" s="108"/>
      <c r="VW22" s="108"/>
      <c r="VX22" s="108"/>
      <c r="VY22" s="108"/>
      <c r="VZ22" s="108"/>
      <c r="WA22" s="108"/>
      <c r="WB22" s="108"/>
      <c r="WC22" s="108"/>
      <c r="WD22" s="108"/>
      <c r="WE22" s="108"/>
      <c r="WF22" s="108"/>
      <c r="WG22" s="108"/>
      <c r="WH22" s="108"/>
      <c r="WI22" s="108"/>
      <c r="WJ22" s="108"/>
      <c r="WK22" s="108"/>
      <c r="WL22" s="108"/>
      <c r="WM22" s="108"/>
      <c r="WN22" s="108"/>
      <c r="WO22" s="108"/>
      <c r="WP22" s="108"/>
      <c r="WQ22" s="108"/>
      <c r="WR22" s="108"/>
      <c r="WS22" s="108"/>
      <c r="WT22" s="108"/>
      <c r="WU22" s="108"/>
      <c r="WV22" s="108"/>
      <c r="WW22" s="108"/>
      <c r="WX22" s="108"/>
      <c r="WY22" s="108"/>
      <c r="WZ22" s="108"/>
      <c r="XA22" s="108"/>
      <c r="XB22" s="108"/>
      <c r="XC22" s="108"/>
      <c r="XD22" s="108"/>
      <c r="XE22" s="108"/>
      <c r="XF22" s="108"/>
      <c r="XG22" s="108"/>
      <c r="XH22" s="108"/>
      <c r="XI22" s="108"/>
      <c r="XJ22" s="108"/>
      <c r="XK22" s="108"/>
      <c r="XL22" s="108"/>
      <c r="XM22" s="108"/>
      <c r="XN22" s="108"/>
      <c r="XO22" s="108"/>
      <c r="XP22" s="108"/>
      <c r="XQ22" s="108"/>
      <c r="XR22" s="108"/>
      <c r="XS22" s="108"/>
      <c r="XT22" s="108"/>
      <c r="XU22" s="108"/>
      <c r="XV22" s="108"/>
      <c r="XW22" s="108"/>
      <c r="XX22" s="108"/>
      <c r="XY22" s="108"/>
      <c r="XZ22" s="108"/>
      <c r="YA22" s="108"/>
      <c r="YB22" s="108"/>
      <c r="YC22" s="108"/>
      <c r="YD22" s="108"/>
      <c r="YE22" s="108"/>
      <c r="YF22" s="108"/>
      <c r="YG22" s="108"/>
      <c r="YH22" s="108"/>
      <c r="YI22" s="108"/>
      <c r="YJ22" s="108"/>
      <c r="YK22" s="108"/>
      <c r="YL22" s="108"/>
      <c r="YM22" s="108"/>
      <c r="YN22" s="108"/>
      <c r="YO22" s="108"/>
      <c r="YP22" s="108"/>
      <c r="YQ22" s="108"/>
      <c r="YR22" s="108"/>
      <c r="YS22" s="108"/>
      <c r="YT22" s="108"/>
      <c r="YU22" s="108"/>
      <c r="YV22" s="108"/>
      <c r="YW22" s="108"/>
      <c r="YX22" s="108"/>
      <c r="YY22" s="108"/>
      <c r="YZ22" s="108"/>
      <c r="ZA22" s="108"/>
      <c r="ZB22" s="108"/>
      <c r="ZC22" s="108"/>
      <c r="ZD22" s="108"/>
      <c r="ZE22" s="108"/>
      <c r="ZF22" s="108"/>
      <c r="ZG22" s="108"/>
      <c r="ZH22" s="108"/>
      <c r="ZI22" s="108"/>
      <c r="ZJ22" s="108"/>
      <c r="ZK22" s="108"/>
      <c r="ZL22" s="108"/>
      <c r="ZM22" s="108"/>
      <c r="ZN22" s="108"/>
      <c r="ZO22" s="108"/>
      <c r="ZP22" s="108"/>
      <c r="ZQ22" s="108"/>
      <c r="ZR22" s="108"/>
      <c r="ZS22" s="108"/>
      <c r="ZT22" s="108"/>
      <c r="ZU22" s="108"/>
      <c r="ZV22" s="108"/>
      <c r="ZW22" s="108"/>
      <c r="ZX22" s="108"/>
      <c r="ZY22" s="108"/>
      <c r="ZZ22" s="108"/>
      <c r="AAA22" s="108"/>
      <c r="AAB22" s="108"/>
      <c r="AAC22" s="108"/>
      <c r="AAD22" s="108"/>
      <c r="AAE22" s="108"/>
      <c r="AAF22" s="108"/>
      <c r="AAG22" s="108"/>
      <c r="AAH22" s="108"/>
      <c r="AAI22" s="108"/>
      <c r="AAJ22" s="108"/>
      <c r="AAK22" s="108"/>
      <c r="AAL22" s="108"/>
      <c r="AAM22" s="108"/>
      <c r="AAN22" s="108"/>
      <c r="AAO22" s="108"/>
      <c r="AAP22" s="108"/>
      <c r="AAQ22" s="108"/>
      <c r="AAR22" s="108"/>
      <c r="AAS22" s="108"/>
      <c r="AAT22" s="108"/>
      <c r="AAU22" s="108"/>
      <c r="AAV22" s="108"/>
      <c r="AAW22" s="108"/>
      <c r="AAX22" s="108"/>
      <c r="AAY22" s="108"/>
      <c r="AAZ22" s="108"/>
      <c r="ABA22" s="108"/>
      <c r="ABB22" s="108"/>
      <c r="ABC22" s="108"/>
      <c r="ABD22" s="108"/>
      <c r="ABE22" s="108"/>
      <c r="ABF22" s="108"/>
      <c r="ABG22" s="108"/>
      <c r="ABH22" s="108"/>
      <c r="ABI22" s="108"/>
      <c r="ABJ22" s="108"/>
      <c r="ABK22" s="108"/>
      <c r="ABL22" s="108"/>
      <c r="ABM22" s="108"/>
      <c r="ABN22" s="108"/>
      <c r="ABO22" s="108"/>
      <c r="ABP22" s="108"/>
      <c r="ABQ22" s="108"/>
      <c r="ABR22" s="108"/>
      <c r="ABS22" s="108"/>
      <c r="ABT22" s="108"/>
      <c r="ABU22" s="108"/>
      <c r="ABV22" s="108"/>
      <c r="ABW22" s="108"/>
      <c r="ABX22" s="108"/>
      <c r="ABY22" s="108"/>
      <c r="ABZ22" s="108"/>
      <c r="ACA22" s="108"/>
      <c r="ACB22" s="108"/>
      <c r="ACC22" s="108"/>
      <c r="ACD22" s="108"/>
      <c r="ACE22" s="108"/>
      <c r="ACF22" s="108"/>
      <c r="ACG22" s="108"/>
      <c r="ACH22" s="108"/>
      <c r="ACI22" s="108"/>
      <c r="ACJ22" s="108"/>
      <c r="ACK22" s="108"/>
      <c r="ACL22" s="108"/>
      <c r="ACM22" s="108"/>
      <c r="ACN22" s="108"/>
      <c r="ACO22" s="108"/>
      <c r="ACP22" s="108"/>
      <c r="ACQ22" s="108"/>
      <c r="ACR22" s="108"/>
      <c r="ACS22" s="108"/>
      <c r="ACT22" s="108"/>
      <c r="ACU22" s="108"/>
      <c r="ACV22" s="108"/>
      <c r="ACW22" s="108"/>
      <c r="ACX22" s="108"/>
      <c r="ACY22" s="108"/>
      <c r="ACZ22" s="108"/>
      <c r="ADA22" s="108"/>
      <c r="ADB22" s="108"/>
      <c r="ADC22" s="108"/>
      <c r="ADD22" s="108"/>
      <c r="ADE22" s="108"/>
      <c r="ADF22" s="108"/>
      <c r="ADG22" s="108"/>
      <c r="ADH22" s="108"/>
      <c r="ADI22" s="108"/>
      <c r="ADJ22" s="108"/>
      <c r="ADK22" s="108"/>
      <c r="ADL22" s="108"/>
      <c r="ADM22" s="108"/>
      <c r="ADN22" s="108"/>
      <c r="ADO22" s="108"/>
      <c r="ADP22" s="108"/>
      <c r="ADQ22" s="108"/>
      <c r="ADR22" s="108"/>
      <c r="ADS22" s="108"/>
      <c r="ADT22" s="108"/>
      <c r="ADU22" s="108"/>
      <c r="ADV22" s="108"/>
      <c r="ADW22" s="108"/>
      <c r="ADX22" s="108"/>
      <c r="ADY22" s="108"/>
      <c r="ADZ22" s="108"/>
      <c r="AEA22" s="108"/>
      <c r="AEB22" s="108"/>
      <c r="AEC22" s="108"/>
      <c r="AED22" s="108"/>
      <c r="AEE22" s="108"/>
      <c r="AEF22" s="108"/>
      <c r="AEG22" s="108"/>
      <c r="AEH22" s="108"/>
      <c r="AEI22" s="108"/>
      <c r="AEJ22" s="108"/>
      <c r="AEK22" s="108"/>
      <c r="AEL22" s="108"/>
      <c r="AEM22" s="108"/>
      <c r="AEN22" s="108"/>
      <c r="AEO22" s="108"/>
      <c r="AEP22" s="108"/>
      <c r="AEQ22" s="108"/>
      <c r="AER22" s="108"/>
      <c r="AES22" s="108"/>
      <c r="AET22" s="108"/>
      <c r="AEU22" s="108"/>
      <c r="AEV22" s="108"/>
      <c r="AEW22" s="108"/>
      <c r="AEX22" s="108"/>
      <c r="AEY22" s="108"/>
      <c r="AEZ22" s="108"/>
      <c r="AFA22" s="108"/>
      <c r="AFB22" s="108"/>
      <c r="AFC22" s="108"/>
      <c r="AFD22" s="108"/>
      <c r="AFE22" s="108"/>
      <c r="AFF22" s="108"/>
      <c r="AFG22" s="108"/>
      <c r="AFH22" s="108"/>
      <c r="AFI22" s="108"/>
      <c r="AFJ22" s="108"/>
      <c r="AFK22" s="108"/>
      <c r="AFL22" s="108"/>
      <c r="AFM22" s="108"/>
      <c r="AFN22" s="108"/>
      <c r="AFO22" s="108"/>
      <c r="AFP22" s="108"/>
      <c r="AFQ22" s="108"/>
      <c r="AFR22" s="108"/>
      <c r="AFS22" s="108"/>
      <c r="AFT22" s="108"/>
      <c r="AFU22" s="108"/>
      <c r="AFV22" s="108"/>
      <c r="AFW22" s="108"/>
      <c r="AFX22" s="108"/>
      <c r="AFY22" s="108"/>
      <c r="AFZ22" s="108"/>
      <c r="AGA22" s="108"/>
      <c r="AGB22" s="108"/>
      <c r="AGC22" s="108"/>
      <c r="AGD22" s="108"/>
      <c r="AGE22" s="108"/>
      <c r="AGF22" s="108"/>
      <c r="AGG22" s="108"/>
      <c r="AGH22" s="108"/>
      <c r="AGI22" s="108"/>
      <c r="AGJ22" s="108"/>
      <c r="AGK22" s="108"/>
      <c r="AGL22" s="108"/>
      <c r="AGM22" s="108"/>
      <c r="AGN22" s="108"/>
      <c r="AGO22" s="108"/>
      <c r="AGP22" s="108"/>
      <c r="AGQ22" s="108"/>
      <c r="AGR22" s="108"/>
      <c r="AGS22" s="108"/>
      <c r="AGT22" s="108"/>
      <c r="AGU22" s="108"/>
      <c r="AGV22" s="108"/>
      <c r="AGW22" s="108"/>
      <c r="AGX22" s="108"/>
      <c r="AGY22" s="108"/>
      <c r="AGZ22" s="108"/>
      <c r="AHA22" s="108"/>
      <c r="AHB22" s="108"/>
      <c r="AHC22" s="108"/>
      <c r="AHD22" s="108"/>
      <c r="AHE22" s="108"/>
      <c r="AHF22" s="108"/>
      <c r="AHG22" s="108"/>
      <c r="AHH22" s="108"/>
      <c r="AHI22" s="108"/>
      <c r="AHJ22" s="108"/>
      <c r="AHK22" s="108"/>
      <c r="AHL22" s="108"/>
      <c r="AHM22" s="108"/>
      <c r="AHN22" s="108"/>
      <c r="AHO22" s="108"/>
      <c r="AHP22" s="108"/>
      <c r="AHQ22" s="108"/>
      <c r="AHR22" s="108"/>
      <c r="AHS22" s="108"/>
      <c r="AHT22" s="108"/>
      <c r="AHU22" s="108"/>
      <c r="AHV22" s="108"/>
      <c r="AHW22" s="108"/>
      <c r="AHX22" s="108"/>
      <c r="AHY22" s="108"/>
      <c r="AHZ22" s="108"/>
      <c r="AIA22" s="108"/>
      <c r="AIB22" s="108"/>
      <c r="AIC22" s="108"/>
      <c r="AID22" s="108"/>
      <c r="AIE22" s="108"/>
      <c r="AIF22" s="108"/>
      <c r="AIG22" s="108"/>
      <c r="AIH22" s="108"/>
      <c r="AII22" s="108"/>
      <c r="AIJ22" s="108"/>
      <c r="AIK22" s="108"/>
      <c r="AIL22" s="108"/>
      <c r="AIM22" s="108"/>
      <c r="AIN22" s="108"/>
      <c r="AIO22" s="108"/>
      <c r="AIP22" s="108"/>
      <c r="AIQ22" s="108"/>
      <c r="AIR22" s="108"/>
      <c r="AIS22" s="108"/>
      <c r="AIT22" s="108"/>
      <c r="AIU22" s="108"/>
      <c r="AIV22" s="108"/>
      <c r="AIW22" s="108"/>
      <c r="AIX22" s="108"/>
      <c r="AIY22" s="108"/>
      <c r="AIZ22" s="108"/>
      <c r="AJA22" s="108"/>
      <c r="AJB22" s="108"/>
      <c r="AJC22" s="108"/>
      <c r="AJD22" s="108"/>
      <c r="AJE22" s="108"/>
      <c r="AJF22" s="108"/>
      <c r="AJG22" s="108"/>
      <c r="AJH22" s="108"/>
      <c r="AJI22" s="108"/>
      <c r="AJJ22" s="108"/>
      <c r="AJK22" s="108"/>
      <c r="AJL22" s="108"/>
      <c r="AJM22" s="108"/>
      <c r="AJN22" s="108"/>
      <c r="AJO22" s="108"/>
      <c r="AJP22" s="108"/>
      <c r="AJQ22" s="108"/>
      <c r="AJR22" s="108"/>
      <c r="AJS22" s="108"/>
      <c r="AJT22" s="108"/>
      <c r="AJU22" s="108"/>
      <c r="AJV22" s="108"/>
      <c r="AJW22" s="108"/>
      <c r="AJX22" s="108"/>
      <c r="AJY22" s="108"/>
      <c r="AJZ22" s="108"/>
      <c r="AKA22" s="108"/>
      <c r="AKB22" s="108"/>
      <c r="AKC22" s="108"/>
      <c r="AKD22" s="108"/>
      <c r="AKE22" s="108"/>
      <c r="AKF22" s="108"/>
      <c r="AKG22" s="108"/>
      <c r="AKH22" s="108"/>
      <c r="AKI22" s="108"/>
      <c r="AKJ22" s="108"/>
      <c r="AKK22" s="108"/>
      <c r="AKL22" s="108"/>
      <c r="AKM22" s="108"/>
      <c r="AKN22" s="108"/>
      <c r="AKO22" s="108"/>
      <c r="AKP22" s="108"/>
      <c r="AKQ22" s="108"/>
      <c r="AKR22" s="108"/>
      <c r="AKS22" s="108"/>
      <c r="AKT22" s="108"/>
      <c r="AKU22" s="108"/>
      <c r="AKV22" s="108"/>
      <c r="AKW22" s="108"/>
      <c r="AKX22" s="108"/>
      <c r="AKY22" s="108"/>
      <c r="AKZ22" s="108"/>
      <c r="ALA22" s="108"/>
      <c r="ALB22" s="108"/>
      <c r="ALC22" s="108"/>
      <c r="ALD22" s="108"/>
      <c r="ALE22" s="108"/>
      <c r="ALF22" s="108"/>
      <c r="ALG22" s="108"/>
      <c r="ALH22" s="108"/>
      <c r="ALI22" s="108"/>
      <c r="ALJ22" s="108"/>
      <c r="ALK22" s="108"/>
      <c r="ALL22" s="108"/>
      <c r="ALM22" s="108"/>
      <c r="ALN22" s="108"/>
      <c r="ALO22" s="108"/>
      <c r="ALP22" s="108"/>
      <c r="ALQ22" s="108"/>
      <c r="ALR22" s="108"/>
      <c r="ALS22" s="108"/>
      <c r="ALT22" s="108"/>
      <c r="ALU22" s="108"/>
      <c r="ALV22" s="108"/>
      <c r="ALW22" s="108"/>
      <c r="ALX22" s="108"/>
      <c r="ALY22" s="108"/>
      <c r="ALZ22" s="108"/>
      <c r="AMA22" s="108"/>
      <c r="AMB22" s="108"/>
      <c r="AMC22" s="108"/>
      <c r="AMD22" s="108"/>
      <c r="AME22" s="108"/>
      <c r="AMF22" s="108"/>
      <c r="AMG22" s="108"/>
      <c r="AMH22" s="108"/>
      <c r="AMI22" s="108"/>
      <c r="AMJ22" s="108"/>
      <c r="AMK22" s="108"/>
      <c r="AML22" s="108"/>
      <c r="AMM22" s="108"/>
      <c r="AMN22" s="108"/>
      <c r="AMO22" s="108"/>
      <c r="AMP22" s="108"/>
      <c r="AMQ22" s="108"/>
      <c r="AMR22" s="108"/>
      <c r="AMS22" s="108"/>
      <c r="AMT22" s="108"/>
      <c r="AMU22" s="108"/>
      <c r="AMV22" s="108"/>
      <c r="AMW22" s="108"/>
      <c r="AMX22" s="108"/>
      <c r="AMY22" s="108"/>
      <c r="AMZ22" s="108"/>
      <c r="ANA22" s="108"/>
      <c r="ANB22" s="108"/>
      <c r="ANC22" s="108"/>
      <c r="AND22" s="108"/>
      <c r="ANE22" s="108"/>
      <c r="ANF22" s="108"/>
      <c r="ANG22" s="108"/>
      <c r="ANH22" s="108"/>
      <c r="ANI22" s="108"/>
      <c r="ANJ22" s="108"/>
      <c r="ANK22" s="108"/>
      <c r="ANL22" s="108"/>
      <c r="ANM22" s="108"/>
      <c r="ANN22" s="108"/>
      <c r="ANO22" s="108"/>
      <c r="ANP22" s="108"/>
      <c r="ANQ22" s="108"/>
      <c r="ANR22" s="108"/>
      <c r="ANS22" s="108"/>
      <c r="ANT22" s="108"/>
      <c r="ANU22" s="108"/>
      <c r="ANV22" s="108"/>
      <c r="ANW22" s="108"/>
      <c r="ANX22" s="108"/>
      <c r="ANY22" s="108"/>
      <c r="ANZ22" s="108"/>
      <c r="AOA22" s="108"/>
      <c r="AOB22" s="108"/>
      <c r="AOC22" s="108"/>
      <c r="AOD22" s="108"/>
      <c r="AOE22" s="108"/>
      <c r="AOF22" s="108"/>
      <c r="AOG22" s="108"/>
      <c r="AOH22" s="108"/>
      <c r="AOI22" s="108"/>
      <c r="AOJ22" s="108"/>
      <c r="AOK22" s="108"/>
      <c r="AOL22" s="108"/>
      <c r="AOM22" s="108"/>
      <c r="AON22" s="108"/>
      <c r="AOO22" s="108"/>
      <c r="AOP22" s="108"/>
      <c r="AOQ22" s="108"/>
      <c r="AOR22" s="108"/>
      <c r="AOS22" s="108"/>
      <c r="AOT22" s="108"/>
      <c r="AOU22" s="108"/>
      <c r="AOV22" s="108"/>
      <c r="AOW22" s="108"/>
      <c r="AOX22" s="108"/>
      <c r="AOY22" s="108"/>
      <c r="AOZ22" s="108"/>
      <c r="APA22" s="108"/>
      <c r="APB22" s="108"/>
      <c r="APC22" s="108"/>
      <c r="APD22" s="108"/>
      <c r="APE22" s="108"/>
      <c r="APF22" s="108"/>
      <c r="APG22" s="108"/>
      <c r="APH22" s="108"/>
      <c r="API22" s="108"/>
      <c r="APJ22" s="108"/>
      <c r="APK22" s="108"/>
      <c r="APL22" s="108"/>
      <c r="APM22" s="108"/>
      <c r="APN22" s="108"/>
      <c r="APO22" s="108"/>
      <c r="APP22" s="108"/>
      <c r="APQ22" s="108"/>
      <c r="APR22" s="108"/>
      <c r="APS22" s="108"/>
      <c r="APT22" s="108"/>
      <c r="APU22" s="108"/>
      <c r="APV22" s="108"/>
      <c r="APW22" s="108"/>
      <c r="APX22" s="108"/>
      <c r="APY22" s="108"/>
      <c r="APZ22" s="108"/>
      <c r="AQA22" s="108"/>
      <c r="AQB22" s="108"/>
      <c r="AQC22" s="108"/>
      <c r="AQD22" s="108"/>
      <c r="AQE22" s="108"/>
      <c r="AQF22" s="108"/>
      <c r="AQG22" s="108"/>
      <c r="AQH22" s="108"/>
      <c r="AQI22" s="108"/>
      <c r="AQJ22" s="108"/>
      <c r="AQK22" s="108"/>
      <c r="AQL22" s="108"/>
      <c r="AQM22" s="108"/>
      <c r="AQN22" s="108"/>
      <c r="AQO22" s="108"/>
      <c r="AQP22" s="108"/>
      <c r="AQQ22" s="108"/>
      <c r="AQR22" s="108"/>
      <c r="AQS22" s="108"/>
      <c r="AQT22" s="108"/>
      <c r="AQU22" s="108"/>
      <c r="AQV22" s="108"/>
      <c r="AQW22" s="108"/>
      <c r="AQX22" s="108"/>
      <c r="AQY22" s="108"/>
      <c r="AQZ22" s="108"/>
      <c r="ARA22" s="108"/>
      <c r="ARB22" s="108"/>
      <c r="ARC22" s="108"/>
      <c r="ARD22" s="108"/>
      <c r="ARE22" s="108"/>
      <c r="ARF22" s="108"/>
      <c r="ARG22" s="108"/>
      <c r="ARH22" s="108"/>
      <c r="ARI22" s="108"/>
      <c r="ARJ22" s="108"/>
      <c r="ARK22" s="108"/>
      <c r="ARL22" s="108"/>
      <c r="ARM22" s="108"/>
      <c r="ARN22" s="108"/>
      <c r="ARO22" s="108"/>
      <c r="ARP22" s="108"/>
      <c r="ARQ22" s="108"/>
      <c r="ARR22" s="108"/>
      <c r="ARS22" s="108"/>
      <c r="ART22" s="108"/>
      <c r="ARU22" s="108"/>
      <c r="ARV22" s="108"/>
      <c r="ARW22" s="108"/>
      <c r="ARX22" s="108"/>
      <c r="ARY22" s="108"/>
      <c r="ARZ22" s="108"/>
      <c r="ASA22" s="108"/>
      <c r="ASB22" s="108"/>
      <c r="ASC22" s="108"/>
      <c r="ASD22" s="108"/>
      <c r="ASE22" s="108"/>
      <c r="ASF22" s="108"/>
      <c r="ASG22" s="108"/>
      <c r="ASH22" s="108"/>
      <c r="ASI22" s="108"/>
      <c r="ASJ22" s="108"/>
      <c r="ASK22" s="108"/>
      <c r="ASL22" s="108"/>
      <c r="ASM22" s="108"/>
      <c r="ASN22" s="108"/>
      <c r="ASO22" s="108"/>
      <c r="ASP22" s="108"/>
      <c r="ASQ22" s="108"/>
      <c r="ASR22" s="108"/>
      <c r="ASS22" s="108"/>
      <c r="AST22" s="108"/>
      <c r="ASU22" s="108"/>
      <c r="ASV22" s="108"/>
      <c r="ASW22" s="108"/>
      <c r="ASX22" s="108"/>
      <c r="ASY22" s="108"/>
      <c r="ASZ22" s="108"/>
      <c r="ATA22" s="108"/>
      <c r="ATB22" s="108"/>
      <c r="ATC22" s="108"/>
      <c r="ATD22" s="108"/>
      <c r="ATE22" s="108"/>
      <c r="ATF22" s="108"/>
      <c r="ATG22" s="108"/>
      <c r="ATH22" s="108"/>
      <c r="ATI22" s="108"/>
      <c r="ATJ22" s="108"/>
      <c r="ATK22" s="108"/>
      <c r="ATL22" s="108"/>
      <c r="ATM22" s="108"/>
      <c r="ATN22" s="108"/>
      <c r="ATO22" s="108"/>
      <c r="ATP22" s="108"/>
      <c r="ATQ22" s="108"/>
      <c r="ATR22" s="108"/>
      <c r="ATS22" s="108"/>
      <c r="ATT22" s="108"/>
      <c r="ATU22" s="108"/>
      <c r="ATV22" s="108"/>
      <c r="ATW22" s="108"/>
      <c r="ATX22" s="108"/>
      <c r="ATY22" s="108"/>
      <c r="ATZ22" s="108"/>
      <c r="AUA22" s="108"/>
      <c r="AUB22" s="108"/>
      <c r="AUC22" s="108"/>
      <c r="AUD22" s="108"/>
      <c r="AUE22" s="108"/>
      <c r="AUF22" s="108"/>
      <c r="AUG22" s="108"/>
      <c r="AUH22" s="108"/>
      <c r="AUI22" s="108"/>
      <c r="AUJ22" s="108"/>
      <c r="AUK22" s="108"/>
      <c r="AUL22" s="108"/>
      <c r="AUM22" s="108"/>
      <c r="AUN22" s="108"/>
      <c r="AUO22" s="108"/>
      <c r="AUP22" s="108"/>
      <c r="AUQ22" s="108"/>
      <c r="AUR22" s="108"/>
      <c r="AUS22" s="108"/>
      <c r="AUT22" s="108"/>
      <c r="AUU22" s="108"/>
      <c r="AUV22" s="108"/>
      <c r="AUW22" s="108"/>
      <c r="AUX22" s="108"/>
      <c r="AUY22" s="108"/>
      <c r="AUZ22" s="108"/>
      <c r="AVA22" s="108"/>
      <c r="AVB22" s="108"/>
      <c r="AVC22" s="108"/>
      <c r="AVD22" s="108"/>
      <c r="AVE22" s="108"/>
      <c r="AVF22" s="108"/>
      <c r="AVG22" s="108"/>
      <c r="AVH22" s="108"/>
      <c r="AVI22" s="108"/>
      <c r="AVJ22" s="108"/>
      <c r="AVK22" s="108"/>
      <c r="AVL22" s="108"/>
      <c r="AVM22" s="108"/>
      <c r="AVN22" s="108"/>
      <c r="AVO22" s="108"/>
      <c r="AVP22" s="108"/>
      <c r="AVQ22" s="108"/>
      <c r="AVR22" s="108"/>
      <c r="AVS22" s="108"/>
      <c r="AVT22" s="108"/>
      <c r="AVU22" s="108"/>
      <c r="AVV22" s="108"/>
      <c r="AVW22" s="108"/>
      <c r="AVX22" s="108"/>
      <c r="AVY22" s="108"/>
      <c r="AVZ22" s="108"/>
      <c r="AWA22" s="108"/>
      <c r="AWB22" s="108"/>
      <c r="AWC22" s="108"/>
      <c r="AWD22" s="108"/>
      <c r="AWE22" s="108"/>
      <c r="AWF22" s="108"/>
      <c r="AWG22" s="108"/>
      <c r="AWH22" s="108"/>
      <c r="AWI22" s="108"/>
      <c r="AWJ22" s="108"/>
      <c r="AWK22" s="108"/>
      <c r="AWL22" s="108"/>
      <c r="AWM22" s="108"/>
      <c r="AWN22" s="108"/>
      <c r="AWO22" s="108"/>
      <c r="AWP22" s="108"/>
      <c r="AWQ22" s="108"/>
      <c r="AWR22" s="108"/>
      <c r="AWS22" s="108"/>
      <c r="AWT22" s="108"/>
      <c r="AWU22" s="108"/>
      <c r="AWV22" s="108"/>
      <c r="AWW22" s="108"/>
      <c r="AWX22" s="108"/>
      <c r="AWY22" s="108"/>
      <c r="AWZ22" s="108"/>
      <c r="AXA22" s="108"/>
      <c r="AXB22" s="108"/>
      <c r="AXC22" s="108"/>
      <c r="AXD22" s="108"/>
      <c r="AXE22" s="108"/>
      <c r="AXF22" s="108"/>
      <c r="AXG22" s="108"/>
      <c r="AXH22" s="108"/>
      <c r="AXI22" s="108"/>
      <c r="AXJ22" s="108"/>
      <c r="AXK22" s="108"/>
      <c r="AXL22" s="108"/>
      <c r="AXM22" s="108"/>
      <c r="AXN22" s="108"/>
      <c r="AXO22" s="108"/>
      <c r="AXP22" s="108"/>
      <c r="AXQ22" s="108"/>
      <c r="AXR22" s="108"/>
      <c r="AXS22" s="108"/>
      <c r="AXT22" s="108"/>
      <c r="AXU22" s="108"/>
      <c r="AXV22" s="108"/>
      <c r="AXW22" s="108"/>
      <c r="AXX22" s="108"/>
      <c r="AXY22" s="108"/>
      <c r="AXZ22" s="108"/>
      <c r="AYA22" s="108"/>
      <c r="AYB22" s="108"/>
      <c r="AYC22" s="108"/>
      <c r="AYD22" s="108"/>
      <c r="AYE22" s="108"/>
      <c r="AYF22" s="108"/>
      <c r="AYG22" s="108"/>
      <c r="AYH22" s="108"/>
      <c r="AYI22" s="108"/>
      <c r="AYJ22" s="108"/>
      <c r="AYK22" s="108"/>
      <c r="AYL22" s="108"/>
      <c r="AYM22" s="108"/>
      <c r="AYN22" s="108"/>
      <c r="AYO22" s="108"/>
      <c r="AYP22" s="108"/>
      <c r="AYQ22" s="108"/>
      <c r="AYR22" s="108"/>
      <c r="AYS22" s="108"/>
      <c r="AYT22" s="108"/>
      <c r="AYU22" s="108"/>
      <c r="AYV22" s="108"/>
      <c r="AYW22" s="108"/>
      <c r="AYX22" s="108"/>
      <c r="AYY22" s="108"/>
      <c r="AYZ22" s="108"/>
      <c r="AZA22" s="108"/>
      <c r="AZB22" s="108"/>
      <c r="AZC22" s="108"/>
      <c r="AZD22" s="108"/>
      <c r="AZE22" s="108"/>
      <c r="AZF22" s="108"/>
      <c r="AZG22" s="108"/>
      <c r="AZH22" s="108"/>
      <c r="AZI22" s="108"/>
      <c r="AZJ22" s="108"/>
      <c r="AZK22" s="108"/>
      <c r="AZL22" s="108"/>
      <c r="AZM22" s="108"/>
      <c r="AZN22" s="108"/>
      <c r="AZO22" s="108"/>
      <c r="AZP22" s="108"/>
      <c r="AZQ22" s="108"/>
      <c r="AZR22" s="108"/>
      <c r="AZS22" s="108"/>
      <c r="AZT22" s="108"/>
      <c r="AZU22" s="108"/>
      <c r="AZV22" s="108"/>
      <c r="AZW22" s="108"/>
      <c r="AZX22" s="108"/>
      <c r="AZY22" s="108"/>
      <c r="AZZ22" s="108"/>
      <c r="BAA22" s="108"/>
      <c r="BAB22" s="108"/>
      <c r="BAC22" s="108"/>
      <c r="BAD22" s="108"/>
      <c r="BAE22" s="108"/>
      <c r="BAF22" s="108"/>
      <c r="BAG22" s="108"/>
      <c r="BAH22" s="108"/>
      <c r="BAI22" s="108"/>
      <c r="BAJ22" s="108"/>
      <c r="BAK22" s="108"/>
      <c r="BAL22" s="108"/>
      <c r="BAM22" s="108"/>
      <c r="BAN22" s="108"/>
      <c r="BAO22" s="108"/>
      <c r="BAP22" s="108"/>
      <c r="BAQ22" s="108"/>
      <c r="BAR22" s="108"/>
      <c r="BAS22" s="108"/>
      <c r="BAT22" s="108"/>
      <c r="BAU22" s="108"/>
      <c r="BAV22" s="108"/>
      <c r="BAW22" s="108"/>
      <c r="BAX22" s="108"/>
      <c r="BAY22" s="108"/>
      <c r="BAZ22" s="108"/>
      <c r="BBA22" s="108"/>
      <c r="BBB22" s="108"/>
      <c r="BBC22" s="108"/>
      <c r="BBD22" s="108"/>
      <c r="BBE22" s="108"/>
      <c r="BBF22" s="108"/>
      <c r="BBG22" s="108"/>
      <c r="BBH22" s="108"/>
      <c r="BBI22" s="108"/>
      <c r="BBJ22" s="108"/>
      <c r="BBK22" s="108"/>
      <c r="BBL22" s="108"/>
      <c r="BBM22" s="108"/>
      <c r="BBN22" s="108"/>
      <c r="BBO22" s="108"/>
      <c r="BBP22" s="108"/>
      <c r="BBQ22" s="108"/>
      <c r="BBR22" s="108"/>
      <c r="BBS22" s="108"/>
      <c r="BBT22" s="108"/>
      <c r="BBU22" s="108"/>
      <c r="BBV22" s="108"/>
      <c r="BBW22" s="108"/>
      <c r="BBX22" s="108"/>
      <c r="BBY22" s="108"/>
      <c r="BBZ22" s="108"/>
      <c r="BCA22" s="108"/>
      <c r="BCB22" s="108"/>
      <c r="BCC22" s="108"/>
      <c r="BCD22" s="108"/>
      <c r="BCE22" s="108"/>
      <c r="BCF22" s="108"/>
      <c r="BCG22" s="108"/>
      <c r="BCH22" s="108"/>
      <c r="BCI22" s="108"/>
      <c r="BCJ22" s="108"/>
      <c r="BCK22" s="108"/>
      <c r="BCL22" s="108"/>
      <c r="BCM22" s="108"/>
      <c r="BCN22" s="108"/>
      <c r="BCO22" s="108"/>
      <c r="BCP22" s="108"/>
      <c r="BCQ22" s="108"/>
      <c r="BCR22" s="108"/>
      <c r="BCS22" s="108"/>
      <c r="BCT22" s="108"/>
      <c r="BCU22" s="108"/>
      <c r="BCV22" s="108"/>
      <c r="BCW22" s="108"/>
      <c r="BCX22" s="108"/>
      <c r="BCY22" s="108"/>
      <c r="BCZ22" s="108"/>
      <c r="BDA22" s="108"/>
      <c r="BDB22" s="108"/>
      <c r="BDC22" s="108"/>
      <c r="BDD22" s="108"/>
      <c r="BDE22" s="108"/>
      <c r="BDF22" s="108"/>
      <c r="BDG22" s="108"/>
      <c r="BDH22" s="108"/>
      <c r="BDI22" s="108"/>
      <c r="BDJ22" s="108"/>
      <c r="BDK22" s="108"/>
      <c r="BDL22" s="108"/>
      <c r="BDM22" s="108"/>
      <c r="BDN22" s="108"/>
      <c r="BDO22" s="108"/>
      <c r="BDP22" s="108"/>
      <c r="BDQ22" s="108"/>
      <c r="BDR22" s="108"/>
      <c r="BDS22" s="108"/>
      <c r="BDT22" s="108"/>
      <c r="BDU22" s="108"/>
      <c r="BDV22" s="108"/>
      <c r="BDW22" s="108"/>
      <c r="BDX22" s="108"/>
      <c r="BDY22" s="108"/>
      <c r="BDZ22" s="108"/>
      <c r="BEA22" s="108"/>
      <c r="BEB22" s="108"/>
      <c r="BEC22" s="108"/>
      <c r="BED22" s="108"/>
      <c r="BEE22" s="108"/>
      <c r="BEF22" s="108"/>
      <c r="BEG22" s="108"/>
      <c r="BEH22" s="108"/>
      <c r="BEI22" s="108"/>
      <c r="BEJ22" s="108"/>
      <c r="BEK22" s="108"/>
      <c r="BEL22" s="108"/>
      <c r="BEM22" s="108"/>
      <c r="BEN22" s="108"/>
      <c r="BEO22" s="108"/>
      <c r="BEP22" s="108"/>
      <c r="BEQ22" s="108"/>
      <c r="BER22" s="108"/>
      <c r="BES22" s="108"/>
      <c r="BET22" s="108"/>
      <c r="BEU22" s="108"/>
      <c r="BEV22" s="108"/>
      <c r="BEW22" s="108"/>
      <c r="BEX22" s="108"/>
      <c r="BEY22" s="108"/>
      <c r="BEZ22" s="108"/>
      <c r="BFA22" s="108"/>
      <c r="BFB22" s="108"/>
      <c r="BFC22" s="108"/>
      <c r="BFD22" s="108"/>
      <c r="BFE22" s="108"/>
      <c r="BFF22" s="108"/>
      <c r="BFG22" s="108"/>
      <c r="BFH22" s="108"/>
      <c r="BFI22" s="108"/>
      <c r="BFJ22" s="108"/>
      <c r="BFK22" s="108"/>
      <c r="BFL22" s="108"/>
      <c r="BFM22" s="108"/>
      <c r="BFN22" s="108"/>
      <c r="BFO22" s="108"/>
      <c r="BFP22" s="108"/>
      <c r="BFQ22" s="108"/>
      <c r="BFR22" s="108"/>
      <c r="BFS22" s="108"/>
      <c r="BFT22" s="108"/>
      <c r="BFU22" s="108"/>
      <c r="BFV22" s="108"/>
      <c r="BFW22" s="108"/>
      <c r="BFX22" s="108"/>
      <c r="BFY22" s="108"/>
      <c r="BFZ22" s="108"/>
      <c r="BGA22" s="108"/>
      <c r="BGB22" s="108"/>
      <c r="BGC22" s="108"/>
      <c r="BGD22" s="108"/>
      <c r="BGE22" s="108"/>
      <c r="BGF22" s="108"/>
      <c r="BGG22" s="108"/>
      <c r="BGH22" s="108"/>
      <c r="BGI22" s="108"/>
      <c r="BGJ22" s="108"/>
      <c r="BGK22" s="108"/>
      <c r="BGL22" s="108"/>
      <c r="BGM22" s="108"/>
      <c r="BGN22" s="108"/>
      <c r="BGO22" s="108"/>
      <c r="BGP22" s="108"/>
      <c r="BGQ22" s="108"/>
      <c r="BGR22" s="108"/>
      <c r="BGS22" s="108"/>
      <c r="BGT22" s="108"/>
      <c r="BGU22" s="108"/>
      <c r="BGV22" s="108"/>
      <c r="BGW22" s="108"/>
      <c r="BGX22" s="108"/>
      <c r="BGY22" s="108"/>
      <c r="BGZ22" s="108"/>
      <c r="BHA22" s="108"/>
      <c r="BHB22" s="108"/>
      <c r="BHC22" s="108"/>
      <c r="BHD22" s="108"/>
      <c r="BHE22" s="108"/>
      <c r="BHF22" s="108"/>
      <c r="BHG22" s="108"/>
      <c r="BHH22" s="108"/>
      <c r="BHI22" s="108"/>
      <c r="BHJ22" s="108"/>
      <c r="BHK22" s="108"/>
      <c r="BHL22" s="108"/>
      <c r="BHM22" s="108"/>
      <c r="BHN22" s="108"/>
      <c r="BHO22" s="108"/>
      <c r="BHP22" s="108"/>
      <c r="BHQ22" s="108"/>
      <c r="BHR22" s="108"/>
      <c r="BHS22" s="108"/>
      <c r="BHT22" s="108"/>
      <c r="BHU22" s="108"/>
      <c r="BHV22" s="108"/>
      <c r="BHW22" s="108"/>
      <c r="BHX22" s="108"/>
      <c r="BHY22" s="108"/>
      <c r="BHZ22" s="108"/>
      <c r="BIA22" s="108"/>
      <c r="BIB22" s="108"/>
      <c r="BIC22" s="108"/>
      <c r="BID22" s="108"/>
      <c r="BIE22" s="108"/>
      <c r="BIF22" s="108"/>
      <c r="BIG22" s="108"/>
      <c r="BIH22" s="108"/>
      <c r="BII22" s="108"/>
      <c r="BIJ22" s="108"/>
      <c r="BIK22" s="108"/>
      <c r="BIL22" s="108"/>
      <c r="BIM22" s="108"/>
      <c r="BIN22" s="108"/>
      <c r="BIO22" s="108"/>
      <c r="BIP22" s="108"/>
      <c r="BIQ22" s="108"/>
      <c r="BIR22" s="108"/>
      <c r="BIS22" s="108"/>
      <c r="BIT22" s="108"/>
      <c r="BIU22" s="108"/>
      <c r="BIV22" s="108"/>
      <c r="BIW22" s="108"/>
      <c r="BIX22" s="108"/>
      <c r="BIY22" s="108"/>
      <c r="BIZ22" s="108"/>
      <c r="BJA22" s="108"/>
      <c r="BJB22" s="108"/>
      <c r="BJC22" s="108"/>
      <c r="BJD22" s="108"/>
      <c r="BJE22" s="108"/>
      <c r="BJF22" s="108"/>
      <c r="BJG22" s="108"/>
      <c r="BJH22" s="108"/>
      <c r="BJI22" s="108"/>
      <c r="BJJ22" s="108"/>
      <c r="BJK22" s="108"/>
      <c r="BJL22" s="108"/>
      <c r="BJM22" s="108"/>
      <c r="BJN22" s="108"/>
      <c r="BJO22" s="108"/>
      <c r="BJP22" s="108"/>
      <c r="BJQ22" s="108"/>
      <c r="BJR22" s="108"/>
      <c r="BJS22" s="108"/>
      <c r="BJT22" s="108"/>
      <c r="BJU22" s="108"/>
      <c r="BJV22" s="108"/>
      <c r="BJW22" s="108"/>
      <c r="BJX22" s="108"/>
      <c r="BJY22" s="108"/>
      <c r="BJZ22" s="108"/>
      <c r="BKA22" s="108"/>
      <c r="BKB22" s="108"/>
      <c r="BKC22" s="108"/>
      <c r="BKD22" s="108"/>
      <c r="BKE22" s="108"/>
      <c r="BKF22" s="108"/>
      <c r="BKG22" s="108"/>
      <c r="BKH22" s="108"/>
      <c r="BKI22" s="108"/>
      <c r="BKJ22" s="108"/>
      <c r="BKK22" s="108"/>
      <c r="BKL22" s="108"/>
      <c r="BKM22" s="108"/>
      <c r="BKN22" s="108"/>
      <c r="BKO22" s="108"/>
      <c r="BKP22" s="108"/>
      <c r="BKQ22" s="108"/>
      <c r="BKR22" s="108"/>
      <c r="BKS22" s="108"/>
      <c r="BKT22" s="108"/>
      <c r="BKU22" s="108"/>
      <c r="BKV22" s="108"/>
      <c r="BKW22" s="108"/>
      <c r="BKX22" s="108"/>
      <c r="BKY22" s="108"/>
      <c r="BKZ22" s="108"/>
      <c r="BLA22" s="108"/>
      <c r="BLB22" s="108"/>
      <c r="BLC22" s="108"/>
      <c r="BLD22" s="108"/>
      <c r="BLE22" s="108"/>
      <c r="BLF22" s="108"/>
      <c r="BLG22" s="108"/>
      <c r="BLH22" s="108"/>
      <c r="BLI22" s="108"/>
      <c r="BLJ22" s="108"/>
      <c r="BLK22" s="108"/>
      <c r="BLL22" s="108"/>
      <c r="BLM22" s="108"/>
      <c r="BLN22" s="108"/>
      <c r="BLO22" s="108"/>
      <c r="BLP22" s="108"/>
      <c r="BLQ22" s="108"/>
      <c r="BLR22" s="108"/>
      <c r="BLS22" s="108"/>
      <c r="BLT22" s="108"/>
      <c r="BLU22" s="108"/>
      <c r="BLV22" s="108"/>
      <c r="BLW22" s="108"/>
      <c r="BLX22" s="108"/>
      <c r="BLY22" s="108"/>
      <c r="BLZ22" s="108"/>
      <c r="BMA22" s="108"/>
      <c r="BMB22" s="108"/>
      <c r="BMC22" s="108"/>
      <c r="BMD22" s="108"/>
      <c r="BME22" s="108"/>
      <c r="BMF22" s="108"/>
      <c r="BMG22" s="108"/>
      <c r="BMH22" s="108"/>
      <c r="BMI22" s="108"/>
      <c r="BMJ22" s="108"/>
      <c r="BMK22" s="108"/>
      <c r="BML22" s="108"/>
      <c r="BMM22" s="108"/>
      <c r="BMN22" s="108"/>
      <c r="BMO22" s="108"/>
      <c r="BMP22" s="108"/>
      <c r="BMQ22" s="108"/>
      <c r="BMR22" s="108"/>
      <c r="BMS22" s="108"/>
      <c r="BMT22" s="108"/>
      <c r="BMU22" s="108"/>
      <c r="BMV22" s="108"/>
      <c r="BMW22" s="108"/>
      <c r="BMX22" s="108"/>
      <c r="BMY22" s="108"/>
      <c r="BMZ22" s="108"/>
      <c r="BNA22" s="108"/>
      <c r="BNB22" s="108"/>
      <c r="BNC22" s="108"/>
      <c r="BND22" s="108"/>
      <c r="BNE22" s="108"/>
      <c r="BNF22" s="108"/>
      <c r="BNG22" s="108"/>
      <c r="BNH22" s="108"/>
      <c r="BNI22" s="108"/>
      <c r="BNJ22" s="108"/>
      <c r="BNK22" s="108"/>
      <c r="BNL22" s="108"/>
      <c r="BNM22" s="108"/>
      <c r="BNN22" s="108"/>
      <c r="BNO22" s="108"/>
      <c r="BNP22" s="108"/>
      <c r="BNQ22" s="108"/>
      <c r="BNR22" s="108"/>
      <c r="BNS22" s="108"/>
      <c r="BNT22" s="108"/>
      <c r="BNU22" s="108"/>
      <c r="BNV22" s="108"/>
      <c r="BNW22" s="108"/>
      <c r="BNX22" s="108"/>
      <c r="BNY22" s="108"/>
      <c r="BNZ22" s="108"/>
      <c r="BOA22" s="108"/>
      <c r="BOB22" s="108"/>
      <c r="BOC22" s="108"/>
      <c r="BOD22" s="108"/>
      <c r="BOE22" s="108"/>
      <c r="BOF22" s="108"/>
      <c r="BOG22" s="108"/>
      <c r="BOH22" s="108"/>
      <c r="BOI22" s="108"/>
      <c r="BOJ22" s="108"/>
      <c r="BOK22" s="108"/>
      <c r="BOL22" s="108"/>
      <c r="BOM22" s="108"/>
      <c r="BON22" s="108"/>
      <c r="BOO22" s="108"/>
      <c r="BOP22" s="108"/>
      <c r="BOQ22" s="108"/>
      <c r="BOR22" s="108"/>
      <c r="BOS22" s="108"/>
      <c r="BOT22" s="108"/>
      <c r="BOU22" s="108"/>
      <c r="BOV22" s="108"/>
      <c r="BOW22" s="108"/>
      <c r="BOX22" s="108"/>
      <c r="BOY22" s="108"/>
      <c r="BOZ22" s="108"/>
      <c r="BPA22" s="108"/>
      <c r="BPB22" s="108"/>
      <c r="BPC22" s="108"/>
      <c r="BPD22" s="108"/>
      <c r="BPE22" s="108"/>
      <c r="BPF22" s="108"/>
      <c r="BPG22" s="108"/>
      <c r="BPH22" s="108"/>
      <c r="BPI22" s="108"/>
      <c r="BPJ22" s="108"/>
      <c r="BPK22" s="108"/>
      <c r="BPL22" s="108"/>
      <c r="BPM22" s="108"/>
      <c r="BPN22" s="108"/>
      <c r="BPO22" s="108"/>
      <c r="BPP22" s="108"/>
      <c r="BPQ22" s="108"/>
      <c r="BPR22" s="108"/>
      <c r="BPS22" s="108"/>
      <c r="BPT22" s="108"/>
      <c r="BPU22" s="108"/>
      <c r="BPV22" s="108"/>
      <c r="BPW22" s="108"/>
      <c r="BPX22" s="108"/>
      <c r="BPY22" s="108"/>
      <c r="BPZ22" s="108"/>
      <c r="BQA22" s="108"/>
      <c r="BQB22" s="108"/>
      <c r="BQC22" s="108"/>
      <c r="BQD22" s="108"/>
      <c r="BQE22" s="108"/>
      <c r="BQF22" s="108"/>
      <c r="BQG22" s="108"/>
      <c r="BQH22" s="108"/>
      <c r="BQI22" s="108"/>
      <c r="BQJ22" s="108"/>
      <c r="BQK22" s="108"/>
      <c r="BQL22" s="108"/>
      <c r="BQM22" s="108"/>
      <c r="BQN22" s="108"/>
      <c r="BQO22" s="108"/>
      <c r="BQP22" s="108"/>
      <c r="BQQ22" s="108"/>
      <c r="BQR22" s="108"/>
      <c r="BQS22" s="108"/>
      <c r="BQT22" s="108"/>
      <c r="BQU22" s="108"/>
      <c r="BQV22" s="108"/>
      <c r="BQW22" s="108"/>
      <c r="BQX22" s="108"/>
      <c r="BQY22" s="108"/>
      <c r="BQZ22" s="108"/>
      <c r="BRA22" s="108"/>
      <c r="BRB22" s="108"/>
      <c r="BRC22" s="108"/>
      <c r="BRD22" s="108"/>
      <c r="BRE22" s="108"/>
      <c r="BRF22" s="108"/>
      <c r="BRG22" s="108"/>
      <c r="BRH22" s="108"/>
      <c r="BRI22" s="108"/>
      <c r="BRJ22" s="108"/>
      <c r="BRK22" s="108"/>
      <c r="BRL22" s="108"/>
      <c r="BRM22" s="108"/>
      <c r="BRN22" s="108"/>
      <c r="BRO22" s="108"/>
      <c r="BRP22" s="108"/>
      <c r="BRQ22" s="108"/>
      <c r="BRR22" s="108"/>
      <c r="BRS22" s="108"/>
      <c r="BRT22" s="108"/>
      <c r="BRU22" s="108"/>
      <c r="BRV22" s="108"/>
      <c r="BRW22" s="108"/>
      <c r="BRX22" s="108"/>
      <c r="BRY22" s="108"/>
      <c r="BRZ22" s="108"/>
      <c r="BSA22" s="108"/>
      <c r="BSB22" s="108"/>
      <c r="BSC22" s="108"/>
      <c r="BSD22" s="108"/>
      <c r="BSE22" s="108"/>
      <c r="BSF22" s="108"/>
      <c r="BSG22" s="108"/>
      <c r="BSH22" s="108"/>
      <c r="BSI22" s="108"/>
      <c r="BSJ22" s="108"/>
      <c r="BSK22" s="108"/>
      <c r="BSL22" s="108"/>
      <c r="BSM22" s="108"/>
      <c r="BSN22" s="108"/>
      <c r="BSO22" s="108"/>
      <c r="BSP22" s="108"/>
      <c r="BSQ22" s="108"/>
      <c r="BSR22" s="108"/>
      <c r="BSS22" s="108"/>
      <c r="BST22" s="108"/>
      <c r="BSU22" s="108"/>
      <c r="BSV22" s="108"/>
      <c r="BSW22" s="108"/>
      <c r="BSX22" s="108"/>
      <c r="BSY22" s="108"/>
      <c r="BSZ22" s="108"/>
      <c r="BTA22" s="108"/>
      <c r="BTB22" s="108"/>
      <c r="BTC22" s="108"/>
      <c r="BTD22" s="108"/>
      <c r="BTE22" s="108"/>
      <c r="BTF22" s="108"/>
      <c r="BTG22" s="108"/>
      <c r="BTH22" s="108"/>
      <c r="BTI22" s="108"/>
      <c r="BTJ22" s="108"/>
      <c r="BTK22" s="108"/>
      <c r="BTL22" s="108"/>
      <c r="BTM22" s="108"/>
      <c r="BTN22" s="108"/>
      <c r="BTO22" s="108"/>
      <c r="BTP22" s="108"/>
      <c r="BTQ22" s="108"/>
      <c r="BTR22" s="108"/>
      <c r="BTS22" s="108"/>
      <c r="BTT22" s="108"/>
      <c r="BTU22" s="108"/>
      <c r="BTV22" s="108"/>
      <c r="BTW22" s="108"/>
      <c r="BTX22" s="108"/>
      <c r="BTY22" s="108"/>
      <c r="BTZ22" s="108"/>
      <c r="BUA22" s="108"/>
      <c r="BUB22" s="108"/>
      <c r="BUC22" s="108"/>
      <c r="BUD22" s="108"/>
      <c r="BUE22" s="108"/>
      <c r="BUF22" s="108"/>
      <c r="BUG22" s="108"/>
      <c r="BUH22" s="108"/>
      <c r="BUI22" s="108"/>
      <c r="BUJ22" s="108"/>
      <c r="BUK22" s="108"/>
      <c r="BUL22" s="108"/>
      <c r="BUM22" s="108"/>
      <c r="BUN22" s="108"/>
      <c r="BUO22" s="108"/>
      <c r="BUP22" s="108"/>
      <c r="BUQ22" s="108"/>
      <c r="BUR22" s="108"/>
      <c r="BUS22" s="108"/>
      <c r="BUT22" s="108"/>
      <c r="BUU22" s="108"/>
      <c r="BUV22" s="108"/>
      <c r="BUW22" s="108"/>
      <c r="BUX22" s="108"/>
      <c r="BUY22" s="108"/>
      <c r="BUZ22" s="108"/>
      <c r="BVA22" s="108"/>
      <c r="BVB22" s="108"/>
      <c r="BVC22" s="108"/>
      <c r="BVD22" s="108"/>
      <c r="BVE22" s="108"/>
      <c r="BVF22" s="108"/>
      <c r="BVG22" s="108"/>
      <c r="BVH22" s="108"/>
      <c r="BVI22" s="108"/>
      <c r="BVJ22" s="108"/>
      <c r="BVK22" s="108"/>
      <c r="BVL22" s="108"/>
      <c r="BVM22" s="108"/>
      <c r="BVN22" s="108"/>
      <c r="BVO22" s="108"/>
      <c r="BVP22" s="108"/>
      <c r="BVQ22" s="108"/>
      <c r="BVR22" s="108"/>
      <c r="BVS22" s="108"/>
      <c r="BVT22" s="108"/>
      <c r="BVU22" s="108"/>
      <c r="BVV22" s="108"/>
      <c r="BVW22" s="108"/>
      <c r="BVX22" s="108"/>
      <c r="BVY22" s="108"/>
      <c r="BVZ22" s="108"/>
      <c r="BWA22" s="108"/>
      <c r="BWB22" s="108"/>
      <c r="BWC22" s="108"/>
      <c r="BWD22" s="108"/>
      <c r="BWE22" s="108"/>
      <c r="BWF22" s="108"/>
      <c r="BWG22" s="108"/>
      <c r="BWH22" s="108"/>
      <c r="BWI22" s="108"/>
      <c r="BWJ22" s="108"/>
      <c r="BWK22" s="108"/>
      <c r="BWL22" s="108"/>
      <c r="BWM22" s="108"/>
      <c r="BWN22" s="108"/>
      <c r="BWO22" s="108"/>
      <c r="BWP22" s="108"/>
      <c r="BWQ22" s="108"/>
      <c r="BWR22" s="108"/>
      <c r="BWS22" s="108"/>
      <c r="BWT22" s="108"/>
      <c r="BWU22" s="108"/>
      <c r="BWV22" s="108"/>
      <c r="BWW22" s="108"/>
      <c r="BWX22" s="108"/>
      <c r="BWY22" s="108"/>
      <c r="BWZ22" s="108"/>
      <c r="BXA22" s="108"/>
      <c r="BXB22" s="108"/>
      <c r="BXC22" s="108"/>
      <c r="BXD22" s="108"/>
      <c r="BXE22" s="108"/>
      <c r="BXF22" s="108"/>
      <c r="BXG22" s="108"/>
      <c r="BXH22" s="108"/>
      <c r="BXI22" s="108"/>
      <c r="BXJ22" s="108"/>
      <c r="BXK22" s="108"/>
      <c r="BXL22" s="108"/>
      <c r="BXM22" s="108"/>
      <c r="BXN22" s="108"/>
      <c r="BXO22" s="108"/>
      <c r="BXP22" s="108"/>
      <c r="BXQ22" s="108"/>
      <c r="BXR22" s="108"/>
      <c r="BXS22" s="108"/>
      <c r="BXT22" s="108"/>
      <c r="BXU22" s="108"/>
      <c r="BXV22" s="108"/>
      <c r="BXW22" s="108"/>
      <c r="BXX22" s="108"/>
      <c r="BXY22" s="108"/>
      <c r="BXZ22" s="108"/>
      <c r="BYA22" s="108"/>
      <c r="BYB22" s="108"/>
      <c r="BYC22" s="108"/>
      <c r="BYD22" s="108"/>
      <c r="BYE22" s="108"/>
      <c r="BYF22" s="108"/>
      <c r="BYG22" s="108"/>
      <c r="BYH22" s="108"/>
      <c r="BYI22" s="108"/>
      <c r="BYJ22" s="108"/>
      <c r="BYK22" s="108"/>
      <c r="BYL22" s="108"/>
      <c r="BYM22" s="108"/>
      <c r="BYN22" s="108"/>
      <c r="BYO22" s="108"/>
      <c r="BYP22" s="108"/>
      <c r="BYQ22" s="108"/>
      <c r="BYR22" s="108"/>
      <c r="BYS22" s="108"/>
      <c r="BYT22" s="108"/>
      <c r="BYU22" s="108"/>
      <c r="BYV22" s="108"/>
      <c r="BYW22" s="108"/>
      <c r="BYX22" s="108"/>
      <c r="BYY22" s="108"/>
      <c r="BYZ22" s="108"/>
      <c r="BZA22" s="108"/>
      <c r="BZB22" s="108"/>
      <c r="BZC22" s="108"/>
      <c r="BZD22" s="108"/>
      <c r="BZE22" s="108"/>
      <c r="BZF22" s="108"/>
      <c r="BZG22" s="108"/>
      <c r="BZH22" s="108"/>
      <c r="BZI22" s="108"/>
      <c r="BZJ22" s="108"/>
      <c r="BZK22" s="108"/>
      <c r="BZL22" s="108"/>
      <c r="BZM22" s="108"/>
      <c r="BZN22" s="108"/>
      <c r="BZO22" s="108"/>
      <c r="BZP22" s="108"/>
      <c r="BZQ22" s="108"/>
      <c r="BZR22" s="108"/>
      <c r="BZS22" s="108"/>
      <c r="BZT22" s="108"/>
      <c r="BZU22" s="108"/>
      <c r="BZV22" s="108"/>
      <c r="BZW22" s="108"/>
      <c r="BZX22" s="108"/>
      <c r="BZY22" s="108"/>
      <c r="BZZ22" s="108"/>
      <c r="CAA22" s="108"/>
      <c r="CAB22" s="108"/>
      <c r="CAC22" s="108"/>
      <c r="CAD22" s="108"/>
      <c r="CAE22" s="108"/>
      <c r="CAF22" s="108"/>
      <c r="CAG22" s="108"/>
      <c r="CAH22" s="108"/>
      <c r="CAI22" s="108"/>
      <c r="CAJ22" s="108"/>
      <c r="CAK22" s="108"/>
      <c r="CAL22" s="108"/>
      <c r="CAM22" s="108"/>
      <c r="CAN22" s="108"/>
      <c r="CAO22" s="108"/>
      <c r="CAP22" s="108"/>
      <c r="CAQ22" s="108"/>
      <c r="CAR22" s="108"/>
      <c r="CAS22" s="108"/>
      <c r="CAT22" s="108"/>
      <c r="CAU22" s="108"/>
      <c r="CAV22" s="108"/>
      <c r="CAW22" s="108"/>
      <c r="CAX22" s="108"/>
      <c r="CAY22" s="108"/>
      <c r="CAZ22" s="108"/>
      <c r="CBA22" s="108"/>
      <c r="CBB22" s="108"/>
      <c r="CBC22" s="108"/>
      <c r="CBD22" s="108"/>
      <c r="CBE22" s="108"/>
      <c r="CBF22" s="108"/>
      <c r="CBG22" s="108"/>
      <c r="CBH22" s="108"/>
      <c r="CBI22" s="108"/>
      <c r="CBJ22" s="108"/>
      <c r="CBK22" s="108"/>
      <c r="CBL22" s="108"/>
      <c r="CBM22" s="108"/>
      <c r="CBN22" s="108"/>
      <c r="CBO22" s="108"/>
      <c r="CBP22" s="108"/>
      <c r="CBQ22" s="108"/>
      <c r="CBR22" s="108"/>
      <c r="CBS22" s="108"/>
      <c r="CBT22" s="108"/>
      <c r="CBU22" s="108"/>
      <c r="CBV22" s="108"/>
      <c r="CBW22" s="108"/>
      <c r="CBX22" s="108"/>
      <c r="CBY22" s="108"/>
      <c r="CBZ22" s="108"/>
      <c r="CCA22" s="108"/>
      <c r="CCB22" s="108"/>
      <c r="CCC22" s="108"/>
      <c r="CCD22" s="108"/>
      <c r="CCE22" s="108"/>
      <c r="CCF22" s="108"/>
      <c r="CCG22" s="108"/>
      <c r="CCH22" s="108"/>
      <c r="CCI22" s="108"/>
      <c r="CCJ22" s="108"/>
      <c r="CCK22" s="108"/>
      <c r="CCL22" s="108"/>
      <c r="CCM22" s="108"/>
      <c r="CCN22" s="108"/>
      <c r="CCO22" s="108"/>
      <c r="CCP22" s="108"/>
      <c r="CCQ22" s="108"/>
      <c r="CCR22" s="108"/>
      <c r="CCS22" s="108"/>
      <c r="CCT22" s="108"/>
      <c r="CCU22" s="108"/>
      <c r="CCV22" s="108"/>
      <c r="CCW22" s="108"/>
      <c r="CCX22" s="108"/>
      <c r="CCY22" s="108"/>
      <c r="CCZ22" s="108"/>
      <c r="CDA22" s="108"/>
      <c r="CDB22" s="108"/>
      <c r="CDC22" s="108"/>
      <c r="CDD22" s="108"/>
      <c r="CDE22" s="108"/>
      <c r="CDF22" s="108"/>
      <c r="CDG22" s="108"/>
      <c r="CDH22" s="108"/>
      <c r="CDI22" s="108"/>
      <c r="CDJ22" s="108"/>
      <c r="CDK22" s="108"/>
      <c r="CDL22" s="108"/>
      <c r="CDM22" s="108"/>
      <c r="CDN22" s="108"/>
      <c r="CDO22" s="108"/>
      <c r="CDP22" s="108"/>
      <c r="CDQ22" s="108"/>
      <c r="CDR22" s="108"/>
      <c r="CDS22" s="108"/>
      <c r="CDT22" s="108"/>
      <c r="CDU22" s="108"/>
      <c r="CDV22" s="108"/>
      <c r="CDW22" s="108"/>
      <c r="CDX22" s="108"/>
      <c r="CDY22" s="108"/>
      <c r="CDZ22" s="108"/>
      <c r="CEA22" s="108"/>
      <c r="CEB22" s="108"/>
      <c r="CEC22" s="108"/>
      <c r="CED22" s="108"/>
      <c r="CEE22" s="108"/>
      <c r="CEF22" s="108"/>
      <c r="CEG22" s="108"/>
      <c r="CEH22" s="108"/>
      <c r="CEI22" s="108"/>
      <c r="CEJ22" s="108"/>
      <c r="CEK22" s="108"/>
      <c r="CEL22" s="108"/>
      <c r="CEM22" s="108"/>
      <c r="CEN22" s="108"/>
      <c r="CEO22" s="108"/>
      <c r="CEP22" s="108"/>
      <c r="CEQ22" s="108"/>
      <c r="CER22" s="108"/>
      <c r="CES22" s="108"/>
      <c r="CET22" s="108"/>
      <c r="CEU22" s="108"/>
      <c r="CEV22" s="108"/>
      <c r="CEW22" s="108"/>
      <c r="CEX22" s="108"/>
      <c r="CEY22" s="108"/>
      <c r="CEZ22" s="108"/>
      <c r="CFA22" s="108"/>
      <c r="CFB22" s="108"/>
      <c r="CFC22" s="108"/>
      <c r="CFD22" s="108"/>
      <c r="CFE22" s="108"/>
      <c r="CFF22" s="108"/>
      <c r="CFG22" s="108"/>
      <c r="CFH22" s="108"/>
      <c r="CFI22" s="108"/>
      <c r="CFJ22" s="108"/>
      <c r="CFK22" s="108"/>
      <c r="CFL22" s="108"/>
      <c r="CFM22" s="108"/>
      <c r="CFN22" s="108"/>
      <c r="CFO22" s="108"/>
      <c r="CFP22" s="108"/>
      <c r="CFQ22" s="108"/>
      <c r="CFR22" s="108"/>
      <c r="CFS22" s="108"/>
      <c r="CFT22" s="108"/>
      <c r="CFU22" s="108"/>
      <c r="CFV22" s="108"/>
      <c r="CFW22" s="108"/>
      <c r="CFX22" s="108"/>
      <c r="CFY22" s="108"/>
      <c r="CFZ22" s="108"/>
      <c r="CGA22" s="108"/>
      <c r="CGB22" s="108"/>
      <c r="CGC22" s="108"/>
      <c r="CGD22" s="108"/>
      <c r="CGE22" s="108"/>
      <c r="CGF22" s="108"/>
      <c r="CGG22" s="108"/>
      <c r="CGH22" s="108"/>
      <c r="CGI22" s="108"/>
      <c r="CGJ22" s="108"/>
      <c r="CGK22" s="108"/>
      <c r="CGL22" s="108"/>
      <c r="CGM22" s="108"/>
      <c r="CGN22" s="108"/>
      <c r="CGO22" s="108"/>
      <c r="CGP22" s="108"/>
      <c r="CGQ22" s="108"/>
      <c r="CGR22" s="108"/>
      <c r="CGS22" s="108"/>
      <c r="CGT22" s="108"/>
      <c r="CGU22" s="108"/>
      <c r="CGV22" s="108"/>
      <c r="CGW22" s="108"/>
      <c r="CGX22" s="108"/>
      <c r="CGY22" s="108"/>
      <c r="CGZ22" s="108"/>
      <c r="CHA22" s="108"/>
      <c r="CHB22" s="108"/>
      <c r="CHC22" s="108"/>
      <c r="CHD22" s="108"/>
      <c r="CHE22" s="108"/>
      <c r="CHF22" s="108"/>
      <c r="CHG22" s="108"/>
      <c r="CHH22" s="108"/>
      <c r="CHI22" s="108"/>
      <c r="CHJ22" s="108"/>
      <c r="CHK22" s="108"/>
      <c r="CHL22" s="108"/>
      <c r="CHM22" s="108"/>
      <c r="CHN22" s="108"/>
      <c r="CHO22" s="108"/>
      <c r="CHP22" s="108"/>
      <c r="CHQ22" s="108"/>
      <c r="CHR22" s="108"/>
      <c r="CHS22" s="108"/>
      <c r="CHT22" s="108"/>
      <c r="CHU22" s="108"/>
      <c r="CHV22" s="108"/>
      <c r="CHW22" s="108"/>
      <c r="CHX22" s="108"/>
      <c r="CHY22" s="108"/>
      <c r="CHZ22" s="108"/>
      <c r="CIA22" s="108"/>
      <c r="CIB22" s="108"/>
      <c r="CIC22" s="108"/>
      <c r="CID22" s="108"/>
      <c r="CIE22" s="108"/>
      <c r="CIF22" s="108"/>
      <c r="CIG22" s="108"/>
      <c r="CIH22" s="108"/>
      <c r="CII22" s="108"/>
      <c r="CIJ22" s="108"/>
      <c r="CIK22" s="108"/>
      <c r="CIL22" s="108"/>
      <c r="CIM22" s="108"/>
      <c r="CIN22" s="108"/>
      <c r="CIO22" s="108"/>
      <c r="CIP22" s="108"/>
      <c r="CIQ22" s="108"/>
      <c r="CIR22" s="108"/>
      <c r="CIS22" s="108"/>
      <c r="CIT22" s="108"/>
      <c r="CIU22" s="108"/>
      <c r="CIV22" s="108"/>
      <c r="CIW22" s="108"/>
      <c r="CIX22" s="108"/>
      <c r="CIY22" s="108"/>
      <c r="CIZ22" s="108"/>
      <c r="CJA22" s="108"/>
      <c r="CJB22" s="108"/>
      <c r="CJC22" s="108"/>
      <c r="CJD22" s="108"/>
      <c r="CJE22" s="108"/>
      <c r="CJF22" s="108"/>
      <c r="CJG22" s="108"/>
      <c r="CJH22" s="108"/>
      <c r="CJI22" s="108"/>
      <c r="CJJ22" s="108"/>
      <c r="CJK22" s="108"/>
      <c r="CJL22" s="108"/>
      <c r="CJM22" s="108"/>
      <c r="CJN22" s="108"/>
      <c r="CJO22" s="108"/>
      <c r="CJP22" s="108"/>
      <c r="CJQ22" s="108"/>
      <c r="CJR22" s="108"/>
      <c r="CJS22" s="108"/>
      <c r="CJT22" s="108"/>
      <c r="CJU22" s="108"/>
      <c r="CJV22" s="108"/>
      <c r="CJW22" s="108"/>
      <c r="CJX22" s="108"/>
      <c r="CJY22" s="108"/>
      <c r="CJZ22" s="108"/>
      <c r="CKA22" s="108"/>
      <c r="CKB22" s="108"/>
      <c r="CKC22" s="108"/>
      <c r="CKD22" s="108"/>
      <c r="CKE22" s="108"/>
      <c r="CKF22" s="108"/>
      <c r="CKG22" s="108"/>
      <c r="CKH22" s="108"/>
      <c r="CKI22" s="108"/>
      <c r="CKJ22" s="108"/>
      <c r="CKK22" s="108"/>
      <c r="CKL22" s="108"/>
      <c r="CKM22" s="108"/>
      <c r="CKN22" s="108"/>
      <c r="CKO22" s="108"/>
      <c r="CKP22" s="108"/>
      <c r="CKQ22" s="108"/>
      <c r="CKR22" s="108"/>
      <c r="CKS22" s="108"/>
      <c r="CKT22" s="108"/>
      <c r="CKU22" s="108"/>
      <c r="CKV22" s="108"/>
      <c r="CKW22" s="108"/>
      <c r="CKX22" s="108"/>
      <c r="CKY22" s="108"/>
      <c r="CKZ22" s="108"/>
      <c r="CLA22" s="108"/>
      <c r="CLB22" s="108"/>
      <c r="CLC22" s="108"/>
      <c r="CLD22" s="108"/>
      <c r="CLE22" s="108"/>
      <c r="CLF22" s="108"/>
      <c r="CLG22" s="108"/>
      <c r="CLH22" s="108"/>
      <c r="CLI22" s="108"/>
      <c r="CLJ22" s="108"/>
      <c r="CLK22" s="108"/>
      <c r="CLL22" s="108"/>
      <c r="CLM22" s="108"/>
      <c r="CLN22" s="108"/>
      <c r="CLO22" s="108"/>
      <c r="CLP22" s="108"/>
      <c r="CLQ22" s="108"/>
      <c r="CLR22" s="108"/>
      <c r="CLS22" s="108"/>
      <c r="CLT22" s="108"/>
      <c r="CLU22" s="108"/>
      <c r="CLV22" s="108"/>
      <c r="CLW22" s="108"/>
      <c r="CLX22" s="108"/>
      <c r="CLY22" s="108"/>
      <c r="CLZ22" s="108"/>
      <c r="CMA22" s="108"/>
      <c r="CMB22" s="108"/>
      <c r="CMC22" s="108"/>
      <c r="CMD22" s="108"/>
      <c r="CME22" s="108"/>
      <c r="CMF22" s="108"/>
      <c r="CMG22" s="108"/>
      <c r="CMH22" s="108"/>
      <c r="CMI22" s="108"/>
      <c r="CMJ22" s="108"/>
      <c r="CMK22" s="108"/>
      <c r="CML22" s="108"/>
      <c r="CMM22" s="108"/>
      <c r="CMN22" s="108"/>
      <c r="CMO22" s="108"/>
      <c r="CMP22" s="108"/>
      <c r="CMQ22" s="108"/>
      <c r="CMR22" s="108"/>
      <c r="CMS22" s="108"/>
      <c r="CMT22" s="108"/>
      <c r="CMU22" s="108"/>
      <c r="CMV22" s="108"/>
      <c r="CMW22" s="108"/>
      <c r="CMX22" s="108"/>
      <c r="CMY22" s="108"/>
      <c r="CMZ22" s="108"/>
      <c r="CNA22" s="108"/>
      <c r="CNB22" s="108"/>
      <c r="CNC22" s="108"/>
      <c r="CND22" s="108"/>
      <c r="CNE22" s="108"/>
      <c r="CNF22" s="108"/>
      <c r="CNG22" s="108"/>
      <c r="CNH22" s="108"/>
      <c r="CNI22" s="108"/>
      <c r="CNJ22" s="108"/>
      <c r="CNK22" s="108"/>
      <c r="CNL22" s="108"/>
      <c r="CNM22" s="108"/>
      <c r="CNN22" s="108"/>
      <c r="CNO22" s="108"/>
      <c r="CNP22" s="108"/>
      <c r="CNQ22" s="108"/>
      <c r="CNR22" s="108"/>
      <c r="CNS22" s="108"/>
      <c r="CNT22" s="108"/>
      <c r="CNU22" s="108"/>
      <c r="CNV22" s="108"/>
      <c r="CNW22" s="108"/>
      <c r="CNX22" s="108"/>
      <c r="CNY22" s="108"/>
      <c r="CNZ22" s="108"/>
      <c r="COA22" s="108"/>
      <c r="COB22" s="108"/>
      <c r="COC22" s="108"/>
      <c r="COD22" s="108"/>
      <c r="COE22" s="108"/>
      <c r="COF22" s="108"/>
      <c r="COG22" s="108"/>
      <c r="COH22" s="108"/>
      <c r="COI22" s="108"/>
      <c r="COJ22" s="108"/>
      <c r="COK22" s="108"/>
      <c r="COL22" s="108"/>
      <c r="COM22" s="108"/>
      <c r="CON22" s="108"/>
      <c r="COO22" s="108"/>
      <c r="COP22" s="108"/>
      <c r="COQ22" s="108"/>
      <c r="COR22" s="108"/>
      <c r="COS22" s="108"/>
      <c r="COT22" s="108"/>
      <c r="COU22" s="108"/>
      <c r="COV22" s="108"/>
      <c r="COW22" s="108"/>
      <c r="COX22" s="108"/>
      <c r="COY22" s="108"/>
      <c r="COZ22" s="108"/>
      <c r="CPA22" s="108"/>
      <c r="CPB22" s="108"/>
      <c r="CPC22" s="108"/>
      <c r="CPD22" s="108"/>
      <c r="CPE22" s="108"/>
      <c r="CPF22" s="108"/>
      <c r="CPG22" s="108"/>
      <c r="CPH22" s="108"/>
      <c r="CPI22" s="108"/>
      <c r="CPJ22" s="108"/>
      <c r="CPK22" s="108"/>
      <c r="CPL22" s="108"/>
      <c r="CPM22" s="108"/>
      <c r="CPN22" s="108"/>
      <c r="CPO22" s="108"/>
      <c r="CPP22" s="108"/>
      <c r="CPQ22" s="108"/>
      <c r="CPR22" s="108"/>
      <c r="CPS22" s="108"/>
      <c r="CPT22" s="108"/>
      <c r="CPU22" s="108"/>
      <c r="CPV22" s="108"/>
      <c r="CPW22" s="108"/>
      <c r="CPX22" s="108"/>
      <c r="CPY22" s="108"/>
      <c r="CPZ22" s="108"/>
      <c r="CQA22" s="108"/>
      <c r="CQB22" s="108"/>
      <c r="CQC22" s="108"/>
      <c r="CQD22" s="108"/>
      <c r="CQE22" s="108"/>
      <c r="CQF22" s="108"/>
      <c r="CQG22" s="108"/>
      <c r="CQH22" s="108"/>
      <c r="CQI22" s="108"/>
      <c r="CQJ22" s="108"/>
      <c r="CQK22" s="108"/>
      <c r="CQL22" s="108"/>
      <c r="CQM22" s="108"/>
      <c r="CQN22" s="108"/>
      <c r="CQO22" s="108"/>
      <c r="CQP22" s="108"/>
      <c r="CQQ22" s="108"/>
      <c r="CQR22" s="108"/>
      <c r="CQS22" s="108"/>
      <c r="CQT22" s="108"/>
      <c r="CQU22" s="108"/>
      <c r="CQV22" s="108"/>
      <c r="CQW22" s="108"/>
      <c r="CQX22" s="108"/>
      <c r="CQY22" s="108"/>
      <c r="CQZ22" s="108"/>
      <c r="CRA22" s="108"/>
      <c r="CRB22" s="108"/>
      <c r="CRC22" s="108"/>
      <c r="CRD22" s="108"/>
      <c r="CRE22" s="108"/>
      <c r="CRF22" s="108"/>
      <c r="CRG22" s="108"/>
      <c r="CRH22" s="108"/>
      <c r="CRI22" s="108"/>
      <c r="CRJ22" s="108"/>
      <c r="CRK22" s="108"/>
      <c r="CRL22" s="108"/>
      <c r="CRM22" s="108"/>
      <c r="CRN22" s="108"/>
      <c r="CRO22" s="108"/>
      <c r="CRP22" s="108"/>
      <c r="CRQ22" s="108"/>
      <c r="CRR22" s="108"/>
      <c r="CRS22" s="108"/>
      <c r="CRT22" s="108"/>
      <c r="CRU22" s="108"/>
      <c r="CRV22" s="108"/>
      <c r="CRW22" s="108"/>
      <c r="CRX22" s="108"/>
      <c r="CRY22" s="108"/>
      <c r="CRZ22" s="108"/>
      <c r="CSA22" s="108"/>
      <c r="CSB22" s="108"/>
      <c r="CSC22" s="108"/>
      <c r="CSD22" s="108"/>
      <c r="CSE22" s="108"/>
      <c r="CSF22" s="108"/>
      <c r="CSG22" s="108"/>
      <c r="CSH22" s="108"/>
      <c r="CSI22" s="108"/>
      <c r="CSJ22" s="108"/>
      <c r="CSK22" s="108"/>
      <c r="CSL22" s="108"/>
      <c r="CSM22" s="108"/>
      <c r="CSN22" s="108"/>
      <c r="CSO22" s="108"/>
      <c r="CSP22" s="108"/>
      <c r="CSQ22" s="108"/>
      <c r="CSR22" s="108"/>
      <c r="CSS22" s="108"/>
      <c r="CST22" s="108"/>
      <c r="CSU22" s="108"/>
      <c r="CSV22" s="108"/>
      <c r="CSW22" s="108"/>
      <c r="CSX22" s="108"/>
      <c r="CSY22" s="108"/>
      <c r="CSZ22" s="108"/>
      <c r="CTA22" s="108"/>
      <c r="CTB22" s="108"/>
      <c r="CTC22" s="108"/>
      <c r="CTD22" s="108"/>
      <c r="CTE22" s="108"/>
      <c r="CTF22" s="108"/>
      <c r="CTG22" s="108"/>
      <c r="CTH22" s="108"/>
      <c r="CTI22" s="108"/>
      <c r="CTJ22" s="108"/>
      <c r="CTK22" s="108"/>
      <c r="CTL22" s="108"/>
      <c r="CTM22" s="108"/>
      <c r="CTN22" s="108"/>
      <c r="CTO22" s="108"/>
      <c r="CTP22" s="108"/>
      <c r="CTQ22" s="108"/>
      <c r="CTR22" s="108"/>
      <c r="CTS22" s="108"/>
      <c r="CTT22" s="108"/>
      <c r="CTU22" s="108"/>
      <c r="CTV22" s="108"/>
      <c r="CTW22" s="108"/>
      <c r="CTX22" s="108"/>
      <c r="CTY22" s="108"/>
      <c r="CTZ22" s="108"/>
      <c r="CUA22" s="108"/>
      <c r="CUB22" s="108"/>
      <c r="CUC22" s="108"/>
      <c r="CUD22" s="108"/>
      <c r="CUE22" s="108"/>
      <c r="CUF22" s="108"/>
      <c r="CUG22" s="108"/>
      <c r="CUH22" s="108"/>
      <c r="CUI22" s="108"/>
      <c r="CUJ22" s="108"/>
      <c r="CUK22" s="108"/>
      <c r="CUL22" s="108"/>
      <c r="CUM22" s="108"/>
      <c r="CUN22" s="108"/>
      <c r="CUO22" s="108"/>
      <c r="CUP22" s="108"/>
      <c r="CUQ22" s="108"/>
      <c r="CUR22" s="108"/>
      <c r="CUS22" s="108"/>
      <c r="CUT22" s="108"/>
      <c r="CUU22" s="108"/>
      <c r="CUV22" s="108"/>
      <c r="CUW22" s="108"/>
      <c r="CUX22" s="108"/>
      <c r="CUY22" s="108"/>
      <c r="CUZ22" s="108"/>
      <c r="CVA22" s="108"/>
      <c r="CVB22" s="108"/>
      <c r="CVC22" s="108"/>
      <c r="CVD22" s="108"/>
      <c r="CVE22" s="108"/>
      <c r="CVF22" s="108"/>
      <c r="CVG22" s="108"/>
      <c r="CVH22" s="108"/>
      <c r="CVI22" s="108"/>
      <c r="CVJ22" s="108"/>
      <c r="CVK22" s="108"/>
      <c r="CVL22" s="108"/>
      <c r="CVM22" s="108"/>
      <c r="CVN22" s="108"/>
      <c r="CVO22" s="108"/>
      <c r="CVP22" s="108"/>
      <c r="CVQ22" s="108"/>
      <c r="CVR22" s="108"/>
      <c r="CVS22" s="108"/>
      <c r="CVT22" s="108"/>
      <c r="CVU22" s="108"/>
      <c r="CVV22" s="108"/>
      <c r="CVW22" s="108"/>
      <c r="CVX22" s="108"/>
      <c r="CVY22" s="108"/>
      <c r="CVZ22" s="108"/>
      <c r="CWA22" s="108"/>
      <c r="CWB22" s="108"/>
      <c r="CWC22" s="108"/>
      <c r="CWD22" s="108"/>
      <c r="CWE22" s="108"/>
      <c r="CWF22" s="108"/>
      <c r="CWG22" s="108"/>
      <c r="CWH22" s="108"/>
      <c r="CWI22" s="108"/>
      <c r="CWJ22" s="108"/>
      <c r="CWK22" s="108"/>
      <c r="CWL22" s="108"/>
      <c r="CWM22" s="108"/>
      <c r="CWN22" s="108"/>
      <c r="CWO22" s="108"/>
      <c r="CWP22" s="108"/>
      <c r="CWQ22" s="108"/>
      <c r="CWR22" s="108"/>
      <c r="CWS22" s="108"/>
      <c r="CWT22" s="108"/>
      <c r="CWU22" s="108"/>
      <c r="CWV22" s="108"/>
      <c r="CWW22" s="108"/>
      <c r="CWX22" s="108"/>
      <c r="CWY22" s="108"/>
      <c r="CWZ22" s="108"/>
      <c r="CXA22" s="108"/>
      <c r="CXB22" s="108"/>
      <c r="CXC22" s="108"/>
      <c r="CXD22" s="108"/>
      <c r="CXE22" s="108"/>
      <c r="CXF22" s="108"/>
      <c r="CXG22" s="108"/>
      <c r="CXH22" s="108"/>
      <c r="CXI22" s="108"/>
      <c r="CXJ22" s="108"/>
      <c r="CXK22" s="108"/>
      <c r="CXL22" s="108"/>
      <c r="CXM22" s="108"/>
      <c r="CXN22" s="108"/>
      <c r="CXO22" s="108"/>
      <c r="CXP22" s="108"/>
      <c r="CXQ22" s="108"/>
      <c r="CXR22" s="108"/>
      <c r="CXS22" s="108"/>
      <c r="CXT22" s="108"/>
      <c r="CXU22" s="108"/>
      <c r="CXV22" s="108"/>
      <c r="CXW22" s="108"/>
      <c r="CXX22" s="108"/>
      <c r="CXY22" s="108"/>
      <c r="CXZ22" s="108"/>
      <c r="CYA22" s="108"/>
      <c r="CYB22" s="108"/>
      <c r="CYC22" s="108"/>
      <c r="CYD22" s="108"/>
      <c r="CYE22" s="108"/>
      <c r="CYF22" s="108"/>
      <c r="CYG22" s="108"/>
      <c r="CYH22" s="108"/>
      <c r="CYI22" s="108"/>
      <c r="CYJ22" s="108"/>
      <c r="CYK22" s="108"/>
      <c r="CYL22" s="108"/>
      <c r="CYM22" s="108"/>
      <c r="CYN22" s="108"/>
      <c r="CYO22" s="108"/>
      <c r="CYP22" s="108"/>
      <c r="CYQ22" s="108"/>
      <c r="CYR22" s="108"/>
      <c r="CYS22" s="108"/>
      <c r="CYT22" s="108"/>
      <c r="CYU22" s="108"/>
      <c r="CYV22" s="108"/>
      <c r="CYW22" s="108"/>
      <c r="CYX22" s="108"/>
      <c r="CYY22" s="108"/>
      <c r="CYZ22" s="108"/>
      <c r="CZA22" s="108"/>
      <c r="CZB22" s="108"/>
      <c r="CZC22" s="108"/>
      <c r="CZD22" s="108"/>
      <c r="CZE22" s="108"/>
      <c r="CZF22" s="108"/>
      <c r="CZG22" s="108"/>
      <c r="CZH22" s="108"/>
      <c r="CZI22" s="108"/>
      <c r="CZJ22" s="108"/>
      <c r="CZK22" s="108"/>
      <c r="CZL22" s="108"/>
      <c r="CZM22" s="108"/>
      <c r="CZN22" s="108"/>
      <c r="CZO22" s="108"/>
      <c r="CZP22" s="108"/>
      <c r="CZQ22" s="108"/>
      <c r="CZR22" s="108"/>
      <c r="CZS22" s="108"/>
      <c r="CZT22" s="108"/>
      <c r="CZU22" s="108"/>
      <c r="CZV22" s="108"/>
      <c r="CZW22" s="108"/>
      <c r="CZX22" s="108"/>
      <c r="CZY22" s="108"/>
      <c r="CZZ22" s="108"/>
      <c r="DAA22" s="108"/>
      <c r="DAB22" s="108"/>
      <c r="DAC22" s="108"/>
      <c r="DAD22" s="108"/>
      <c r="DAE22" s="108"/>
      <c r="DAF22" s="108"/>
      <c r="DAG22" s="108"/>
      <c r="DAH22" s="108"/>
      <c r="DAI22" s="108"/>
      <c r="DAJ22" s="108"/>
      <c r="DAK22" s="108"/>
      <c r="DAL22" s="108"/>
      <c r="DAM22" s="108"/>
      <c r="DAN22" s="108"/>
      <c r="DAO22" s="108"/>
      <c r="DAP22" s="108"/>
      <c r="DAQ22" s="108"/>
      <c r="DAR22" s="108"/>
      <c r="DAS22" s="108"/>
      <c r="DAT22" s="108"/>
      <c r="DAU22" s="108"/>
      <c r="DAV22" s="108"/>
      <c r="DAW22" s="108"/>
      <c r="DAX22" s="108"/>
      <c r="DAY22" s="108"/>
      <c r="DAZ22" s="108"/>
      <c r="DBA22" s="108"/>
      <c r="DBB22" s="108"/>
      <c r="DBC22" s="108"/>
      <c r="DBD22" s="108"/>
      <c r="DBE22" s="108"/>
      <c r="DBF22" s="108"/>
      <c r="DBG22" s="108"/>
      <c r="DBH22" s="108"/>
      <c r="DBI22" s="108"/>
      <c r="DBJ22" s="108"/>
      <c r="DBK22" s="108"/>
      <c r="DBL22" s="108"/>
      <c r="DBM22" s="108"/>
      <c r="DBN22" s="108"/>
      <c r="DBO22" s="108"/>
      <c r="DBP22" s="108"/>
      <c r="DBQ22" s="108"/>
      <c r="DBR22" s="108"/>
      <c r="DBS22" s="108"/>
      <c r="DBT22" s="108"/>
      <c r="DBU22" s="108"/>
      <c r="DBV22" s="108"/>
      <c r="DBW22" s="108"/>
      <c r="DBX22" s="108"/>
      <c r="DBY22" s="108"/>
      <c r="DBZ22" s="108"/>
      <c r="DCA22" s="108"/>
      <c r="DCB22" s="108"/>
      <c r="DCC22" s="108"/>
      <c r="DCD22" s="108"/>
      <c r="DCE22" s="108"/>
      <c r="DCF22" s="108"/>
      <c r="DCG22" s="108"/>
      <c r="DCH22" s="108"/>
      <c r="DCI22" s="108"/>
      <c r="DCJ22" s="108"/>
      <c r="DCK22" s="108"/>
      <c r="DCL22" s="108"/>
      <c r="DCM22" s="108"/>
      <c r="DCN22" s="108"/>
      <c r="DCO22" s="108"/>
      <c r="DCP22" s="108"/>
      <c r="DCQ22" s="108"/>
      <c r="DCR22" s="108"/>
      <c r="DCS22" s="108"/>
      <c r="DCT22" s="108"/>
      <c r="DCU22" s="108"/>
      <c r="DCV22" s="108"/>
      <c r="DCW22" s="108"/>
      <c r="DCX22" s="108"/>
      <c r="DCY22" s="108"/>
      <c r="DCZ22" s="108"/>
      <c r="DDA22" s="108"/>
      <c r="DDB22" s="108"/>
      <c r="DDC22" s="108"/>
      <c r="DDD22" s="108"/>
      <c r="DDE22" s="108"/>
      <c r="DDF22" s="108"/>
      <c r="DDG22" s="108"/>
      <c r="DDH22" s="108"/>
      <c r="DDI22" s="108"/>
      <c r="DDJ22" s="108"/>
      <c r="DDK22" s="108"/>
      <c r="DDL22" s="108"/>
      <c r="DDM22" s="108"/>
      <c r="DDN22" s="108"/>
      <c r="DDO22" s="108"/>
      <c r="DDP22" s="108"/>
      <c r="DDQ22" s="108"/>
      <c r="DDR22" s="108"/>
      <c r="DDS22" s="108"/>
      <c r="DDT22" s="108"/>
      <c r="DDU22" s="108"/>
      <c r="DDV22" s="108"/>
      <c r="DDW22" s="108"/>
      <c r="DDX22" s="108"/>
      <c r="DDY22" s="108"/>
      <c r="DDZ22" s="108"/>
      <c r="DEA22" s="108"/>
      <c r="DEB22" s="108"/>
      <c r="DEC22" s="108"/>
      <c r="DED22" s="108"/>
      <c r="DEE22" s="108"/>
      <c r="DEF22" s="108"/>
      <c r="DEG22" s="108"/>
      <c r="DEH22" s="108"/>
      <c r="DEI22" s="108"/>
      <c r="DEJ22" s="108"/>
      <c r="DEK22" s="108"/>
      <c r="DEL22" s="108"/>
      <c r="DEM22" s="108"/>
      <c r="DEN22" s="108"/>
      <c r="DEO22" s="108"/>
      <c r="DEP22" s="108"/>
      <c r="DEQ22" s="108"/>
      <c r="DER22" s="108"/>
      <c r="DES22" s="108"/>
      <c r="DET22" s="108"/>
      <c r="DEU22" s="108"/>
      <c r="DEV22" s="108"/>
      <c r="DEW22" s="108"/>
      <c r="DEX22" s="108"/>
      <c r="DEY22" s="108"/>
      <c r="DEZ22" s="108"/>
      <c r="DFA22" s="108"/>
      <c r="DFB22" s="108"/>
      <c r="DFC22" s="108"/>
      <c r="DFD22" s="108"/>
      <c r="DFE22" s="108"/>
      <c r="DFF22" s="108"/>
      <c r="DFG22" s="108"/>
      <c r="DFH22" s="108"/>
      <c r="DFI22" s="108"/>
      <c r="DFJ22" s="108"/>
      <c r="DFK22" s="108"/>
      <c r="DFL22" s="108"/>
      <c r="DFM22" s="108"/>
      <c r="DFN22" s="108"/>
      <c r="DFO22" s="108"/>
      <c r="DFP22" s="108"/>
      <c r="DFQ22" s="108"/>
      <c r="DFR22" s="108"/>
      <c r="DFS22" s="108"/>
      <c r="DFT22" s="108"/>
      <c r="DFU22" s="108"/>
      <c r="DFV22" s="108"/>
      <c r="DFW22" s="108"/>
      <c r="DFX22" s="108"/>
      <c r="DFY22" s="108"/>
      <c r="DFZ22" s="108"/>
      <c r="DGA22" s="108"/>
      <c r="DGB22" s="108"/>
      <c r="DGC22" s="108"/>
      <c r="DGD22" s="108"/>
      <c r="DGE22" s="108"/>
      <c r="DGF22" s="108"/>
      <c r="DGG22" s="108"/>
      <c r="DGH22" s="108"/>
      <c r="DGI22" s="108"/>
      <c r="DGJ22" s="108"/>
      <c r="DGK22" s="108"/>
      <c r="DGL22" s="108"/>
      <c r="DGM22" s="108"/>
      <c r="DGN22" s="108"/>
      <c r="DGO22" s="108"/>
      <c r="DGP22" s="108"/>
      <c r="DGQ22" s="108"/>
      <c r="DGR22" s="108"/>
      <c r="DGS22" s="108"/>
      <c r="DGT22" s="108"/>
      <c r="DGU22" s="108"/>
      <c r="DGV22" s="108"/>
      <c r="DGW22" s="108"/>
      <c r="DGX22" s="108"/>
      <c r="DGY22" s="108"/>
      <c r="DGZ22" s="108"/>
      <c r="DHA22" s="108"/>
      <c r="DHB22" s="108"/>
      <c r="DHC22" s="108"/>
      <c r="DHD22" s="108"/>
      <c r="DHE22" s="108"/>
      <c r="DHF22" s="108"/>
      <c r="DHG22" s="108"/>
      <c r="DHH22" s="108"/>
      <c r="DHI22" s="108"/>
      <c r="DHJ22" s="108"/>
      <c r="DHK22" s="108"/>
      <c r="DHL22" s="108"/>
      <c r="DHM22" s="108"/>
      <c r="DHN22" s="108"/>
      <c r="DHO22" s="108"/>
      <c r="DHP22" s="108"/>
      <c r="DHQ22" s="108"/>
      <c r="DHR22" s="108"/>
      <c r="DHS22" s="108"/>
      <c r="DHT22" s="108"/>
      <c r="DHU22" s="108"/>
      <c r="DHV22" s="108"/>
      <c r="DHW22" s="108"/>
      <c r="DHX22" s="108"/>
      <c r="DHY22" s="108"/>
      <c r="DHZ22" s="108"/>
      <c r="DIA22" s="108"/>
      <c r="DIB22" s="108"/>
      <c r="DIC22" s="108"/>
      <c r="DID22" s="108"/>
      <c r="DIE22" s="108"/>
      <c r="DIF22" s="108"/>
      <c r="DIG22" s="108"/>
      <c r="DIH22" s="108"/>
      <c r="DII22" s="108"/>
      <c r="DIJ22" s="108"/>
      <c r="DIK22" s="108"/>
      <c r="DIL22" s="108"/>
      <c r="DIM22" s="108"/>
      <c r="DIN22" s="108"/>
      <c r="DIO22" s="108"/>
      <c r="DIP22" s="108"/>
      <c r="DIQ22" s="108"/>
      <c r="DIR22" s="108"/>
      <c r="DIS22" s="108"/>
      <c r="DIT22" s="108"/>
      <c r="DIU22" s="108"/>
      <c r="DIV22" s="108"/>
      <c r="DIW22" s="108"/>
      <c r="DIX22" s="108"/>
      <c r="DIY22" s="108"/>
      <c r="DIZ22" s="108"/>
      <c r="DJA22" s="108"/>
      <c r="DJB22" s="108"/>
      <c r="DJC22" s="108"/>
      <c r="DJD22" s="108"/>
      <c r="DJE22" s="108"/>
      <c r="DJF22" s="108"/>
      <c r="DJG22" s="108"/>
      <c r="DJH22" s="108"/>
      <c r="DJI22" s="108"/>
      <c r="DJJ22" s="108"/>
      <c r="DJK22" s="108"/>
      <c r="DJL22" s="108"/>
      <c r="DJM22" s="108"/>
      <c r="DJN22" s="108"/>
      <c r="DJO22" s="108"/>
      <c r="DJP22" s="108"/>
      <c r="DJQ22" s="108"/>
      <c r="DJR22" s="108"/>
      <c r="DJS22" s="108"/>
      <c r="DJT22" s="108"/>
      <c r="DJU22" s="108"/>
      <c r="DJV22" s="108"/>
      <c r="DJW22" s="108"/>
      <c r="DJX22" s="108"/>
      <c r="DJY22" s="108"/>
      <c r="DJZ22" s="108"/>
      <c r="DKA22" s="108"/>
      <c r="DKB22" s="108"/>
      <c r="DKC22" s="108"/>
      <c r="DKD22" s="108"/>
      <c r="DKE22" s="108"/>
      <c r="DKF22" s="108"/>
      <c r="DKG22" s="108"/>
      <c r="DKH22" s="108"/>
      <c r="DKI22" s="108"/>
      <c r="DKJ22" s="108"/>
      <c r="DKK22" s="108"/>
      <c r="DKL22" s="108"/>
      <c r="DKM22" s="108"/>
      <c r="DKN22" s="108"/>
      <c r="DKO22" s="108"/>
      <c r="DKP22" s="108"/>
      <c r="DKQ22" s="108"/>
      <c r="DKR22" s="108"/>
      <c r="DKS22" s="108"/>
      <c r="DKT22" s="108"/>
      <c r="DKU22" s="108"/>
      <c r="DKV22" s="108"/>
      <c r="DKW22" s="108"/>
      <c r="DKX22" s="108"/>
      <c r="DKY22" s="108"/>
      <c r="DKZ22" s="108"/>
      <c r="DLA22" s="108"/>
      <c r="DLB22" s="108"/>
      <c r="DLC22" s="108"/>
      <c r="DLD22" s="108"/>
      <c r="DLE22" s="108"/>
      <c r="DLF22" s="108"/>
      <c r="DLG22" s="108"/>
      <c r="DLH22" s="108"/>
      <c r="DLI22" s="108"/>
      <c r="DLJ22" s="108"/>
      <c r="DLK22" s="108"/>
      <c r="DLL22" s="108"/>
      <c r="DLM22" s="108"/>
      <c r="DLN22" s="108"/>
      <c r="DLO22" s="108"/>
      <c r="DLP22" s="108"/>
      <c r="DLQ22" s="108"/>
      <c r="DLR22" s="108"/>
      <c r="DLS22" s="108"/>
      <c r="DLT22" s="108"/>
      <c r="DLU22" s="108"/>
      <c r="DLV22" s="108"/>
      <c r="DLW22" s="108"/>
      <c r="DLX22" s="108"/>
      <c r="DLY22" s="108"/>
      <c r="DLZ22" s="108"/>
      <c r="DMA22" s="108"/>
      <c r="DMB22" s="108"/>
      <c r="DMC22" s="108"/>
      <c r="DMD22" s="108"/>
      <c r="DME22" s="108"/>
      <c r="DMF22" s="108"/>
      <c r="DMG22" s="108"/>
      <c r="DMH22" s="108"/>
      <c r="DMI22" s="108"/>
      <c r="DMJ22" s="108"/>
      <c r="DMK22" s="108"/>
      <c r="DML22" s="108"/>
      <c r="DMM22" s="108"/>
      <c r="DMN22" s="108"/>
      <c r="DMO22" s="108"/>
      <c r="DMP22" s="108"/>
      <c r="DMQ22" s="108"/>
      <c r="DMR22" s="108"/>
      <c r="DMS22" s="108"/>
      <c r="DMT22" s="108"/>
      <c r="DMU22" s="108"/>
      <c r="DMV22" s="108"/>
      <c r="DMW22" s="108"/>
      <c r="DMX22" s="108"/>
      <c r="DMY22" s="108"/>
      <c r="DMZ22" s="108"/>
      <c r="DNA22" s="108"/>
      <c r="DNB22" s="108"/>
      <c r="DNC22" s="108"/>
      <c r="DND22" s="108"/>
      <c r="DNE22" s="108"/>
      <c r="DNF22" s="108"/>
      <c r="DNG22" s="108"/>
      <c r="DNH22" s="108"/>
      <c r="DNI22" s="108"/>
      <c r="DNJ22" s="108"/>
      <c r="DNK22" s="108"/>
      <c r="DNL22" s="108"/>
      <c r="DNM22" s="108"/>
      <c r="DNN22" s="108"/>
      <c r="DNO22" s="108"/>
      <c r="DNP22" s="108"/>
      <c r="DNQ22" s="108"/>
      <c r="DNR22" s="108"/>
      <c r="DNS22" s="108"/>
      <c r="DNT22" s="108"/>
      <c r="DNU22" s="108"/>
      <c r="DNV22" s="108"/>
      <c r="DNW22" s="108"/>
      <c r="DNX22" s="108"/>
      <c r="DNY22" s="108"/>
      <c r="DNZ22" s="108"/>
      <c r="DOA22" s="108"/>
      <c r="DOB22" s="108"/>
      <c r="DOC22" s="108"/>
      <c r="DOD22" s="108"/>
      <c r="DOE22" s="108"/>
      <c r="DOF22" s="108"/>
      <c r="DOG22" s="108"/>
      <c r="DOH22" s="108"/>
      <c r="DOI22" s="108"/>
      <c r="DOJ22" s="108"/>
      <c r="DOK22" s="108"/>
      <c r="DOL22" s="108"/>
      <c r="DOM22" s="108"/>
      <c r="DON22" s="108"/>
      <c r="DOO22" s="108"/>
      <c r="DOP22" s="108"/>
      <c r="DOQ22" s="108"/>
      <c r="DOR22" s="108"/>
      <c r="DOS22" s="108"/>
      <c r="DOT22" s="108"/>
      <c r="DOU22" s="108"/>
      <c r="DOV22" s="108"/>
      <c r="DOW22" s="108"/>
      <c r="DOX22" s="108"/>
      <c r="DOY22" s="108"/>
      <c r="DOZ22" s="108"/>
      <c r="DPA22" s="108"/>
      <c r="DPB22" s="108"/>
      <c r="DPC22" s="108"/>
      <c r="DPD22" s="108"/>
      <c r="DPE22" s="108"/>
      <c r="DPF22" s="108"/>
      <c r="DPG22" s="108"/>
      <c r="DPH22" s="108"/>
      <c r="DPI22" s="108"/>
      <c r="DPJ22" s="108"/>
      <c r="DPK22" s="108"/>
      <c r="DPL22" s="108"/>
      <c r="DPM22" s="108"/>
      <c r="DPN22" s="108"/>
      <c r="DPO22" s="108"/>
      <c r="DPP22" s="108"/>
      <c r="DPQ22" s="108"/>
      <c r="DPR22" s="108"/>
      <c r="DPS22" s="108"/>
      <c r="DPT22" s="108"/>
      <c r="DPU22" s="108"/>
      <c r="DPV22" s="108"/>
      <c r="DPW22" s="108"/>
      <c r="DPX22" s="108"/>
      <c r="DPY22" s="108"/>
      <c r="DPZ22" s="108"/>
      <c r="DQA22" s="108"/>
      <c r="DQB22" s="108"/>
      <c r="DQC22" s="108"/>
      <c r="DQD22" s="108"/>
      <c r="DQE22" s="108"/>
      <c r="DQF22" s="108"/>
      <c r="DQG22" s="108"/>
      <c r="DQH22" s="108"/>
      <c r="DQI22" s="108"/>
      <c r="DQJ22" s="108"/>
      <c r="DQK22" s="108"/>
      <c r="DQL22" s="108"/>
      <c r="DQM22" s="108"/>
      <c r="DQN22" s="108"/>
      <c r="DQO22" s="108"/>
      <c r="DQP22" s="108"/>
      <c r="DQQ22" s="108"/>
      <c r="DQR22" s="108"/>
      <c r="DQS22" s="108"/>
      <c r="DQT22" s="108"/>
      <c r="DQU22" s="108"/>
      <c r="DQV22" s="108"/>
      <c r="DQW22" s="108"/>
      <c r="DQX22" s="108"/>
      <c r="DQY22" s="108"/>
      <c r="DQZ22" s="108"/>
      <c r="DRA22" s="108"/>
      <c r="DRB22" s="108"/>
      <c r="DRC22" s="108"/>
      <c r="DRD22" s="108"/>
      <c r="DRE22" s="108"/>
      <c r="DRF22" s="108"/>
      <c r="DRG22" s="108"/>
      <c r="DRH22" s="108"/>
      <c r="DRI22" s="108"/>
      <c r="DRJ22" s="108"/>
      <c r="DRK22" s="108"/>
      <c r="DRL22" s="108"/>
      <c r="DRM22" s="108"/>
      <c r="DRN22" s="108"/>
      <c r="DRO22" s="108"/>
      <c r="DRP22" s="108"/>
      <c r="DRQ22" s="108"/>
      <c r="DRR22" s="108"/>
      <c r="DRS22" s="108"/>
      <c r="DRT22" s="108"/>
      <c r="DRU22" s="108"/>
      <c r="DRV22" s="108"/>
      <c r="DRW22" s="108"/>
      <c r="DRX22" s="108"/>
      <c r="DRY22" s="108"/>
      <c r="DRZ22" s="108"/>
      <c r="DSA22" s="108"/>
      <c r="DSB22" s="108"/>
      <c r="DSC22" s="108"/>
      <c r="DSD22" s="108"/>
      <c r="DSE22" s="108"/>
      <c r="DSF22" s="108"/>
      <c r="DSG22" s="108"/>
      <c r="DSH22" s="108"/>
      <c r="DSI22" s="108"/>
      <c r="DSJ22" s="108"/>
      <c r="DSK22" s="108"/>
      <c r="DSL22" s="108"/>
      <c r="DSM22" s="108"/>
      <c r="DSN22" s="108"/>
      <c r="DSO22" s="108"/>
      <c r="DSP22" s="108"/>
      <c r="DSQ22" s="108"/>
      <c r="DSR22" s="108"/>
      <c r="DSS22" s="108"/>
      <c r="DST22" s="108"/>
      <c r="DSU22" s="108"/>
      <c r="DSV22" s="108"/>
      <c r="DSW22" s="108"/>
      <c r="DSX22" s="108"/>
      <c r="DSY22" s="108"/>
      <c r="DSZ22" s="108"/>
      <c r="DTA22" s="108"/>
      <c r="DTB22" s="108"/>
      <c r="DTC22" s="108"/>
      <c r="DTD22" s="108"/>
      <c r="DTE22" s="108"/>
      <c r="DTF22" s="108"/>
      <c r="DTG22" s="108"/>
      <c r="DTH22" s="108"/>
      <c r="DTI22" s="108"/>
      <c r="DTJ22" s="108"/>
      <c r="DTK22" s="108"/>
      <c r="DTL22" s="108"/>
      <c r="DTM22" s="108"/>
      <c r="DTN22" s="108"/>
      <c r="DTO22" s="108"/>
      <c r="DTP22" s="108"/>
      <c r="DTQ22" s="108"/>
      <c r="DTR22" s="108"/>
      <c r="DTS22" s="108"/>
      <c r="DTT22" s="108"/>
      <c r="DTU22" s="108"/>
      <c r="DTV22" s="108"/>
      <c r="DTW22" s="108"/>
      <c r="DTX22" s="108"/>
      <c r="DTY22" s="108"/>
      <c r="DTZ22" s="108"/>
      <c r="DUA22" s="108"/>
      <c r="DUB22" s="108"/>
      <c r="DUC22" s="108"/>
      <c r="DUD22" s="108"/>
      <c r="DUE22" s="108"/>
      <c r="DUF22" s="108"/>
      <c r="DUG22" s="108"/>
      <c r="DUH22" s="108"/>
      <c r="DUI22" s="108"/>
      <c r="DUJ22" s="108"/>
      <c r="DUK22" s="108"/>
      <c r="DUL22" s="108"/>
      <c r="DUM22" s="108"/>
      <c r="DUN22" s="108"/>
      <c r="DUO22" s="108"/>
      <c r="DUP22" s="108"/>
      <c r="DUQ22" s="108"/>
      <c r="DUR22" s="108"/>
      <c r="DUS22" s="108"/>
      <c r="DUT22" s="108"/>
      <c r="DUU22" s="108"/>
      <c r="DUV22" s="108"/>
      <c r="DUW22" s="108"/>
      <c r="DUX22" s="108"/>
      <c r="DUY22" s="108"/>
      <c r="DUZ22" s="108"/>
      <c r="DVA22" s="108"/>
      <c r="DVB22" s="108"/>
      <c r="DVC22" s="108"/>
      <c r="DVD22" s="108"/>
      <c r="DVE22" s="108"/>
      <c r="DVF22" s="108"/>
      <c r="DVG22" s="108"/>
      <c r="DVH22" s="108"/>
      <c r="DVI22" s="108"/>
      <c r="DVJ22" s="108"/>
      <c r="DVK22" s="108"/>
      <c r="DVL22" s="108"/>
      <c r="DVM22" s="108"/>
      <c r="DVN22" s="108"/>
      <c r="DVO22" s="108"/>
      <c r="DVP22" s="108"/>
      <c r="DVQ22" s="108"/>
      <c r="DVR22" s="108"/>
      <c r="DVS22" s="108"/>
      <c r="DVT22" s="108"/>
      <c r="DVU22" s="108"/>
      <c r="DVV22" s="108"/>
      <c r="DVW22" s="108"/>
      <c r="DVX22" s="108"/>
      <c r="DVY22" s="108"/>
      <c r="DVZ22" s="108"/>
      <c r="DWA22" s="108"/>
      <c r="DWB22" s="108"/>
      <c r="DWC22" s="108"/>
      <c r="DWD22" s="108"/>
      <c r="DWE22" s="108"/>
      <c r="DWF22" s="108"/>
      <c r="DWG22" s="108"/>
      <c r="DWH22" s="108"/>
      <c r="DWI22" s="108"/>
      <c r="DWJ22" s="108"/>
      <c r="DWK22" s="108"/>
      <c r="DWL22" s="108"/>
      <c r="DWM22" s="108"/>
      <c r="DWN22" s="108"/>
      <c r="DWO22" s="108"/>
      <c r="DWP22" s="108"/>
      <c r="DWQ22" s="108"/>
      <c r="DWR22" s="108"/>
      <c r="DWS22" s="108"/>
      <c r="DWT22" s="108"/>
      <c r="DWU22" s="108"/>
      <c r="DWV22" s="108"/>
      <c r="DWW22" s="108"/>
      <c r="DWX22" s="108"/>
      <c r="DWY22" s="108"/>
      <c r="DWZ22" s="108"/>
      <c r="DXA22" s="108"/>
      <c r="DXB22" s="108"/>
      <c r="DXC22" s="108"/>
      <c r="DXD22" s="108"/>
      <c r="DXE22" s="108"/>
      <c r="DXF22" s="108"/>
      <c r="DXG22" s="108"/>
      <c r="DXH22" s="108"/>
      <c r="DXI22" s="108"/>
      <c r="DXJ22" s="108"/>
      <c r="DXK22" s="108"/>
      <c r="DXL22" s="108"/>
      <c r="DXM22" s="108"/>
      <c r="DXN22" s="108"/>
      <c r="DXO22" s="108"/>
      <c r="DXP22" s="108"/>
      <c r="DXQ22" s="108"/>
      <c r="DXR22" s="108"/>
      <c r="DXS22" s="108"/>
      <c r="DXT22" s="108"/>
      <c r="DXU22" s="108"/>
      <c r="DXV22" s="108"/>
      <c r="DXW22" s="108"/>
      <c r="DXX22" s="108"/>
      <c r="DXY22" s="108"/>
      <c r="DXZ22" s="108"/>
      <c r="DYA22" s="108"/>
      <c r="DYB22" s="108"/>
      <c r="DYC22" s="108"/>
      <c r="DYD22" s="108"/>
      <c r="DYE22" s="108"/>
      <c r="DYF22" s="108"/>
      <c r="DYG22" s="108"/>
      <c r="DYH22" s="108"/>
      <c r="DYI22" s="108"/>
      <c r="DYJ22" s="108"/>
      <c r="DYK22" s="108"/>
      <c r="DYL22" s="108"/>
      <c r="DYM22" s="108"/>
      <c r="DYN22" s="108"/>
      <c r="DYO22" s="108"/>
      <c r="DYP22" s="108"/>
      <c r="DYQ22" s="108"/>
      <c r="DYR22" s="108"/>
      <c r="DYS22" s="108"/>
      <c r="DYT22" s="108"/>
      <c r="DYU22" s="108"/>
      <c r="DYV22" s="108"/>
      <c r="DYW22" s="108"/>
      <c r="DYX22" s="108"/>
      <c r="DYY22" s="108"/>
      <c r="DYZ22" s="108"/>
      <c r="DZA22" s="108"/>
      <c r="DZB22" s="108"/>
      <c r="DZC22" s="108"/>
      <c r="DZD22" s="108"/>
      <c r="DZE22" s="108"/>
      <c r="DZF22" s="108"/>
      <c r="DZG22" s="108"/>
      <c r="DZH22" s="108"/>
      <c r="DZI22" s="108"/>
      <c r="DZJ22" s="108"/>
      <c r="DZK22" s="108"/>
      <c r="DZL22" s="108"/>
      <c r="DZM22" s="108"/>
      <c r="DZN22" s="108"/>
      <c r="DZO22" s="108"/>
      <c r="DZP22" s="108"/>
      <c r="DZQ22" s="108"/>
      <c r="DZR22" s="108"/>
      <c r="DZS22" s="108"/>
      <c r="DZT22" s="108"/>
      <c r="DZU22" s="108"/>
      <c r="DZV22" s="108"/>
      <c r="DZW22" s="108"/>
      <c r="DZX22" s="108"/>
      <c r="DZY22" s="108"/>
      <c r="DZZ22" s="108"/>
      <c r="EAA22" s="108"/>
      <c r="EAB22" s="108"/>
      <c r="EAC22" s="108"/>
      <c r="EAD22" s="108"/>
      <c r="EAE22" s="108"/>
      <c r="EAF22" s="108"/>
      <c r="EAG22" s="108"/>
      <c r="EAH22" s="108"/>
      <c r="EAI22" s="108"/>
      <c r="EAJ22" s="108"/>
      <c r="EAK22" s="108"/>
      <c r="EAL22" s="108"/>
      <c r="EAM22" s="108"/>
      <c r="EAN22" s="108"/>
      <c r="EAO22" s="108"/>
      <c r="EAP22" s="108"/>
      <c r="EAQ22" s="108"/>
      <c r="EAR22" s="108"/>
      <c r="EAS22" s="108"/>
      <c r="EAT22" s="108"/>
      <c r="EAU22" s="108"/>
      <c r="EAV22" s="108"/>
      <c r="EAW22" s="108"/>
      <c r="EAX22" s="108"/>
      <c r="EAY22" s="108"/>
      <c r="EAZ22" s="108"/>
      <c r="EBA22" s="108"/>
      <c r="EBB22" s="108"/>
      <c r="EBC22" s="108"/>
      <c r="EBD22" s="108"/>
      <c r="EBE22" s="108"/>
      <c r="EBF22" s="108"/>
      <c r="EBG22" s="108"/>
      <c r="EBH22" s="108"/>
      <c r="EBI22" s="108"/>
      <c r="EBJ22" s="108"/>
      <c r="EBK22" s="108"/>
      <c r="EBL22" s="108"/>
      <c r="EBM22" s="108"/>
      <c r="EBN22" s="108"/>
      <c r="EBO22" s="108"/>
      <c r="EBP22" s="108"/>
      <c r="EBQ22" s="108"/>
      <c r="EBR22" s="108"/>
      <c r="EBS22" s="108"/>
      <c r="EBT22" s="108"/>
      <c r="EBU22" s="108"/>
      <c r="EBV22" s="108"/>
      <c r="EBW22" s="108"/>
      <c r="EBX22" s="108"/>
      <c r="EBY22" s="108"/>
      <c r="EBZ22" s="108"/>
      <c r="ECA22" s="108"/>
      <c r="ECB22" s="108"/>
      <c r="ECC22" s="108"/>
      <c r="ECD22" s="108"/>
      <c r="ECE22" s="108"/>
      <c r="ECF22" s="108"/>
      <c r="ECG22" s="108"/>
      <c r="ECH22" s="108"/>
      <c r="ECI22" s="108"/>
      <c r="ECJ22" s="108"/>
      <c r="ECK22" s="108"/>
      <c r="ECL22" s="108"/>
      <c r="ECM22" s="108"/>
      <c r="ECN22" s="108"/>
      <c r="ECO22" s="108"/>
      <c r="ECP22" s="108"/>
      <c r="ECQ22" s="108"/>
      <c r="ECR22" s="108"/>
      <c r="ECS22" s="108"/>
      <c r="ECT22" s="108"/>
      <c r="ECU22" s="108"/>
      <c r="ECV22" s="108"/>
      <c r="ECW22" s="108"/>
      <c r="ECX22" s="108"/>
      <c r="ECY22" s="108"/>
      <c r="ECZ22" s="108"/>
      <c r="EDA22" s="108"/>
      <c r="EDB22" s="108"/>
      <c r="EDC22" s="108"/>
      <c r="EDD22" s="108"/>
      <c r="EDE22" s="108"/>
      <c r="EDF22" s="108"/>
      <c r="EDG22" s="108"/>
      <c r="EDH22" s="108"/>
      <c r="EDI22" s="108"/>
      <c r="EDJ22" s="108"/>
      <c r="EDK22" s="108"/>
      <c r="EDL22" s="108"/>
      <c r="EDM22" s="108"/>
      <c r="EDN22" s="108"/>
      <c r="EDO22" s="108"/>
      <c r="EDP22" s="108"/>
      <c r="EDQ22" s="108"/>
      <c r="EDR22" s="108"/>
      <c r="EDS22" s="108"/>
      <c r="EDT22" s="108"/>
      <c r="EDU22" s="108"/>
      <c r="EDV22" s="108"/>
      <c r="EDW22" s="108"/>
      <c r="EDX22" s="108"/>
      <c r="EDY22" s="108"/>
      <c r="EDZ22" s="108"/>
      <c r="EEA22" s="108"/>
      <c r="EEB22" s="108"/>
      <c r="EEC22" s="108"/>
      <c r="EED22" s="108"/>
      <c r="EEE22" s="108"/>
      <c r="EEF22" s="108"/>
      <c r="EEG22" s="108"/>
      <c r="EEH22" s="108"/>
      <c r="EEI22" s="108"/>
      <c r="EEJ22" s="108"/>
      <c r="EEK22" s="108"/>
      <c r="EEL22" s="108"/>
      <c r="EEM22" s="108"/>
      <c r="EEN22" s="108"/>
      <c r="EEO22" s="108"/>
      <c r="EEP22" s="108"/>
      <c r="EEQ22" s="108"/>
      <c r="EER22" s="108"/>
      <c r="EES22" s="108"/>
      <c r="EET22" s="108"/>
      <c r="EEU22" s="108"/>
      <c r="EEV22" s="108"/>
      <c r="EEW22" s="108"/>
      <c r="EEX22" s="108"/>
      <c r="EEY22" s="108"/>
      <c r="EEZ22" s="108"/>
      <c r="EFA22" s="108"/>
      <c r="EFB22" s="108"/>
      <c r="EFC22" s="108"/>
      <c r="EFD22" s="108"/>
      <c r="EFE22" s="108"/>
      <c r="EFF22" s="108"/>
      <c r="EFG22" s="108"/>
      <c r="EFH22" s="108"/>
      <c r="EFI22" s="108"/>
      <c r="EFJ22" s="108"/>
      <c r="EFK22" s="108"/>
      <c r="EFL22" s="108"/>
      <c r="EFM22" s="108"/>
      <c r="EFN22" s="108"/>
      <c r="EFO22" s="108"/>
      <c r="EFP22" s="108"/>
      <c r="EFQ22" s="108"/>
      <c r="EFR22" s="108"/>
      <c r="EFS22" s="108"/>
      <c r="EFT22" s="108"/>
      <c r="EFU22" s="108"/>
      <c r="EFV22" s="108"/>
      <c r="EFW22" s="108"/>
      <c r="EFX22" s="108"/>
      <c r="EFY22" s="108"/>
      <c r="EFZ22" s="108"/>
      <c r="EGA22" s="108"/>
      <c r="EGB22" s="108"/>
      <c r="EGC22" s="108"/>
      <c r="EGD22" s="108"/>
      <c r="EGE22" s="108"/>
      <c r="EGF22" s="108"/>
      <c r="EGG22" s="108"/>
      <c r="EGH22" s="108"/>
      <c r="EGI22" s="108"/>
      <c r="EGJ22" s="108"/>
      <c r="EGK22" s="108"/>
      <c r="EGL22" s="108"/>
      <c r="EGM22" s="108"/>
      <c r="EGN22" s="108"/>
      <c r="EGO22" s="108"/>
      <c r="EGP22" s="108"/>
      <c r="EGQ22" s="108"/>
      <c r="EGR22" s="108"/>
      <c r="EGS22" s="108"/>
      <c r="EGT22" s="108"/>
      <c r="EGU22" s="108"/>
      <c r="EGV22" s="108"/>
      <c r="EGW22" s="108"/>
      <c r="EGX22" s="108"/>
      <c r="EGY22" s="108"/>
      <c r="EGZ22" s="108"/>
      <c r="EHA22" s="108"/>
      <c r="EHB22" s="108"/>
      <c r="EHC22" s="108"/>
      <c r="EHD22" s="108"/>
      <c r="EHE22" s="108"/>
      <c r="EHF22" s="108"/>
      <c r="EHG22" s="108"/>
      <c r="EHH22" s="108"/>
      <c r="EHI22" s="108"/>
      <c r="EHJ22" s="108"/>
      <c r="EHK22" s="108"/>
      <c r="EHL22" s="108"/>
      <c r="EHM22" s="108"/>
      <c r="EHN22" s="108"/>
      <c r="EHO22" s="108"/>
      <c r="EHP22" s="108"/>
      <c r="EHQ22" s="108"/>
      <c r="EHR22" s="108"/>
      <c r="EHS22" s="108"/>
      <c r="EHT22" s="108"/>
      <c r="EHU22" s="108"/>
      <c r="EHV22" s="108"/>
      <c r="EHW22" s="108"/>
      <c r="EHX22" s="108"/>
      <c r="EHY22" s="108"/>
      <c r="EHZ22" s="108"/>
      <c r="EIA22" s="108"/>
      <c r="EIB22" s="108"/>
      <c r="EIC22" s="108"/>
      <c r="EID22" s="108"/>
      <c r="EIE22" s="108"/>
      <c r="EIF22" s="108"/>
      <c r="EIG22" s="108"/>
      <c r="EIH22" s="108"/>
      <c r="EII22" s="108"/>
      <c r="EIJ22" s="108"/>
      <c r="EIK22" s="108"/>
      <c r="EIL22" s="108"/>
      <c r="EIM22" s="108"/>
      <c r="EIN22" s="108"/>
      <c r="EIO22" s="108"/>
      <c r="EIP22" s="108"/>
      <c r="EIQ22" s="108"/>
      <c r="EIR22" s="108"/>
      <c r="EIS22" s="108"/>
      <c r="EIT22" s="108"/>
      <c r="EIU22" s="108"/>
      <c r="EIV22" s="108"/>
      <c r="EIW22" s="108"/>
      <c r="EIX22" s="108"/>
      <c r="EIY22" s="108"/>
      <c r="EIZ22" s="108"/>
      <c r="EJA22" s="108"/>
      <c r="EJB22" s="108"/>
      <c r="EJC22" s="108"/>
      <c r="EJD22" s="108"/>
      <c r="EJE22" s="108"/>
      <c r="EJF22" s="108"/>
      <c r="EJG22" s="108"/>
      <c r="EJH22" s="108"/>
      <c r="EJI22" s="108"/>
      <c r="EJJ22" s="108"/>
      <c r="EJK22" s="108"/>
      <c r="EJL22" s="108"/>
      <c r="EJM22" s="108"/>
      <c r="EJN22" s="108"/>
      <c r="EJO22" s="108"/>
      <c r="EJP22" s="108"/>
      <c r="EJQ22" s="108"/>
      <c r="EJR22" s="108"/>
      <c r="EJS22" s="108"/>
      <c r="EJT22" s="108"/>
      <c r="EJU22" s="108"/>
      <c r="EJV22" s="108"/>
      <c r="EJW22" s="108"/>
      <c r="EJX22" s="108"/>
      <c r="EJY22" s="108"/>
      <c r="EJZ22" s="108"/>
      <c r="EKA22" s="108"/>
      <c r="EKB22" s="108"/>
      <c r="EKC22" s="108"/>
      <c r="EKD22" s="108"/>
      <c r="EKE22" s="108"/>
      <c r="EKF22" s="108"/>
      <c r="EKG22" s="108"/>
      <c r="EKH22" s="108"/>
      <c r="EKI22" s="108"/>
      <c r="EKJ22" s="108"/>
      <c r="EKK22" s="108"/>
      <c r="EKL22" s="108"/>
      <c r="EKM22" s="108"/>
      <c r="EKN22" s="108"/>
      <c r="EKO22" s="108"/>
      <c r="EKP22" s="108"/>
      <c r="EKQ22" s="108"/>
      <c r="EKR22" s="108"/>
      <c r="EKS22" s="108"/>
      <c r="EKT22" s="108"/>
      <c r="EKU22" s="108"/>
      <c r="EKV22" s="108"/>
      <c r="EKW22" s="108"/>
      <c r="EKX22" s="108"/>
      <c r="EKY22" s="108"/>
      <c r="EKZ22" s="108"/>
      <c r="ELA22" s="108"/>
      <c r="ELB22" s="108"/>
      <c r="ELC22" s="108"/>
      <c r="ELD22" s="108"/>
      <c r="ELE22" s="108"/>
      <c r="ELF22" s="108"/>
      <c r="ELG22" s="108"/>
      <c r="ELH22" s="108"/>
      <c r="ELI22" s="108"/>
      <c r="ELJ22" s="108"/>
      <c r="ELK22" s="108"/>
      <c r="ELL22" s="108"/>
      <c r="ELM22" s="108"/>
      <c r="ELN22" s="108"/>
      <c r="ELO22" s="108"/>
      <c r="ELP22" s="108"/>
      <c r="ELQ22" s="108"/>
      <c r="ELR22" s="108"/>
      <c r="ELS22" s="108"/>
      <c r="ELT22" s="108"/>
      <c r="ELU22" s="108"/>
      <c r="ELV22" s="108"/>
      <c r="ELW22" s="108"/>
      <c r="ELX22" s="108"/>
      <c r="ELY22" s="108"/>
      <c r="ELZ22" s="108"/>
      <c r="EMA22" s="108"/>
      <c r="EMB22" s="108"/>
      <c r="EMC22" s="108"/>
      <c r="EMD22" s="108"/>
      <c r="EME22" s="108"/>
      <c r="EMF22" s="108"/>
      <c r="EMG22" s="108"/>
      <c r="EMH22" s="108"/>
      <c r="EMI22" s="108"/>
      <c r="EMJ22" s="108"/>
      <c r="EMK22" s="108"/>
      <c r="EML22" s="108"/>
      <c r="EMM22" s="108"/>
      <c r="EMN22" s="108"/>
      <c r="EMO22" s="108"/>
      <c r="EMP22" s="108"/>
      <c r="EMQ22" s="108"/>
      <c r="EMR22" s="108"/>
      <c r="EMS22" s="108"/>
      <c r="EMT22" s="108"/>
      <c r="EMU22" s="108"/>
      <c r="EMV22" s="108"/>
      <c r="EMW22" s="108"/>
      <c r="EMX22" s="108"/>
      <c r="EMY22" s="108"/>
      <c r="EMZ22" s="108"/>
      <c r="ENA22" s="108"/>
      <c r="ENB22" s="108"/>
      <c r="ENC22" s="108"/>
      <c r="END22" s="108"/>
      <c r="ENE22" s="108"/>
      <c r="ENF22" s="108"/>
      <c r="ENG22" s="108"/>
      <c r="ENH22" s="108"/>
      <c r="ENI22" s="108"/>
      <c r="ENJ22" s="108"/>
      <c r="ENK22" s="108"/>
      <c r="ENL22" s="108"/>
      <c r="ENM22" s="108"/>
      <c r="ENN22" s="108"/>
      <c r="ENO22" s="108"/>
      <c r="ENP22" s="108"/>
      <c r="ENQ22" s="108"/>
      <c r="ENR22" s="108"/>
      <c r="ENS22" s="108"/>
      <c r="ENT22" s="108"/>
      <c r="ENU22" s="108"/>
      <c r="ENV22" s="108"/>
      <c r="ENW22" s="108"/>
      <c r="ENX22" s="108"/>
      <c r="ENY22" s="108"/>
      <c r="ENZ22" s="108"/>
      <c r="EOA22" s="108"/>
      <c r="EOB22" s="108"/>
      <c r="EOC22" s="108"/>
      <c r="EOD22" s="108"/>
      <c r="EOE22" s="108"/>
      <c r="EOF22" s="108"/>
      <c r="EOG22" s="108"/>
      <c r="EOH22" s="108"/>
      <c r="EOI22" s="108"/>
      <c r="EOJ22" s="108"/>
      <c r="EOK22" s="108"/>
      <c r="EOL22" s="108"/>
      <c r="EOM22" s="108"/>
      <c r="EON22" s="108"/>
      <c r="EOO22" s="108"/>
      <c r="EOP22" s="108"/>
      <c r="EOQ22" s="108"/>
      <c r="EOR22" s="108"/>
      <c r="EOS22" s="108"/>
      <c r="EOT22" s="108"/>
      <c r="EOU22" s="108"/>
      <c r="EOV22" s="108"/>
      <c r="EOW22" s="108"/>
      <c r="EOX22" s="108"/>
      <c r="EOY22" s="108"/>
      <c r="EOZ22" s="108"/>
      <c r="EPA22" s="108"/>
      <c r="EPB22" s="108"/>
      <c r="EPC22" s="108"/>
      <c r="EPD22" s="108"/>
      <c r="EPE22" s="108"/>
      <c r="EPF22" s="108"/>
      <c r="EPG22" s="108"/>
      <c r="EPH22" s="108"/>
      <c r="EPI22" s="108"/>
      <c r="EPJ22" s="108"/>
      <c r="EPK22" s="108"/>
      <c r="EPL22" s="108"/>
      <c r="EPM22" s="108"/>
      <c r="EPN22" s="108"/>
      <c r="EPO22" s="108"/>
      <c r="EPP22" s="108"/>
      <c r="EPQ22" s="108"/>
      <c r="EPR22" s="108"/>
      <c r="EPS22" s="108"/>
      <c r="EPT22" s="108"/>
      <c r="EPU22" s="108"/>
      <c r="EPV22" s="108"/>
      <c r="EPW22" s="108"/>
      <c r="EPX22" s="108"/>
      <c r="EPY22" s="108"/>
      <c r="EPZ22" s="108"/>
      <c r="EQA22" s="108"/>
      <c r="EQB22" s="108"/>
      <c r="EQC22" s="108"/>
      <c r="EQD22" s="108"/>
      <c r="EQE22" s="108"/>
      <c r="EQF22" s="108"/>
      <c r="EQG22" s="108"/>
      <c r="EQH22" s="108"/>
      <c r="EQI22" s="108"/>
      <c r="EQJ22" s="108"/>
      <c r="EQK22" s="108"/>
      <c r="EQL22" s="108"/>
      <c r="EQM22" s="108"/>
      <c r="EQN22" s="108"/>
      <c r="EQO22" s="108"/>
      <c r="EQP22" s="108"/>
      <c r="EQQ22" s="108"/>
      <c r="EQR22" s="108"/>
      <c r="EQS22" s="108"/>
      <c r="EQT22" s="108"/>
      <c r="EQU22" s="108"/>
      <c r="EQV22" s="108"/>
      <c r="EQW22" s="108"/>
      <c r="EQX22" s="108"/>
      <c r="EQY22" s="108"/>
      <c r="EQZ22" s="108"/>
      <c r="ERA22" s="108"/>
      <c r="ERB22" s="108"/>
      <c r="ERC22" s="108"/>
      <c r="ERD22" s="108"/>
      <c r="ERE22" s="108"/>
      <c r="ERF22" s="108"/>
      <c r="ERG22" s="108"/>
      <c r="ERH22" s="108"/>
      <c r="ERI22" s="108"/>
      <c r="ERJ22" s="108"/>
      <c r="ERK22" s="108"/>
      <c r="ERL22" s="108"/>
      <c r="ERM22" s="108"/>
      <c r="ERN22" s="108"/>
      <c r="ERO22" s="108"/>
      <c r="ERP22" s="108"/>
      <c r="ERQ22" s="108"/>
      <c r="ERR22" s="108"/>
      <c r="ERS22" s="108"/>
      <c r="ERT22" s="108"/>
      <c r="ERU22" s="108"/>
      <c r="ERV22" s="108"/>
      <c r="ERW22" s="108"/>
      <c r="ERX22" s="108"/>
      <c r="ERY22" s="108"/>
      <c r="ERZ22" s="108"/>
      <c r="ESA22" s="108"/>
      <c r="ESB22" s="108"/>
      <c r="ESC22" s="108"/>
      <c r="ESD22" s="108"/>
      <c r="ESE22" s="108"/>
      <c r="ESF22" s="108"/>
      <c r="ESG22" s="108"/>
      <c r="ESH22" s="108"/>
      <c r="ESI22" s="108"/>
      <c r="ESJ22" s="108"/>
      <c r="ESK22" s="108"/>
      <c r="ESL22" s="108"/>
      <c r="ESM22" s="108"/>
      <c r="ESN22" s="108"/>
      <c r="ESO22" s="108"/>
      <c r="ESP22" s="108"/>
      <c r="ESQ22" s="108"/>
      <c r="ESR22" s="108"/>
      <c r="ESS22" s="108"/>
      <c r="EST22" s="108"/>
      <c r="ESU22" s="108"/>
      <c r="ESV22" s="108"/>
      <c r="ESW22" s="108"/>
      <c r="ESX22" s="108"/>
      <c r="ESY22" s="108"/>
      <c r="ESZ22" s="108"/>
      <c r="ETA22" s="108"/>
      <c r="ETB22" s="108"/>
      <c r="ETC22" s="108"/>
      <c r="ETD22" s="108"/>
      <c r="ETE22" s="108"/>
      <c r="ETF22" s="108"/>
      <c r="ETG22" s="108"/>
      <c r="ETH22" s="108"/>
      <c r="ETI22" s="108"/>
      <c r="ETJ22" s="108"/>
      <c r="ETK22" s="108"/>
      <c r="ETL22" s="108"/>
      <c r="ETM22" s="108"/>
      <c r="ETN22" s="108"/>
      <c r="ETO22" s="108"/>
      <c r="ETP22" s="108"/>
      <c r="ETQ22" s="108"/>
      <c r="ETR22" s="108"/>
      <c r="ETS22" s="108"/>
      <c r="ETT22" s="108"/>
      <c r="ETU22" s="108"/>
      <c r="ETV22" s="108"/>
      <c r="ETW22" s="108"/>
      <c r="ETX22" s="108"/>
      <c r="ETY22" s="108"/>
      <c r="ETZ22" s="108"/>
      <c r="EUA22" s="108"/>
      <c r="EUB22" s="108"/>
      <c r="EUC22" s="108"/>
      <c r="EUD22" s="108"/>
      <c r="EUE22" s="108"/>
      <c r="EUF22" s="108"/>
      <c r="EUG22" s="108"/>
      <c r="EUH22" s="108"/>
      <c r="EUI22" s="108"/>
      <c r="EUJ22" s="108"/>
      <c r="EUK22" s="108"/>
      <c r="EUL22" s="108"/>
      <c r="EUM22" s="108"/>
      <c r="EUN22" s="108"/>
      <c r="EUO22" s="108"/>
      <c r="EUP22" s="108"/>
      <c r="EUQ22" s="108"/>
      <c r="EUR22" s="108"/>
      <c r="EUS22" s="108"/>
      <c r="EUT22" s="108"/>
      <c r="EUU22" s="108"/>
      <c r="EUV22" s="108"/>
      <c r="EUW22" s="108"/>
      <c r="EUX22" s="108"/>
      <c r="EUY22" s="108"/>
      <c r="EUZ22" s="108"/>
      <c r="EVA22" s="108"/>
      <c r="EVB22" s="108"/>
      <c r="EVC22" s="108"/>
      <c r="EVD22" s="108"/>
      <c r="EVE22" s="108"/>
      <c r="EVF22" s="108"/>
      <c r="EVG22" s="108"/>
    </row>
    <row r="23" spans="1:3959" s="111" customFormat="1" ht="15" x14ac:dyDescent="0.25">
      <c r="A23" s="786" t="s">
        <v>1292</v>
      </c>
      <c r="B23" s="406" t="s">
        <v>118</v>
      </c>
      <c r="C23" s="370">
        <v>13</v>
      </c>
      <c r="D23" s="414">
        <f>'Notes BS'!D226</f>
        <v>0</v>
      </c>
      <c r="E23" s="117"/>
      <c r="F23" s="414">
        <f>'Notes BS'!E226</f>
        <v>0</v>
      </c>
      <c r="G23" s="4"/>
      <c r="H23" s="420">
        <f>'Notes BS'!F226</f>
        <v>0</v>
      </c>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c r="IK23" s="108"/>
      <c r="IL23" s="108"/>
      <c r="IM23" s="108"/>
      <c r="IN23" s="108"/>
      <c r="IO23" s="108"/>
      <c r="IP23" s="108"/>
      <c r="IQ23" s="108"/>
      <c r="IR23" s="108"/>
      <c r="IS23" s="108"/>
      <c r="IT23" s="108"/>
      <c r="IU23" s="108"/>
      <c r="IV23" s="108"/>
      <c r="IW23" s="108"/>
      <c r="IX23" s="108"/>
      <c r="IY23" s="108"/>
      <c r="IZ23" s="108"/>
      <c r="JA23" s="108"/>
      <c r="JB23" s="108"/>
      <c r="JC23" s="108"/>
      <c r="JD23" s="108"/>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8"/>
      <c r="KE23" s="108"/>
      <c r="KF23" s="108"/>
      <c r="KG23" s="108"/>
      <c r="KH23" s="108"/>
      <c r="KI23" s="108"/>
      <c r="KJ23" s="108"/>
      <c r="KK23" s="108"/>
      <c r="KL23" s="108"/>
      <c r="KM23" s="108"/>
      <c r="KN23" s="108"/>
      <c r="KO23" s="108"/>
      <c r="KP23" s="108"/>
      <c r="KQ23" s="108"/>
      <c r="KR23" s="108"/>
      <c r="KS23" s="108"/>
      <c r="KT23" s="108"/>
      <c r="KU23" s="108"/>
      <c r="KV23" s="108"/>
      <c r="KW23" s="108"/>
      <c r="KX23" s="108"/>
      <c r="KY23" s="108"/>
      <c r="KZ23" s="108"/>
      <c r="LA23" s="108"/>
      <c r="LB23" s="108"/>
      <c r="LC23" s="108"/>
      <c r="LD23" s="108"/>
      <c r="LE23" s="108"/>
      <c r="LF23" s="108"/>
      <c r="LG23" s="108"/>
      <c r="LH23" s="108"/>
      <c r="LI23" s="108"/>
      <c r="LJ23" s="108"/>
      <c r="LK23" s="108"/>
      <c r="LL23" s="108"/>
      <c r="LM23" s="108"/>
      <c r="LN23" s="108"/>
      <c r="LO23" s="108"/>
      <c r="LP23" s="108"/>
      <c r="LQ23" s="108"/>
      <c r="LR23" s="108"/>
      <c r="LS23" s="108"/>
      <c r="LT23" s="108"/>
      <c r="LU23" s="108"/>
      <c r="LV23" s="108"/>
      <c r="LW23" s="108"/>
      <c r="LX23" s="108"/>
      <c r="LY23" s="108"/>
      <c r="LZ23" s="108"/>
      <c r="MA23" s="108"/>
      <c r="MB23" s="108"/>
      <c r="MC23" s="108"/>
      <c r="MD23" s="108"/>
      <c r="ME23" s="108"/>
      <c r="MF23" s="108"/>
      <c r="MG23" s="108"/>
      <c r="MH23" s="108"/>
      <c r="MI23" s="108"/>
      <c r="MJ23" s="108"/>
      <c r="MK23" s="108"/>
      <c r="ML23" s="108"/>
      <c r="MM23" s="108"/>
      <c r="MN23" s="108"/>
      <c r="MO23" s="108"/>
      <c r="MP23" s="108"/>
      <c r="MQ23" s="108"/>
      <c r="MR23" s="108"/>
      <c r="MS23" s="108"/>
      <c r="MT23" s="108"/>
      <c r="MU23" s="108"/>
      <c r="MV23" s="108"/>
      <c r="MW23" s="108"/>
      <c r="MX23" s="108"/>
      <c r="MY23" s="108"/>
      <c r="MZ23" s="108"/>
      <c r="NA23" s="108"/>
      <c r="NB23" s="108"/>
      <c r="NC23" s="108"/>
      <c r="ND23" s="108"/>
      <c r="NE23" s="108"/>
      <c r="NF23" s="108"/>
      <c r="NG23" s="108"/>
      <c r="NH23" s="108"/>
      <c r="NI23" s="108"/>
      <c r="NJ23" s="108"/>
      <c r="NK23" s="108"/>
      <c r="NL23" s="108"/>
      <c r="NM23" s="108"/>
      <c r="NN23" s="108"/>
      <c r="NO23" s="108"/>
      <c r="NP23" s="108"/>
      <c r="NQ23" s="108"/>
      <c r="NR23" s="108"/>
      <c r="NS23" s="108"/>
      <c r="NT23" s="108"/>
      <c r="NU23" s="108"/>
      <c r="NV23" s="108"/>
      <c r="NW23" s="108"/>
      <c r="NX23" s="108"/>
      <c r="NY23" s="108"/>
      <c r="NZ23" s="108"/>
      <c r="OA23" s="108"/>
      <c r="OB23" s="108"/>
      <c r="OC23" s="108"/>
      <c r="OD23" s="108"/>
      <c r="OE23" s="108"/>
      <c r="OF23" s="108"/>
      <c r="OG23" s="108"/>
      <c r="OH23" s="108"/>
      <c r="OI23" s="108"/>
      <c r="OJ23" s="108"/>
      <c r="OK23" s="108"/>
      <c r="OL23" s="108"/>
      <c r="OM23" s="108"/>
      <c r="ON23" s="108"/>
      <c r="OO23" s="108"/>
      <c r="OP23" s="108"/>
      <c r="OQ23" s="108"/>
      <c r="OR23" s="108"/>
      <c r="OS23" s="108"/>
      <c r="OT23" s="108"/>
      <c r="OU23" s="108"/>
      <c r="OV23" s="108"/>
      <c r="OW23" s="108"/>
      <c r="OX23" s="108"/>
      <c r="OY23" s="108"/>
      <c r="OZ23" s="108"/>
      <c r="PA23" s="108"/>
      <c r="PB23" s="108"/>
      <c r="PC23" s="108"/>
      <c r="PD23" s="108"/>
      <c r="PE23" s="108"/>
      <c r="PF23" s="108"/>
      <c r="PG23" s="108"/>
      <c r="PH23" s="108"/>
      <c r="PI23" s="108"/>
      <c r="PJ23" s="108"/>
      <c r="PK23" s="108"/>
      <c r="PL23" s="108"/>
      <c r="PM23" s="108"/>
      <c r="PN23" s="108"/>
      <c r="PO23" s="108"/>
      <c r="PP23" s="108"/>
      <c r="PQ23" s="108"/>
      <c r="PR23" s="108"/>
      <c r="PS23" s="108"/>
      <c r="PT23" s="108"/>
      <c r="PU23" s="108"/>
      <c r="PV23" s="108"/>
      <c r="PW23" s="108"/>
      <c r="PX23" s="108"/>
      <c r="PY23" s="108"/>
      <c r="PZ23" s="108"/>
      <c r="QA23" s="108"/>
      <c r="QB23" s="108"/>
      <c r="QC23" s="108"/>
      <c r="QD23" s="108"/>
      <c r="QE23" s="108"/>
      <c r="QF23" s="108"/>
      <c r="QG23" s="108"/>
      <c r="QH23" s="108"/>
      <c r="QI23" s="108"/>
      <c r="QJ23" s="108"/>
      <c r="QK23" s="108"/>
      <c r="QL23" s="108"/>
      <c r="QM23" s="108"/>
      <c r="QN23" s="108"/>
      <c r="QO23" s="108"/>
      <c r="QP23" s="108"/>
      <c r="QQ23" s="108"/>
      <c r="QR23" s="108"/>
      <c r="QS23" s="108"/>
      <c r="QT23" s="108"/>
      <c r="QU23" s="108"/>
      <c r="QV23" s="108"/>
      <c r="QW23" s="108"/>
      <c r="QX23" s="108"/>
      <c r="QY23" s="108"/>
      <c r="QZ23" s="108"/>
      <c r="RA23" s="108"/>
      <c r="RB23" s="108"/>
      <c r="RC23" s="108"/>
      <c r="RD23" s="108"/>
      <c r="RE23" s="108"/>
      <c r="RF23" s="108"/>
      <c r="RG23" s="108"/>
      <c r="RH23" s="108"/>
      <c r="RI23" s="108"/>
      <c r="RJ23" s="108"/>
      <c r="RK23" s="108"/>
      <c r="RL23" s="108"/>
      <c r="RM23" s="108"/>
      <c r="RN23" s="108"/>
      <c r="RO23" s="108"/>
      <c r="RP23" s="108"/>
      <c r="RQ23" s="108"/>
      <c r="RR23" s="108"/>
      <c r="RS23" s="108"/>
      <c r="RT23" s="108"/>
      <c r="RU23" s="108"/>
      <c r="RV23" s="108"/>
      <c r="RW23" s="108"/>
      <c r="RX23" s="108"/>
      <c r="RY23" s="108"/>
      <c r="RZ23" s="108"/>
      <c r="SA23" s="108"/>
      <c r="SB23" s="108"/>
      <c r="SC23" s="108"/>
      <c r="SD23" s="108"/>
      <c r="SE23" s="108"/>
      <c r="SF23" s="108"/>
      <c r="SG23" s="108"/>
      <c r="SH23" s="108"/>
      <c r="SI23" s="108"/>
      <c r="SJ23" s="108"/>
      <c r="SK23" s="108"/>
      <c r="SL23" s="108"/>
      <c r="SM23" s="108"/>
      <c r="SN23" s="108"/>
      <c r="SO23" s="108"/>
      <c r="SP23" s="108"/>
      <c r="SQ23" s="108"/>
      <c r="SR23" s="108"/>
      <c r="SS23" s="108"/>
      <c r="ST23" s="108"/>
      <c r="SU23" s="108"/>
      <c r="SV23" s="108"/>
      <c r="SW23" s="108"/>
      <c r="SX23" s="108"/>
      <c r="SY23" s="108"/>
      <c r="SZ23" s="108"/>
      <c r="TA23" s="108"/>
      <c r="TB23" s="108"/>
      <c r="TC23" s="108"/>
      <c r="TD23" s="108"/>
      <c r="TE23" s="108"/>
      <c r="TF23" s="108"/>
      <c r="TG23" s="108"/>
      <c r="TH23" s="108"/>
      <c r="TI23" s="108"/>
      <c r="TJ23" s="108"/>
      <c r="TK23" s="108"/>
      <c r="TL23" s="108"/>
      <c r="TM23" s="108"/>
      <c r="TN23" s="108"/>
      <c r="TO23" s="108"/>
      <c r="TP23" s="108"/>
      <c r="TQ23" s="108"/>
      <c r="TR23" s="108"/>
      <c r="TS23" s="108"/>
      <c r="TT23" s="108"/>
      <c r="TU23" s="108"/>
      <c r="TV23" s="108"/>
      <c r="TW23" s="108"/>
      <c r="TX23" s="108"/>
      <c r="TY23" s="108"/>
      <c r="TZ23" s="108"/>
      <c r="UA23" s="108"/>
      <c r="UB23" s="108"/>
      <c r="UC23" s="108"/>
      <c r="UD23" s="108"/>
      <c r="UE23" s="108"/>
      <c r="UF23" s="108"/>
      <c r="UG23" s="108"/>
      <c r="UH23" s="108"/>
      <c r="UI23" s="108"/>
      <c r="UJ23" s="108"/>
      <c r="UK23" s="108"/>
      <c r="UL23" s="108"/>
      <c r="UM23" s="108"/>
      <c r="UN23" s="108"/>
      <c r="UO23" s="108"/>
      <c r="UP23" s="108"/>
      <c r="UQ23" s="108"/>
      <c r="UR23" s="108"/>
      <c r="US23" s="108"/>
      <c r="UT23" s="108"/>
      <c r="UU23" s="108"/>
      <c r="UV23" s="108"/>
      <c r="UW23" s="108"/>
      <c r="UX23" s="108"/>
      <c r="UY23" s="108"/>
      <c r="UZ23" s="108"/>
      <c r="VA23" s="108"/>
      <c r="VB23" s="108"/>
      <c r="VC23" s="108"/>
      <c r="VD23" s="108"/>
      <c r="VE23" s="108"/>
      <c r="VF23" s="108"/>
      <c r="VG23" s="108"/>
      <c r="VH23" s="108"/>
      <c r="VI23" s="108"/>
      <c r="VJ23" s="108"/>
      <c r="VK23" s="108"/>
      <c r="VL23" s="108"/>
      <c r="VM23" s="108"/>
      <c r="VN23" s="108"/>
      <c r="VO23" s="108"/>
      <c r="VP23" s="108"/>
      <c r="VQ23" s="108"/>
      <c r="VR23" s="108"/>
      <c r="VS23" s="108"/>
      <c r="VT23" s="108"/>
      <c r="VU23" s="108"/>
      <c r="VV23" s="108"/>
      <c r="VW23" s="108"/>
      <c r="VX23" s="108"/>
      <c r="VY23" s="108"/>
      <c r="VZ23" s="108"/>
      <c r="WA23" s="108"/>
      <c r="WB23" s="108"/>
      <c r="WC23" s="108"/>
      <c r="WD23" s="108"/>
      <c r="WE23" s="108"/>
      <c r="WF23" s="108"/>
      <c r="WG23" s="108"/>
      <c r="WH23" s="108"/>
      <c r="WI23" s="108"/>
      <c r="WJ23" s="108"/>
      <c r="WK23" s="108"/>
      <c r="WL23" s="108"/>
      <c r="WM23" s="108"/>
      <c r="WN23" s="108"/>
      <c r="WO23" s="108"/>
      <c r="WP23" s="108"/>
      <c r="WQ23" s="108"/>
      <c r="WR23" s="108"/>
      <c r="WS23" s="108"/>
      <c r="WT23" s="108"/>
      <c r="WU23" s="108"/>
      <c r="WV23" s="108"/>
      <c r="WW23" s="108"/>
      <c r="WX23" s="108"/>
      <c r="WY23" s="108"/>
      <c r="WZ23" s="108"/>
      <c r="XA23" s="108"/>
      <c r="XB23" s="108"/>
      <c r="XC23" s="108"/>
      <c r="XD23" s="108"/>
      <c r="XE23" s="108"/>
      <c r="XF23" s="108"/>
      <c r="XG23" s="108"/>
      <c r="XH23" s="108"/>
      <c r="XI23" s="108"/>
      <c r="XJ23" s="108"/>
      <c r="XK23" s="108"/>
      <c r="XL23" s="108"/>
      <c r="XM23" s="108"/>
      <c r="XN23" s="108"/>
      <c r="XO23" s="108"/>
      <c r="XP23" s="108"/>
      <c r="XQ23" s="108"/>
      <c r="XR23" s="108"/>
      <c r="XS23" s="108"/>
      <c r="XT23" s="108"/>
      <c r="XU23" s="108"/>
      <c r="XV23" s="108"/>
      <c r="XW23" s="108"/>
      <c r="XX23" s="108"/>
      <c r="XY23" s="108"/>
      <c r="XZ23" s="108"/>
      <c r="YA23" s="108"/>
      <c r="YB23" s="108"/>
      <c r="YC23" s="108"/>
      <c r="YD23" s="108"/>
      <c r="YE23" s="108"/>
      <c r="YF23" s="108"/>
      <c r="YG23" s="108"/>
      <c r="YH23" s="108"/>
      <c r="YI23" s="108"/>
      <c r="YJ23" s="108"/>
      <c r="YK23" s="108"/>
      <c r="YL23" s="108"/>
      <c r="YM23" s="108"/>
      <c r="YN23" s="108"/>
      <c r="YO23" s="108"/>
      <c r="YP23" s="108"/>
      <c r="YQ23" s="108"/>
      <c r="YR23" s="108"/>
      <c r="YS23" s="108"/>
      <c r="YT23" s="108"/>
      <c r="YU23" s="108"/>
      <c r="YV23" s="108"/>
      <c r="YW23" s="108"/>
      <c r="YX23" s="108"/>
      <c r="YY23" s="108"/>
      <c r="YZ23" s="108"/>
      <c r="ZA23" s="108"/>
      <c r="ZB23" s="108"/>
      <c r="ZC23" s="108"/>
      <c r="ZD23" s="108"/>
      <c r="ZE23" s="108"/>
      <c r="ZF23" s="108"/>
      <c r="ZG23" s="108"/>
      <c r="ZH23" s="108"/>
      <c r="ZI23" s="108"/>
      <c r="ZJ23" s="108"/>
      <c r="ZK23" s="108"/>
      <c r="ZL23" s="108"/>
      <c r="ZM23" s="108"/>
      <c r="ZN23" s="108"/>
      <c r="ZO23" s="108"/>
      <c r="ZP23" s="108"/>
      <c r="ZQ23" s="108"/>
      <c r="ZR23" s="108"/>
      <c r="ZS23" s="108"/>
      <c r="ZT23" s="108"/>
      <c r="ZU23" s="108"/>
      <c r="ZV23" s="108"/>
      <c r="ZW23" s="108"/>
      <c r="ZX23" s="108"/>
      <c r="ZY23" s="108"/>
      <c r="ZZ23" s="108"/>
      <c r="AAA23" s="108"/>
      <c r="AAB23" s="108"/>
      <c r="AAC23" s="108"/>
      <c r="AAD23" s="108"/>
      <c r="AAE23" s="108"/>
      <c r="AAF23" s="108"/>
      <c r="AAG23" s="108"/>
      <c r="AAH23" s="108"/>
      <c r="AAI23" s="108"/>
      <c r="AAJ23" s="108"/>
      <c r="AAK23" s="108"/>
      <c r="AAL23" s="108"/>
      <c r="AAM23" s="108"/>
      <c r="AAN23" s="108"/>
      <c r="AAO23" s="108"/>
      <c r="AAP23" s="108"/>
      <c r="AAQ23" s="108"/>
      <c r="AAR23" s="108"/>
      <c r="AAS23" s="108"/>
      <c r="AAT23" s="108"/>
      <c r="AAU23" s="108"/>
      <c r="AAV23" s="108"/>
      <c r="AAW23" s="108"/>
      <c r="AAX23" s="108"/>
      <c r="AAY23" s="108"/>
      <c r="AAZ23" s="108"/>
      <c r="ABA23" s="108"/>
      <c r="ABB23" s="108"/>
      <c r="ABC23" s="108"/>
      <c r="ABD23" s="108"/>
      <c r="ABE23" s="108"/>
      <c r="ABF23" s="108"/>
      <c r="ABG23" s="108"/>
      <c r="ABH23" s="108"/>
      <c r="ABI23" s="108"/>
      <c r="ABJ23" s="108"/>
      <c r="ABK23" s="108"/>
      <c r="ABL23" s="108"/>
      <c r="ABM23" s="108"/>
      <c r="ABN23" s="108"/>
      <c r="ABO23" s="108"/>
      <c r="ABP23" s="108"/>
      <c r="ABQ23" s="108"/>
      <c r="ABR23" s="108"/>
      <c r="ABS23" s="108"/>
      <c r="ABT23" s="108"/>
      <c r="ABU23" s="108"/>
      <c r="ABV23" s="108"/>
      <c r="ABW23" s="108"/>
      <c r="ABX23" s="108"/>
      <c r="ABY23" s="108"/>
      <c r="ABZ23" s="108"/>
      <c r="ACA23" s="108"/>
      <c r="ACB23" s="108"/>
      <c r="ACC23" s="108"/>
      <c r="ACD23" s="108"/>
      <c r="ACE23" s="108"/>
      <c r="ACF23" s="108"/>
      <c r="ACG23" s="108"/>
      <c r="ACH23" s="108"/>
      <c r="ACI23" s="108"/>
      <c r="ACJ23" s="108"/>
      <c r="ACK23" s="108"/>
      <c r="ACL23" s="108"/>
      <c r="ACM23" s="108"/>
      <c r="ACN23" s="108"/>
      <c r="ACO23" s="108"/>
      <c r="ACP23" s="108"/>
      <c r="ACQ23" s="108"/>
      <c r="ACR23" s="108"/>
      <c r="ACS23" s="108"/>
      <c r="ACT23" s="108"/>
      <c r="ACU23" s="108"/>
      <c r="ACV23" s="108"/>
      <c r="ACW23" s="108"/>
      <c r="ACX23" s="108"/>
      <c r="ACY23" s="108"/>
      <c r="ACZ23" s="108"/>
      <c r="ADA23" s="108"/>
      <c r="ADB23" s="108"/>
      <c r="ADC23" s="108"/>
      <c r="ADD23" s="108"/>
      <c r="ADE23" s="108"/>
      <c r="ADF23" s="108"/>
      <c r="ADG23" s="108"/>
      <c r="ADH23" s="108"/>
      <c r="ADI23" s="108"/>
      <c r="ADJ23" s="108"/>
      <c r="ADK23" s="108"/>
      <c r="ADL23" s="108"/>
      <c r="ADM23" s="108"/>
      <c r="ADN23" s="108"/>
      <c r="ADO23" s="108"/>
      <c r="ADP23" s="108"/>
      <c r="ADQ23" s="108"/>
      <c r="ADR23" s="108"/>
      <c r="ADS23" s="108"/>
      <c r="ADT23" s="108"/>
      <c r="ADU23" s="108"/>
      <c r="ADV23" s="108"/>
      <c r="ADW23" s="108"/>
      <c r="ADX23" s="108"/>
      <c r="ADY23" s="108"/>
      <c r="ADZ23" s="108"/>
      <c r="AEA23" s="108"/>
      <c r="AEB23" s="108"/>
      <c r="AEC23" s="108"/>
      <c r="AED23" s="108"/>
      <c r="AEE23" s="108"/>
      <c r="AEF23" s="108"/>
      <c r="AEG23" s="108"/>
      <c r="AEH23" s="108"/>
      <c r="AEI23" s="108"/>
      <c r="AEJ23" s="108"/>
      <c r="AEK23" s="108"/>
      <c r="AEL23" s="108"/>
      <c r="AEM23" s="108"/>
      <c r="AEN23" s="108"/>
      <c r="AEO23" s="108"/>
      <c r="AEP23" s="108"/>
      <c r="AEQ23" s="108"/>
      <c r="AER23" s="108"/>
      <c r="AES23" s="108"/>
      <c r="AET23" s="108"/>
      <c r="AEU23" s="108"/>
      <c r="AEV23" s="108"/>
      <c r="AEW23" s="108"/>
      <c r="AEX23" s="108"/>
      <c r="AEY23" s="108"/>
      <c r="AEZ23" s="108"/>
      <c r="AFA23" s="108"/>
      <c r="AFB23" s="108"/>
      <c r="AFC23" s="108"/>
      <c r="AFD23" s="108"/>
      <c r="AFE23" s="108"/>
      <c r="AFF23" s="108"/>
      <c r="AFG23" s="108"/>
      <c r="AFH23" s="108"/>
      <c r="AFI23" s="108"/>
      <c r="AFJ23" s="108"/>
      <c r="AFK23" s="108"/>
      <c r="AFL23" s="108"/>
      <c r="AFM23" s="108"/>
      <c r="AFN23" s="108"/>
      <c r="AFO23" s="108"/>
      <c r="AFP23" s="108"/>
      <c r="AFQ23" s="108"/>
      <c r="AFR23" s="108"/>
      <c r="AFS23" s="108"/>
      <c r="AFT23" s="108"/>
      <c r="AFU23" s="108"/>
      <c r="AFV23" s="108"/>
      <c r="AFW23" s="108"/>
      <c r="AFX23" s="108"/>
      <c r="AFY23" s="108"/>
      <c r="AFZ23" s="108"/>
      <c r="AGA23" s="108"/>
      <c r="AGB23" s="108"/>
      <c r="AGC23" s="108"/>
      <c r="AGD23" s="108"/>
      <c r="AGE23" s="108"/>
      <c r="AGF23" s="108"/>
      <c r="AGG23" s="108"/>
      <c r="AGH23" s="108"/>
      <c r="AGI23" s="108"/>
      <c r="AGJ23" s="108"/>
      <c r="AGK23" s="108"/>
      <c r="AGL23" s="108"/>
      <c r="AGM23" s="108"/>
      <c r="AGN23" s="108"/>
      <c r="AGO23" s="108"/>
      <c r="AGP23" s="108"/>
      <c r="AGQ23" s="108"/>
      <c r="AGR23" s="108"/>
      <c r="AGS23" s="108"/>
      <c r="AGT23" s="108"/>
      <c r="AGU23" s="108"/>
      <c r="AGV23" s="108"/>
      <c r="AGW23" s="108"/>
      <c r="AGX23" s="108"/>
      <c r="AGY23" s="108"/>
      <c r="AGZ23" s="108"/>
      <c r="AHA23" s="108"/>
      <c r="AHB23" s="108"/>
      <c r="AHC23" s="108"/>
      <c r="AHD23" s="108"/>
      <c r="AHE23" s="108"/>
      <c r="AHF23" s="108"/>
      <c r="AHG23" s="108"/>
      <c r="AHH23" s="108"/>
      <c r="AHI23" s="108"/>
      <c r="AHJ23" s="108"/>
      <c r="AHK23" s="108"/>
      <c r="AHL23" s="108"/>
      <c r="AHM23" s="108"/>
      <c r="AHN23" s="108"/>
      <c r="AHO23" s="108"/>
      <c r="AHP23" s="108"/>
      <c r="AHQ23" s="108"/>
      <c r="AHR23" s="108"/>
      <c r="AHS23" s="108"/>
      <c r="AHT23" s="108"/>
      <c r="AHU23" s="108"/>
      <c r="AHV23" s="108"/>
      <c r="AHW23" s="108"/>
      <c r="AHX23" s="108"/>
      <c r="AHY23" s="108"/>
      <c r="AHZ23" s="108"/>
      <c r="AIA23" s="108"/>
      <c r="AIB23" s="108"/>
      <c r="AIC23" s="108"/>
      <c r="AID23" s="108"/>
      <c r="AIE23" s="108"/>
      <c r="AIF23" s="108"/>
      <c r="AIG23" s="108"/>
      <c r="AIH23" s="108"/>
      <c r="AII23" s="108"/>
      <c r="AIJ23" s="108"/>
      <c r="AIK23" s="108"/>
      <c r="AIL23" s="108"/>
      <c r="AIM23" s="108"/>
      <c r="AIN23" s="108"/>
      <c r="AIO23" s="108"/>
      <c r="AIP23" s="108"/>
      <c r="AIQ23" s="108"/>
      <c r="AIR23" s="108"/>
      <c r="AIS23" s="108"/>
      <c r="AIT23" s="108"/>
      <c r="AIU23" s="108"/>
      <c r="AIV23" s="108"/>
      <c r="AIW23" s="108"/>
      <c r="AIX23" s="108"/>
      <c r="AIY23" s="108"/>
      <c r="AIZ23" s="108"/>
      <c r="AJA23" s="108"/>
      <c r="AJB23" s="108"/>
      <c r="AJC23" s="108"/>
      <c r="AJD23" s="108"/>
      <c r="AJE23" s="108"/>
      <c r="AJF23" s="108"/>
      <c r="AJG23" s="108"/>
      <c r="AJH23" s="108"/>
      <c r="AJI23" s="108"/>
      <c r="AJJ23" s="108"/>
      <c r="AJK23" s="108"/>
      <c r="AJL23" s="108"/>
      <c r="AJM23" s="108"/>
      <c r="AJN23" s="108"/>
      <c r="AJO23" s="108"/>
      <c r="AJP23" s="108"/>
      <c r="AJQ23" s="108"/>
      <c r="AJR23" s="108"/>
      <c r="AJS23" s="108"/>
      <c r="AJT23" s="108"/>
      <c r="AJU23" s="108"/>
      <c r="AJV23" s="108"/>
      <c r="AJW23" s="108"/>
      <c r="AJX23" s="108"/>
      <c r="AJY23" s="108"/>
      <c r="AJZ23" s="108"/>
      <c r="AKA23" s="108"/>
      <c r="AKB23" s="108"/>
      <c r="AKC23" s="108"/>
      <c r="AKD23" s="108"/>
      <c r="AKE23" s="108"/>
      <c r="AKF23" s="108"/>
      <c r="AKG23" s="108"/>
      <c r="AKH23" s="108"/>
      <c r="AKI23" s="108"/>
      <c r="AKJ23" s="108"/>
      <c r="AKK23" s="108"/>
      <c r="AKL23" s="108"/>
      <c r="AKM23" s="108"/>
      <c r="AKN23" s="108"/>
      <c r="AKO23" s="108"/>
      <c r="AKP23" s="108"/>
      <c r="AKQ23" s="108"/>
      <c r="AKR23" s="108"/>
      <c r="AKS23" s="108"/>
      <c r="AKT23" s="108"/>
      <c r="AKU23" s="108"/>
      <c r="AKV23" s="108"/>
      <c r="AKW23" s="108"/>
      <c r="AKX23" s="108"/>
      <c r="AKY23" s="108"/>
      <c r="AKZ23" s="108"/>
      <c r="ALA23" s="108"/>
      <c r="ALB23" s="108"/>
      <c r="ALC23" s="108"/>
      <c r="ALD23" s="108"/>
      <c r="ALE23" s="108"/>
      <c r="ALF23" s="108"/>
      <c r="ALG23" s="108"/>
      <c r="ALH23" s="108"/>
      <c r="ALI23" s="108"/>
      <c r="ALJ23" s="108"/>
      <c r="ALK23" s="108"/>
      <c r="ALL23" s="108"/>
      <c r="ALM23" s="108"/>
      <c r="ALN23" s="108"/>
      <c r="ALO23" s="108"/>
      <c r="ALP23" s="108"/>
      <c r="ALQ23" s="108"/>
      <c r="ALR23" s="108"/>
      <c r="ALS23" s="108"/>
      <c r="ALT23" s="108"/>
      <c r="ALU23" s="108"/>
      <c r="ALV23" s="108"/>
      <c r="ALW23" s="108"/>
      <c r="ALX23" s="108"/>
      <c r="ALY23" s="108"/>
      <c r="ALZ23" s="108"/>
      <c r="AMA23" s="108"/>
      <c r="AMB23" s="108"/>
      <c r="AMC23" s="108"/>
      <c r="AMD23" s="108"/>
      <c r="AME23" s="108"/>
      <c r="AMF23" s="108"/>
      <c r="AMG23" s="108"/>
      <c r="AMH23" s="108"/>
      <c r="AMI23" s="108"/>
      <c r="AMJ23" s="108"/>
      <c r="AMK23" s="108"/>
      <c r="AML23" s="108"/>
      <c r="AMM23" s="108"/>
      <c r="AMN23" s="108"/>
      <c r="AMO23" s="108"/>
      <c r="AMP23" s="108"/>
      <c r="AMQ23" s="108"/>
      <c r="AMR23" s="108"/>
      <c r="AMS23" s="108"/>
      <c r="AMT23" s="108"/>
      <c r="AMU23" s="108"/>
      <c r="AMV23" s="108"/>
      <c r="AMW23" s="108"/>
      <c r="AMX23" s="108"/>
      <c r="AMY23" s="108"/>
      <c r="AMZ23" s="108"/>
      <c r="ANA23" s="108"/>
      <c r="ANB23" s="108"/>
      <c r="ANC23" s="108"/>
      <c r="AND23" s="108"/>
      <c r="ANE23" s="108"/>
      <c r="ANF23" s="108"/>
      <c r="ANG23" s="108"/>
      <c r="ANH23" s="108"/>
      <c r="ANI23" s="108"/>
      <c r="ANJ23" s="108"/>
      <c r="ANK23" s="108"/>
      <c r="ANL23" s="108"/>
      <c r="ANM23" s="108"/>
      <c r="ANN23" s="108"/>
      <c r="ANO23" s="108"/>
      <c r="ANP23" s="108"/>
      <c r="ANQ23" s="108"/>
      <c r="ANR23" s="108"/>
      <c r="ANS23" s="108"/>
      <c r="ANT23" s="108"/>
      <c r="ANU23" s="108"/>
      <c r="ANV23" s="108"/>
      <c r="ANW23" s="108"/>
      <c r="ANX23" s="108"/>
      <c r="ANY23" s="108"/>
      <c r="ANZ23" s="108"/>
      <c r="AOA23" s="108"/>
      <c r="AOB23" s="108"/>
      <c r="AOC23" s="108"/>
      <c r="AOD23" s="108"/>
      <c r="AOE23" s="108"/>
      <c r="AOF23" s="108"/>
      <c r="AOG23" s="108"/>
      <c r="AOH23" s="108"/>
      <c r="AOI23" s="108"/>
      <c r="AOJ23" s="108"/>
      <c r="AOK23" s="108"/>
      <c r="AOL23" s="108"/>
      <c r="AOM23" s="108"/>
      <c r="AON23" s="108"/>
      <c r="AOO23" s="108"/>
      <c r="AOP23" s="108"/>
      <c r="AOQ23" s="108"/>
      <c r="AOR23" s="108"/>
      <c r="AOS23" s="108"/>
      <c r="AOT23" s="108"/>
      <c r="AOU23" s="108"/>
      <c r="AOV23" s="108"/>
      <c r="AOW23" s="108"/>
      <c r="AOX23" s="108"/>
      <c r="AOY23" s="108"/>
      <c r="AOZ23" s="108"/>
      <c r="APA23" s="108"/>
      <c r="APB23" s="108"/>
      <c r="APC23" s="108"/>
      <c r="APD23" s="108"/>
      <c r="APE23" s="108"/>
      <c r="APF23" s="108"/>
      <c r="APG23" s="108"/>
      <c r="APH23" s="108"/>
      <c r="API23" s="108"/>
      <c r="APJ23" s="108"/>
      <c r="APK23" s="108"/>
      <c r="APL23" s="108"/>
      <c r="APM23" s="108"/>
      <c r="APN23" s="108"/>
      <c r="APO23" s="108"/>
      <c r="APP23" s="108"/>
      <c r="APQ23" s="108"/>
      <c r="APR23" s="108"/>
      <c r="APS23" s="108"/>
      <c r="APT23" s="108"/>
      <c r="APU23" s="108"/>
      <c r="APV23" s="108"/>
      <c r="APW23" s="108"/>
      <c r="APX23" s="108"/>
      <c r="APY23" s="108"/>
      <c r="APZ23" s="108"/>
      <c r="AQA23" s="108"/>
      <c r="AQB23" s="108"/>
      <c r="AQC23" s="108"/>
      <c r="AQD23" s="108"/>
      <c r="AQE23" s="108"/>
      <c r="AQF23" s="108"/>
      <c r="AQG23" s="108"/>
      <c r="AQH23" s="108"/>
      <c r="AQI23" s="108"/>
      <c r="AQJ23" s="108"/>
      <c r="AQK23" s="108"/>
      <c r="AQL23" s="108"/>
      <c r="AQM23" s="108"/>
      <c r="AQN23" s="108"/>
      <c r="AQO23" s="108"/>
      <c r="AQP23" s="108"/>
      <c r="AQQ23" s="108"/>
      <c r="AQR23" s="108"/>
      <c r="AQS23" s="108"/>
      <c r="AQT23" s="108"/>
      <c r="AQU23" s="108"/>
      <c r="AQV23" s="108"/>
      <c r="AQW23" s="108"/>
      <c r="AQX23" s="108"/>
      <c r="AQY23" s="108"/>
      <c r="AQZ23" s="108"/>
      <c r="ARA23" s="108"/>
      <c r="ARB23" s="108"/>
      <c r="ARC23" s="108"/>
      <c r="ARD23" s="108"/>
      <c r="ARE23" s="108"/>
      <c r="ARF23" s="108"/>
      <c r="ARG23" s="108"/>
      <c r="ARH23" s="108"/>
      <c r="ARI23" s="108"/>
      <c r="ARJ23" s="108"/>
      <c r="ARK23" s="108"/>
      <c r="ARL23" s="108"/>
      <c r="ARM23" s="108"/>
      <c r="ARN23" s="108"/>
      <c r="ARO23" s="108"/>
      <c r="ARP23" s="108"/>
      <c r="ARQ23" s="108"/>
      <c r="ARR23" s="108"/>
      <c r="ARS23" s="108"/>
      <c r="ART23" s="108"/>
      <c r="ARU23" s="108"/>
      <c r="ARV23" s="108"/>
      <c r="ARW23" s="108"/>
      <c r="ARX23" s="108"/>
      <c r="ARY23" s="108"/>
      <c r="ARZ23" s="108"/>
      <c r="ASA23" s="108"/>
      <c r="ASB23" s="108"/>
      <c r="ASC23" s="108"/>
      <c r="ASD23" s="108"/>
      <c r="ASE23" s="108"/>
      <c r="ASF23" s="108"/>
      <c r="ASG23" s="108"/>
      <c r="ASH23" s="108"/>
      <c r="ASI23" s="108"/>
      <c r="ASJ23" s="108"/>
      <c r="ASK23" s="108"/>
      <c r="ASL23" s="108"/>
      <c r="ASM23" s="108"/>
      <c r="ASN23" s="108"/>
      <c r="ASO23" s="108"/>
      <c r="ASP23" s="108"/>
      <c r="ASQ23" s="108"/>
      <c r="ASR23" s="108"/>
      <c r="ASS23" s="108"/>
      <c r="AST23" s="108"/>
      <c r="ASU23" s="108"/>
      <c r="ASV23" s="108"/>
      <c r="ASW23" s="108"/>
      <c r="ASX23" s="108"/>
      <c r="ASY23" s="108"/>
      <c r="ASZ23" s="108"/>
      <c r="ATA23" s="108"/>
      <c r="ATB23" s="108"/>
      <c r="ATC23" s="108"/>
      <c r="ATD23" s="108"/>
      <c r="ATE23" s="108"/>
      <c r="ATF23" s="108"/>
      <c r="ATG23" s="108"/>
      <c r="ATH23" s="108"/>
      <c r="ATI23" s="108"/>
      <c r="ATJ23" s="108"/>
      <c r="ATK23" s="108"/>
      <c r="ATL23" s="108"/>
      <c r="ATM23" s="108"/>
      <c r="ATN23" s="108"/>
      <c r="ATO23" s="108"/>
      <c r="ATP23" s="108"/>
      <c r="ATQ23" s="108"/>
      <c r="ATR23" s="108"/>
      <c r="ATS23" s="108"/>
      <c r="ATT23" s="108"/>
      <c r="ATU23" s="108"/>
      <c r="ATV23" s="108"/>
      <c r="ATW23" s="108"/>
      <c r="ATX23" s="108"/>
      <c r="ATY23" s="108"/>
      <c r="ATZ23" s="108"/>
      <c r="AUA23" s="108"/>
      <c r="AUB23" s="108"/>
      <c r="AUC23" s="108"/>
      <c r="AUD23" s="108"/>
      <c r="AUE23" s="108"/>
      <c r="AUF23" s="108"/>
      <c r="AUG23" s="108"/>
      <c r="AUH23" s="108"/>
      <c r="AUI23" s="108"/>
      <c r="AUJ23" s="108"/>
      <c r="AUK23" s="108"/>
      <c r="AUL23" s="108"/>
      <c r="AUM23" s="108"/>
      <c r="AUN23" s="108"/>
      <c r="AUO23" s="108"/>
      <c r="AUP23" s="108"/>
      <c r="AUQ23" s="108"/>
      <c r="AUR23" s="108"/>
      <c r="AUS23" s="108"/>
      <c r="AUT23" s="108"/>
      <c r="AUU23" s="108"/>
      <c r="AUV23" s="108"/>
      <c r="AUW23" s="108"/>
      <c r="AUX23" s="108"/>
      <c r="AUY23" s="108"/>
      <c r="AUZ23" s="108"/>
      <c r="AVA23" s="108"/>
      <c r="AVB23" s="108"/>
      <c r="AVC23" s="108"/>
      <c r="AVD23" s="108"/>
      <c r="AVE23" s="108"/>
      <c r="AVF23" s="108"/>
      <c r="AVG23" s="108"/>
      <c r="AVH23" s="108"/>
      <c r="AVI23" s="108"/>
      <c r="AVJ23" s="108"/>
      <c r="AVK23" s="108"/>
      <c r="AVL23" s="108"/>
      <c r="AVM23" s="108"/>
      <c r="AVN23" s="108"/>
      <c r="AVO23" s="108"/>
      <c r="AVP23" s="108"/>
      <c r="AVQ23" s="108"/>
      <c r="AVR23" s="108"/>
      <c r="AVS23" s="108"/>
      <c r="AVT23" s="108"/>
      <c r="AVU23" s="108"/>
      <c r="AVV23" s="108"/>
      <c r="AVW23" s="108"/>
      <c r="AVX23" s="108"/>
      <c r="AVY23" s="108"/>
      <c r="AVZ23" s="108"/>
      <c r="AWA23" s="108"/>
      <c r="AWB23" s="108"/>
      <c r="AWC23" s="108"/>
      <c r="AWD23" s="108"/>
      <c r="AWE23" s="108"/>
      <c r="AWF23" s="108"/>
      <c r="AWG23" s="108"/>
      <c r="AWH23" s="108"/>
      <c r="AWI23" s="108"/>
      <c r="AWJ23" s="108"/>
      <c r="AWK23" s="108"/>
      <c r="AWL23" s="108"/>
      <c r="AWM23" s="108"/>
      <c r="AWN23" s="108"/>
      <c r="AWO23" s="108"/>
      <c r="AWP23" s="108"/>
      <c r="AWQ23" s="108"/>
      <c r="AWR23" s="108"/>
      <c r="AWS23" s="108"/>
      <c r="AWT23" s="108"/>
      <c r="AWU23" s="108"/>
      <c r="AWV23" s="108"/>
      <c r="AWW23" s="108"/>
      <c r="AWX23" s="108"/>
      <c r="AWY23" s="108"/>
      <c r="AWZ23" s="108"/>
      <c r="AXA23" s="108"/>
      <c r="AXB23" s="108"/>
      <c r="AXC23" s="108"/>
      <c r="AXD23" s="108"/>
      <c r="AXE23" s="108"/>
      <c r="AXF23" s="108"/>
      <c r="AXG23" s="108"/>
      <c r="AXH23" s="108"/>
      <c r="AXI23" s="108"/>
      <c r="AXJ23" s="108"/>
      <c r="AXK23" s="108"/>
      <c r="AXL23" s="108"/>
      <c r="AXM23" s="108"/>
      <c r="AXN23" s="108"/>
      <c r="AXO23" s="108"/>
      <c r="AXP23" s="108"/>
      <c r="AXQ23" s="108"/>
      <c r="AXR23" s="108"/>
      <c r="AXS23" s="108"/>
      <c r="AXT23" s="108"/>
      <c r="AXU23" s="108"/>
      <c r="AXV23" s="108"/>
      <c r="AXW23" s="108"/>
      <c r="AXX23" s="108"/>
      <c r="AXY23" s="108"/>
      <c r="AXZ23" s="108"/>
      <c r="AYA23" s="108"/>
      <c r="AYB23" s="108"/>
      <c r="AYC23" s="108"/>
      <c r="AYD23" s="108"/>
      <c r="AYE23" s="108"/>
      <c r="AYF23" s="108"/>
      <c r="AYG23" s="108"/>
      <c r="AYH23" s="108"/>
      <c r="AYI23" s="108"/>
      <c r="AYJ23" s="108"/>
      <c r="AYK23" s="108"/>
      <c r="AYL23" s="108"/>
      <c r="AYM23" s="108"/>
      <c r="AYN23" s="108"/>
      <c r="AYO23" s="108"/>
      <c r="AYP23" s="108"/>
      <c r="AYQ23" s="108"/>
      <c r="AYR23" s="108"/>
      <c r="AYS23" s="108"/>
      <c r="AYT23" s="108"/>
      <c r="AYU23" s="108"/>
      <c r="AYV23" s="108"/>
      <c r="AYW23" s="108"/>
      <c r="AYX23" s="108"/>
      <c r="AYY23" s="108"/>
      <c r="AYZ23" s="108"/>
      <c r="AZA23" s="108"/>
      <c r="AZB23" s="108"/>
      <c r="AZC23" s="108"/>
      <c r="AZD23" s="108"/>
      <c r="AZE23" s="108"/>
      <c r="AZF23" s="108"/>
      <c r="AZG23" s="108"/>
      <c r="AZH23" s="108"/>
      <c r="AZI23" s="108"/>
      <c r="AZJ23" s="108"/>
      <c r="AZK23" s="108"/>
      <c r="AZL23" s="108"/>
      <c r="AZM23" s="108"/>
      <c r="AZN23" s="108"/>
      <c r="AZO23" s="108"/>
      <c r="AZP23" s="108"/>
      <c r="AZQ23" s="108"/>
      <c r="AZR23" s="108"/>
      <c r="AZS23" s="108"/>
      <c r="AZT23" s="108"/>
      <c r="AZU23" s="108"/>
      <c r="AZV23" s="108"/>
      <c r="AZW23" s="108"/>
      <c r="AZX23" s="108"/>
      <c r="AZY23" s="108"/>
      <c r="AZZ23" s="108"/>
      <c r="BAA23" s="108"/>
      <c r="BAB23" s="108"/>
      <c r="BAC23" s="108"/>
      <c r="BAD23" s="108"/>
      <c r="BAE23" s="108"/>
      <c r="BAF23" s="108"/>
      <c r="BAG23" s="108"/>
      <c r="BAH23" s="108"/>
      <c r="BAI23" s="108"/>
      <c r="BAJ23" s="108"/>
      <c r="BAK23" s="108"/>
      <c r="BAL23" s="108"/>
      <c r="BAM23" s="108"/>
      <c r="BAN23" s="108"/>
      <c r="BAO23" s="108"/>
      <c r="BAP23" s="108"/>
      <c r="BAQ23" s="108"/>
      <c r="BAR23" s="108"/>
      <c r="BAS23" s="108"/>
      <c r="BAT23" s="108"/>
      <c r="BAU23" s="108"/>
      <c r="BAV23" s="108"/>
      <c r="BAW23" s="108"/>
      <c r="BAX23" s="108"/>
      <c r="BAY23" s="108"/>
      <c r="BAZ23" s="108"/>
      <c r="BBA23" s="108"/>
      <c r="BBB23" s="108"/>
      <c r="BBC23" s="108"/>
      <c r="BBD23" s="108"/>
      <c r="BBE23" s="108"/>
      <c r="BBF23" s="108"/>
      <c r="BBG23" s="108"/>
      <c r="BBH23" s="108"/>
      <c r="BBI23" s="108"/>
      <c r="BBJ23" s="108"/>
      <c r="BBK23" s="108"/>
      <c r="BBL23" s="108"/>
      <c r="BBM23" s="108"/>
      <c r="BBN23" s="108"/>
      <c r="BBO23" s="108"/>
      <c r="BBP23" s="108"/>
      <c r="BBQ23" s="108"/>
      <c r="BBR23" s="108"/>
      <c r="BBS23" s="108"/>
      <c r="BBT23" s="108"/>
      <c r="BBU23" s="108"/>
      <c r="BBV23" s="108"/>
      <c r="BBW23" s="108"/>
      <c r="BBX23" s="108"/>
      <c r="BBY23" s="108"/>
      <c r="BBZ23" s="108"/>
      <c r="BCA23" s="108"/>
      <c r="BCB23" s="108"/>
      <c r="BCC23" s="108"/>
      <c r="BCD23" s="108"/>
      <c r="BCE23" s="108"/>
      <c r="BCF23" s="108"/>
      <c r="BCG23" s="108"/>
      <c r="BCH23" s="108"/>
      <c r="BCI23" s="108"/>
      <c r="BCJ23" s="108"/>
      <c r="BCK23" s="108"/>
      <c r="BCL23" s="108"/>
      <c r="BCM23" s="108"/>
      <c r="BCN23" s="108"/>
      <c r="BCO23" s="108"/>
      <c r="BCP23" s="108"/>
      <c r="BCQ23" s="108"/>
      <c r="BCR23" s="108"/>
      <c r="BCS23" s="108"/>
      <c r="BCT23" s="108"/>
      <c r="BCU23" s="108"/>
      <c r="BCV23" s="108"/>
      <c r="BCW23" s="108"/>
      <c r="BCX23" s="108"/>
      <c r="BCY23" s="108"/>
      <c r="BCZ23" s="108"/>
      <c r="BDA23" s="108"/>
      <c r="BDB23" s="108"/>
      <c r="BDC23" s="108"/>
      <c r="BDD23" s="108"/>
      <c r="BDE23" s="108"/>
      <c r="BDF23" s="108"/>
      <c r="BDG23" s="108"/>
      <c r="BDH23" s="108"/>
      <c r="BDI23" s="108"/>
      <c r="BDJ23" s="108"/>
      <c r="BDK23" s="108"/>
      <c r="BDL23" s="108"/>
      <c r="BDM23" s="108"/>
      <c r="BDN23" s="108"/>
      <c r="BDO23" s="108"/>
      <c r="BDP23" s="108"/>
      <c r="BDQ23" s="108"/>
      <c r="BDR23" s="108"/>
      <c r="BDS23" s="108"/>
      <c r="BDT23" s="108"/>
      <c r="BDU23" s="108"/>
      <c r="BDV23" s="108"/>
      <c r="BDW23" s="108"/>
      <c r="BDX23" s="108"/>
      <c r="BDY23" s="108"/>
      <c r="BDZ23" s="108"/>
      <c r="BEA23" s="108"/>
      <c r="BEB23" s="108"/>
      <c r="BEC23" s="108"/>
      <c r="BED23" s="108"/>
      <c r="BEE23" s="108"/>
      <c r="BEF23" s="108"/>
      <c r="BEG23" s="108"/>
      <c r="BEH23" s="108"/>
      <c r="BEI23" s="108"/>
      <c r="BEJ23" s="108"/>
      <c r="BEK23" s="108"/>
      <c r="BEL23" s="108"/>
      <c r="BEM23" s="108"/>
      <c r="BEN23" s="108"/>
      <c r="BEO23" s="108"/>
      <c r="BEP23" s="108"/>
      <c r="BEQ23" s="108"/>
      <c r="BER23" s="108"/>
      <c r="BES23" s="108"/>
      <c r="BET23" s="108"/>
      <c r="BEU23" s="108"/>
      <c r="BEV23" s="108"/>
      <c r="BEW23" s="108"/>
      <c r="BEX23" s="108"/>
      <c r="BEY23" s="108"/>
      <c r="BEZ23" s="108"/>
      <c r="BFA23" s="108"/>
      <c r="BFB23" s="108"/>
      <c r="BFC23" s="108"/>
      <c r="BFD23" s="108"/>
      <c r="BFE23" s="108"/>
      <c r="BFF23" s="108"/>
      <c r="BFG23" s="108"/>
      <c r="BFH23" s="108"/>
      <c r="BFI23" s="108"/>
      <c r="BFJ23" s="108"/>
      <c r="BFK23" s="108"/>
      <c r="BFL23" s="108"/>
      <c r="BFM23" s="108"/>
      <c r="BFN23" s="108"/>
      <c r="BFO23" s="108"/>
      <c r="BFP23" s="108"/>
      <c r="BFQ23" s="108"/>
      <c r="BFR23" s="108"/>
      <c r="BFS23" s="108"/>
      <c r="BFT23" s="108"/>
      <c r="BFU23" s="108"/>
      <c r="BFV23" s="108"/>
      <c r="BFW23" s="108"/>
      <c r="BFX23" s="108"/>
      <c r="BFY23" s="108"/>
      <c r="BFZ23" s="108"/>
      <c r="BGA23" s="108"/>
      <c r="BGB23" s="108"/>
      <c r="BGC23" s="108"/>
      <c r="BGD23" s="108"/>
      <c r="BGE23" s="108"/>
      <c r="BGF23" s="108"/>
      <c r="BGG23" s="108"/>
      <c r="BGH23" s="108"/>
      <c r="BGI23" s="108"/>
      <c r="BGJ23" s="108"/>
      <c r="BGK23" s="108"/>
      <c r="BGL23" s="108"/>
      <c r="BGM23" s="108"/>
      <c r="BGN23" s="108"/>
      <c r="BGO23" s="108"/>
      <c r="BGP23" s="108"/>
      <c r="BGQ23" s="108"/>
      <c r="BGR23" s="108"/>
      <c r="BGS23" s="108"/>
      <c r="BGT23" s="108"/>
      <c r="BGU23" s="108"/>
      <c r="BGV23" s="108"/>
      <c r="BGW23" s="108"/>
      <c r="BGX23" s="108"/>
      <c r="BGY23" s="108"/>
      <c r="BGZ23" s="108"/>
      <c r="BHA23" s="108"/>
      <c r="BHB23" s="108"/>
      <c r="BHC23" s="108"/>
      <c r="BHD23" s="108"/>
      <c r="BHE23" s="108"/>
      <c r="BHF23" s="108"/>
      <c r="BHG23" s="108"/>
      <c r="BHH23" s="108"/>
      <c r="BHI23" s="108"/>
      <c r="BHJ23" s="108"/>
      <c r="BHK23" s="108"/>
      <c r="BHL23" s="108"/>
      <c r="BHM23" s="108"/>
      <c r="BHN23" s="108"/>
      <c r="BHO23" s="108"/>
      <c r="BHP23" s="108"/>
      <c r="BHQ23" s="108"/>
      <c r="BHR23" s="108"/>
      <c r="BHS23" s="108"/>
      <c r="BHT23" s="108"/>
      <c r="BHU23" s="108"/>
      <c r="BHV23" s="108"/>
      <c r="BHW23" s="108"/>
      <c r="BHX23" s="108"/>
      <c r="BHY23" s="108"/>
      <c r="BHZ23" s="108"/>
      <c r="BIA23" s="108"/>
      <c r="BIB23" s="108"/>
      <c r="BIC23" s="108"/>
      <c r="BID23" s="108"/>
      <c r="BIE23" s="108"/>
      <c r="BIF23" s="108"/>
      <c r="BIG23" s="108"/>
      <c r="BIH23" s="108"/>
      <c r="BII23" s="108"/>
      <c r="BIJ23" s="108"/>
      <c r="BIK23" s="108"/>
      <c r="BIL23" s="108"/>
      <c r="BIM23" s="108"/>
      <c r="BIN23" s="108"/>
      <c r="BIO23" s="108"/>
      <c r="BIP23" s="108"/>
      <c r="BIQ23" s="108"/>
      <c r="BIR23" s="108"/>
      <c r="BIS23" s="108"/>
      <c r="BIT23" s="108"/>
      <c r="BIU23" s="108"/>
      <c r="BIV23" s="108"/>
      <c r="BIW23" s="108"/>
      <c r="BIX23" s="108"/>
      <c r="BIY23" s="108"/>
      <c r="BIZ23" s="108"/>
      <c r="BJA23" s="108"/>
      <c r="BJB23" s="108"/>
      <c r="BJC23" s="108"/>
      <c r="BJD23" s="108"/>
      <c r="BJE23" s="108"/>
      <c r="BJF23" s="108"/>
      <c r="BJG23" s="108"/>
      <c r="BJH23" s="108"/>
      <c r="BJI23" s="108"/>
      <c r="BJJ23" s="108"/>
      <c r="BJK23" s="108"/>
      <c r="BJL23" s="108"/>
      <c r="BJM23" s="108"/>
      <c r="BJN23" s="108"/>
      <c r="BJO23" s="108"/>
      <c r="BJP23" s="108"/>
      <c r="BJQ23" s="108"/>
      <c r="BJR23" s="108"/>
      <c r="BJS23" s="108"/>
      <c r="BJT23" s="108"/>
      <c r="BJU23" s="108"/>
      <c r="BJV23" s="108"/>
      <c r="BJW23" s="108"/>
      <c r="BJX23" s="108"/>
      <c r="BJY23" s="108"/>
      <c r="BJZ23" s="108"/>
      <c r="BKA23" s="108"/>
      <c r="BKB23" s="108"/>
      <c r="BKC23" s="108"/>
      <c r="BKD23" s="108"/>
      <c r="BKE23" s="108"/>
      <c r="BKF23" s="108"/>
      <c r="BKG23" s="108"/>
      <c r="BKH23" s="108"/>
      <c r="BKI23" s="108"/>
      <c r="BKJ23" s="108"/>
      <c r="BKK23" s="108"/>
      <c r="BKL23" s="108"/>
      <c r="BKM23" s="108"/>
      <c r="BKN23" s="108"/>
      <c r="BKO23" s="108"/>
      <c r="BKP23" s="108"/>
      <c r="BKQ23" s="108"/>
      <c r="BKR23" s="108"/>
      <c r="BKS23" s="108"/>
      <c r="BKT23" s="108"/>
      <c r="BKU23" s="108"/>
      <c r="BKV23" s="108"/>
      <c r="BKW23" s="108"/>
      <c r="BKX23" s="108"/>
      <c r="BKY23" s="108"/>
      <c r="BKZ23" s="108"/>
      <c r="BLA23" s="108"/>
      <c r="BLB23" s="108"/>
      <c r="BLC23" s="108"/>
      <c r="BLD23" s="108"/>
      <c r="BLE23" s="108"/>
      <c r="BLF23" s="108"/>
      <c r="BLG23" s="108"/>
      <c r="BLH23" s="108"/>
      <c r="BLI23" s="108"/>
      <c r="BLJ23" s="108"/>
      <c r="BLK23" s="108"/>
      <c r="BLL23" s="108"/>
      <c r="BLM23" s="108"/>
      <c r="BLN23" s="108"/>
      <c r="BLO23" s="108"/>
      <c r="BLP23" s="108"/>
      <c r="BLQ23" s="108"/>
      <c r="BLR23" s="108"/>
      <c r="BLS23" s="108"/>
      <c r="BLT23" s="108"/>
      <c r="BLU23" s="108"/>
      <c r="BLV23" s="108"/>
      <c r="BLW23" s="108"/>
      <c r="BLX23" s="108"/>
      <c r="BLY23" s="108"/>
      <c r="BLZ23" s="108"/>
      <c r="BMA23" s="108"/>
      <c r="BMB23" s="108"/>
      <c r="BMC23" s="108"/>
      <c r="BMD23" s="108"/>
      <c r="BME23" s="108"/>
      <c r="BMF23" s="108"/>
      <c r="BMG23" s="108"/>
      <c r="BMH23" s="108"/>
      <c r="BMI23" s="108"/>
      <c r="BMJ23" s="108"/>
      <c r="BMK23" s="108"/>
      <c r="BML23" s="108"/>
      <c r="BMM23" s="108"/>
      <c r="BMN23" s="108"/>
      <c r="BMO23" s="108"/>
      <c r="BMP23" s="108"/>
      <c r="BMQ23" s="108"/>
      <c r="BMR23" s="108"/>
      <c r="BMS23" s="108"/>
      <c r="BMT23" s="108"/>
      <c r="BMU23" s="108"/>
      <c r="BMV23" s="108"/>
      <c r="BMW23" s="108"/>
      <c r="BMX23" s="108"/>
      <c r="BMY23" s="108"/>
      <c r="BMZ23" s="108"/>
      <c r="BNA23" s="108"/>
      <c r="BNB23" s="108"/>
      <c r="BNC23" s="108"/>
      <c r="BND23" s="108"/>
      <c r="BNE23" s="108"/>
      <c r="BNF23" s="108"/>
      <c r="BNG23" s="108"/>
      <c r="BNH23" s="108"/>
      <c r="BNI23" s="108"/>
      <c r="BNJ23" s="108"/>
      <c r="BNK23" s="108"/>
      <c r="BNL23" s="108"/>
      <c r="BNM23" s="108"/>
      <c r="BNN23" s="108"/>
      <c r="BNO23" s="108"/>
      <c r="BNP23" s="108"/>
      <c r="BNQ23" s="108"/>
      <c r="BNR23" s="108"/>
      <c r="BNS23" s="108"/>
      <c r="BNT23" s="108"/>
      <c r="BNU23" s="108"/>
      <c r="BNV23" s="108"/>
      <c r="BNW23" s="108"/>
      <c r="BNX23" s="108"/>
      <c r="BNY23" s="108"/>
      <c r="BNZ23" s="108"/>
      <c r="BOA23" s="108"/>
      <c r="BOB23" s="108"/>
      <c r="BOC23" s="108"/>
      <c r="BOD23" s="108"/>
      <c r="BOE23" s="108"/>
      <c r="BOF23" s="108"/>
      <c r="BOG23" s="108"/>
      <c r="BOH23" s="108"/>
      <c r="BOI23" s="108"/>
      <c r="BOJ23" s="108"/>
      <c r="BOK23" s="108"/>
      <c r="BOL23" s="108"/>
      <c r="BOM23" s="108"/>
      <c r="BON23" s="108"/>
      <c r="BOO23" s="108"/>
      <c r="BOP23" s="108"/>
      <c r="BOQ23" s="108"/>
      <c r="BOR23" s="108"/>
      <c r="BOS23" s="108"/>
      <c r="BOT23" s="108"/>
      <c r="BOU23" s="108"/>
      <c r="BOV23" s="108"/>
      <c r="BOW23" s="108"/>
      <c r="BOX23" s="108"/>
      <c r="BOY23" s="108"/>
      <c r="BOZ23" s="108"/>
      <c r="BPA23" s="108"/>
      <c r="BPB23" s="108"/>
      <c r="BPC23" s="108"/>
      <c r="BPD23" s="108"/>
      <c r="BPE23" s="108"/>
      <c r="BPF23" s="108"/>
      <c r="BPG23" s="108"/>
      <c r="BPH23" s="108"/>
      <c r="BPI23" s="108"/>
      <c r="BPJ23" s="108"/>
      <c r="BPK23" s="108"/>
      <c r="BPL23" s="108"/>
      <c r="BPM23" s="108"/>
      <c r="BPN23" s="108"/>
      <c r="BPO23" s="108"/>
      <c r="BPP23" s="108"/>
      <c r="BPQ23" s="108"/>
      <c r="BPR23" s="108"/>
      <c r="BPS23" s="108"/>
      <c r="BPT23" s="108"/>
      <c r="BPU23" s="108"/>
      <c r="BPV23" s="108"/>
      <c r="BPW23" s="108"/>
      <c r="BPX23" s="108"/>
      <c r="BPY23" s="108"/>
      <c r="BPZ23" s="108"/>
      <c r="BQA23" s="108"/>
      <c r="BQB23" s="108"/>
      <c r="BQC23" s="108"/>
      <c r="BQD23" s="108"/>
      <c r="BQE23" s="108"/>
      <c r="BQF23" s="108"/>
      <c r="BQG23" s="108"/>
      <c r="BQH23" s="108"/>
      <c r="BQI23" s="108"/>
      <c r="BQJ23" s="108"/>
      <c r="BQK23" s="108"/>
      <c r="BQL23" s="108"/>
      <c r="BQM23" s="108"/>
      <c r="BQN23" s="108"/>
      <c r="BQO23" s="108"/>
      <c r="BQP23" s="108"/>
      <c r="BQQ23" s="108"/>
      <c r="BQR23" s="108"/>
      <c r="BQS23" s="108"/>
      <c r="BQT23" s="108"/>
      <c r="BQU23" s="108"/>
      <c r="BQV23" s="108"/>
      <c r="BQW23" s="108"/>
      <c r="BQX23" s="108"/>
      <c r="BQY23" s="108"/>
      <c r="BQZ23" s="108"/>
      <c r="BRA23" s="108"/>
      <c r="BRB23" s="108"/>
      <c r="BRC23" s="108"/>
      <c r="BRD23" s="108"/>
      <c r="BRE23" s="108"/>
      <c r="BRF23" s="108"/>
      <c r="BRG23" s="108"/>
      <c r="BRH23" s="108"/>
      <c r="BRI23" s="108"/>
      <c r="BRJ23" s="108"/>
      <c r="BRK23" s="108"/>
      <c r="BRL23" s="108"/>
      <c r="BRM23" s="108"/>
      <c r="BRN23" s="108"/>
      <c r="BRO23" s="108"/>
      <c r="BRP23" s="108"/>
      <c r="BRQ23" s="108"/>
      <c r="BRR23" s="108"/>
      <c r="BRS23" s="108"/>
      <c r="BRT23" s="108"/>
      <c r="BRU23" s="108"/>
      <c r="BRV23" s="108"/>
      <c r="BRW23" s="108"/>
      <c r="BRX23" s="108"/>
      <c r="BRY23" s="108"/>
      <c r="BRZ23" s="108"/>
      <c r="BSA23" s="108"/>
      <c r="BSB23" s="108"/>
      <c r="BSC23" s="108"/>
      <c r="BSD23" s="108"/>
      <c r="BSE23" s="108"/>
      <c r="BSF23" s="108"/>
      <c r="BSG23" s="108"/>
      <c r="BSH23" s="108"/>
      <c r="BSI23" s="108"/>
      <c r="BSJ23" s="108"/>
      <c r="BSK23" s="108"/>
      <c r="BSL23" s="108"/>
      <c r="BSM23" s="108"/>
      <c r="BSN23" s="108"/>
      <c r="BSO23" s="108"/>
      <c r="BSP23" s="108"/>
      <c r="BSQ23" s="108"/>
      <c r="BSR23" s="108"/>
      <c r="BSS23" s="108"/>
      <c r="BST23" s="108"/>
      <c r="BSU23" s="108"/>
      <c r="BSV23" s="108"/>
      <c r="BSW23" s="108"/>
      <c r="BSX23" s="108"/>
      <c r="BSY23" s="108"/>
      <c r="BSZ23" s="108"/>
      <c r="BTA23" s="108"/>
      <c r="BTB23" s="108"/>
      <c r="BTC23" s="108"/>
      <c r="BTD23" s="108"/>
      <c r="BTE23" s="108"/>
      <c r="BTF23" s="108"/>
      <c r="BTG23" s="108"/>
      <c r="BTH23" s="108"/>
      <c r="BTI23" s="108"/>
      <c r="BTJ23" s="108"/>
      <c r="BTK23" s="108"/>
      <c r="BTL23" s="108"/>
      <c r="BTM23" s="108"/>
      <c r="BTN23" s="108"/>
      <c r="BTO23" s="108"/>
      <c r="BTP23" s="108"/>
      <c r="BTQ23" s="108"/>
      <c r="BTR23" s="108"/>
      <c r="BTS23" s="108"/>
      <c r="BTT23" s="108"/>
      <c r="BTU23" s="108"/>
      <c r="BTV23" s="108"/>
      <c r="BTW23" s="108"/>
      <c r="BTX23" s="108"/>
      <c r="BTY23" s="108"/>
      <c r="BTZ23" s="108"/>
      <c r="BUA23" s="108"/>
      <c r="BUB23" s="108"/>
      <c r="BUC23" s="108"/>
      <c r="BUD23" s="108"/>
      <c r="BUE23" s="108"/>
      <c r="BUF23" s="108"/>
      <c r="BUG23" s="108"/>
      <c r="BUH23" s="108"/>
      <c r="BUI23" s="108"/>
      <c r="BUJ23" s="108"/>
      <c r="BUK23" s="108"/>
      <c r="BUL23" s="108"/>
      <c r="BUM23" s="108"/>
      <c r="BUN23" s="108"/>
      <c r="BUO23" s="108"/>
      <c r="BUP23" s="108"/>
      <c r="BUQ23" s="108"/>
      <c r="BUR23" s="108"/>
      <c r="BUS23" s="108"/>
      <c r="BUT23" s="108"/>
      <c r="BUU23" s="108"/>
      <c r="BUV23" s="108"/>
      <c r="BUW23" s="108"/>
      <c r="BUX23" s="108"/>
      <c r="BUY23" s="108"/>
      <c r="BUZ23" s="108"/>
      <c r="BVA23" s="108"/>
      <c r="BVB23" s="108"/>
      <c r="BVC23" s="108"/>
      <c r="BVD23" s="108"/>
      <c r="BVE23" s="108"/>
      <c r="BVF23" s="108"/>
      <c r="BVG23" s="108"/>
      <c r="BVH23" s="108"/>
      <c r="BVI23" s="108"/>
      <c r="BVJ23" s="108"/>
      <c r="BVK23" s="108"/>
      <c r="BVL23" s="108"/>
      <c r="BVM23" s="108"/>
      <c r="BVN23" s="108"/>
      <c r="BVO23" s="108"/>
      <c r="BVP23" s="108"/>
      <c r="BVQ23" s="108"/>
      <c r="BVR23" s="108"/>
      <c r="BVS23" s="108"/>
      <c r="BVT23" s="108"/>
      <c r="BVU23" s="108"/>
      <c r="BVV23" s="108"/>
      <c r="BVW23" s="108"/>
      <c r="BVX23" s="108"/>
      <c r="BVY23" s="108"/>
      <c r="BVZ23" s="108"/>
      <c r="BWA23" s="108"/>
      <c r="BWB23" s="108"/>
      <c r="BWC23" s="108"/>
      <c r="BWD23" s="108"/>
      <c r="BWE23" s="108"/>
      <c r="BWF23" s="108"/>
      <c r="BWG23" s="108"/>
      <c r="BWH23" s="108"/>
      <c r="BWI23" s="108"/>
      <c r="BWJ23" s="108"/>
      <c r="BWK23" s="108"/>
      <c r="BWL23" s="108"/>
      <c r="BWM23" s="108"/>
      <c r="BWN23" s="108"/>
      <c r="BWO23" s="108"/>
      <c r="BWP23" s="108"/>
      <c r="BWQ23" s="108"/>
      <c r="BWR23" s="108"/>
      <c r="BWS23" s="108"/>
      <c r="BWT23" s="108"/>
      <c r="BWU23" s="108"/>
      <c r="BWV23" s="108"/>
      <c r="BWW23" s="108"/>
      <c r="BWX23" s="108"/>
      <c r="BWY23" s="108"/>
      <c r="BWZ23" s="108"/>
      <c r="BXA23" s="108"/>
      <c r="BXB23" s="108"/>
      <c r="BXC23" s="108"/>
      <c r="BXD23" s="108"/>
      <c r="BXE23" s="108"/>
      <c r="BXF23" s="108"/>
      <c r="BXG23" s="108"/>
      <c r="BXH23" s="108"/>
      <c r="BXI23" s="108"/>
      <c r="BXJ23" s="108"/>
      <c r="BXK23" s="108"/>
      <c r="BXL23" s="108"/>
      <c r="BXM23" s="108"/>
      <c r="BXN23" s="108"/>
      <c r="BXO23" s="108"/>
      <c r="BXP23" s="108"/>
      <c r="BXQ23" s="108"/>
      <c r="BXR23" s="108"/>
      <c r="BXS23" s="108"/>
      <c r="BXT23" s="108"/>
      <c r="BXU23" s="108"/>
      <c r="BXV23" s="108"/>
      <c r="BXW23" s="108"/>
      <c r="BXX23" s="108"/>
      <c r="BXY23" s="108"/>
      <c r="BXZ23" s="108"/>
      <c r="BYA23" s="108"/>
      <c r="BYB23" s="108"/>
      <c r="BYC23" s="108"/>
      <c r="BYD23" s="108"/>
      <c r="BYE23" s="108"/>
      <c r="BYF23" s="108"/>
      <c r="BYG23" s="108"/>
      <c r="BYH23" s="108"/>
      <c r="BYI23" s="108"/>
      <c r="BYJ23" s="108"/>
      <c r="BYK23" s="108"/>
      <c r="BYL23" s="108"/>
      <c r="BYM23" s="108"/>
      <c r="BYN23" s="108"/>
      <c r="BYO23" s="108"/>
      <c r="BYP23" s="108"/>
      <c r="BYQ23" s="108"/>
      <c r="BYR23" s="108"/>
      <c r="BYS23" s="108"/>
      <c r="BYT23" s="108"/>
      <c r="BYU23" s="108"/>
      <c r="BYV23" s="108"/>
      <c r="BYW23" s="108"/>
      <c r="BYX23" s="108"/>
      <c r="BYY23" s="108"/>
      <c r="BYZ23" s="108"/>
      <c r="BZA23" s="108"/>
      <c r="BZB23" s="108"/>
      <c r="BZC23" s="108"/>
      <c r="BZD23" s="108"/>
      <c r="BZE23" s="108"/>
      <c r="BZF23" s="108"/>
      <c r="BZG23" s="108"/>
      <c r="BZH23" s="108"/>
      <c r="BZI23" s="108"/>
      <c r="BZJ23" s="108"/>
      <c r="BZK23" s="108"/>
      <c r="BZL23" s="108"/>
      <c r="BZM23" s="108"/>
      <c r="BZN23" s="108"/>
      <c r="BZO23" s="108"/>
      <c r="BZP23" s="108"/>
      <c r="BZQ23" s="108"/>
      <c r="BZR23" s="108"/>
      <c r="BZS23" s="108"/>
      <c r="BZT23" s="108"/>
      <c r="BZU23" s="108"/>
      <c r="BZV23" s="108"/>
      <c r="BZW23" s="108"/>
      <c r="BZX23" s="108"/>
      <c r="BZY23" s="108"/>
      <c r="BZZ23" s="108"/>
      <c r="CAA23" s="108"/>
      <c r="CAB23" s="108"/>
      <c r="CAC23" s="108"/>
      <c r="CAD23" s="108"/>
      <c r="CAE23" s="108"/>
      <c r="CAF23" s="108"/>
      <c r="CAG23" s="108"/>
      <c r="CAH23" s="108"/>
      <c r="CAI23" s="108"/>
      <c r="CAJ23" s="108"/>
      <c r="CAK23" s="108"/>
      <c r="CAL23" s="108"/>
      <c r="CAM23" s="108"/>
      <c r="CAN23" s="108"/>
      <c r="CAO23" s="108"/>
      <c r="CAP23" s="108"/>
      <c r="CAQ23" s="108"/>
      <c r="CAR23" s="108"/>
      <c r="CAS23" s="108"/>
      <c r="CAT23" s="108"/>
      <c r="CAU23" s="108"/>
      <c r="CAV23" s="108"/>
      <c r="CAW23" s="108"/>
      <c r="CAX23" s="108"/>
      <c r="CAY23" s="108"/>
      <c r="CAZ23" s="108"/>
      <c r="CBA23" s="108"/>
      <c r="CBB23" s="108"/>
      <c r="CBC23" s="108"/>
      <c r="CBD23" s="108"/>
      <c r="CBE23" s="108"/>
      <c r="CBF23" s="108"/>
      <c r="CBG23" s="108"/>
      <c r="CBH23" s="108"/>
      <c r="CBI23" s="108"/>
      <c r="CBJ23" s="108"/>
      <c r="CBK23" s="108"/>
      <c r="CBL23" s="108"/>
      <c r="CBM23" s="108"/>
      <c r="CBN23" s="108"/>
      <c r="CBO23" s="108"/>
      <c r="CBP23" s="108"/>
      <c r="CBQ23" s="108"/>
      <c r="CBR23" s="108"/>
      <c r="CBS23" s="108"/>
      <c r="CBT23" s="108"/>
      <c r="CBU23" s="108"/>
      <c r="CBV23" s="108"/>
      <c r="CBW23" s="108"/>
      <c r="CBX23" s="108"/>
      <c r="CBY23" s="108"/>
      <c r="CBZ23" s="108"/>
      <c r="CCA23" s="108"/>
      <c r="CCB23" s="108"/>
      <c r="CCC23" s="108"/>
      <c r="CCD23" s="108"/>
      <c r="CCE23" s="108"/>
      <c r="CCF23" s="108"/>
      <c r="CCG23" s="108"/>
      <c r="CCH23" s="108"/>
      <c r="CCI23" s="108"/>
      <c r="CCJ23" s="108"/>
      <c r="CCK23" s="108"/>
      <c r="CCL23" s="108"/>
      <c r="CCM23" s="108"/>
      <c r="CCN23" s="108"/>
      <c r="CCO23" s="108"/>
      <c r="CCP23" s="108"/>
      <c r="CCQ23" s="108"/>
      <c r="CCR23" s="108"/>
      <c r="CCS23" s="108"/>
      <c r="CCT23" s="108"/>
      <c r="CCU23" s="108"/>
      <c r="CCV23" s="108"/>
      <c r="CCW23" s="108"/>
      <c r="CCX23" s="108"/>
      <c r="CCY23" s="108"/>
      <c r="CCZ23" s="108"/>
      <c r="CDA23" s="108"/>
      <c r="CDB23" s="108"/>
      <c r="CDC23" s="108"/>
      <c r="CDD23" s="108"/>
      <c r="CDE23" s="108"/>
      <c r="CDF23" s="108"/>
      <c r="CDG23" s="108"/>
      <c r="CDH23" s="108"/>
      <c r="CDI23" s="108"/>
      <c r="CDJ23" s="108"/>
      <c r="CDK23" s="108"/>
      <c r="CDL23" s="108"/>
      <c r="CDM23" s="108"/>
      <c r="CDN23" s="108"/>
      <c r="CDO23" s="108"/>
      <c r="CDP23" s="108"/>
      <c r="CDQ23" s="108"/>
      <c r="CDR23" s="108"/>
      <c r="CDS23" s="108"/>
      <c r="CDT23" s="108"/>
      <c r="CDU23" s="108"/>
      <c r="CDV23" s="108"/>
      <c r="CDW23" s="108"/>
      <c r="CDX23" s="108"/>
      <c r="CDY23" s="108"/>
      <c r="CDZ23" s="108"/>
      <c r="CEA23" s="108"/>
      <c r="CEB23" s="108"/>
      <c r="CEC23" s="108"/>
      <c r="CED23" s="108"/>
      <c r="CEE23" s="108"/>
      <c r="CEF23" s="108"/>
      <c r="CEG23" s="108"/>
      <c r="CEH23" s="108"/>
      <c r="CEI23" s="108"/>
      <c r="CEJ23" s="108"/>
      <c r="CEK23" s="108"/>
      <c r="CEL23" s="108"/>
      <c r="CEM23" s="108"/>
      <c r="CEN23" s="108"/>
      <c r="CEO23" s="108"/>
      <c r="CEP23" s="108"/>
      <c r="CEQ23" s="108"/>
      <c r="CER23" s="108"/>
      <c r="CES23" s="108"/>
      <c r="CET23" s="108"/>
      <c r="CEU23" s="108"/>
      <c r="CEV23" s="108"/>
      <c r="CEW23" s="108"/>
      <c r="CEX23" s="108"/>
      <c r="CEY23" s="108"/>
      <c r="CEZ23" s="108"/>
      <c r="CFA23" s="108"/>
      <c r="CFB23" s="108"/>
      <c r="CFC23" s="108"/>
      <c r="CFD23" s="108"/>
      <c r="CFE23" s="108"/>
      <c r="CFF23" s="108"/>
      <c r="CFG23" s="108"/>
      <c r="CFH23" s="108"/>
      <c r="CFI23" s="108"/>
      <c r="CFJ23" s="108"/>
      <c r="CFK23" s="108"/>
      <c r="CFL23" s="108"/>
      <c r="CFM23" s="108"/>
      <c r="CFN23" s="108"/>
      <c r="CFO23" s="108"/>
      <c r="CFP23" s="108"/>
      <c r="CFQ23" s="108"/>
      <c r="CFR23" s="108"/>
      <c r="CFS23" s="108"/>
      <c r="CFT23" s="108"/>
      <c r="CFU23" s="108"/>
      <c r="CFV23" s="108"/>
      <c r="CFW23" s="108"/>
      <c r="CFX23" s="108"/>
      <c r="CFY23" s="108"/>
      <c r="CFZ23" s="108"/>
      <c r="CGA23" s="108"/>
      <c r="CGB23" s="108"/>
      <c r="CGC23" s="108"/>
      <c r="CGD23" s="108"/>
      <c r="CGE23" s="108"/>
      <c r="CGF23" s="108"/>
      <c r="CGG23" s="108"/>
      <c r="CGH23" s="108"/>
      <c r="CGI23" s="108"/>
      <c r="CGJ23" s="108"/>
      <c r="CGK23" s="108"/>
      <c r="CGL23" s="108"/>
      <c r="CGM23" s="108"/>
      <c r="CGN23" s="108"/>
      <c r="CGO23" s="108"/>
      <c r="CGP23" s="108"/>
      <c r="CGQ23" s="108"/>
      <c r="CGR23" s="108"/>
      <c r="CGS23" s="108"/>
      <c r="CGT23" s="108"/>
      <c r="CGU23" s="108"/>
      <c r="CGV23" s="108"/>
      <c r="CGW23" s="108"/>
      <c r="CGX23" s="108"/>
      <c r="CGY23" s="108"/>
      <c r="CGZ23" s="108"/>
      <c r="CHA23" s="108"/>
      <c r="CHB23" s="108"/>
      <c r="CHC23" s="108"/>
      <c r="CHD23" s="108"/>
      <c r="CHE23" s="108"/>
      <c r="CHF23" s="108"/>
      <c r="CHG23" s="108"/>
      <c r="CHH23" s="108"/>
      <c r="CHI23" s="108"/>
      <c r="CHJ23" s="108"/>
      <c r="CHK23" s="108"/>
      <c r="CHL23" s="108"/>
      <c r="CHM23" s="108"/>
      <c r="CHN23" s="108"/>
      <c r="CHO23" s="108"/>
      <c r="CHP23" s="108"/>
      <c r="CHQ23" s="108"/>
      <c r="CHR23" s="108"/>
      <c r="CHS23" s="108"/>
      <c r="CHT23" s="108"/>
      <c r="CHU23" s="108"/>
      <c r="CHV23" s="108"/>
      <c r="CHW23" s="108"/>
      <c r="CHX23" s="108"/>
      <c r="CHY23" s="108"/>
      <c r="CHZ23" s="108"/>
      <c r="CIA23" s="108"/>
      <c r="CIB23" s="108"/>
      <c r="CIC23" s="108"/>
      <c r="CID23" s="108"/>
      <c r="CIE23" s="108"/>
      <c r="CIF23" s="108"/>
      <c r="CIG23" s="108"/>
      <c r="CIH23" s="108"/>
      <c r="CII23" s="108"/>
      <c r="CIJ23" s="108"/>
      <c r="CIK23" s="108"/>
      <c r="CIL23" s="108"/>
      <c r="CIM23" s="108"/>
      <c r="CIN23" s="108"/>
      <c r="CIO23" s="108"/>
      <c r="CIP23" s="108"/>
      <c r="CIQ23" s="108"/>
      <c r="CIR23" s="108"/>
      <c r="CIS23" s="108"/>
      <c r="CIT23" s="108"/>
      <c r="CIU23" s="108"/>
      <c r="CIV23" s="108"/>
      <c r="CIW23" s="108"/>
      <c r="CIX23" s="108"/>
      <c r="CIY23" s="108"/>
      <c r="CIZ23" s="108"/>
      <c r="CJA23" s="108"/>
      <c r="CJB23" s="108"/>
      <c r="CJC23" s="108"/>
      <c r="CJD23" s="108"/>
      <c r="CJE23" s="108"/>
      <c r="CJF23" s="108"/>
      <c r="CJG23" s="108"/>
      <c r="CJH23" s="108"/>
      <c r="CJI23" s="108"/>
      <c r="CJJ23" s="108"/>
      <c r="CJK23" s="108"/>
      <c r="CJL23" s="108"/>
      <c r="CJM23" s="108"/>
      <c r="CJN23" s="108"/>
      <c r="CJO23" s="108"/>
      <c r="CJP23" s="108"/>
      <c r="CJQ23" s="108"/>
      <c r="CJR23" s="108"/>
      <c r="CJS23" s="108"/>
      <c r="CJT23" s="108"/>
      <c r="CJU23" s="108"/>
      <c r="CJV23" s="108"/>
      <c r="CJW23" s="108"/>
      <c r="CJX23" s="108"/>
      <c r="CJY23" s="108"/>
      <c r="CJZ23" s="108"/>
      <c r="CKA23" s="108"/>
      <c r="CKB23" s="108"/>
      <c r="CKC23" s="108"/>
      <c r="CKD23" s="108"/>
      <c r="CKE23" s="108"/>
      <c r="CKF23" s="108"/>
      <c r="CKG23" s="108"/>
      <c r="CKH23" s="108"/>
      <c r="CKI23" s="108"/>
      <c r="CKJ23" s="108"/>
      <c r="CKK23" s="108"/>
      <c r="CKL23" s="108"/>
      <c r="CKM23" s="108"/>
      <c r="CKN23" s="108"/>
      <c r="CKO23" s="108"/>
      <c r="CKP23" s="108"/>
      <c r="CKQ23" s="108"/>
      <c r="CKR23" s="108"/>
      <c r="CKS23" s="108"/>
      <c r="CKT23" s="108"/>
      <c r="CKU23" s="108"/>
      <c r="CKV23" s="108"/>
      <c r="CKW23" s="108"/>
      <c r="CKX23" s="108"/>
      <c r="CKY23" s="108"/>
      <c r="CKZ23" s="108"/>
      <c r="CLA23" s="108"/>
      <c r="CLB23" s="108"/>
      <c r="CLC23" s="108"/>
      <c r="CLD23" s="108"/>
      <c r="CLE23" s="108"/>
      <c r="CLF23" s="108"/>
      <c r="CLG23" s="108"/>
      <c r="CLH23" s="108"/>
      <c r="CLI23" s="108"/>
      <c r="CLJ23" s="108"/>
      <c r="CLK23" s="108"/>
      <c r="CLL23" s="108"/>
      <c r="CLM23" s="108"/>
      <c r="CLN23" s="108"/>
      <c r="CLO23" s="108"/>
      <c r="CLP23" s="108"/>
      <c r="CLQ23" s="108"/>
      <c r="CLR23" s="108"/>
      <c r="CLS23" s="108"/>
      <c r="CLT23" s="108"/>
      <c r="CLU23" s="108"/>
      <c r="CLV23" s="108"/>
      <c r="CLW23" s="108"/>
      <c r="CLX23" s="108"/>
      <c r="CLY23" s="108"/>
      <c r="CLZ23" s="108"/>
      <c r="CMA23" s="108"/>
      <c r="CMB23" s="108"/>
      <c r="CMC23" s="108"/>
      <c r="CMD23" s="108"/>
      <c r="CME23" s="108"/>
      <c r="CMF23" s="108"/>
      <c r="CMG23" s="108"/>
      <c r="CMH23" s="108"/>
      <c r="CMI23" s="108"/>
      <c r="CMJ23" s="108"/>
      <c r="CMK23" s="108"/>
      <c r="CML23" s="108"/>
      <c r="CMM23" s="108"/>
      <c r="CMN23" s="108"/>
      <c r="CMO23" s="108"/>
      <c r="CMP23" s="108"/>
      <c r="CMQ23" s="108"/>
      <c r="CMR23" s="108"/>
      <c r="CMS23" s="108"/>
      <c r="CMT23" s="108"/>
      <c r="CMU23" s="108"/>
      <c r="CMV23" s="108"/>
      <c r="CMW23" s="108"/>
      <c r="CMX23" s="108"/>
      <c r="CMY23" s="108"/>
      <c r="CMZ23" s="108"/>
      <c r="CNA23" s="108"/>
      <c r="CNB23" s="108"/>
      <c r="CNC23" s="108"/>
      <c r="CND23" s="108"/>
      <c r="CNE23" s="108"/>
      <c r="CNF23" s="108"/>
      <c r="CNG23" s="108"/>
      <c r="CNH23" s="108"/>
      <c r="CNI23" s="108"/>
      <c r="CNJ23" s="108"/>
      <c r="CNK23" s="108"/>
      <c r="CNL23" s="108"/>
      <c r="CNM23" s="108"/>
      <c r="CNN23" s="108"/>
      <c r="CNO23" s="108"/>
      <c r="CNP23" s="108"/>
      <c r="CNQ23" s="108"/>
      <c r="CNR23" s="108"/>
      <c r="CNS23" s="108"/>
      <c r="CNT23" s="108"/>
      <c r="CNU23" s="108"/>
      <c r="CNV23" s="108"/>
      <c r="CNW23" s="108"/>
      <c r="CNX23" s="108"/>
      <c r="CNY23" s="108"/>
      <c r="CNZ23" s="108"/>
      <c r="COA23" s="108"/>
      <c r="COB23" s="108"/>
      <c r="COC23" s="108"/>
      <c r="COD23" s="108"/>
      <c r="COE23" s="108"/>
      <c r="COF23" s="108"/>
      <c r="COG23" s="108"/>
      <c r="COH23" s="108"/>
      <c r="COI23" s="108"/>
      <c r="COJ23" s="108"/>
      <c r="COK23" s="108"/>
      <c r="COL23" s="108"/>
      <c r="COM23" s="108"/>
      <c r="CON23" s="108"/>
      <c r="COO23" s="108"/>
      <c r="COP23" s="108"/>
      <c r="COQ23" s="108"/>
      <c r="COR23" s="108"/>
      <c r="COS23" s="108"/>
      <c r="COT23" s="108"/>
      <c r="COU23" s="108"/>
      <c r="COV23" s="108"/>
      <c r="COW23" s="108"/>
      <c r="COX23" s="108"/>
      <c r="COY23" s="108"/>
      <c r="COZ23" s="108"/>
      <c r="CPA23" s="108"/>
      <c r="CPB23" s="108"/>
      <c r="CPC23" s="108"/>
      <c r="CPD23" s="108"/>
      <c r="CPE23" s="108"/>
      <c r="CPF23" s="108"/>
      <c r="CPG23" s="108"/>
      <c r="CPH23" s="108"/>
      <c r="CPI23" s="108"/>
      <c r="CPJ23" s="108"/>
      <c r="CPK23" s="108"/>
      <c r="CPL23" s="108"/>
      <c r="CPM23" s="108"/>
      <c r="CPN23" s="108"/>
      <c r="CPO23" s="108"/>
      <c r="CPP23" s="108"/>
      <c r="CPQ23" s="108"/>
      <c r="CPR23" s="108"/>
      <c r="CPS23" s="108"/>
      <c r="CPT23" s="108"/>
      <c r="CPU23" s="108"/>
      <c r="CPV23" s="108"/>
      <c r="CPW23" s="108"/>
      <c r="CPX23" s="108"/>
      <c r="CPY23" s="108"/>
      <c r="CPZ23" s="108"/>
      <c r="CQA23" s="108"/>
      <c r="CQB23" s="108"/>
      <c r="CQC23" s="108"/>
      <c r="CQD23" s="108"/>
      <c r="CQE23" s="108"/>
      <c r="CQF23" s="108"/>
      <c r="CQG23" s="108"/>
      <c r="CQH23" s="108"/>
      <c r="CQI23" s="108"/>
      <c r="CQJ23" s="108"/>
      <c r="CQK23" s="108"/>
      <c r="CQL23" s="108"/>
      <c r="CQM23" s="108"/>
      <c r="CQN23" s="108"/>
      <c r="CQO23" s="108"/>
      <c r="CQP23" s="108"/>
      <c r="CQQ23" s="108"/>
      <c r="CQR23" s="108"/>
      <c r="CQS23" s="108"/>
      <c r="CQT23" s="108"/>
      <c r="CQU23" s="108"/>
      <c r="CQV23" s="108"/>
      <c r="CQW23" s="108"/>
      <c r="CQX23" s="108"/>
      <c r="CQY23" s="108"/>
      <c r="CQZ23" s="108"/>
      <c r="CRA23" s="108"/>
      <c r="CRB23" s="108"/>
      <c r="CRC23" s="108"/>
      <c r="CRD23" s="108"/>
      <c r="CRE23" s="108"/>
      <c r="CRF23" s="108"/>
      <c r="CRG23" s="108"/>
      <c r="CRH23" s="108"/>
      <c r="CRI23" s="108"/>
      <c r="CRJ23" s="108"/>
      <c r="CRK23" s="108"/>
      <c r="CRL23" s="108"/>
      <c r="CRM23" s="108"/>
      <c r="CRN23" s="108"/>
      <c r="CRO23" s="108"/>
      <c r="CRP23" s="108"/>
      <c r="CRQ23" s="108"/>
      <c r="CRR23" s="108"/>
      <c r="CRS23" s="108"/>
      <c r="CRT23" s="108"/>
      <c r="CRU23" s="108"/>
      <c r="CRV23" s="108"/>
      <c r="CRW23" s="108"/>
      <c r="CRX23" s="108"/>
      <c r="CRY23" s="108"/>
      <c r="CRZ23" s="108"/>
      <c r="CSA23" s="108"/>
      <c r="CSB23" s="108"/>
      <c r="CSC23" s="108"/>
      <c r="CSD23" s="108"/>
      <c r="CSE23" s="108"/>
      <c r="CSF23" s="108"/>
      <c r="CSG23" s="108"/>
      <c r="CSH23" s="108"/>
      <c r="CSI23" s="108"/>
      <c r="CSJ23" s="108"/>
      <c r="CSK23" s="108"/>
      <c r="CSL23" s="108"/>
      <c r="CSM23" s="108"/>
      <c r="CSN23" s="108"/>
      <c r="CSO23" s="108"/>
      <c r="CSP23" s="108"/>
      <c r="CSQ23" s="108"/>
      <c r="CSR23" s="108"/>
      <c r="CSS23" s="108"/>
      <c r="CST23" s="108"/>
      <c r="CSU23" s="108"/>
      <c r="CSV23" s="108"/>
      <c r="CSW23" s="108"/>
      <c r="CSX23" s="108"/>
      <c r="CSY23" s="108"/>
      <c r="CSZ23" s="108"/>
      <c r="CTA23" s="108"/>
      <c r="CTB23" s="108"/>
      <c r="CTC23" s="108"/>
      <c r="CTD23" s="108"/>
      <c r="CTE23" s="108"/>
      <c r="CTF23" s="108"/>
      <c r="CTG23" s="108"/>
      <c r="CTH23" s="108"/>
      <c r="CTI23" s="108"/>
      <c r="CTJ23" s="108"/>
      <c r="CTK23" s="108"/>
      <c r="CTL23" s="108"/>
      <c r="CTM23" s="108"/>
      <c r="CTN23" s="108"/>
      <c r="CTO23" s="108"/>
      <c r="CTP23" s="108"/>
      <c r="CTQ23" s="108"/>
      <c r="CTR23" s="108"/>
      <c r="CTS23" s="108"/>
      <c r="CTT23" s="108"/>
      <c r="CTU23" s="108"/>
      <c r="CTV23" s="108"/>
      <c r="CTW23" s="108"/>
      <c r="CTX23" s="108"/>
      <c r="CTY23" s="108"/>
      <c r="CTZ23" s="108"/>
      <c r="CUA23" s="108"/>
      <c r="CUB23" s="108"/>
      <c r="CUC23" s="108"/>
      <c r="CUD23" s="108"/>
      <c r="CUE23" s="108"/>
      <c r="CUF23" s="108"/>
      <c r="CUG23" s="108"/>
      <c r="CUH23" s="108"/>
      <c r="CUI23" s="108"/>
      <c r="CUJ23" s="108"/>
      <c r="CUK23" s="108"/>
      <c r="CUL23" s="108"/>
      <c r="CUM23" s="108"/>
      <c r="CUN23" s="108"/>
      <c r="CUO23" s="108"/>
      <c r="CUP23" s="108"/>
      <c r="CUQ23" s="108"/>
      <c r="CUR23" s="108"/>
      <c r="CUS23" s="108"/>
      <c r="CUT23" s="108"/>
      <c r="CUU23" s="108"/>
      <c r="CUV23" s="108"/>
      <c r="CUW23" s="108"/>
      <c r="CUX23" s="108"/>
      <c r="CUY23" s="108"/>
      <c r="CUZ23" s="108"/>
      <c r="CVA23" s="108"/>
      <c r="CVB23" s="108"/>
      <c r="CVC23" s="108"/>
      <c r="CVD23" s="108"/>
      <c r="CVE23" s="108"/>
      <c r="CVF23" s="108"/>
      <c r="CVG23" s="108"/>
      <c r="CVH23" s="108"/>
      <c r="CVI23" s="108"/>
      <c r="CVJ23" s="108"/>
      <c r="CVK23" s="108"/>
      <c r="CVL23" s="108"/>
      <c r="CVM23" s="108"/>
      <c r="CVN23" s="108"/>
      <c r="CVO23" s="108"/>
      <c r="CVP23" s="108"/>
      <c r="CVQ23" s="108"/>
      <c r="CVR23" s="108"/>
      <c r="CVS23" s="108"/>
      <c r="CVT23" s="108"/>
      <c r="CVU23" s="108"/>
      <c r="CVV23" s="108"/>
      <c r="CVW23" s="108"/>
      <c r="CVX23" s="108"/>
      <c r="CVY23" s="108"/>
      <c r="CVZ23" s="108"/>
      <c r="CWA23" s="108"/>
      <c r="CWB23" s="108"/>
      <c r="CWC23" s="108"/>
      <c r="CWD23" s="108"/>
      <c r="CWE23" s="108"/>
      <c r="CWF23" s="108"/>
      <c r="CWG23" s="108"/>
      <c r="CWH23" s="108"/>
      <c r="CWI23" s="108"/>
      <c r="CWJ23" s="108"/>
      <c r="CWK23" s="108"/>
      <c r="CWL23" s="108"/>
      <c r="CWM23" s="108"/>
      <c r="CWN23" s="108"/>
      <c r="CWO23" s="108"/>
      <c r="CWP23" s="108"/>
      <c r="CWQ23" s="108"/>
      <c r="CWR23" s="108"/>
      <c r="CWS23" s="108"/>
      <c r="CWT23" s="108"/>
      <c r="CWU23" s="108"/>
      <c r="CWV23" s="108"/>
      <c r="CWW23" s="108"/>
      <c r="CWX23" s="108"/>
      <c r="CWY23" s="108"/>
      <c r="CWZ23" s="108"/>
      <c r="CXA23" s="108"/>
      <c r="CXB23" s="108"/>
      <c r="CXC23" s="108"/>
      <c r="CXD23" s="108"/>
      <c r="CXE23" s="108"/>
      <c r="CXF23" s="108"/>
      <c r="CXG23" s="108"/>
      <c r="CXH23" s="108"/>
      <c r="CXI23" s="108"/>
      <c r="CXJ23" s="108"/>
      <c r="CXK23" s="108"/>
      <c r="CXL23" s="108"/>
      <c r="CXM23" s="108"/>
      <c r="CXN23" s="108"/>
      <c r="CXO23" s="108"/>
      <c r="CXP23" s="108"/>
      <c r="CXQ23" s="108"/>
      <c r="CXR23" s="108"/>
      <c r="CXS23" s="108"/>
      <c r="CXT23" s="108"/>
      <c r="CXU23" s="108"/>
      <c r="CXV23" s="108"/>
      <c r="CXW23" s="108"/>
      <c r="CXX23" s="108"/>
      <c r="CXY23" s="108"/>
      <c r="CXZ23" s="108"/>
      <c r="CYA23" s="108"/>
      <c r="CYB23" s="108"/>
      <c r="CYC23" s="108"/>
      <c r="CYD23" s="108"/>
      <c r="CYE23" s="108"/>
      <c r="CYF23" s="108"/>
      <c r="CYG23" s="108"/>
      <c r="CYH23" s="108"/>
      <c r="CYI23" s="108"/>
      <c r="CYJ23" s="108"/>
      <c r="CYK23" s="108"/>
      <c r="CYL23" s="108"/>
      <c r="CYM23" s="108"/>
      <c r="CYN23" s="108"/>
      <c r="CYO23" s="108"/>
      <c r="CYP23" s="108"/>
      <c r="CYQ23" s="108"/>
      <c r="CYR23" s="108"/>
      <c r="CYS23" s="108"/>
      <c r="CYT23" s="108"/>
      <c r="CYU23" s="108"/>
      <c r="CYV23" s="108"/>
      <c r="CYW23" s="108"/>
      <c r="CYX23" s="108"/>
      <c r="CYY23" s="108"/>
      <c r="CYZ23" s="108"/>
      <c r="CZA23" s="108"/>
      <c r="CZB23" s="108"/>
      <c r="CZC23" s="108"/>
      <c r="CZD23" s="108"/>
      <c r="CZE23" s="108"/>
      <c r="CZF23" s="108"/>
      <c r="CZG23" s="108"/>
      <c r="CZH23" s="108"/>
      <c r="CZI23" s="108"/>
      <c r="CZJ23" s="108"/>
      <c r="CZK23" s="108"/>
      <c r="CZL23" s="108"/>
      <c r="CZM23" s="108"/>
      <c r="CZN23" s="108"/>
      <c r="CZO23" s="108"/>
      <c r="CZP23" s="108"/>
      <c r="CZQ23" s="108"/>
      <c r="CZR23" s="108"/>
      <c r="CZS23" s="108"/>
      <c r="CZT23" s="108"/>
      <c r="CZU23" s="108"/>
      <c r="CZV23" s="108"/>
      <c r="CZW23" s="108"/>
      <c r="CZX23" s="108"/>
      <c r="CZY23" s="108"/>
      <c r="CZZ23" s="108"/>
      <c r="DAA23" s="108"/>
      <c r="DAB23" s="108"/>
      <c r="DAC23" s="108"/>
      <c r="DAD23" s="108"/>
      <c r="DAE23" s="108"/>
      <c r="DAF23" s="108"/>
      <c r="DAG23" s="108"/>
      <c r="DAH23" s="108"/>
      <c r="DAI23" s="108"/>
      <c r="DAJ23" s="108"/>
      <c r="DAK23" s="108"/>
      <c r="DAL23" s="108"/>
      <c r="DAM23" s="108"/>
      <c r="DAN23" s="108"/>
      <c r="DAO23" s="108"/>
      <c r="DAP23" s="108"/>
      <c r="DAQ23" s="108"/>
      <c r="DAR23" s="108"/>
      <c r="DAS23" s="108"/>
      <c r="DAT23" s="108"/>
      <c r="DAU23" s="108"/>
      <c r="DAV23" s="108"/>
      <c r="DAW23" s="108"/>
      <c r="DAX23" s="108"/>
      <c r="DAY23" s="108"/>
      <c r="DAZ23" s="108"/>
      <c r="DBA23" s="108"/>
      <c r="DBB23" s="108"/>
      <c r="DBC23" s="108"/>
      <c r="DBD23" s="108"/>
      <c r="DBE23" s="108"/>
      <c r="DBF23" s="108"/>
      <c r="DBG23" s="108"/>
      <c r="DBH23" s="108"/>
      <c r="DBI23" s="108"/>
      <c r="DBJ23" s="108"/>
      <c r="DBK23" s="108"/>
      <c r="DBL23" s="108"/>
      <c r="DBM23" s="108"/>
      <c r="DBN23" s="108"/>
      <c r="DBO23" s="108"/>
      <c r="DBP23" s="108"/>
      <c r="DBQ23" s="108"/>
      <c r="DBR23" s="108"/>
      <c r="DBS23" s="108"/>
      <c r="DBT23" s="108"/>
      <c r="DBU23" s="108"/>
      <c r="DBV23" s="108"/>
      <c r="DBW23" s="108"/>
      <c r="DBX23" s="108"/>
      <c r="DBY23" s="108"/>
      <c r="DBZ23" s="108"/>
      <c r="DCA23" s="108"/>
      <c r="DCB23" s="108"/>
      <c r="DCC23" s="108"/>
      <c r="DCD23" s="108"/>
      <c r="DCE23" s="108"/>
      <c r="DCF23" s="108"/>
      <c r="DCG23" s="108"/>
      <c r="DCH23" s="108"/>
      <c r="DCI23" s="108"/>
      <c r="DCJ23" s="108"/>
      <c r="DCK23" s="108"/>
      <c r="DCL23" s="108"/>
      <c r="DCM23" s="108"/>
      <c r="DCN23" s="108"/>
      <c r="DCO23" s="108"/>
      <c r="DCP23" s="108"/>
      <c r="DCQ23" s="108"/>
      <c r="DCR23" s="108"/>
      <c r="DCS23" s="108"/>
      <c r="DCT23" s="108"/>
      <c r="DCU23" s="108"/>
      <c r="DCV23" s="108"/>
      <c r="DCW23" s="108"/>
      <c r="DCX23" s="108"/>
      <c r="DCY23" s="108"/>
      <c r="DCZ23" s="108"/>
      <c r="DDA23" s="108"/>
      <c r="DDB23" s="108"/>
      <c r="DDC23" s="108"/>
      <c r="DDD23" s="108"/>
      <c r="DDE23" s="108"/>
      <c r="DDF23" s="108"/>
      <c r="DDG23" s="108"/>
      <c r="DDH23" s="108"/>
      <c r="DDI23" s="108"/>
      <c r="DDJ23" s="108"/>
      <c r="DDK23" s="108"/>
      <c r="DDL23" s="108"/>
      <c r="DDM23" s="108"/>
      <c r="DDN23" s="108"/>
      <c r="DDO23" s="108"/>
      <c r="DDP23" s="108"/>
      <c r="DDQ23" s="108"/>
      <c r="DDR23" s="108"/>
      <c r="DDS23" s="108"/>
      <c r="DDT23" s="108"/>
      <c r="DDU23" s="108"/>
      <c r="DDV23" s="108"/>
      <c r="DDW23" s="108"/>
      <c r="DDX23" s="108"/>
      <c r="DDY23" s="108"/>
      <c r="DDZ23" s="108"/>
      <c r="DEA23" s="108"/>
      <c r="DEB23" s="108"/>
      <c r="DEC23" s="108"/>
      <c r="DED23" s="108"/>
      <c r="DEE23" s="108"/>
      <c r="DEF23" s="108"/>
      <c r="DEG23" s="108"/>
      <c r="DEH23" s="108"/>
      <c r="DEI23" s="108"/>
      <c r="DEJ23" s="108"/>
      <c r="DEK23" s="108"/>
      <c r="DEL23" s="108"/>
      <c r="DEM23" s="108"/>
      <c r="DEN23" s="108"/>
      <c r="DEO23" s="108"/>
      <c r="DEP23" s="108"/>
      <c r="DEQ23" s="108"/>
      <c r="DER23" s="108"/>
      <c r="DES23" s="108"/>
      <c r="DET23" s="108"/>
      <c r="DEU23" s="108"/>
      <c r="DEV23" s="108"/>
      <c r="DEW23" s="108"/>
      <c r="DEX23" s="108"/>
      <c r="DEY23" s="108"/>
      <c r="DEZ23" s="108"/>
      <c r="DFA23" s="108"/>
      <c r="DFB23" s="108"/>
      <c r="DFC23" s="108"/>
      <c r="DFD23" s="108"/>
      <c r="DFE23" s="108"/>
      <c r="DFF23" s="108"/>
      <c r="DFG23" s="108"/>
      <c r="DFH23" s="108"/>
      <c r="DFI23" s="108"/>
      <c r="DFJ23" s="108"/>
      <c r="DFK23" s="108"/>
      <c r="DFL23" s="108"/>
      <c r="DFM23" s="108"/>
      <c r="DFN23" s="108"/>
      <c r="DFO23" s="108"/>
      <c r="DFP23" s="108"/>
      <c r="DFQ23" s="108"/>
      <c r="DFR23" s="108"/>
      <c r="DFS23" s="108"/>
      <c r="DFT23" s="108"/>
      <c r="DFU23" s="108"/>
      <c r="DFV23" s="108"/>
      <c r="DFW23" s="108"/>
      <c r="DFX23" s="108"/>
      <c r="DFY23" s="108"/>
      <c r="DFZ23" s="108"/>
      <c r="DGA23" s="108"/>
      <c r="DGB23" s="108"/>
      <c r="DGC23" s="108"/>
      <c r="DGD23" s="108"/>
      <c r="DGE23" s="108"/>
      <c r="DGF23" s="108"/>
      <c r="DGG23" s="108"/>
      <c r="DGH23" s="108"/>
      <c r="DGI23" s="108"/>
      <c r="DGJ23" s="108"/>
      <c r="DGK23" s="108"/>
      <c r="DGL23" s="108"/>
      <c r="DGM23" s="108"/>
      <c r="DGN23" s="108"/>
      <c r="DGO23" s="108"/>
      <c r="DGP23" s="108"/>
      <c r="DGQ23" s="108"/>
      <c r="DGR23" s="108"/>
      <c r="DGS23" s="108"/>
      <c r="DGT23" s="108"/>
      <c r="DGU23" s="108"/>
      <c r="DGV23" s="108"/>
      <c r="DGW23" s="108"/>
      <c r="DGX23" s="108"/>
      <c r="DGY23" s="108"/>
      <c r="DGZ23" s="108"/>
      <c r="DHA23" s="108"/>
      <c r="DHB23" s="108"/>
      <c r="DHC23" s="108"/>
      <c r="DHD23" s="108"/>
      <c r="DHE23" s="108"/>
      <c r="DHF23" s="108"/>
      <c r="DHG23" s="108"/>
      <c r="DHH23" s="108"/>
      <c r="DHI23" s="108"/>
      <c r="DHJ23" s="108"/>
      <c r="DHK23" s="108"/>
      <c r="DHL23" s="108"/>
      <c r="DHM23" s="108"/>
      <c r="DHN23" s="108"/>
      <c r="DHO23" s="108"/>
      <c r="DHP23" s="108"/>
      <c r="DHQ23" s="108"/>
      <c r="DHR23" s="108"/>
      <c r="DHS23" s="108"/>
      <c r="DHT23" s="108"/>
      <c r="DHU23" s="108"/>
      <c r="DHV23" s="108"/>
      <c r="DHW23" s="108"/>
      <c r="DHX23" s="108"/>
      <c r="DHY23" s="108"/>
      <c r="DHZ23" s="108"/>
      <c r="DIA23" s="108"/>
      <c r="DIB23" s="108"/>
      <c r="DIC23" s="108"/>
      <c r="DID23" s="108"/>
      <c r="DIE23" s="108"/>
      <c r="DIF23" s="108"/>
      <c r="DIG23" s="108"/>
      <c r="DIH23" s="108"/>
      <c r="DII23" s="108"/>
      <c r="DIJ23" s="108"/>
      <c r="DIK23" s="108"/>
      <c r="DIL23" s="108"/>
      <c r="DIM23" s="108"/>
      <c r="DIN23" s="108"/>
      <c r="DIO23" s="108"/>
      <c r="DIP23" s="108"/>
      <c r="DIQ23" s="108"/>
      <c r="DIR23" s="108"/>
      <c r="DIS23" s="108"/>
      <c r="DIT23" s="108"/>
      <c r="DIU23" s="108"/>
      <c r="DIV23" s="108"/>
      <c r="DIW23" s="108"/>
      <c r="DIX23" s="108"/>
      <c r="DIY23" s="108"/>
      <c r="DIZ23" s="108"/>
      <c r="DJA23" s="108"/>
      <c r="DJB23" s="108"/>
      <c r="DJC23" s="108"/>
      <c r="DJD23" s="108"/>
      <c r="DJE23" s="108"/>
      <c r="DJF23" s="108"/>
      <c r="DJG23" s="108"/>
      <c r="DJH23" s="108"/>
      <c r="DJI23" s="108"/>
      <c r="DJJ23" s="108"/>
      <c r="DJK23" s="108"/>
      <c r="DJL23" s="108"/>
      <c r="DJM23" s="108"/>
      <c r="DJN23" s="108"/>
      <c r="DJO23" s="108"/>
      <c r="DJP23" s="108"/>
      <c r="DJQ23" s="108"/>
      <c r="DJR23" s="108"/>
      <c r="DJS23" s="108"/>
      <c r="DJT23" s="108"/>
      <c r="DJU23" s="108"/>
      <c r="DJV23" s="108"/>
      <c r="DJW23" s="108"/>
      <c r="DJX23" s="108"/>
      <c r="DJY23" s="108"/>
      <c r="DJZ23" s="108"/>
      <c r="DKA23" s="108"/>
      <c r="DKB23" s="108"/>
      <c r="DKC23" s="108"/>
      <c r="DKD23" s="108"/>
      <c r="DKE23" s="108"/>
      <c r="DKF23" s="108"/>
      <c r="DKG23" s="108"/>
      <c r="DKH23" s="108"/>
      <c r="DKI23" s="108"/>
      <c r="DKJ23" s="108"/>
      <c r="DKK23" s="108"/>
      <c r="DKL23" s="108"/>
      <c r="DKM23" s="108"/>
      <c r="DKN23" s="108"/>
      <c r="DKO23" s="108"/>
      <c r="DKP23" s="108"/>
      <c r="DKQ23" s="108"/>
      <c r="DKR23" s="108"/>
      <c r="DKS23" s="108"/>
      <c r="DKT23" s="108"/>
      <c r="DKU23" s="108"/>
      <c r="DKV23" s="108"/>
      <c r="DKW23" s="108"/>
      <c r="DKX23" s="108"/>
      <c r="DKY23" s="108"/>
      <c r="DKZ23" s="108"/>
      <c r="DLA23" s="108"/>
      <c r="DLB23" s="108"/>
      <c r="DLC23" s="108"/>
      <c r="DLD23" s="108"/>
      <c r="DLE23" s="108"/>
      <c r="DLF23" s="108"/>
      <c r="DLG23" s="108"/>
      <c r="DLH23" s="108"/>
      <c r="DLI23" s="108"/>
      <c r="DLJ23" s="108"/>
      <c r="DLK23" s="108"/>
      <c r="DLL23" s="108"/>
      <c r="DLM23" s="108"/>
      <c r="DLN23" s="108"/>
      <c r="DLO23" s="108"/>
      <c r="DLP23" s="108"/>
      <c r="DLQ23" s="108"/>
      <c r="DLR23" s="108"/>
      <c r="DLS23" s="108"/>
      <c r="DLT23" s="108"/>
      <c r="DLU23" s="108"/>
      <c r="DLV23" s="108"/>
      <c r="DLW23" s="108"/>
      <c r="DLX23" s="108"/>
      <c r="DLY23" s="108"/>
      <c r="DLZ23" s="108"/>
      <c r="DMA23" s="108"/>
      <c r="DMB23" s="108"/>
      <c r="DMC23" s="108"/>
      <c r="DMD23" s="108"/>
      <c r="DME23" s="108"/>
      <c r="DMF23" s="108"/>
      <c r="DMG23" s="108"/>
      <c r="DMH23" s="108"/>
      <c r="DMI23" s="108"/>
      <c r="DMJ23" s="108"/>
      <c r="DMK23" s="108"/>
      <c r="DML23" s="108"/>
      <c r="DMM23" s="108"/>
      <c r="DMN23" s="108"/>
      <c r="DMO23" s="108"/>
      <c r="DMP23" s="108"/>
      <c r="DMQ23" s="108"/>
      <c r="DMR23" s="108"/>
      <c r="DMS23" s="108"/>
      <c r="DMT23" s="108"/>
      <c r="DMU23" s="108"/>
      <c r="DMV23" s="108"/>
      <c r="DMW23" s="108"/>
      <c r="DMX23" s="108"/>
      <c r="DMY23" s="108"/>
      <c r="DMZ23" s="108"/>
      <c r="DNA23" s="108"/>
      <c r="DNB23" s="108"/>
      <c r="DNC23" s="108"/>
      <c r="DND23" s="108"/>
      <c r="DNE23" s="108"/>
      <c r="DNF23" s="108"/>
      <c r="DNG23" s="108"/>
      <c r="DNH23" s="108"/>
      <c r="DNI23" s="108"/>
      <c r="DNJ23" s="108"/>
      <c r="DNK23" s="108"/>
      <c r="DNL23" s="108"/>
      <c r="DNM23" s="108"/>
      <c r="DNN23" s="108"/>
      <c r="DNO23" s="108"/>
      <c r="DNP23" s="108"/>
      <c r="DNQ23" s="108"/>
      <c r="DNR23" s="108"/>
      <c r="DNS23" s="108"/>
      <c r="DNT23" s="108"/>
      <c r="DNU23" s="108"/>
      <c r="DNV23" s="108"/>
      <c r="DNW23" s="108"/>
      <c r="DNX23" s="108"/>
      <c r="DNY23" s="108"/>
      <c r="DNZ23" s="108"/>
      <c r="DOA23" s="108"/>
      <c r="DOB23" s="108"/>
      <c r="DOC23" s="108"/>
      <c r="DOD23" s="108"/>
      <c r="DOE23" s="108"/>
      <c r="DOF23" s="108"/>
      <c r="DOG23" s="108"/>
      <c r="DOH23" s="108"/>
      <c r="DOI23" s="108"/>
      <c r="DOJ23" s="108"/>
      <c r="DOK23" s="108"/>
      <c r="DOL23" s="108"/>
      <c r="DOM23" s="108"/>
      <c r="DON23" s="108"/>
      <c r="DOO23" s="108"/>
      <c r="DOP23" s="108"/>
      <c r="DOQ23" s="108"/>
      <c r="DOR23" s="108"/>
      <c r="DOS23" s="108"/>
      <c r="DOT23" s="108"/>
      <c r="DOU23" s="108"/>
      <c r="DOV23" s="108"/>
      <c r="DOW23" s="108"/>
      <c r="DOX23" s="108"/>
      <c r="DOY23" s="108"/>
      <c r="DOZ23" s="108"/>
      <c r="DPA23" s="108"/>
      <c r="DPB23" s="108"/>
      <c r="DPC23" s="108"/>
      <c r="DPD23" s="108"/>
      <c r="DPE23" s="108"/>
      <c r="DPF23" s="108"/>
      <c r="DPG23" s="108"/>
      <c r="DPH23" s="108"/>
      <c r="DPI23" s="108"/>
      <c r="DPJ23" s="108"/>
      <c r="DPK23" s="108"/>
      <c r="DPL23" s="108"/>
      <c r="DPM23" s="108"/>
      <c r="DPN23" s="108"/>
      <c r="DPO23" s="108"/>
      <c r="DPP23" s="108"/>
      <c r="DPQ23" s="108"/>
      <c r="DPR23" s="108"/>
      <c r="DPS23" s="108"/>
      <c r="DPT23" s="108"/>
      <c r="DPU23" s="108"/>
      <c r="DPV23" s="108"/>
      <c r="DPW23" s="108"/>
      <c r="DPX23" s="108"/>
      <c r="DPY23" s="108"/>
      <c r="DPZ23" s="108"/>
      <c r="DQA23" s="108"/>
      <c r="DQB23" s="108"/>
      <c r="DQC23" s="108"/>
      <c r="DQD23" s="108"/>
      <c r="DQE23" s="108"/>
      <c r="DQF23" s="108"/>
      <c r="DQG23" s="108"/>
      <c r="DQH23" s="108"/>
      <c r="DQI23" s="108"/>
      <c r="DQJ23" s="108"/>
      <c r="DQK23" s="108"/>
      <c r="DQL23" s="108"/>
      <c r="DQM23" s="108"/>
      <c r="DQN23" s="108"/>
      <c r="DQO23" s="108"/>
      <c r="DQP23" s="108"/>
      <c r="DQQ23" s="108"/>
      <c r="DQR23" s="108"/>
      <c r="DQS23" s="108"/>
      <c r="DQT23" s="108"/>
      <c r="DQU23" s="108"/>
      <c r="DQV23" s="108"/>
      <c r="DQW23" s="108"/>
      <c r="DQX23" s="108"/>
      <c r="DQY23" s="108"/>
      <c r="DQZ23" s="108"/>
      <c r="DRA23" s="108"/>
      <c r="DRB23" s="108"/>
      <c r="DRC23" s="108"/>
      <c r="DRD23" s="108"/>
      <c r="DRE23" s="108"/>
      <c r="DRF23" s="108"/>
      <c r="DRG23" s="108"/>
      <c r="DRH23" s="108"/>
      <c r="DRI23" s="108"/>
      <c r="DRJ23" s="108"/>
      <c r="DRK23" s="108"/>
      <c r="DRL23" s="108"/>
      <c r="DRM23" s="108"/>
      <c r="DRN23" s="108"/>
      <c r="DRO23" s="108"/>
      <c r="DRP23" s="108"/>
      <c r="DRQ23" s="108"/>
      <c r="DRR23" s="108"/>
      <c r="DRS23" s="108"/>
      <c r="DRT23" s="108"/>
      <c r="DRU23" s="108"/>
      <c r="DRV23" s="108"/>
      <c r="DRW23" s="108"/>
      <c r="DRX23" s="108"/>
      <c r="DRY23" s="108"/>
      <c r="DRZ23" s="108"/>
      <c r="DSA23" s="108"/>
      <c r="DSB23" s="108"/>
      <c r="DSC23" s="108"/>
      <c r="DSD23" s="108"/>
      <c r="DSE23" s="108"/>
      <c r="DSF23" s="108"/>
      <c r="DSG23" s="108"/>
      <c r="DSH23" s="108"/>
      <c r="DSI23" s="108"/>
      <c r="DSJ23" s="108"/>
      <c r="DSK23" s="108"/>
      <c r="DSL23" s="108"/>
      <c r="DSM23" s="108"/>
      <c r="DSN23" s="108"/>
      <c r="DSO23" s="108"/>
      <c r="DSP23" s="108"/>
      <c r="DSQ23" s="108"/>
      <c r="DSR23" s="108"/>
      <c r="DSS23" s="108"/>
      <c r="DST23" s="108"/>
      <c r="DSU23" s="108"/>
      <c r="DSV23" s="108"/>
      <c r="DSW23" s="108"/>
      <c r="DSX23" s="108"/>
      <c r="DSY23" s="108"/>
      <c r="DSZ23" s="108"/>
      <c r="DTA23" s="108"/>
      <c r="DTB23" s="108"/>
      <c r="DTC23" s="108"/>
      <c r="DTD23" s="108"/>
      <c r="DTE23" s="108"/>
      <c r="DTF23" s="108"/>
      <c r="DTG23" s="108"/>
      <c r="DTH23" s="108"/>
      <c r="DTI23" s="108"/>
      <c r="DTJ23" s="108"/>
      <c r="DTK23" s="108"/>
      <c r="DTL23" s="108"/>
      <c r="DTM23" s="108"/>
      <c r="DTN23" s="108"/>
      <c r="DTO23" s="108"/>
      <c r="DTP23" s="108"/>
      <c r="DTQ23" s="108"/>
      <c r="DTR23" s="108"/>
      <c r="DTS23" s="108"/>
      <c r="DTT23" s="108"/>
      <c r="DTU23" s="108"/>
      <c r="DTV23" s="108"/>
      <c r="DTW23" s="108"/>
      <c r="DTX23" s="108"/>
      <c r="DTY23" s="108"/>
      <c r="DTZ23" s="108"/>
      <c r="DUA23" s="108"/>
      <c r="DUB23" s="108"/>
      <c r="DUC23" s="108"/>
      <c r="DUD23" s="108"/>
      <c r="DUE23" s="108"/>
      <c r="DUF23" s="108"/>
      <c r="DUG23" s="108"/>
      <c r="DUH23" s="108"/>
      <c r="DUI23" s="108"/>
      <c r="DUJ23" s="108"/>
      <c r="DUK23" s="108"/>
      <c r="DUL23" s="108"/>
      <c r="DUM23" s="108"/>
      <c r="DUN23" s="108"/>
      <c r="DUO23" s="108"/>
      <c r="DUP23" s="108"/>
      <c r="DUQ23" s="108"/>
      <c r="DUR23" s="108"/>
      <c r="DUS23" s="108"/>
      <c r="DUT23" s="108"/>
      <c r="DUU23" s="108"/>
      <c r="DUV23" s="108"/>
      <c r="DUW23" s="108"/>
      <c r="DUX23" s="108"/>
      <c r="DUY23" s="108"/>
      <c r="DUZ23" s="108"/>
      <c r="DVA23" s="108"/>
      <c r="DVB23" s="108"/>
      <c r="DVC23" s="108"/>
      <c r="DVD23" s="108"/>
      <c r="DVE23" s="108"/>
      <c r="DVF23" s="108"/>
      <c r="DVG23" s="108"/>
      <c r="DVH23" s="108"/>
      <c r="DVI23" s="108"/>
      <c r="DVJ23" s="108"/>
      <c r="DVK23" s="108"/>
      <c r="DVL23" s="108"/>
      <c r="DVM23" s="108"/>
      <c r="DVN23" s="108"/>
      <c r="DVO23" s="108"/>
      <c r="DVP23" s="108"/>
      <c r="DVQ23" s="108"/>
      <c r="DVR23" s="108"/>
      <c r="DVS23" s="108"/>
      <c r="DVT23" s="108"/>
      <c r="DVU23" s="108"/>
      <c r="DVV23" s="108"/>
      <c r="DVW23" s="108"/>
      <c r="DVX23" s="108"/>
      <c r="DVY23" s="108"/>
      <c r="DVZ23" s="108"/>
      <c r="DWA23" s="108"/>
      <c r="DWB23" s="108"/>
      <c r="DWC23" s="108"/>
      <c r="DWD23" s="108"/>
      <c r="DWE23" s="108"/>
      <c r="DWF23" s="108"/>
      <c r="DWG23" s="108"/>
      <c r="DWH23" s="108"/>
      <c r="DWI23" s="108"/>
      <c r="DWJ23" s="108"/>
      <c r="DWK23" s="108"/>
      <c r="DWL23" s="108"/>
      <c r="DWM23" s="108"/>
      <c r="DWN23" s="108"/>
      <c r="DWO23" s="108"/>
      <c r="DWP23" s="108"/>
      <c r="DWQ23" s="108"/>
      <c r="DWR23" s="108"/>
      <c r="DWS23" s="108"/>
      <c r="DWT23" s="108"/>
      <c r="DWU23" s="108"/>
      <c r="DWV23" s="108"/>
      <c r="DWW23" s="108"/>
      <c r="DWX23" s="108"/>
      <c r="DWY23" s="108"/>
      <c r="DWZ23" s="108"/>
      <c r="DXA23" s="108"/>
      <c r="DXB23" s="108"/>
      <c r="DXC23" s="108"/>
      <c r="DXD23" s="108"/>
      <c r="DXE23" s="108"/>
      <c r="DXF23" s="108"/>
      <c r="DXG23" s="108"/>
      <c r="DXH23" s="108"/>
      <c r="DXI23" s="108"/>
      <c r="DXJ23" s="108"/>
      <c r="DXK23" s="108"/>
      <c r="DXL23" s="108"/>
      <c r="DXM23" s="108"/>
      <c r="DXN23" s="108"/>
      <c r="DXO23" s="108"/>
      <c r="DXP23" s="108"/>
      <c r="DXQ23" s="108"/>
      <c r="DXR23" s="108"/>
      <c r="DXS23" s="108"/>
      <c r="DXT23" s="108"/>
      <c r="DXU23" s="108"/>
      <c r="DXV23" s="108"/>
      <c r="DXW23" s="108"/>
      <c r="DXX23" s="108"/>
      <c r="DXY23" s="108"/>
      <c r="DXZ23" s="108"/>
      <c r="DYA23" s="108"/>
      <c r="DYB23" s="108"/>
      <c r="DYC23" s="108"/>
      <c r="DYD23" s="108"/>
      <c r="DYE23" s="108"/>
      <c r="DYF23" s="108"/>
      <c r="DYG23" s="108"/>
      <c r="DYH23" s="108"/>
      <c r="DYI23" s="108"/>
      <c r="DYJ23" s="108"/>
      <c r="DYK23" s="108"/>
      <c r="DYL23" s="108"/>
      <c r="DYM23" s="108"/>
      <c r="DYN23" s="108"/>
      <c r="DYO23" s="108"/>
      <c r="DYP23" s="108"/>
      <c r="DYQ23" s="108"/>
      <c r="DYR23" s="108"/>
      <c r="DYS23" s="108"/>
      <c r="DYT23" s="108"/>
      <c r="DYU23" s="108"/>
      <c r="DYV23" s="108"/>
      <c r="DYW23" s="108"/>
      <c r="DYX23" s="108"/>
      <c r="DYY23" s="108"/>
      <c r="DYZ23" s="108"/>
      <c r="DZA23" s="108"/>
      <c r="DZB23" s="108"/>
      <c r="DZC23" s="108"/>
      <c r="DZD23" s="108"/>
      <c r="DZE23" s="108"/>
      <c r="DZF23" s="108"/>
      <c r="DZG23" s="108"/>
      <c r="DZH23" s="108"/>
      <c r="DZI23" s="108"/>
      <c r="DZJ23" s="108"/>
      <c r="DZK23" s="108"/>
      <c r="DZL23" s="108"/>
      <c r="DZM23" s="108"/>
      <c r="DZN23" s="108"/>
      <c r="DZO23" s="108"/>
      <c r="DZP23" s="108"/>
      <c r="DZQ23" s="108"/>
      <c r="DZR23" s="108"/>
      <c r="DZS23" s="108"/>
      <c r="DZT23" s="108"/>
      <c r="DZU23" s="108"/>
      <c r="DZV23" s="108"/>
      <c r="DZW23" s="108"/>
      <c r="DZX23" s="108"/>
      <c r="DZY23" s="108"/>
      <c r="DZZ23" s="108"/>
      <c r="EAA23" s="108"/>
      <c r="EAB23" s="108"/>
      <c r="EAC23" s="108"/>
      <c r="EAD23" s="108"/>
      <c r="EAE23" s="108"/>
      <c r="EAF23" s="108"/>
      <c r="EAG23" s="108"/>
      <c r="EAH23" s="108"/>
      <c r="EAI23" s="108"/>
      <c r="EAJ23" s="108"/>
      <c r="EAK23" s="108"/>
      <c r="EAL23" s="108"/>
      <c r="EAM23" s="108"/>
      <c r="EAN23" s="108"/>
      <c r="EAO23" s="108"/>
      <c r="EAP23" s="108"/>
      <c r="EAQ23" s="108"/>
      <c r="EAR23" s="108"/>
      <c r="EAS23" s="108"/>
      <c r="EAT23" s="108"/>
      <c r="EAU23" s="108"/>
      <c r="EAV23" s="108"/>
      <c r="EAW23" s="108"/>
      <c r="EAX23" s="108"/>
      <c r="EAY23" s="108"/>
      <c r="EAZ23" s="108"/>
      <c r="EBA23" s="108"/>
      <c r="EBB23" s="108"/>
      <c r="EBC23" s="108"/>
      <c r="EBD23" s="108"/>
      <c r="EBE23" s="108"/>
      <c r="EBF23" s="108"/>
      <c r="EBG23" s="108"/>
      <c r="EBH23" s="108"/>
      <c r="EBI23" s="108"/>
      <c r="EBJ23" s="108"/>
      <c r="EBK23" s="108"/>
      <c r="EBL23" s="108"/>
      <c r="EBM23" s="108"/>
      <c r="EBN23" s="108"/>
      <c r="EBO23" s="108"/>
      <c r="EBP23" s="108"/>
      <c r="EBQ23" s="108"/>
      <c r="EBR23" s="108"/>
      <c r="EBS23" s="108"/>
      <c r="EBT23" s="108"/>
      <c r="EBU23" s="108"/>
      <c r="EBV23" s="108"/>
      <c r="EBW23" s="108"/>
      <c r="EBX23" s="108"/>
      <c r="EBY23" s="108"/>
      <c r="EBZ23" s="108"/>
      <c r="ECA23" s="108"/>
      <c r="ECB23" s="108"/>
      <c r="ECC23" s="108"/>
      <c r="ECD23" s="108"/>
      <c r="ECE23" s="108"/>
      <c r="ECF23" s="108"/>
      <c r="ECG23" s="108"/>
      <c r="ECH23" s="108"/>
      <c r="ECI23" s="108"/>
      <c r="ECJ23" s="108"/>
      <c r="ECK23" s="108"/>
      <c r="ECL23" s="108"/>
      <c r="ECM23" s="108"/>
      <c r="ECN23" s="108"/>
      <c r="ECO23" s="108"/>
      <c r="ECP23" s="108"/>
      <c r="ECQ23" s="108"/>
      <c r="ECR23" s="108"/>
      <c r="ECS23" s="108"/>
      <c r="ECT23" s="108"/>
      <c r="ECU23" s="108"/>
      <c r="ECV23" s="108"/>
      <c r="ECW23" s="108"/>
      <c r="ECX23" s="108"/>
      <c r="ECY23" s="108"/>
      <c r="ECZ23" s="108"/>
      <c r="EDA23" s="108"/>
      <c r="EDB23" s="108"/>
      <c r="EDC23" s="108"/>
      <c r="EDD23" s="108"/>
      <c r="EDE23" s="108"/>
      <c r="EDF23" s="108"/>
      <c r="EDG23" s="108"/>
      <c r="EDH23" s="108"/>
      <c r="EDI23" s="108"/>
      <c r="EDJ23" s="108"/>
      <c r="EDK23" s="108"/>
      <c r="EDL23" s="108"/>
      <c r="EDM23" s="108"/>
      <c r="EDN23" s="108"/>
      <c r="EDO23" s="108"/>
      <c r="EDP23" s="108"/>
      <c r="EDQ23" s="108"/>
      <c r="EDR23" s="108"/>
      <c r="EDS23" s="108"/>
      <c r="EDT23" s="108"/>
      <c r="EDU23" s="108"/>
      <c r="EDV23" s="108"/>
      <c r="EDW23" s="108"/>
      <c r="EDX23" s="108"/>
      <c r="EDY23" s="108"/>
      <c r="EDZ23" s="108"/>
      <c r="EEA23" s="108"/>
      <c r="EEB23" s="108"/>
      <c r="EEC23" s="108"/>
      <c r="EED23" s="108"/>
      <c r="EEE23" s="108"/>
      <c r="EEF23" s="108"/>
      <c r="EEG23" s="108"/>
      <c r="EEH23" s="108"/>
      <c r="EEI23" s="108"/>
      <c r="EEJ23" s="108"/>
      <c r="EEK23" s="108"/>
      <c r="EEL23" s="108"/>
      <c r="EEM23" s="108"/>
      <c r="EEN23" s="108"/>
      <c r="EEO23" s="108"/>
      <c r="EEP23" s="108"/>
      <c r="EEQ23" s="108"/>
      <c r="EER23" s="108"/>
      <c r="EES23" s="108"/>
      <c r="EET23" s="108"/>
      <c r="EEU23" s="108"/>
      <c r="EEV23" s="108"/>
      <c r="EEW23" s="108"/>
      <c r="EEX23" s="108"/>
      <c r="EEY23" s="108"/>
      <c r="EEZ23" s="108"/>
      <c r="EFA23" s="108"/>
      <c r="EFB23" s="108"/>
      <c r="EFC23" s="108"/>
      <c r="EFD23" s="108"/>
      <c r="EFE23" s="108"/>
      <c r="EFF23" s="108"/>
      <c r="EFG23" s="108"/>
      <c r="EFH23" s="108"/>
      <c r="EFI23" s="108"/>
      <c r="EFJ23" s="108"/>
      <c r="EFK23" s="108"/>
      <c r="EFL23" s="108"/>
      <c r="EFM23" s="108"/>
      <c r="EFN23" s="108"/>
      <c r="EFO23" s="108"/>
      <c r="EFP23" s="108"/>
      <c r="EFQ23" s="108"/>
      <c r="EFR23" s="108"/>
      <c r="EFS23" s="108"/>
      <c r="EFT23" s="108"/>
      <c r="EFU23" s="108"/>
      <c r="EFV23" s="108"/>
      <c r="EFW23" s="108"/>
      <c r="EFX23" s="108"/>
      <c r="EFY23" s="108"/>
      <c r="EFZ23" s="108"/>
      <c r="EGA23" s="108"/>
      <c r="EGB23" s="108"/>
      <c r="EGC23" s="108"/>
      <c r="EGD23" s="108"/>
      <c r="EGE23" s="108"/>
      <c r="EGF23" s="108"/>
      <c r="EGG23" s="108"/>
      <c r="EGH23" s="108"/>
      <c r="EGI23" s="108"/>
      <c r="EGJ23" s="108"/>
      <c r="EGK23" s="108"/>
      <c r="EGL23" s="108"/>
      <c r="EGM23" s="108"/>
      <c r="EGN23" s="108"/>
      <c r="EGO23" s="108"/>
      <c r="EGP23" s="108"/>
      <c r="EGQ23" s="108"/>
      <c r="EGR23" s="108"/>
      <c r="EGS23" s="108"/>
      <c r="EGT23" s="108"/>
      <c r="EGU23" s="108"/>
      <c r="EGV23" s="108"/>
      <c r="EGW23" s="108"/>
      <c r="EGX23" s="108"/>
      <c r="EGY23" s="108"/>
      <c r="EGZ23" s="108"/>
      <c r="EHA23" s="108"/>
      <c r="EHB23" s="108"/>
      <c r="EHC23" s="108"/>
      <c r="EHD23" s="108"/>
      <c r="EHE23" s="108"/>
      <c r="EHF23" s="108"/>
      <c r="EHG23" s="108"/>
      <c r="EHH23" s="108"/>
      <c r="EHI23" s="108"/>
      <c r="EHJ23" s="108"/>
      <c r="EHK23" s="108"/>
      <c r="EHL23" s="108"/>
      <c r="EHM23" s="108"/>
      <c r="EHN23" s="108"/>
      <c r="EHO23" s="108"/>
      <c r="EHP23" s="108"/>
      <c r="EHQ23" s="108"/>
      <c r="EHR23" s="108"/>
      <c r="EHS23" s="108"/>
      <c r="EHT23" s="108"/>
      <c r="EHU23" s="108"/>
      <c r="EHV23" s="108"/>
      <c r="EHW23" s="108"/>
      <c r="EHX23" s="108"/>
      <c r="EHY23" s="108"/>
      <c r="EHZ23" s="108"/>
      <c r="EIA23" s="108"/>
      <c r="EIB23" s="108"/>
      <c r="EIC23" s="108"/>
      <c r="EID23" s="108"/>
      <c r="EIE23" s="108"/>
      <c r="EIF23" s="108"/>
      <c r="EIG23" s="108"/>
      <c r="EIH23" s="108"/>
      <c r="EII23" s="108"/>
      <c r="EIJ23" s="108"/>
      <c r="EIK23" s="108"/>
      <c r="EIL23" s="108"/>
      <c r="EIM23" s="108"/>
      <c r="EIN23" s="108"/>
      <c r="EIO23" s="108"/>
      <c r="EIP23" s="108"/>
      <c r="EIQ23" s="108"/>
      <c r="EIR23" s="108"/>
      <c r="EIS23" s="108"/>
      <c r="EIT23" s="108"/>
      <c r="EIU23" s="108"/>
      <c r="EIV23" s="108"/>
      <c r="EIW23" s="108"/>
      <c r="EIX23" s="108"/>
      <c r="EIY23" s="108"/>
      <c r="EIZ23" s="108"/>
      <c r="EJA23" s="108"/>
      <c r="EJB23" s="108"/>
      <c r="EJC23" s="108"/>
      <c r="EJD23" s="108"/>
      <c r="EJE23" s="108"/>
      <c r="EJF23" s="108"/>
      <c r="EJG23" s="108"/>
      <c r="EJH23" s="108"/>
      <c r="EJI23" s="108"/>
      <c r="EJJ23" s="108"/>
      <c r="EJK23" s="108"/>
      <c r="EJL23" s="108"/>
      <c r="EJM23" s="108"/>
      <c r="EJN23" s="108"/>
      <c r="EJO23" s="108"/>
      <c r="EJP23" s="108"/>
      <c r="EJQ23" s="108"/>
      <c r="EJR23" s="108"/>
      <c r="EJS23" s="108"/>
      <c r="EJT23" s="108"/>
      <c r="EJU23" s="108"/>
      <c r="EJV23" s="108"/>
      <c r="EJW23" s="108"/>
      <c r="EJX23" s="108"/>
      <c r="EJY23" s="108"/>
      <c r="EJZ23" s="108"/>
      <c r="EKA23" s="108"/>
      <c r="EKB23" s="108"/>
      <c r="EKC23" s="108"/>
      <c r="EKD23" s="108"/>
      <c r="EKE23" s="108"/>
      <c r="EKF23" s="108"/>
      <c r="EKG23" s="108"/>
      <c r="EKH23" s="108"/>
      <c r="EKI23" s="108"/>
      <c r="EKJ23" s="108"/>
      <c r="EKK23" s="108"/>
      <c r="EKL23" s="108"/>
      <c r="EKM23" s="108"/>
      <c r="EKN23" s="108"/>
      <c r="EKO23" s="108"/>
      <c r="EKP23" s="108"/>
      <c r="EKQ23" s="108"/>
      <c r="EKR23" s="108"/>
      <c r="EKS23" s="108"/>
      <c r="EKT23" s="108"/>
      <c r="EKU23" s="108"/>
      <c r="EKV23" s="108"/>
      <c r="EKW23" s="108"/>
      <c r="EKX23" s="108"/>
      <c r="EKY23" s="108"/>
      <c r="EKZ23" s="108"/>
      <c r="ELA23" s="108"/>
      <c r="ELB23" s="108"/>
      <c r="ELC23" s="108"/>
      <c r="ELD23" s="108"/>
      <c r="ELE23" s="108"/>
      <c r="ELF23" s="108"/>
      <c r="ELG23" s="108"/>
      <c r="ELH23" s="108"/>
      <c r="ELI23" s="108"/>
      <c r="ELJ23" s="108"/>
      <c r="ELK23" s="108"/>
      <c r="ELL23" s="108"/>
      <c r="ELM23" s="108"/>
      <c r="ELN23" s="108"/>
      <c r="ELO23" s="108"/>
      <c r="ELP23" s="108"/>
      <c r="ELQ23" s="108"/>
      <c r="ELR23" s="108"/>
      <c r="ELS23" s="108"/>
      <c r="ELT23" s="108"/>
      <c r="ELU23" s="108"/>
      <c r="ELV23" s="108"/>
      <c r="ELW23" s="108"/>
      <c r="ELX23" s="108"/>
      <c r="ELY23" s="108"/>
      <c r="ELZ23" s="108"/>
      <c r="EMA23" s="108"/>
      <c r="EMB23" s="108"/>
      <c r="EMC23" s="108"/>
      <c r="EMD23" s="108"/>
      <c r="EME23" s="108"/>
      <c r="EMF23" s="108"/>
      <c r="EMG23" s="108"/>
      <c r="EMH23" s="108"/>
      <c r="EMI23" s="108"/>
      <c r="EMJ23" s="108"/>
      <c r="EMK23" s="108"/>
      <c r="EML23" s="108"/>
      <c r="EMM23" s="108"/>
      <c r="EMN23" s="108"/>
      <c r="EMO23" s="108"/>
      <c r="EMP23" s="108"/>
      <c r="EMQ23" s="108"/>
      <c r="EMR23" s="108"/>
      <c r="EMS23" s="108"/>
      <c r="EMT23" s="108"/>
      <c r="EMU23" s="108"/>
      <c r="EMV23" s="108"/>
      <c r="EMW23" s="108"/>
      <c r="EMX23" s="108"/>
      <c r="EMY23" s="108"/>
      <c r="EMZ23" s="108"/>
      <c r="ENA23" s="108"/>
      <c r="ENB23" s="108"/>
      <c r="ENC23" s="108"/>
      <c r="END23" s="108"/>
      <c r="ENE23" s="108"/>
      <c r="ENF23" s="108"/>
      <c r="ENG23" s="108"/>
      <c r="ENH23" s="108"/>
      <c r="ENI23" s="108"/>
      <c r="ENJ23" s="108"/>
      <c r="ENK23" s="108"/>
      <c r="ENL23" s="108"/>
      <c r="ENM23" s="108"/>
      <c r="ENN23" s="108"/>
      <c r="ENO23" s="108"/>
      <c r="ENP23" s="108"/>
      <c r="ENQ23" s="108"/>
      <c r="ENR23" s="108"/>
      <c r="ENS23" s="108"/>
      <c r="ENT23" s="108"/>
      <c r="ENU23" s="108"/>
      <c r="ENV23" s="108"/>
      <c r="ENW23" s="108"/>
      <c r="ENX23" s="108"/>
      <c r="ENY23" s="108"/>
      <c r="ENZ23" s="108"/>
      <c r="EOA23" s="108"/>
      <c r="EOB23" s="108"/>
      <c r="EOC23" s="108"/>
      <c r="EOD23" s="108"/>
      <c r="EOE23" s="108"/>
      <c r="EOF23" s="108"/>
      <c r="EOG23" s="108"/>
      <c r="EOH23" s="108"/>
      <c r="EOI23" s="108"/>
      <c r="EOJ23" s="108"/>
      <c r="EOK23" s="108"/>
      <c r="EOL23" s="108"/>
      <c r="EOM23" s="108"/>
      <c r="EON23" s="108"/>
      <c r="EOO23" s="108"/>
      <c r="EOP23" s="108"/>
      <c r="EOQ23" s="108"/>
      <c r="EOR23" s="108"/>
      <c r="EOS23" s="108"/>
      <c r="EOT23" s="108"/>
      <c r="EOU23" s="108"/>
      <c r="EOV23" s="108"/>
      <c r="EOW23" s="108"/>
      <c r="EOX23" s="108"/>
      <c r="EOY23" s="108"/>
      <c r="EOZ23" s="108"/>
      <c r="EPA23" s="108"/>
      <c r="EPB23" s="108"/>
      <c r="EPC23" s="108"/>
      <c r="EPD23" s="108"/>
      <c r="EPE23" s="108"/>
      <c r="EPF23" s="108"/>
      <c r="EPG23" s="108"/>
      <c r="EPH23" s="108"/>
      <c r="EPI23" s="108"/>
      <c r="EPJ23" s="108"/>
      <c r="EPK23" s="108"/>
      <c r="EPL23" s="108"/>
      <c r="EPM23" s="108"/>
      <c r="EPN23" s="108"/>
      <c r="EPO23" s="108"/>
      <c r="EPP23" s="108"/>
      <c r="EPQ23" s="108"/>
      <c r="EPR23" s="108"/>
      <c r="EPS23" s="108"/>
      <c r="EPT23" s="108"/>
      <c r="EPU23" s="108"/>
      <c r="EPV23" s="108"/>
      <c r="EPW23" s="108"/>
      <c r="EPX23" s="108"/>
      <c r="EPY23" s="108"/>
      <c r="EPZ23" s="108"/>
      <c r="EQA23" s="108"/>
      <c r="EQB23" s="108"/>
      <c r="EQC23" s="108"/>
      <c r="EQD23" s="108"/>
      <c r="EQE23" s="108"/>
      <c r="EQF23" s="108"/>
      <c r="EQG23" s="108"/>
      <c r="EQH23" s="108"/>
      <c r="EQI23" s="108"/>
      <c r="EQJ23" s="108"/>
      <c r="EQK23" s="108"/>
      <c r="EQL23" s="108"/>
      <c r="EQM23" s="108"/>
      <c r="EQN23" s="108"/>
      <c r="EQO23" s="108"/>
      <c r="EQP23" s="108"/>
      <c r="EQQ23" s="108"/>
      <c r="EQR23" s="108"/>
      <c r="EQS23" s="108"/>
      <c r="EQT23" s="108"/>
      <c r="EQU23" s="108"/>
      <c r="EQV23" s="108"/>
      <c r="EQW23" s="108"/>
      <c r="EQX23" s="108"/>
      <c r="EQY23" s="108"/>
      <c r="EQZ23" s="108"/>
      <c r="ERA23" s="108"/>
      <c r="ERB23" s="108"/>
      <c r="ERC23" s="108"/>
      <c r="ERD23" s="108"/>
      <c r="ERE23" s="108"/>
      <c r="ERF23" s="108"/>
      <c r="ERG23" s="108"/>
      <c r="ERH23" s="108"/>
      <c r="ERI23" s="108"/>
      <c r="ERJ23" s="108"/>
      <c r="ERK23" s="108"/>
      <c r="ERL23" s="108"/>
      <c r="ERM23" s="108"/>
      <c r="ERN23" s="108"/>
      <c r="ERO23" s="108"/>
      <c r="ERP23" s="108"/>
      <c r="ERQ23" s="108"/>
      <c r="ERR23" s="108"/>
      <c r="ERS23" s="108"/>
      <c r="ERT23" s="108"/>
      <c r="ERU23" s="108"/>
      <c r="ERV23" s="108"/>
      <c r="ERW23" s="108"/>
      <c r="ERX23" s="108"/>
      <c r="ERY23" s="108"/>
      <c r="ERZ23" s="108"/>
      <c r="ESA23" s="108"/>
      <c r="ESB23" s="108"/>
      <c r="ESC23" s="108"/>
      <c r="ESD23" s="108"/>
      <c r="ESE23" s="108"/>
      <c r="ESF23" s="108"/>
      <c r="ESG23" s="108"/>
      <c r="ESH23" s="108"/>
      <c r="ESI23" s="108"/>
      <c r="ESJ23" s="108"/>
      <c r="ESK23" s="108"/>
      <c r="ESL23" s="108"/>
      <c r="ESM23" s="108"/>
      <c r="ESN23" s="108"/>
      <c r="ESO23" s="108"/>
      <c r="ESP23" s="108"/>
      <c r="ESQ23" s="108"/>
      <c r="ESR23" s="108"/>
      <c r="ESS23" s="108"/>
      <c r="EST23" s="108"/>
      <c r="ESU23" s="108"/>
      <c r="ESV23" s="108"/>
      <c r="ESW23" s="108"/>
      <c r="ESX23" s="108"/>
      <c r="ESY23" s="108"/>
      <c r="ESZ23" s="108"/>
      <c r="ETA23" s="108"/>
      <c r="ETB23" s="108"/>
      <c r="ETC23" s="108"/>
      <c r="ETD23" s="108"/>
      <c r="ETE23" s="108"/>
      <c r="ETF23" s="108"/>
      <c r="ETG23" s="108"/>
      <c r="ETH23" s="108"/>
      <c r="ETI23" s="108"/>
      <c r="ETJ23" s="108"/>
      <c r="ETK23" s="108"/>
      <c r="ETL23" s="108"/>
      <c r="ETM23" s="108"/>
      <c r="ETN23" s="108"/>
      <c r="ETO23" s="108"/>
      <c r="ETP23" s="108"/>
      <c r="ETQ23" s="108"/>
      <c r="ETR23" s="108"/>
      <c r="ETS23" s="108"/>
      <c r="ETT23" s="108"/>
      <c r="ETU23" s="108"/>
      <c r="ETV23" s="108"/>
      <c r="ETW23" s="108"/>
      <c r="ETX23" s="108"/>
      <c r="ETY23" s="108"/>
      <c r="ETZ23" s="108"/>
      <c r="EUA23" s="108"/>
      <c r="EUB23" s="108"/>
      <c r="EUC23" s="108"/>
      <c r="EUD23" s="108"/>
      <c r="EUE23" s="108"/>
      <c r="EUF23" s="108"/>
      <c r="EUG23" s="108"/>
      <c r="EUH23" s="108"/>
      <c r="EUI23" s="108"/>
      <c r="EUJ23" s="108"/>
      <c r="EUK23" s="108"/>
      <c r="EUL23" s="108"/>
      <c r="EUM23" s="108"/>
      <c r="EUN23" s="108"/>
      <c r="EUO23" s="108"/>
      <c r="EUP23" s="108"/>
      <c r="EUQ23" s="108"/>
      <c r="EUR23" s="108"/>
      <c r="EUS23" s="108"/>
      <c r="EUT23" s="108"/>
      <c r="EUU23" s="108"/>
      <c r="EUV23" s="108"/>
      <c r="EUW23" s="108"/>
      <c r="EUX23" s="108"/>
      <c r="EUY23" s="108"/>
      <c r="EUZ23" s="108"/>
      <c r="EVA23" s="108"/>
      <c r="EVB23" s="108"/>
      <c r="EVC23" s="108"/>
      <c r="EVD23" s="108"/>
      <c r="EVE23" s="108"/>
      <c r="EVF23" s="108"/>
      <c r="EVG23" s="108"/>
    </row>
    <row r="24" spans="1:3959" s="111" customFormat="1" ht="15" x14ac:dyDescent="0.25">
      <c r="A24" s="786" t="s">
        <v>1292</v>
      </c>
      <c r="B24" s="406" t="s">
        <v>7</v>
      </c>
      <c r="C24" s="370">
        <v>14</v>
      </c>
      <c r="D24" s="414">
        <f>'Notes BS'!D232</f>
        <v>0</v>
      </c>
      <c r="E24" s="117"/>
      <c r="F24" s="414">
        <f>'Notes BS'!E232</f>
        <v>0</v>
      </c>
      <c r="G24" s="4"/>
      <c r="H24" s="420">
        <f>'Notes BS'!F232</f>
        <v>0</v>
      </c>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c r="DR24" s="108"/>
      <c r="DS24" s="108"/>
      <c r="DT24" s="108"/>
      <c r="DU24" s="108"/>
      <c r="DV24" s="108"/>
      <c r="DW24" s="108"/>
      <c r="DX24" s="108"/>
      <c r="DY24" s="108"/>
      <c r="DZ24" s="108"/>
      <c r="EA24" s="108"/>
      <c r="EB24" s="108"/>
      <c r="EC24" s="108"/>
      <c r="ED24" s="108"/>
      <c r="EE24" s="108"/>
      <c r="EF24" s="108"/>
      <c r="EG24" s="108"/>
      <c r="EH24" s="108"/>
      <c r="EI24" s="108"/>
      <c r="EJ24" s="108"/>
      <c r="EK24" s="108"/>
      <c r="EL24" s="108"/>
      <c r="EM24" s="108"/>
      <c r="EN24" s="108"/>
      <c r="EO24" s="108"/>
      <c r="EP24" s="108"/>
      <c r="EQ24" s="108"/>
      <c r="ER24" s="108"/>
      <c r="ES24" s="108"/>
      <c r="ET24" s="108"/>
      <c r="EU24" s="108"/>
      <c r="EV24" s="108"/>
      <c r="EW24" s="108"/>
      <c r="EX24" s="108"/>
      <c r="EY24" s="108"/>
      <c r="EZ24" s="108"/>
      <c r="FA24" s="108"/>
      <c r="FB24" s="108"/>
      <c r="FC24" s="108"/>
      <c r="FD24" s="108"/>
      <c r="FE24" s="108"/>
      <c r="FF24" s="108"/>
      <c r="FG24" s="108"/>
      <c r="FH24" s="108"/>
      <c r="FI24" s="108"/>
      <c r="FJ24" s="108"/>
      <c r="FK24" s="108"/>
      <c r="FL24" s="108"/>
      <c r="FM24" s="108"/>
      <c r="FN24" s="108"/>
      <c r="FO24" s="108"/>
      <c r="FP24" s="108"/>
      <c r="FQ24" s="108"/>
      <c r="FR24" s="108"/>
      <c r="FS24" s="108"/>
      <c r="FT24" s="108"/>
      <c r="FU24" s="108"/>
      <c r="FV24" s="108"/>
      <c r="FW24" s="108"/>
      <c r="FX24" s="108"/>
      <c r="FY24" s="108"/>
      <c r="FZ24" s="108"/>
      <c r="GA24" s="108"/>
      <c r="GB24" s="108"/>
      <c r="GC24" s="108"/>
      <c r="GD24" s="108"/>
      <c r="GE24" s="108"/>
      <c r="GF24" s="108"/>
      <c r="GG24" s="108"/>
      <c r="GH24" s="108"/>
      <c r="GI24" s="108"/>
      <c r="GJ24" s="108"/>
      <c r="GK24" s="108"/>
      <c r="GL24" s="108"/>
      <c r="GM24" s="108"/>
      <c r="GN24" s="108"/>
      <c r="GO24" s="108"/>
      <c r="GP24" s="108"/>
      <c r="GQ24" s="108"/>
      <c r="GR24" s="108"/>
      <c r="GS24" s="108"/>
      <c r="GT24" s="108"/>
      <c r="GU24" s="108"/>
      <c r="GV24" s="108"/>
      <c r="GW24" s="108"/>
      <c r="GX24" s="108"/>
      <c r="GY24" s="108"/>
      <c r="GZ24" s="108"/>
      <c r="HA24" s="108"/>
      <c r="HB24" s="108"/>
      <c r="HC24" s="108"/>
      <c r="HD24" s="108"/>
      <c r="HE24" s="108"/>
      <c r="HF24" s="108"/>
      <c r="HG24" s="108"/>
      <c r="HH24" s="108"/>
      <c r="HI24" s="108"/>
      <c r="HJ24" s="108"/>
      <c r="HK24" s="108"/>
      <c r="HL24" s="108"/>
      <c r="HM24" s="108"/>
      <c r="HN24" s="108"/>
      <c r="HO24" s="108"/>
      <c r="HP24" s="108"/>
      <c r="HQ24" s="108"/>
      <c r="HR24" s="108"/>
      <c r="HS24" s="108"/>
      <c r="HT24" s="108"/>
      <c r="HU24" s="108"/>
      <c r="HV24" s="108"/>
      <c r="HW24" s="108"/>
      <c r="HX24" s="108"/>
      <c r="HY24" s="108"/>
      <c r="HZ24" s="108"/>
      <c r="IA24" s="108"/>
      <c r="IB24" s="108"/>
      <c r="IC24" s="108"/>
      <c r="ID24" s="108"/>
      <c r="IE24" s="108"/>
      <c r="IF24" s="108"/>
      <c r="IG24" s="108"/>
      <c r="IH24" s="108"/>
      <c r="II24" s="108"/>
      <c r="IJ24" s="108"/>
      <c r="IK24" s="108"/>
      <c r="IL24" s="108"/>
      <c r="IM24" s="108"/>
      <c r="IN24" s="108"/>
      <c r="IO24" s="108"/>
      <c r="IP24" s="108"/>
      <c r="IQ24" s="108"/>
      <c r="IR24" s="108"/>
      <c r="IS24" s="108"/>
      <c r="IT24" s="108"/>
      <c r="IU24" s="108"/>
      <c r="IV24" s="108"/>
      <c r="IW24" s="108"/>
      <c r="IX24" s="108"/>
      <c r="IY24" s="108"/>
      <c r="IZ24" s="108"/>
      <c r="JA24" s="108"/>
      <c r="JB24" s="108"/>
      <c r="JC24" s="108"/>
      <c r="JD24" s="108"/>
      <c r="JE24" s="108"/>
      <c r="JF24" s="108"/>
      <c r="JG24" s="108"/>
      <c r="JH24" s="108"/>
      <c r="JI24" s="108"/>
      <c r="JJ24" s="108"/>
      <c r="JK24" s="108"/>
      <c r="JL24" s="108"/>
      <c r="JM24" s="108"/>
      <c r="JN24" s="108"/>
      <c r="JO24" s="108"/>
      <c r="JP24" s="108"/>
      <c r="JQ24" s="108"/>
      <c r="JR24" s="108"/>
      <c r="JS24" s="108"/>
      <c r="JT24" s="108"/>
      <c r="JU24" s="108"/>
      <c r="JV24" s="108"/>
      <c r="JW24" s="108"/>
      <c r="JX24" s="108"/>
      <c r="JY24" s="108"/>
      <c r="JZ24" s="108"/>
      <c r="KA24" s="108"/>
      <c r="KB24" s="108"/>
      <c r="KC24" s="108"/>
      <c r="KD24" s="108"/>
      <c r="KE24" s="108"/>
      <c r="KF24" s="108"/>
      <c r="KG24" s="108"/>
      <c r="KH24" s="108"/>
      <c r="KI24" s="108"/>
      <c r="KJ24" s="108"/>
      <c r="KK24" s="108"/>
      <c r="KL24" s="108"/>
      <c r="KM24" s="108"/>
      <c r="KN24" s="108"/>
      <c r="KO24" s="108"/>
      <c r="KP24" s="108"/>
      <c r="KQ24" s="108"/>
      <c r="KR24" s="108"/>
      <c r="KS24" s="108"/>
      <c r="KT24" s="108"/>
      <c r="KU24" s="108"/>
      <c r="KV24" s="108"/>
      <c r="KW24" s="108"/>
      <c r="KX24" s="108"/>
      <c r="KY24" s="108"/>
      <c r="KZ24" s="108"/>
      <c r="LA24" s="108"/>
      <c r="LB24" s="108"/>
      <c r="LC24" s="108"/>
      <c r="LD24" s="108"/>
      <c r="LE24" s="108"/>
      <c r="LF24" s="108"/>
      <c r="LG24" s="108"/>
      <c r="LH24" s="108"/>
      <c r="LI24" s="108"/>
      <c r="LJ24" s="108"/>
      <c r="LK24" s="108"/>
      <c r="LL24" s="108"/>
      <c r="LM24" s="108"/>
      <c r="LN24" s="108"/>
      <c r="LO24" s="108"/>
      <c r="LP24" s="108"/>
      <c r="LQ24" s="108"/>
      <c r="LR24" s="108"/>
      <c r="LS24" s="108"/>
      <c r="LT24" s="108"/>
      <c r="LU24" s="108"/>
      <c r="LV24" s="108"/>
      <c r="LW24" s="108"/>
      <c r="LX24" s="108"/>
      <c r="LY24" s="108"/>
      <c r="LZ24" s="108"/>
      <c r="MA24" s="108"/>
      <c r="MB24" s="108"/>
      <c r="MC24" s="108"/>
      <c r="MD24" s="108"/>
      <c r="ME24" s="108"/>
      <c r="MF24" s="108"/>
      <c r="MG24" s="108"/>
      <c r="MH24" s="108"/>
      <c r="MI24" s="108"/>
      <c r="MJ24" s="108"/>
      <c r="MK24" s="108"/>
      <c r="ML24" s="108"/>
      <c r="MM24" s="108"/>
      <c r="MN24" s="108"/>
      <c r="MO24" s="108"/>
      <c r="MP24" s="108"/>
      <c r="MQ24" s="108"/>
      <c r="MR24" s="108"/>
      <c r="MS24" s="108"/>
      <c r="MT24" s="108"/>
      <c r="MU24" s="108"/>
      <c r="MV24" s="108"/>
      <c r="MW24" s="108"/>
      <c r="MX24" s="108"/>
      <c r="MY24" s="108"/>
      <c r="MZ24" s="108"/>
      <c r="NA24" s="108"/>
      <c r="NB24" s="108"/>
      <c r="NC24" s="108"/>
      <c r="ND24" s="108"/>
      <c r="NE24" s="108"/>
      <c r="NF24" s="108"/>
      <c r="NG24" s="108"/>
      <c r="NH24" s="108"/>
      <c r="NI24" s="108"/>
      <c r="NJ24" s="108"/>
      <c r="NK24" s="108"/>
      <c r="NL24" s="108"/>
      <c r="NM24" s="108"/>
      <c r="NN24" s="108"/>
      <c r="NO24" s="108"/>
      <c r="NP24" s="108"/>
      <c r="NQ24" s="108"/>
      <c r="NR24" s="108"/>
      <c r="NS24" s="108"/>
      <c r="NT24" s="108"/>
      <c r="NU24" s="108"/>
      <c r="NV24" s="108"/>
      <c r="NW24" s="108"/>
      <c r="NX24" s="108"/>
      <c r="NY24" s="108"/>
      <c r="NZ24" s="108"/>
      <c r="OA24" s="108"/>
      <c r="OB24" s="108"/>
      <c r="OC24" s="108"/>
      <c r="OD24" s="108"/>
      <c r="OE24" s="108"/>
      <c r="OF24" s="108"/>
      <c r="OG24" s="108"/>
      <c r="OH24" s="108"/>
      <c r="OI24" s="108"/>
      <c r="OJ24" s="108"/>
      <c r="OK24" s="108"/>
      <c r="OL24" s="108"/>
      <c r="OM24" s="108"/>
      <c r="ON24" s="108"/>
      <c r="OO24" s="108"/>
      <c r="OP24" s="108"/>
      <c r="OQ24" s="108"/>
      <c r="OR24" s="108"/>
      <c r="OS24" s="108"/>
      <c r="OT24" s="108"/>
      <c r="OU24" s="108"/>
      <c r="OV24" s="108"/>
      <c r="OW24" s="108"/>
      <c r="OX24" s="108"/>
      <c r="OY24" s="108"/>
      <c r="OZ24" s="108"/>
      <c r="PA24" s="108"/>
      <c r="PB24" s="108"/>
      <c r="PC24" s="108"/>
      <c r="PD24" s="108"/>
      <c r="PE24" s="108"/>
      <c r="PF24" s="108"/>
      <c r="PG24" s="108"/>
      <c r="PH24" s="108"/>
      <c r="PI24" s="108"/>
      <c r="PJ24" s="108"/>
      <c r="PK24" s="108"/>
      <c r="PL24" s="108"/>
      <c r="PM24" s="108"/>
      <c r="PN24" s="108"/>
      <c r="PO24" s="108"/>
      <c r="PP24" s="108"/>
      <c r="PQ24" s="108"/>
      <c r="PR24" s="108"/>
      <c r="PS24" s="108"/>
      <c r="PT24" s="108"/>
      <c r="PU24" s="108"/>
      <c r="PV24" s="108"/>
      <c r="PW24" s="108"/>
      <c r="PX24" s="108"/>
      <c r="PY24" s="108"/>
      <c r="PZ24" s="108"/>
      <c r="QA24" s="108"/>
      <c r="QB24" s="108"/>
      <c r="QC24" s="108"/>
      <c r="QD24" s="108"/>
      <c r="QE24" s="108"/>
      <c r="QF24" s="108"/>
      <c r="QG24" s="108"/>
      <c r="QH24" s="108"/>
      <c r="QI24" s="108"/>
      <c r="QJ24" s="108"/>
      <c r="QK24" s="108"/>
      <c r="QL24" s="108"/>
      <c r="QM24" s="108"/>
      <c r="QN24" s="108"/>
      <c r="QO24" s="108"/>
      <c r="QP24" s="108"/>
      <c r="QQ24" s="108"/>
      <c r="QR24" s="108"/>
      <c r="QS24" s="108"/>
      <c r="QT24" s="108"/>
      <c r="QU24" s="108"/>
      <c r="QV24" s="108"/>
      <c r="QW24" s="108"/>
      <c r="QX24" s="108"/>
      <c r="QY24" s="108"/>
      <c r="QZ24" s="108"/>
      <c r="RA24" s="108"/>
      <c r="RB24" s="108"/>
      <c r="RC24" s="108"/>
      <c r="RD24" s="108"/>
      <c r="RE24" s="108"/>
      <c r="RF24" s="108"/>
      <c r="RG24" s="108"/>
      <c r="RH24" s="108"/>
      <c r="RI24" s="108"/>
      <c r="RJ24" s="108"/>
      <c r="RK24" s="108"/>
      <c r="RL24" s="108"/>
      <c r="RM24" s="108"/>
      <c r="RN24" s="108"/>
      <c r="RO24" s="108"/>
      <c r="RP24" s="108"/>
      <c r="RQ24" s="108"/>
      <c r="RR24" s="108"/>
      <c r="RS24" s="108"/>
      <c r="RT24" s="108"/>
      <c r="RU24" s="108"/>
      <c r="RV24" s="108"/>
      <c r="RW24" s="108"/>
      <c r="RX24" s="108"/>
      <c r="RY24" s="108"/>
      <c r="RZ24" s="108"/>
      <c r="SA24" s="108"/>
      <c r="SB24" s="108"/>
      <c r="SC24" s="108"/>
      <c r="SD24" s="108"/>
      <c r="SE24" s="108"/>
      <c r="SF24" s="108"/>
      <c r="SG24" s="108"/>
      <c r="SH24" s="108"/>
      <c r="SI24" s="108"/>
      <c r="SJ24" s="108"/>
      <c r="SK24" s="108"/>
      <c r="SL24" s="108"/>
      <c r="SM24" s="108"/>
      <c r="SN24" s="108"/>
      <c r="SO24" s="108"/>
      <c r="SP24" s="108"/>
      <c r="SQ24" s="108"/>
      <c r="SR24" s="108"/>
      <c r="SS24" s="108"/>
      <c r="ST24" s="108"/>
      <c r="SU24" s="108"/>
      <c r="SV24" s="108"/>
      <c r="SW24" s="108"/>
      <c r="SX24" s="108"/>
      <c r="SY24" s="108"/>
      <c r="SZ24" s="108"/>
      <c r="TA24" s="108"/>
      <c r="TB24" s="108"/>
      <c r="TC24" s="108"/>
      <c r="TD24" s="108"/>
      <c r="TE24" s="108"/>
      <c r="TF24" s="108"/>
      <c r="TG24" s="108"/>
      <c r="TH24" s="108"/>
      <c r="TI24" s="108"/>
      <c r="TJ24" s="108"/>
      <c r="TK24" s="108"/>
      <c r="TL24" s="108"/>
      <c r="TM24" s="108"/>
      <c r="TN24" s="108"/>
      <c r="TO24" s="108"/>
      <c r="TP24" s="108"/>
      <c r="TQ24" s="108"/>
      <c r="TR24" s="108"/>
      <c r="TS24" s="108"/>
      <c r="TT24" s="108"/>
      <c r="TU24" s="108"/>
      <c r="TV24" s="108"/>
      <c r="TW24" s="108"/>
      <c r="TX24" s="108"/>
      <c r="TY24" s="108"/>
      <c r="TZ24" s="108"/>
      <c r="UA24" s="108"/>
      <c r="UB24" s="108"/>
      <c r="UC24" s="108"/>
      <c r="UD24" s="108"/>
      <c r="UE24" s="108"/>
      <c r="UF24" s="108"/>
      <c r="UG24" s="108"/>
      <c r="UH24" s="108"/>
      <c r="UI24" s="108"/>
      <c r="UJ24" s="108"/>
      <c r="UK24" s="108"/>
      <c r="UL24" s="108"/>
      <c r="UM24" s="108"/>
      <c r="UN24" s="108"/>
      <c r="UO24" s="108"/>
      <c r="UP24" s="108"/>
      <c r="UQ24" s="108"/>
      <c r="UR24" s="108"/>
      <c r="US24" s="108"/>
      <c r="UT24" s="108"/>
      <c r="UU24" s="108"/>
      <c r="UV24" s="108"/>
      <c r="UW24" s="108"/>
      <c r="UX24" s="108"/>
      <c r="UY24" s="108"/>
      <c r="UZ24" s="108"/>
      <c r="VA24" s="108"/>
      <c r="VB24" s="108"/>
      <c r="VC24" s="108"/>
      <c r="VD24" s="108"/>
      <c r="VE24" s="108"/>
      <c r="VF24" s="108"/>
      <c r="VG24" s="108"/>
      <c r="VH24" s="108"/>
      <c r="VI24" s="108"/>
      <c r="VJ24" s="108"/>
      <c r="VK24" s="108"/>
      <c r="VL24" s="108"/>
      <c r="VM24" s="108"/>
      <c r="VN24" s="108"/>
      <c r="VO24" s="108"/>
      <c r="VP24" s="108"/>
      <c r="VQ24" s="108"/>
      <c r="VR24" s="108"/>
      <c r="VS24" s="108"/>
      <c r="VT24" s="108"/>
      <c r="VU24" s="108"/>
      <c r="VV24" s="108"/>
      <c r="VW24" s="108"/>
      <c r="VX24" s="108"/>
      <c r="VY24" s="108"/>
      <c r="VZ24" s="108"/>
      <c r="WA24" s="108"/>
      <c r="WB24" s="108"/>
      <c r="WC24" s="108"/>
      <c r="WD24" s="108"/>
      <c r="WE24" s="108"/>
      <c r="WF24" s="108"/>
      <c r="WG24" s="108"/>
      <c r="WH24" s="108"/>
      <c r="WI24" s="108"/>
      <c r="WJ24" s="108"/>
      <c r="WK24" s="108"/>
      <c r="WL24" s="108"/>
      <c r="WM24" s="108"/>
      <c r="WN24" s="108"/>
      <c r="WO24" s="108"/>
      <c r="WP24" s="108"/>
      <c r="WQ24" s="108"/>
      <c r="WR24" s="108"/>
      <c r="WS24" s="108"/>
      <c r="WT24" s="108"/>
      <c r="WU24" s="108"/>
      <c r="WV24" s="108"/>
      <c r="WW24" s="108"/>
      <c r="WX24" s="108"/>
      <c r="WY24" s="108"/>
      <c r="WZ24" s="108"/>
      <c r="XA24" s="108"/>
      <c r="XB24" s="108"/>
      <c r="XC24" s="108"/>
      <c r="XD24" s="108"/>
      <c r="XE24" s="108"/>
      <c r="XF24" s="108"/>
      <c r="XG24" s="108"/>
      <c r="XH24" s="108"/>
      <c r="XI24" s="108"/>
      <c r="XJ24" s="108"/>
      <c r="XK24" s="108"/>
      <c r="XL24" s="108"/>
      <c r="XM24" s="108"/>
      <c r="XN24" s="108"/>
      <c r="XO24" s="108"/>
      <c r="XP24" s="108"/>
      <c r="XQ24" s="108"/>
      <c r="XR24" s="108"/>
      <c r="XS24" s="108"/>
      <c r="XT24" s="108"/>
      <c r="XU24" s="108"/>
      <c r="XV24" s="108"/>
      <c r="XW24" s="108"/>
      <c r="XX24" s="108"/>
      <c r="XY24" s="108"/>
      <c r="XZ24" s="108"/>
      <c r="YA24" s="108"/>
      <c r="YB24" s="108"/>
      <c r="YC24" s="108"/>
      <c r="YD24" s="108"/>
      <c r="YE24" s="108"/>
      <c r="YF24" s="108"/>
      <c r="YG24" s="108"/>
      <c r="YH24" s="108"/>
      <c r="YI24" s="108"/>
      <c r="YJ24" s="108"/>
      <c r="YK24" s="108"/>
      <c r="YL24" s="108"/>
      <c r="YM24" s="108"/>
      <c r="YN24" s="108"/>
      <c r="YO24" s="108"/>
      <c r="YP24" s="108"/>
      <c r="YQ24" s="108"/>
      <c r="YR24" s="108"/>
      <c r="YS24" s="108"/>
      <c r="YT24" s="108"/>
      <c r="YU24" s="108"/>
      <c r="YV24" s="108"/>
      <c r="YW24" s="108"/>
      <c r="YX24" s="108"/>
      <c r="YY24" s="108"/>
      <c r="YZ24" s="108"/>
      <c r="ZA24" s="108"/>
      <c r="ZB24" s="108"/>
      <c r="ZC24" s="108"/>
      <c r="ZD24" s="108"/>
      <c r="ZE24" s="108"/>
      <c r="ZF24" s="108"/>
      <c r="ZG24" s="108"/>
      <c r="ZH24" s="108"/>
      <c r="ZI24" s="108"/>
      <c r="ZJ24" s="108"/>
      <c r="ZK24" s="108"/>
      <c r="ZL24" s="108"/>
      <c r="ZM24" s="108"/>
      <c r="ZN24" s="108"/>
      <c r="ZO24" s="108"/>
      <c r="ZP24" s="108"/>
      <c r="ZQ24" s="108"/>
      <c r="ZR24" s="108"/>
      <c r="ZS24" s="108"/>
      <c r="ZT24" s="108"/>
      <c r="ZU24" s="108"/>
      <c r="ZV24" s="108"/>
      <c r="ZW24" s="108"/>
      <c r="ZX24" s="108"/>
      <c r="ZY24" s="108"/>
      <c r="ZZ24" s="108"/>
      <c r="AAA24" s="108"/>
      <c r="AAB24" s="108"/>
      <c r="AAC24" s="108"/>
      <c r="AAD24" s="108"/>
      <c r="AAE24" s="108"/>
      <c r="AAF24" s="108"/>
      <c r="AAG24" s="108"/>
      <c r="AAH24" s="108"/>
      <c r="AAI24" s="108"/>
      <c r="AAJ24" s="108"/>
      <c r="AAK24" s="108"/>
      <c r="AAL24" s="108"/>
      <c r="AAM24" s="108"/>
      <c r="AAN24" s="108"/>
      <c r="AAO24" s="108"/>
      <c r="AAP24" s="108"/>
      <c r="AAQ24" s="108"/>
      <c r="AAR24" s="108"/>
      <c r="AAS24" s="108"/>
      <c r="AAT24" s="108"/>
      <c r="AAU24" s="108"/>
      <c r="AAV24" s="108"/>
      <c r="AAW24" s="108"/>
      <c r="AAX24" s="108"/>
      <c r="AAY24" s="108"/>
      <c r="AAZ24" s="108"/>
      <c r="ABA24" s="108"/>
      <c r="ABB24" s="108"/>
      <c r="ABC24" s="108"/>
      <c r="ABD24" s="108"/>
      <c r="ABE24" s="108"/>
      <c r="ABF24" s="108"/>
      <c r="ABG24" s="108"/>
      <c r="ABH24" s="108"/>
      <c r="ABI24" s="108"/>
      <c r="ABJ24" s="108"/>
      <c r="ABK24" s="108"/>
      <c r="ABL24" s="108"/>
      <c r="ABM24" s="108"/>
      <c r="ABN24" s="108"/>
      <c r="ABO24" s="108"/>
      <c r="ABP24" s="108"/>
      <c r="ABQ24" s="108"/>
      <c r="ABR24" s="108"/>
      <c r="ABS24" s="108"/>
      <c r="ABT24" s="108"/>
      <c r="ABU24" s="108"/>
      <c r="ABV24" s="108"/>
      <c r="ABW24" s="108"/>
      <c r="ABX24" s="108"/>
      <c r="ABY24" s="108"/>
      <c r="ABZ24" s="108"/>
      <c r="ACA24" s="108"/>
      <c r="ACB24" s="108"/>
      <c r="ACC24" s="108"/>
      <c r="ACD24" s="108"/>
      <c r="ACE24" s="108"/>
      <c r="ACF24" s="108"/>
      <c r="ACG24" s="108"/>
      <c r="ACH24" s="108"/>
      <c r="ACI24" s="108"/>
      <c r="ACJ24" s="108"/>
      <c r="ACK24" s="108"/>
      <c r="ACL24" s="108"/>
      <c r="ACM24" s="108"/>
      <c r="ACN24" s="108"/>
      <c r="ACO24" s="108"/>
      <c r="ACP24" s="108"/>
      <c r="ACQ24" s="108"/>
      <c r="ACR24" s="108"/>
      <c r="ACS24" s="108"/>
      <c r="ACT24" s="108"/>
      <c r="ACU24" s="108"/>
      <c r="ACV24" s="108"/>
      <c r="ACW24" s="108"/>
      <c r="ACX24" s="108"/>
      <c r="ACY24" s="108"/>
      <c r="ACZ24" s="108"/>
      <c r="ADA24" s="108"/>
      <c r="ADB24" s="108"/>
      <c r="ADC24" s="108"/>
      <c r="ADD24" s="108"/>
      <c r="ADE24" s="108"/>
      <c r="ADF24" s="108"/>
      <c r="ADG24" s="108"/>
      <c r="ADH24" s="108"/>
      <c r="ADI24" s="108"/>
      <c r="ADJ24" s="108"/>
      <c r="ADK24" s="108"/>
      <c r="ADL24" s="108"/>
      <c r="ADM24" s="108"/>
      <c r="ADN24" s="108"/>
      <c r="ADO24" s="108"/>
      <c r="ADP24" s="108"/>
      <c r="ADQ24" s="108"/>
      <c r="ADR24" s="108"/>
      <c r="ADS24" s="108"/>
      <c r="ADT24" s="108"/>
      <c r="ADU24" s="108"/>
      <c r="ADV24" s="108"/>
      <c r="ADW24" s="108"/>
      <c r="ADX24" s="108"/>
      <c r="ADY24" s="108"/>
      <c r="ADZ24" s="108"/>
      <c r="AEA24" s="108"/>
      <c r="AEB24" s="108"/>
      <c r="AEC24" s="108"/>
      <c r="AED24" s="108"/>
      <c r="AEE24" s="108"/>
      <c r="AEF24" s="108"/>
      <c r="AEG24" s="108"/>
      <c r="AEH24" s="108"/>
      <c r="AEI24" s="108"/>
      <c r="AEJ24" s="108"/>
      <c r="AEK24" s="108"/>
      <c r="AEL24" s="108"/>
      <c r="AEM24" s="108"/>
      <c r="AEN24" s="108"/>
      <c r="AEO24" s="108"/>
      <c r="AEP24" s="108"/>
      <c r="AEQ24" s="108"/>
      <c r="AER24" s="108"/>
      <c r="AES24" s="108"/>
      <c r="AET24" s="108"/>
      <c r="AEU24" s="108"/>
      <c r="AEV24" s="108"/>
      <c r="AEW24" s="108"/>
      <c r="AEX24" s="108"/>
      <c r="AEY24" s="108"/>
      <c r="AEZ24" s="108"/>
      <c r="AFA24" s="108"/>
      <c r="AFB24" s="108"/>
      <c r="AFC24" s="108"/>
      <c r="AFD24" s="108"/>
      <c r="AFE24" s="108"/>
      <c r="AFF24" s="108"/>
      <c r="AFG24" s="108"/>
      <c r="AFH24" s="108"/>
      <c r="AFI24" s="108"/>
      <c r="AFJ24" s="108"/>
      <c r="AFK24" s="108"/>
      <c r="AFL24" s="108"/>
      <c r="AFM24" s="108"/>
      <c r="AFN24" s="108"/>
      <c r="AFO24" s="108"/>
      <c r="AFP24" s="108"/>
      <c r="AFQ24" s="108"/>
      <c r="AFR24" s="108"/>
      <c r="AFS24" s="108"/>
      <c r="AFT24" s="108"/>
      <c r="AFU24" s="108"/>
      <c r="AFV24" s="108"/>
      <c r="AFW24" s="108"/>
      <c r="AFX24" s="108"/>
      <c r="AFY24" s="108"/>
      <c r="AFZ24" s="108"/>
      <c r="AGA24" s="108"/>
      <c r="AGB24" s="108"/>
      <c r="AGC24" s="108"/>
      <c r="AGD24" s="108"/>
      <c r="AGE24" s="108"/>
      <c r="AGF24" s="108"/>
      <c r="AGG24" s="108"/>
      <c r="AGH24" s="108"/>
      <c r="AGI24" s="108"/>
      <c r="AGJ24" s="108"/>
      <c r="AGK24" s="108"/>
      <c r="AGL24" s="108"/>
      <c r="AGM24" s="108"/>
      <c r="AGN24" s="108"/>
      <c r="AGO24" s="108"/>
      <c r="AGP24" s="108"/>
      <c r="AGQ24" s="108"/>
      <c r="AGR24" s="108"/>
      <c r="AGS24" s="108"/>
      <c r="AGT24" s="108"/>
      <c r="AGU24" s="108"/>
      <c r="AGV24" s="108"/>
      <c r="AGW24" s="108"/>
      <c r="AGX24" s="108"/>
      <c r="AGY24" s="108"/>
      <c r="AGZ24" s="108"/>
      <c r="AHA24" s="108"/>
      <c r="AHB24" s="108"/>
      <c r="AHC24" s="108"/>
      <c r="AHD24" s="108"/>
      <c r="AHE24" s="108"/>
      <c r="AHF24" s="108"/>
      <c r="AHG24" s="108"/>
      <c r="AHH24" s="108"/>
      <c r="AHI24" s="108"/>
      <c r="AHJ24" s="108"/>
      <c r="AHK24" s="108"/>
      <c r="AHL24" s="108"/>
      <c r="AHM24" s="108"/>
      <c r="AHN24" s="108"/>
      <c r="AHO24" s="108"/>
      <c r="AHP24" s="108"/>
      <c r="AHQ24" s="108"/>
      <c r="AHR24" s="108"/>
      <c r="AHS24" s="108"/>
      <c r="AHT24" s="108"/>
      <c r="AHU24" s="108"/>
      <c r="AHV24" s="108"/>
      <c r="AHW24" s="108"/>
      <c r="AHX24" s="108"/>
      <c r="AHY24" s="108"/>
      <c r="AHZ24" s="108"/>
      <c r="AIA24" s="108"/>
      <c r="AIB24" s="108"/>
      <c r="AIC24" s="108"/>
      <c r="AID24" s="108"/>
      <c r="AIE24" s="108"/>
      <c r="AIF24" s="108"/>
      <c r="AIG24" s="108"/>
      <c r="AIH24" s="108"/>
      <c r="AII24" s="108"/>
      <c r="AIJ24" s="108"/>
      <c r="AIK24" s="108"/>
      <c r="AIL24" s="108"/>
      <c r="AIM24" s="108"/>
      <c r="AIN24" s="108"/>
      <c r="AIO24" s="108"/>
      <c r="AIP24" s="108"/>
      <c r="AIQ24" s="108"/>
      <c r="AIR24" s="108"/>
      <c r="AIS24" s="108"/>
      <c r="AIT24" s="108"/>
      <c r="AIU24" s="108"/>
      <c r="AIV24" s="108"/>
      <c r="AIW24" s="108"/>
      <c r="AIX24" s="108"/>
      <c r="AIY24" s="108"/>
      <c r="AIZ24" s="108"/>
      <c r="AJA24" s="108"/>
      <c r="AJB24" s="108"/>
      <c r="AJC24" s="108"/>
      <c r="AJD24" s="108"/>
      <c r="AJE24" s="108"/>
      <c r="AJF24" s="108"/>
      <c r="AJG24" s="108"/>
      <c r="AJH24" s="108"/>
      <c r="AJI24" s="108"/>
      <c r="AJJ24" s="108"/>
      <c r="AJK24" s="108"/>
      <c r="AJL24" s="108"/>
      <c r="AJM24" s="108"/>
      <c r="AJN24" s="108"/>
      <c r="AJO24" s="108"/>
      <c r="AJP24" s="108"/>
      <c r="AJQ24" s="108"/>
      <c r="AJR24" s="108"/>
      <c r="AJS24" s="108"/>
      <c r="AJT24" s="108"/>
      <c r="AJU24" s="108"/>
      <c r="AJV24" s="108"/>
      <c r="AJW24" s="108"/>
      <c r="AJX24" s="108"/>
      <c r="AJY24" s="108"/>
      <c r="AJZ24" s="108"/>
      <c r="AKA24" s="108"/>
      <c r="AKB24" s="108"/>
      <c r="AKC24" s="108"/>
      <c r="AKD24" s="108"/>
      <c r="AKE24" s="108"/>
      <c r="AKF24" s="108"/>
      <c r="AKG24" s="108"/>
      <c r="AKH24" s="108"/>
      <c r="AKI24" s="108"/>
      <c r="AKJ24" s="108"/>
      <c r="AKK24" s="108"/>
      <c r="AKL24" s="108"/>
      <c r="AKM24" s="108"/>
      <c r="AKN24" s="108"/>
      <c r="AKO24" s="108"/>
      <c r="AKP24" s="108"/>
      <c r="AKQ24" s="108"/>
      <c r="AKR24" s="108"/>
      <c r="AKS24" s="108"/>
      <c r="AKT24" s="108"/>
      <c r="AKU24" s="108"/>
      <c r="AKV24" s="108"/>
      <c r="AKW24" s="108"/>
      <c r="AKX24" s="108"/>
      <c r="AKY24" s="108"/>
      <c r="AKZ24" s="108"/>
      <c r="ALA24" s="108"/>
      <c r="ALB24" s="108"/>
      <c r="ALC24" s="108"/>
      <c r="ALD24" s="108"/>
      <c r="ALE24" s="108"/>
      <c r="ALF24" s="108"/>
      <c r="ALG24" s="108"/>
      <c r="ALH24" s="108"/>
      <c r="ALI24" s="108"/>
      <c r="ALJ24" s="108"/>
      <c r="ALK24" s="108"/>
      <c r="ALL24" s="108"/>
      <c r="ALM24" s="108"/>
      <c r="ALN24" s="108"/>
      <c r="ALO24" s="108"/>
      <c r="ALP24" s="108"/>
      <c r="ALQ24" s="108"/>
      <c r="ALR24" s="108"/>
      <c r="ALS24" s="108"/>
      <c r="ALT24" s="108"/>
      <c r="ALU24" s="108"/>
      <c r="ALV24" s="108"/>
      <c r="ALW24" s="108"/>
      <c r="ALX24" s="108"/>
      <c r="ALY24" s="108"/>
      <c r="ALZ24" s="108"/>
      <c r="AMA24" s="108"/>
      <c r="AMB24" s="108"/>
      <c r="AMC24" s="108"/>
      <c r="AMD24" s="108"/>
      <c r="AME24" s="108"/>
      <c r="AMF24" s="108"/>
      <c r="AMG24" s="108"/>
      <c r="AMH24" s="108"/>
      <c r="AMI24" s="108"/>
      <c r="AMJ24" s="108"/>
      <c r="AMK24" s="108"/>
      <c r="AML24" s="108"/>
      <c r="AMM24" s="108"/>
      <c r="AMN24" s="108"/>
      <c r="AMO24" s="108"/>
      <c r="AMP24" s="108"/>
      <c r="AMQ24" s="108"/>
      <c r="AMR24" s="108"/>
      <c r="AMS24" s="108"/>
      <c r="AMT24" s="108"/>
      <c r="AMU24" s="108"/>
      <c r="AMV24" s="108"/>
      <c r="AMW24" s="108"/>
      <c r="AMX24" s="108"/>
      <c r="AMY24" s="108"/>
      <c r="AMZ24" s="108"/>
      <c r="ANA24" s="108"/>
      <c r="ANB24" s="108"/>
      <c r="ANC24" s="108"/>
      <c r="AND24" s="108"/>
      <c r="ANE24" s="108"/>
      <c r="ANF24" s="108"/>
      <c r="ANG24" s="108"/>
      <c r="ANH24" s="108"/>
      <c r="ANI24" s="108"/>
      <c r="ANJ24" s="108"/>
      <c r="ANK24" s="108"/>
      <c r="ANL24" s="108"/>
      <c r="ANM24" s="108"/>
      <c r="ANN24" s="108"/>
      <c r="ANO24" s="108"/>
      <c r="ANP24" s="108"/>
      <c r="ANQ24" s="108"/>
      <c r="ANR24" s="108"/>
      <c r="ANS24" s="108"/>
      <c r="ANT24" s="108"/>
      <c r="ANU24" s="108"/>
      <c r="ANV24" s="108"/>
      <c r="ANW24" s="108"/>
      <c r="ANX24" s="108"/>
      <c r="ANY24" s="108"/>
      <c r="ANZ24" s="108"/>
      <c r="AOA24" s="108"/>
      <c r="AOB24" s="108"/>
      <c r="AOC24" s="108"/>
      <c r="AOD24" s="108"/>
      <c r="AOE24" s="108"/>
      <c r="AOF24" s="108"/>
      <c r="AOG24" s="108"/>
      <c r="AOH24" s="108"/>
      <c r="AOI24" s="108"/>
      <c r="AOJ24" s="108"/>
      <c r="AOK24" s="108"/>
      <c r="AOL24" s="108"/>
      <c r="AOM24" s="108"/>
      <c r="AON24" s="108"/>
      <c r="AOO24" s="108"/>
      <c r="AOP24" s="108"/>
      <c r="AOQ24" s="108"/>
      <c r="AOR24" s="108"/>
      <c r="AOS24" s="108"/>
      <c r="AOT24" s="108"/>
      <c r="AOU24" s="108"/>
      <c r="AOV24" s="108"/>
      <c r="AOW24" s="108"/>
      <c r="AOX24" s="108"/>
      <c r="AOY24" s="108"/>
      <c r="AOZ24" s="108"/>
      <c r="APA24" s="108"/>
      <c r="APB24" s="108"/>
      <c r="APC24" s="108"/>
      <c r="APD24" s="108"/>
      <c r="APE24" s="108"/>
      <c r="APF24" s="108"/>
      <c r="APG24" s="108"/>
      <c r="APH24" s="108"/>
      <c r="API24" s="108"/>
      <c r="APJ24" s="108"/>
      <c r="APK24" s="108"/>
      <c r="APL24" s="108"/>
      <c r="APM24" s="108"/>
      <c r="APN24" s="108"/>
      <c r="APO24" s="108"/>
      <c r="APP24" s="108"/>
      <c r="APQ24" s="108"/>
      <c r="APR24" s="108"/>
      <c r="APS24" s="108"/>
      <c r="APT24" s="108"/>
      <c r="APU24" s="108"/>
      <c r="APV24" s="108"/>
      <c r="APW24" s="108"/>
      <c r="APX24" s="108"/>
      <c r="APY24" s="108"/>
      <c r="APZ24" s="108"/>
      <c r="AQA24" s="108"/>
      <c r="AQB24" s="108"/>
      <c r="AQC24" s="108"/>
      <c r="AQD24" s="108"/>
      <c r="AQE24" s="108"/>
      <c r="AQF24" s="108"/>
      <c r="AQG24" s="108"/>
      <c r="AQH24" s="108"/>
      <c r="AQI24" s="108"/>
      <c r="AQJ24" s="108"/>
      <c r="AQK24" s="108"/>
      <c r="AQL24" s="108"/>
      <c r="AQM24" s="108"/>
      <c r="AQN24" s="108"/>
      <c r="AQO24" s="108"/>
      <c r="AQP24" s="108"/>
      <c r="AQQ24" s="108"/>
      <c r="AQR24" s="108"/>
      <c r="AQS24" s="108"/>
      <c r="AQT24" s="108"/>
      <c r="AQU24" s="108"/>
      <c r="AQV24" s="108"/>
      <c r="AQW24" s="108"/>
      <c r="AQX24" s="108"/>
      <c r="AQY24" s="108"/>
      <c r="AQZ24" s="108"/>
      <c r="ARA24" s="108"/>
      <c r="ARB24" s="108"/>
      <c r="ARC24" s="108"/>
      <c r="ARD24" s="108"/>
      <c r="ARE24" s="108"/>
      <c r="ARF24" s="108"/>
      <c r="ARG24" s="108"/>
      <c r="ARH24" s="108"/>
      <c r="ARI24" s="108"/>
      <c r="ARJ24" s="108"/>
      <c r="ARK24" s="108"/>
      <c r="ARL24" s="108"/>
      <c r="ARM24" s="108"/>
      <c r="ARN24" s="108"/>
      <c r="ARO24" s="108"/>
      <c r="ARP24" s="108"/>
      <c r="ARQ24" s="108"/>
      <c r="ARR24" s="108"/>
      <c r="ARS24" s="108"/>
      <c r="ART24" s="108"/>
      <c r="ARU24" s="108"/>
      <c r="ARV24" s="108"/>
      <c r="ARW24" s="108"/>
      <c r="ARX24" s="108"/>
      <c r="ARY24" s="108"/>
      <c r="ARZ24" s="108"/>
      <c r="ASA24" s="108"/>
      <c r="ASB24" s="108"/>
      <c r="ASC24" s="108"/>
      <c r="ASD24" s="108"/>
      <c r="ASE24" s="108"/>
      <c r="ASF24" s="108"/>
      <c r="ASG24" s="108"/>
      <c r="ASH24" s="108"/>
      <c r="ASI24" s="108"/>
      <c r="ASJ24" s="108"/>
      <c r="ASK24" s="108"/>
      <c r="ASL24" s="108"/>
      <c r="ASM24" s="108"/>
      <c r="ASN24" s="108"/>
      <c r="ASO24" s="108"/>
      <c r="ASP24" s="108"/>
      <c r="ASQ24" s="108"/>
      <c r="ASR24" s="108"/>
      <c r="ASS24" s="108"/>
      <c r="AST24" s="108"/>
      <c r="ASU24" s="108"/>
      <c r="ASV24" s="108"/>
      <c r="ASW24" s="108"/>
      <c r="ASX24" s="108"/>
      <c r="ASY24" s="108"/>
      <c r="ASZ24" s="108"/>
      <c r="ATA24" s="108"/>
      <c r="ATB24" s="108"/>
      <c r="ATC24" s="108"/>
      <c r="ATD24" s="108"/>
      <c r="ATE24" s="108"/>
      <c r="ATF24" s="108"/>
      <c r="ATG24" s="108"/>
      <c r="ATH24" s="108"/>
      <c r="ATI24" s="108"/>
      <c r="ATJ24" s="108"/>
      <c r="ATK24" s="108"/>
      <c r="ATL24" s="108"/>
      <c r="ATM24" s="108"/>
      <c r="ATN24" s="108"/>
      <c r="ATO24" s="108"/>
      <c r="ATP24" s="108"/>
      <c r="ATQ24" s="108"/>
      <c r="ATR24" s="108"/>
      <c r="ATS24" s="108"/>
      <c r="ATT24" s="108"/>
      <c r="ATU24" s="108"/>
      <c r="ATV24" s="108"/>
      <c r="ATW24" s="108"/>
      <c r="ATX24" s="108"/>
      <c r="ATY24" s="108"/>
      <c r="ATZ24" s="108"/>
      <c r="AUA24" s="108"/>
      <c r="AUB24" s="108"/>
      <c r="AUC24" s="108"/>
      <c r="AUD24" s="108"/>
      <c r="AUE24" s="108"/>
      <c r="AUF24" s="108"/>
      <c r="AUG24" s="108"/>
      <c r="AUH24" s="108"/>
      <c r="AUI24" s="108"/>
      <c r="AUJ24" s="108"/>
      <c r="AUK24" s="108"/>
      <c r="AUL24" s="108"/>
      <c r="AUM24" s="108"/>
      <c r="AUN24" s="108"/>
      <c r="AUO24" s="108"/>
      <c r="AUP24" s="108"/>
      <c r="AUQ24" s="108"/>
      <c r="AUR24" s="108"/>
      <c r="AUS24" s="108"/>
      <c r="AUT24" s="108"/>
      <c r="AUU24" s="108"/>
      <c r="AUV24" s="108"/>
      <c r="AUW24" s="108"/>
      <c r="AUX24" s="108"/>
      <c r="AUY24" s="108"/>
      <c r="AUZ24" s="108"/>
      <c r="AVA24" s="108"/>
      <c r="AVB24" s="108"/>
      <c r="AVC24" s="108"/>
      <c r="AVD24" s="108"/>
      <c r="AVE24" s="108"/>
      <c r="AVF24" s="108"/>
      <c r="AVG24" s="108"/>
      <c r="AVH24" s="108"/>
      <c r="AVI24" s="108"/>
      <c r="AVJ24" s="108"/>
      <c r="AVK24" s="108"/>
      <c r="AVL24" s="108"/>
      <c r="AVM24" s="108"/>
      <c r="AVN24" s="108"/>
      <c r="AVO24" s="108"/>
      <c r="AVP24" s="108"/>
      <c r="AVQ24" s="108"/>
      <c r="AVR24" s="108"/>
      <c r="AVS24" s="108"/>
      <c r="AVT24" s="108"/>
      <c r="AVU24" s="108"/>
      <c r="AVV24" s="108"/>
      <c r="AVW24" s="108"/>
      <c r="AVX24" s="108"/>
      <c r="AVY24" s="108"/>
      <c r="AVZ24" s="108"/>
      <c r="AWA24" s="108"/>
      <c r="AWB24" s="108"/>
      <c r="AWC24" s="108"/>
      <c r="AWD24" s="108"/>
      <c r="AWE24" s="108"/>
      <c r="AWF24" s="108"/>
      <c r="AWG24" s="108"/>
      <c r="AWH24" s="108"/>
      <c r="AWI24" s="108"/>
      <c r="AWJ24" s="108"/>
      <c r="AWK24" s="108"/>
      <c r="AWL24" s="108"/>
      <c r="AWM24" s="108"/>
      <c r="AWN24" s="108"/>
      <c r="AWO24" s="108"/>
      <c r="AWP24" s="108"/>
      <c r="AWQ24" s="108"/>
      <c r="AWR24" s="108"/>
      <c r="AWS24" s="108"/>
      <c r="AWT24" s="108"/>
      <c r="AWU24" s="108"/>
      <c r="AWV24" s="108"/>
      <c r="AWW24" s="108"/>
      <c r="AWX24" s="108"/>
      <c r="AWY24" s="108"/>
      <c r="AWZ24" s="108"/>
      <c r="AXA24" s="108"/>
      <c r="AXB24" s="108"/>
      <c r="AXC24" s="108"/>
      <c r="AXD24" s="108"/>
      <c r="AXE24" s="108"/>
      <c r="AXF24" s="108"/>
      <c r="AXG24" s="108"/>
      <c r="AXH24" s="108"/>
      <c r="AXI24" s="108"/>
      <c r="AXJ24" s="108"/>
      <c r="AXK24" s="108"/>
      <c r="AXL24" s="108"/>
      <c r="AXM24" s="108"/>
      <c r="AXN24" s="108"/>
      <c r="AXO24" s="108"/>
      <c r="AXP24" s="108"/>
      <c r="AXQ24" s="108"/>
      <c r="AXR24" s="108"/>
      <c r="AXS24" s="108"/>
      <c r="AXT24" s="108"/>
      <c r="AXU24" s="108"/>
      <c r="AXV24" s="108"/>
      <c r="AXW24" s="108"/>
      <c r="AXX24" s="108"/>
      <c r="AXY24" s="108"/>
      <c r="AXZ24" s="108"/>
      <c r="AYA24" s="108"/>
      <c r="AYB24" s="108"/>
      <c r="AYC24" s="108"/>
      <c r="AYD24" s="108"/>
      <c r="AYE24" s="108"/>
      <c r="AYF24" s="108"/>
      <c r="AYG24" s="108"/>
      <c r="AYH24" s="108"/>
      <c r="AYI24" s="108"/>
      <c r="AYJ24" s="108"/>
      <c r="AYK24" s="108"/>
      <c r="AYL24" s="108"/>
      <c r="AYM24" s="108"/>
      <c r="AYN24" s="108"/>
      <c r="AYO24" s="108"/>
      <c r="AYP24" s="108"/>
      <c r="AYQ24" s="108"/>
      <c r="AYR24" s="108"/>
      <c r="AYS24" s="108"/>
      <c r="AYT24" s="108"/>
      <c r="AYU24" s="108"/>
      <c r="AYV24" s="108"/>
      <c r="AYW24" s="108"/>
      <c r="AYX24" s="108"/>
      <c r="AYY24" s="108"/>
      <c r="AYZ24" s="108"/>
      <c r="AZA24" s="108"/>
      <c r="AZB24" s="108"/>
      <c r="AZC24" s="108"/>
      <c r="AZD24" s="108"/>
      <c r="AZE24" s="108"/>
      <c r="AZF24" s="108"/>
      <c r="AZG24" s="108"/>
      <c r="AZH24" s="108"/>
      <c r="AZI24" s="108"/>
      <c r="AZJ24" s="108"/>
      <c r="AZK24" s="108"/>
      <c r="AZL24" s="108"/>
      <c r="AZM24" s="108"/>
      <c r="AZN24" s="108"/>
      <c r="AZO24" s="108"/>
      <c r="AZP24" s="108"/>
      <c r="AZQ24" s="108"/>
      <c r="AZR24" s="108"/>
      <c r="AZS24" s="108"/>
      <c r="AZT24" s="108"/>
      <c r="AZU24" s="108"/>
      <c r="AZV24" s="108"/>
      <c r="AZW24" s="108"/>
      <c r="AZX24" s="108"/>
      <c r="AZY24" s="108"/>
      <c r="AZZ24" s="108"/>
      <c r="BAA24" s="108"/>
      <c r="BAB24" s="108"/>
      <c r="BAC24" s="108"/>
      <c r="BAD24" s="108"/>
      <c r="BAE24" s="108"/>
      <c r="BAF24" s="108"/>
      <c r="BAG24" s="108"/>
      <c r="BAH24" s="108"/>
      <c r="BAI24" s="108"/>
      <c r="BAJ24" s="108"/>
      <c r="BAK24" s="108"/>
      <c r="BAL24" s="108"/>
      <c r="BAM24" s="108"/>
      <c r="BAN24" s="108"/>
      <c r="BAO24" s="108"/>
      <c r="BAP24" s="108"/>
      <c r="BAQ24" s="108"/>
      <c r="BAR24" s="108"/>
      <c r="BAS24" s="108"/>
      <c r="BAT24" s="108"/>
      <c r="BAU24" s="108"/>
      <c r="BAV24" s="108"/>
      <c r="BAW24" s="108"/>
      <c r="BAX24" s="108"/>
      <c r="BAY24" s="108"/>
      <c r="BAZ24" s="108"/>
      <c r="BBA24" s="108"/>
      <c r="BBB24" s="108"/>
      <c r="BBC24" s="108"/>
      <c r="BBD24" s="108"/>
      <c r="BBE24" s="108"/>
      <c r="BBF24" s="108"/>
      <c r="BBG24" s="108"/>
      <c r="BBH24" s="108"/>
      <c r="BBI24" s="108"/>
      <c r="BBJ24" s="108"/>
      <c r="BBK24" s="108"/>
      <c r="BBL24" s="108"/>
      <c r="BBM24" s="108"/>
      <c r="BBN24" s="108"/>
      <c r="BBO24" s="108"/>
      <c r="BBP24" s="108"/>
      <c r="BBQ24" s="108"/>
      <c r="BBR24" s="108"/>
      <c r="BBS24" s="108"/>
      <c r="BBT24" s="108"/>
      <c r="BBU24" s="108"/>
      <c r="BBV24" s="108"/>
      <c r="BBW24" s="108"/>
      <c r="BBX24" s="108"/>
      <c r="BBY24" s="108"/>
      <c r="BBZ24" s="108"/>
      <c r="BCA24" s="108"/>
      <c r="BCB24" s="108"/>
      <c r="BCC24" s="108"/>
      <c r="BCD24" s="108"/>
      <c r="BCE24" s="108"/>
      <c r="BCF24" s="108"/>
      <c r="BCG24" s="108"/>
      <c r="BCH24" s="108"/>
      <c r="BCI24" s="108"/>
      <c r="BCJ24" s="108"/>
      <c r="BCK24" s="108"/>
      <c r="BCL24" s="108"/>
      <c r="BCM24" s="108"/>
      <c r="BCN24" s="108"/>
      <c r="BCO24" s="108"/>
      <c r="BCP24" s="108"/>
      <c r="BCQ24" s="108"/>
      <c r="BCR24" s="108"/>
      <c r="BCS24" s="108"/>
      <c r="BCT24" s="108"/>
      <c r="BCU24" s="108"/>
      <c r="BCV24" s="108"/>
      <c r="BCW24" s="108"/>
      <c r="BCX24" s="108"/>
      <c r="BCY24" s="108"/>
      <c r="BCZ24" s="108"/>
      <c r="BDA24" s="108"/>
      <c r="BDB24" s="108"/>
      <c r="BDC24" s="108"/>
      <c r="BDD24" s="108"/>
      <c r="BDE24" s="108"/>
      <c r="BDF24" s="108"/>
      <c r="BDG24" s="108"/>
      <c r="BDH24" s="108"/>
      <c r="BDI24" s="108"/>
      <c r="BDJ24" s="108"/>
      <c r="BDK24" s="108"/>
      <c r="BDL24" s="108"/>
      <c r="BDM24" s="108"/>
      <c r="BDN24" s="108"/>
      <c r="BDO24" s="108"/>
      <c r="BDP24" s="108"/>
      <c r="BDQ24" s="108"/>
      <c r="BDR24" s="108"/>
      <c r="BDS24" s="108"/>
      <c r="BDT24" s="108"/>
      <c r="BDU24" s="108"/>
      <c r="BDV24" s="108"/>
      <c r="BDW24" s="108"/>
      <c r="BDX24" s="108"/>
      <c r="BDY24" s="108"/>
      <c r="BDZ24" s="108"/>
      <c r="BEA24" s="108"/>
      <c r="BEB24" s="108"/>
      <c r="BEC24" s="108"/>
      <c r="BED24" s="108"/>
      <c r="BEE24" s="108"/>
      <c r="BEF24" s="108"/>
      <c r="BEG24" s="108"/>
      <c r="BEH24" s="108"/>
      <c r="BEI24" s="108"/>
      <c r="BEJ24" s="108"/>
      <c r="BEK24" s="108"/>
      <c r="BEL24" s="108"/>
      <c r="BEM24" s="108"/>
      <c r="BEN24" s="108"/>
      <c r="BEO24" s="108"/>
      <c r="BEP24" s="108"/>
      <c r="BEQ24" s="108"/>
      <c r="BER24" s="108"/>
      <c r="BES24" s="108"/>
      <c r="BET24" s="108"/>
      <c r="BEU24" s="108"/>
      <c r="BEV24" s="108"/>
      <c r="BEW24" s="108"/>
      <c r="BEX24" s="108"/>
      <c r="BEY24" s="108"/>
      <c r="BEZ24" s="108"/>
      <c r="BFA24" s="108"/>
      <c r="BFB24" s="108"/>
      <c r="BFC24" s="108"/>
      <c r="BFD24" s="108"/>
      <c r="BFE24" s="108"/>
      <c r="BFF24" s="108"/>
      <c r="BFG24" s="108"/>
      <c r="BFH24" s="108"/>
      <c r="BFI24" s="108"/>
      <c r="BFJ24" s="108"/>
      <c r="BFK24" s="108"/>
      <c r="BFL24" s="108"/>
      <c r="BFM24" s="108"/>
      <c r="BFN24" s="108"/>
      <c r="BFO24" s="108"/>
      <c r="BFP24" s="108"/>
      <c r="BFQ24" s="108"/>
      <c r="BFR24" s="108"/>
      <c r="BFS24" s="108"/>
      <c r="BFT24" s="108"/>
      <c r="BFU24" s="108"/>
      <c r="BFV24" s="108"/>
      <c r="BFW24" s="108"/>
      <c r="BFX24" s="108"/>
      <c r="BFY24" s="108"/>
      <c r="BFZ24" s="108"/>
      <c r="BGA24" s="108"/>
      <c r="BGB24" s="108"/>
      <c r="BGC24" s="108"/>
      <c r="BGD24" s="108"/>
      <c r="BGE24" s="108"/>
      <c r="BGF24" s="108"/>
      <c r="BGG24" s="108"/>
      <c r="BGH24" s="108"/>
      <c r="BGI24" s="108"/>
      <c r="BGJ24" s="108"/>
      <c r="BGK24" s="108"/>
      <c r="BGL24" s="108"/>
      <c r="BGM24" s="108"/>
      <c r="BGN24" s="108"/>
      <c r="BGO24" s="108"/>
      <c r="BGP24" s="108"/>
      <c r="BGQ24" s="108"/>
      <c r="BGR24" s="108"/>
      <c r="BGS24" s="108"/>
      <c r="BGT24" s="108"/>
      <c r="BGU24" s="108"/>
      <c r="BGV24" s="108"/>
      <c r="BGW24" s="108"/>
      <c r="BGX24" s="108"/>
      <c r="BGY24" s="108"/>
      <c r="BGZ24" s="108"/>
      <c r="BHA24" s="108"/>
      <c r="BHB24" s="108"/>
      <c r="BHC24" s="108"/>
      <c r="BHD24" s="108"/>
      <c r="BHE24" s="108"/>
      <c r="BHF24" s="108"/>
      <c r="BHG24" s="108"/>
      <c r="BHH24" s="108"/>
      <c r="BHI24" s="108"/>
      <c r="BHJ24" s="108"/>
      <c r="BHK24" s="108"/>
      <c r="BHL24" s="108"/>
      <c r="BHM24" s="108"/>
      <c r="BHN24" s="108"/>
      <c r="BHO24" s="108"/>
      <c r="BHP24" s="108"/>
      <c r="BHQ24" s="108"/>
      <c r="BHR24" s="108"/>
      <c r="BHS24" s="108"/>
      <c r="BHT24" s="108"/>
      <c r="BHU24" s="108"/>
      <c r="BHV24" s="108"/>
      <c r="BHW24" s="108"/>
      <c r="BHX24" s="108"/>
      <c r="BHY24" s="108"/>
      <c r="BHZ24" s="108"/>
      <c r="BIA24" s="108"/>
      <c r="BIB24" s="108"/>
      <c r="BIC24" s="108"/>
      <c r="BID24" s="108"/>
      <c r="BIE24" s="108"/>
      <c r="BIF24" s="108"/>
      <c r="BIG24" s="108"/>
      <c r="BIH24" s="108"/>
      <c r="BII24" s="108"/>
      <c r="BIJ24" s="108"/>
      <c r="BIK24" s="108"/>
      <c r="BIL24" s="108"/>
      <c r="BIM24" s="108"/>
      <c r="BIN24" s="108"/>
      <c r="BIO24" s="108"/>
      <c r="BIP24" s="108"/>
      <c r="BIQ24" s="108"/>
      <c r="BIR24" s="108"/>
      <c r="BIS24" s="108"/>
      <c r="BIT24" s="108"/>
      <c r="BIU24" s="108"/>
      <c r="BIV24" s="108"/>
      <c r="BIW24" s="108"/>
      <c r="BIX24" s="108"/>
      <c r="BIY24" s="108"/>
      <c r="BIZ24" s="108"/>
      <c r="BJA24" s="108"/>
      <c r="BJB24" s="108"/>
      <c r="BJC24" s="108"/>
      <c r="BJD24" s="108"/>
      <c r="BJE24" s="108"/>
      <c r="BJF24" s="108"/>
      <c r="BJG24" s="108"/>
      <c r="BJH24" s="108"/>
      <c r="BJI24" s="108"/>
      <c r="BJJ24" s="108"/>
      <c r="BJK24" s="108"/>
      <c r="BJL24" s="108"/>
      <c r="BJM24" s="108"/>
      <c r="BJN24" s="108"/>
      <c r="BJO24" s="108"/>
      <c r="BJP24" s="108"/>
      <c r="BJQ24" s="108"/>
      <c r="BJR24" s="108"/>
      <c r="BJS24" s="108"/>
      <c r="BJT24" s="108"/>
      <c r="BJU24" s="108"/>
      <c r="BJV24" s="108"/>
      <c r="BJW24" s="108"/>
      <c r="BJX24" s="108"/>
      <c r="BJY24" s="108"/>
      <c r="BJZ24" s="108"/>
      <c r="BKA24" s="108"/>
      <c r="BKB24" s="108"/>
      <c r="BKC24" s="108"/>
      <c r="BKD24" s="108"/>
      <c r="BKE24" s="108"/>
      <c r="BKF24" s="108"/>
      <c r="BKG24" s="108"/>
      <c r="BKH24" s="108"/>
      <c r="BKI24" s="108"/>
      <c r="BKJ24" s="108"/>
      <c r="BKK24" s="108"/>
      <c r="BKL24" s="108"/>
      <c r="BKM24" s="108"/>
      <c r="BKN24" s="108"/>
      <c r="BKO24" s="108"/>
      <c r="BKP24" s="108"/>
      <c r="BKQ24" s="108"/>
      <c r="BKR24" s="108"/>
      <c r="BKS24" s="108"/>
      <c r="BKT24" s="108"/>
      <c r="BKU24" s="108"/>
      <c r="BKV24" s="108"/>
      <c r="BKW24" s="108"/>
      <c r="BKX24" s="108"/>
      <c r="BKY24" s="108"/>
      <c r="BKZ24" s="108"/>
      <c r="BLA24" s="108"/>
      <c r="BLB24" s="108"/>
      <c r="BLC24" s="108"/>
      <c r="BLD24" s="108"/>
      <c r="BLE24" s="108"/>
      <c r="BLF24" s="108"/>
      <c r="BLG24" s="108"/>
      <c r="BLH24" s="108"/>
      <c r="BLI24" s="108"/>
      <c r="BLJ24" s="108"/>
      <c r="BLK24" s="108"/>
      <c r="BLL24" s="108"/>
      <c r="BLM24" s="108"/>
      <c r="BLN24" s="108"/>
      <c r="BLO24" s="108"/>
      <c r="BLP24" s="108"/>
      <c r="BLQ24" s="108"/>
      <c r="BLR24" s="108"/>
      <c r="BLS24" s="108"/>
      <c r="BLT24" s="108"/>
      <c r="BLU24" s="108"/>
      <c r="BLV24" s="108"/>
      <c r="BLW24" s="108"/>
      <c r="BLX24" s="108"/>
      <c r="BLY24" s="108"/>
      <c r="BLZ24" s="108"/>
      <c r="BMA24" s="108"/>
      <c r="BMB24" s="108"/>
      <c r="BMC24" s="108"/>
      <c r="BMD24" s="108"/>
      <c r="BME24" s="108"/>
      <c r="BMF24" s="108"/>
      <c r="BMG24" s="108"/>
      <c r="BMH24" s="108"/>
      <c r="BMI24" s="108"/>
      <c r="BMJ24" s="108"/>
      <c r="BMK24" s="108"/>
      <c r="BML24" s="108"/>
      <c r="BMM24" s="108"/>
      <c r="BMN24" s="108"/>
      <c r="BMO24" s="108"/>
      <c r="BMP24" s="108"/>
      <c r="BMQ24" s="108"/>
      <c r="BMR24" s="108"/>
      <c r="BMS24" s="108"/>
      <c r="BMT24" s="108"/>
      <c r="BMU24" s="108"/>
      <c r="BMV24" s="108"/>
      <c r="BMW24" s="108"/>
      <c r="BMX24" s="108"/>
      <c r="BMY24" s="108"/>
      <c r="BMZ24" s="108"/>
      <c r="BNA24" s="108"/>
      <c r="BNB24" s="108"/>
      <c r="BNC24" s="108"/>
      <c r="BND24" s="108"/>
      <c r="BNE24" s="108"/>
      <c r="BNF24" s="108"/>
      <c r="BNG24" s="108"/>
      <c r="BNH24" s="108"/>
      <c r="BNI24" s="108"/>
      <c r="BNJ24" s="108"/>
      <c r="BNK24" s="108"/>
      <c r="BNL24" s="108"/>
      <c r="BNM24" s="108"/>
      <c r="BNN24" s="108"/>
      <c r="BNO24" s="108"/>
      <c r="BNP24" s="108"/>
      <c r="BNQ24" s="108"/>
      <c r="BNR24" s="108"/>
      <c r="BNS24" s="108"/>
      <c r="BNT24" s="108"/>
      <c r="BNU24" s="108"/>
      <c r="BNV24" s="108"/>
      <c r="BNW24" s="108"/>
      <c r="BNX24" s="108"/>
      <c r="BNY24" s="108"/>
      <c r="BNZ24" s="108"/>
      <c r="BOA24" s="108"/>
      <c r="BOB24" s="108"/>
      <c r="BOC24" s="108"/>
      <c r="BOD24" s="108"/>
      <c r="BOE24" s="108"/>
      <c r="BOF24" s="108"/>
      <c r="BOG24" s="108"/>
      <c r="BOH24" s="108"/>
      <c r="BOI24" s="108"/>
      <c r="BOJ24" s="108"/>
      <c r="BOK24" s="108"/>
      <c r="BOL24" s="108"/>
      <c r="BOM24" s="108"/>
      <c r="BON24" s="108"/>
      <c r="BOO24" s="108"/>
      <c r="BOP24" s="108"/>
      <c r="BOQ24" s="108"/>
      <c r="BOR24" s="108"/>
      <c r="BOS24" s="108"/>
      <c r="BOT24" s="108"/>
      <c r="BOU24" s="108"/>
      <c r="BOV24" s="108"/>
      <c r="BOW24" s="108"/>
      <c r="BOX24" s="108"/>
      <c r="BOY24" s="108"/>
      <c r="BOZ24" s="108"/>
      <c r="BPA24" s="108"/>
      <c r="BPB24" s="108"/>
      <c r="BPC24" s="108"/>
      <c r="BPD24" s="108"/>
      <c r="BPE24" s="108"/>
      <c r="BPF24" s="108"/>
      <c r="BPG24" s="108"/>
      <c r="BPH24" s="108"/>
      <c r="BPI24" s="108"/>
      <c r="BPJ24" s="108"/>
      <c r="BPK24" s="108"/>
      <c r="BPL24" s="108"/>
      <c r="BPM24" s="108"/>
      <c r="BPN24" s="108"/>
      <c r="BPO24" s="108"/>
      <c r="BPP24" s="108"/>
      <c r="BPQ24" s="108"/>
      <c r="BPR24" s="108"/>
      <c r="BPS24" s="108"/>
      <c r="BPT24" s="108"/>
      <c r="BPU24" s="108"/>
      <c r="BPV24" s="108"/>
      <c r="BPW24" s="108"/>
      <c r="BPX24" s="108"/>
      <c r="BPY24" s="108"/>
      <c r="BPZ24" s="108"/>
      <c r="BQA24" s="108"/>
      <c r="BQB24" s="108"/>
      <c r="BQC24" s="108"/>
      <c r="BQD24" s="108"/>
      <c r="BQE24" s="108"/>
      <c r="BQF24" s="108"/>
      <c r="BQG24" s="108"/>
      <c r="BQH24" s="108"/>
      <c r="BQI24" s="108"/>
      <c r="BQJ24" s="108"/>
      <c r="BQK24" s="108"/>
      <c r="BQL24" s="108"/>
      <c r="BQM24" s="108"/>
      <c r="BQN24" s="108"/>
      <c r="BQO24" s="108"/>
      <c r="BQP24" s="108"/>
      <c r="BQQ24" s="108"/>
      <c r="BQR24" s="108"/>
      <c r="BQS24" s="108"/>
      <c r="BQT24" s="108"/>
      <c r="BQU24" s="108"/>
      <c r="BQV24" s="108"/>
      <c r="BQW24" s="108"/>
      <c r="BQX24" s="108"/>
      <c r="BQY24" s="108"/>
      <c r="BQZ24" s="108"/>
      <c r="BRA24" s="108"/>
      <c r="BRB24" s="108"/>
      <c r="BRC24" s="108"/>
      <c r="BRD24" s="108"/>
      <c r="BRE24" s="108"/>
      <c r="BRF24" s="108"/>
      <c r="BRG24" s="108"/>
      <c r="BRH24" s="108"/>
      <c r="BRI24" s="108"/>
      <c r="BRJ24" s="108"/>
      <c r="BRK24" s="108"/>
      <c r="BRL24" s="108"/>
      <c r="BRM24" s="108"/>
      <c r="BRN24" s="108"/>
      <c r="BRO24" s="108"/>
      <c r="BRP24" s="108"/>
      <c r="BRQ24" s="108"/>
      <c r="BRR24" s="108"/>
      <c r="BRS24" s="108"/>
      <c r="BRT24" s="108"/>
      <c r="BRU24" s="108"/>
      <c r="BRV24" s="108"/>
      <c r="BRW24" s="108"/>
      <c r="BRX24" s="108"/>
      <c r="BRY24" s="108"/>
      <c r="BRZ24" s="108"/>
      <c r="BSA24" s="108"/>
      <c r="BSB24" s="108"/>
      <c r="BSC24" s="108"/>
      <c r="BSD24" s="108"/>
      <c r="BSE24" s="108"/>
      <c r="BSF24" s="108"/>
      <c r="BSG24" s="108"/>
      <c r="BSH24" s="108"/>
      <c r="BSI24" s="108"/>
      <c r="BSJ24" s="108"/>
      <c r="BSK24" s="108"/>
      <c r="BSL24" s="108"/>
      <c r="BSM24" s="108"/>
      <c r="BSN24" s="108"/>
      <c r="BSO24" s="108"/>
      <c r="BSP24" s="108"/>
      <c r="BSQ24" s="108"/>
      <c r="BSR24" s="108"/>
      <c r="BSS24" s="108"/>
      <c r="BST24" s="108"/>
      <c r="BSU24" s="108"/>
      <c r="BSV24" s="108"/>
      <c r="BSW24" s="108"/>
      <c r="BSX24" s="108"/>
      <c r="BSY24" s="108"/>
      <c r="BSZ24" s="108"/>
      <c r="BTA24" s="108"/>
      <c r="BTB24" s="108"/>
      <c r="BTC24" s="108"/>
      <c r="BTD24" s="108"/>
      <c r="BTE24" s="108"/>
      <c r="BTF24" s="108"/>
      <c r="BTG24" s="108"/>
      <c r="BTH24" s="108"/>
      <c r="BTI24" s="108"/>
      <c r="BTJ24" s="108"/>
      <c r="BTK24" s="108"/>
      <c r="BTL24" s="108"/>
      <c r="BTM24" s="108"/>
      <c r="BTN24" s="108"/>
      <c r="BTO24" s="108"/>
      <c r="BTP24" s="108"/>
      <c r="BTQ24" s="108"/>
      <c r="BTR24" s="108"/>
      <c r="BTS24" s="108"/>
      <c r="BTT24" s="108"/>
      <c r="BTU24" s="108"/>
      <c r="BTV24" s="108"/>
      <c r="BTW24" s="108"/>
      <c r="BTX24" s="108"/>
      <c r="BTY24" s="108"/>
      <c r="BTZ24" s="108"/>
      <c r="BUA24" s="108"/>
      <c r="BUB24" s="108"/>
      <c r="BUC24" s="108"/>
      <c r="BUD24" s="108"/>
      <c r="BUE24" s="108"/>
      <c r="BUF24" s="108"/>
      <c r="BUG24" s="108"/>
      <c r="BUH24" s="108"/>
      <c r="BUI24" s="108"/>
      <c r="BUJ24" s="108"/>
      <c r="BUK24" s="108"/>
      <c r="BUL24" s="108"/>
      <c r="BUM24" s="108"/>
      <c r="BUN24" s="108"/>
      <c r="BUO24" s="108"/>
      <c r="BUP24" s="108"/>
      <c r="BUQ24" s="108"/>
      <c r="BUR24" s="108"/>
      <c r="BUS24" s="108"/>
      <c r="BUT24" s="108"/>
      <c r="BUU24" s="108"/>
      <c r="BUV24" s="108"/>
      <c r="BUW24" s="108"/>
      <c r="BUX24" s="108"/>
      <c r="BUY24" s="108"/>
      <c r="BUZ24" s="108"/>
      <c r="BVA24" s="108"/>
      <c r="BVB24" s="108"/>
      <c r="BVC24" s="108"/>
      <c r="BVD24" s="108"/>
      <c r="BVE24" s="108"/>
      <c r="BVF24" s="108"/>
      <c r="BVG24" s="108"/>
      <c r="BVH24" s="108"/>
      <c r="BVI24" s="108"/>
      <c r="BVJ24" s="108"/>
      <c r="BVK24" s="108"/>
      <c r="BVL24" s="108"/>
      <c r="BVM24" s="108"/>
      <c r="BVN24" s="108"/>
      <c r="BVO24" s="108"/>
      <c r="BVP24" s="108"/>
      <c r="BVQ24" s="108"/>
      <c r="BVR24" s="108"/>
      <c r="BVS24" s="108"/>
      <c r="BVT24" s="108"/>
      <c r="BVU24" s="108"/>
      <c r="BVV24" s="108"/>
      <c r="BVW24" s="108"/>
      <c r="BVX24" s="108"/>
      <c r="BVY24" s="108"/>
      <c r="BVZ24" s="108"/>
      <c r="BWA24" s="108"/>
      <c r="BWB24" s="108"/>
      <c r="BWC24" s="108"/>
      <c r="BWD24" s="108"/>
      <c r="BWE24" s="108"/>
      <c r="BWF24" s="108"/>
      <c r="BWG24" s="108"/>
      <c r="BWH24" s="108"/>
      <c r="BWI24" s="108"/>
      <c r="BWJ24" s="108"/>
      <c r="BWK24" s="108"/>
      <c r="BWL24" s="108"/>
      <c r="BWM24" s="108"/>
      <c r="BWN24" s="108"/>
      <c r="BWO24" s="108"/>
      <c r="BWP24" s="108"/>
      <c r="BWQ24" s="108"/>
      <c r="BWR24" s="108"/>
      <c r="BWS24" s="108"/>
      <c r="BWT24" s="108"/>
      <c r="BWU24" s="108"/>
      <c r="BWV24" s="108"/>
      <c r="BWW24" s="108"/>
      <c r="BWX24" s="108"/>
      <c r="BWY24" s="108"/>
      <c r="BWZ24" s="108"/>
      <c r="BXA24" s="108"/>
      <c r="BXB24" s="108"/>
      <c r="BXC24" s="108"/>
      <c r="BXD24" s="108"/>
      <c r="BXE24" s="108"/>
      <c r="BXF24" s="108"/>
      <c r="BXG24" s="108"/>
      <c r="BXH24" s="108"/>
      <c r="BXI24" s="108"/>
      <c r="BXJ24" s="108"/>
      <c r="BXK24" s="108"/>
      <c r="BXL24" s="108"/>
      <c r="BXM24" s="108"/>
      <c r="BXN24" s="108"/>
      <c r="BXO24" s="108"/>
      <c r="BXP24" s="108"/>
      <c r="BXQ24" s="108"/>
      <c r="BXR24" s="108"/>
      <c r="BXS24" s="108"/>
      <c r="BXT24" s="108"/>
      <c r="BXU24" s="108"/>
      <c r="BXV24" s="108"/>
      <c r="BXW24" s="108"/>
      <c r="BXX24" s="108"/>
      <c r="BXY24" s="108"/>
      <c r="BXZ24" s="108"/>
      <c r="BYA24" s="108"/>
      <c r="BYB24" s="108"/>
      <c r="BYC24" s="108"/>
      <c r="BYD24" s="108"/>
      <c r="BYE24" s="108"/>
      <c r="BYF24" s="108"/>
      <c r="BYG24" s="108"/>
      <c r="BYH24" s="108"/>
      <c r="BYI24" s="108"/>
      <c r="BYJ24" s="108"/>
      <c r="BYK24" s="108"/>
      <c r="BYL24" s="108"/>
      <c r="BYM24" s="108"/>
      <c r="BYN24" s="108"/>
      <c r="BYO24" s="108"/>
      <c r="BYP24" s="108"/>
      <c r="BYQ24" s="108"/>
      <c r="BYR24" s="108"/>
      <c r="BYS24" s="108"/>
      <c r="BYT24" s="108"/>
      <c r="BYU24" s="108"/>
      <c r="BYV24" s="108"/>
      <c r="BYW24" s="108"/>
      <c r="BYX24" s="108"/>
      <c r="BYY24" s="108"/>
      <c r="BYZ24" s="108"/>
      <c r="BZA24" s="108"/>
      <c r="BZB24" s="108"/>
      <c r="BZC24" s="108"/>
      <c r="BZD24" s="108"/>
      <c r="BZE24" s="108"/>
      <c r="BZF24" s="108"/>
      <c r="BZG24" s="108"/>
      <c r="BZH24" s="108"/>
      <c r="BZI24" s="108"/>
      <c r="BZJ24" s="108"/>
      <c r="BZK24" s="108"/>
      <c r="BZL24" s="108"/>
      <c r="BZM24" s="108"/>
      <c r="BZN24" s="108"/>
      <c r="BZO24" s="108"/>
      <c r="BZP24" s="108"/>
      <c r="BZQ24" s="108"/>
      <c r="BZR24" s="108"/>
      <c r="BZS24" s="108"/>
      <c r="BZT24" s="108"/>
      <c r="BZU24" s="108"/>
      <c r="BZV24" s="108"/>
      <c r="BZW24" s="108"/>
      <c r="BZX24" s="108"/>
      <c r="BZY24" s="108"/>
      <c r="BZZ24" s="108"/>
      <c r="CAA24" s="108"/>
      <c r="CAB24" s="108"/>
      <c r="CAC24" s="108"/>
      <c r="CAD24" s="108"/>
      <c r="CAE24" s="108"/>
      <c r="CAF24" s="108"/>
      <c r="CAG24" s="108"/>
      <c r="CAH24" s="108"/>
      <c r="CAI24" s="108"/>
      <c r="CAJ24" s="108"/>
      <c r="CAK24" s="108"/>
      <c r="CAL24" s="108"/>
      <c r="CAM24" s="108"/>
      <c r="CAN24" s="108"/>
      <c r="CAO24" s="108"/>
      <c r="CAP24" s="108"/>
      <c r="CAQ24" s="108"/>
      <c r="CAR24" s="108"/>
      <c r="CAS24" s="108"/>
      <c r="CAT24" s="108"/>
      <c r="CAU24" s="108"/>
      <c r="CAV24" s="108"/>
      <c r="CAW24" s="108"/>
      <c r="CAX24" s="108"/>
      <c r="CAY24" s="108"/>
      <c r="CAZ24" s="108"/>
      <c r="CBA24" s="108"/>
      <c r="CBB24" s="108"/>
      <c r="CBC24" s="108"/>
      <c r="CBD24" s="108"/>
      <c r="CBE24" s="108"/>
      <c r="CBF24" s="108"/>
      <c r="CBG24" s="108"/>
      <c r="CBH24" s="108"/>
      <c r="CBI24" s="108"/>
      <c r="CBJ24" s="108"/>
      <c r="CBK24" s="108"/>
      <c r="CBL24" s="108"/>
      <c r="CBM24" s="108"/>
      <c r="CBN24" s="108"/>
      <c r="CBO24" s="108"/>
      <c r="CBP24" s="108"/>
      <c r="CBQ24" s="108"/>
      <c r="CBR24" s="108"/>
      <c r="CBS24" s="108"/>
      <c r="CBT24" s="108"/>
      <c r="CBU24" s="108"/>
      <c r="CBV24" s="108"/>
      <c r="CBW24" s="108"/>
      <c r="CBX24" s="108"/>
      <c r="CBY24" s="108"/>
      <c r="CBZ24" s="108"/>
      <c r="CCA24" s="108"/>
      <c r="CCB24" s="108"/>
      <c r="CCC24" s="108"/>
      <c r="CCD24" s="108"/>
      <c r="CCE24" s="108"/>
      <c r="CCF24" s="108"/>
      <c r="CCG24" s="108"/>
      <c r="CCH24" s="108"/>
      <c r="CCI24" s="108"/>
      <c r="CCJ24" s="108"/>
      <c r="CCK24" s="108"/>
      <c r="CCL24" s="108"/>
      <c r="CCM24" s="108"/>
      <c r="CCN24" s="108"/>
      <c r="CCO24" s="108"/>
      <c r="CCP24" s="108"/>
      <c r="CCQ24" s="108"/>
      <c r="CCR24" s="108"/>
      <c r="CCS24" s="108"/>
      <c r="CCT24" s="108"/>
      <c r="CCU24" s="108"/>
      <c r="CCV24" s="108"/>
      <c r="CCW24" s="108"/>
      <c r="CCX24" s="108"/>
      <c r="CCY24" s="108"/>
      <c r="CCZ24" s="108"/>
      <c r="CDA24" s="108"/>
      <c r="CDB24" s="108"/>
      <c r="CDC24" s="108"/>
      <c r="CDD24" s="108"/>
      <c r="CDE24" s="108"/>
      <c r="CDF24" s="108"/>
      <c r="CDG24" s="108"/>
      <c r="CDH24" s="108"/>
      <c r="CDI24" s="108"/>
      <c r="CDJ24" s="108"/>
      <c r="CDK24" s="108"/>
      <c r="CDL24" s="108"/>
      <c r="CDM24" s="108"/>
      <c r="CDN24" s="108"/>
      <c r="CDO24" s="108"/>
      <c r="CDP24" s="108"/>
      <c r="CDQ24" s="108"/>
      <c r="CDR24" s="108"/>
      <c r="CDS24" s="108"/>
      <c r="CDT24" s="108"/>
      <c r="CDU24" s="108"/>
      <c r="CDV24" s="108"/>
      <c r="CDW24" s="108"/>
      <c r="CDX24" s="108"/>
      <c r="CDY24" s="108"/>
      <c r="CDZ24" s="108"/>
      <c r="CEA24" s="108"/>
      <c r="CEB24" s="108"/>
      <c r="CEC24" s="108"/>
      <c r="CED24" s="108"/>
      <c r="CEE24" s="108"/>
      <c r="CEF24" s="108"/>
      <c r="CEG24" s="108"/>
      <c r="CEH24" s="108"/>
      <c r="CEI24" s="108"/>
      <c r="CEJ24" s="108"/>
      <c r="CEK24" s="108"/>
      <c r="CEL24" s="108"/>
      <c r="CEM24" s="108"/>
      <c r="CEN24" s="108"/>
      <c r="CEO24" s="108"/>
      <c r="CEP24" s="108"/>
      <c r="CEQ24" s="108"/>
      <c r="CER24" s="108"/>
      <c r="CES24" s="108"/>
      <c r="CET24" s="108"/>
      <c r="CEU24" s="108"/>
      <c r="CEV24" s="108"/>
      <c r="CEW24" s="108"/>
      <c r="CEX24" s="108"/>
      <c r="CEY24" s="108"/>
      <c r="CEZ24" s="108"/>
      <c r="CFA24" s="108"/>
      <c r="CFB24" s="108"/>
      <c r="CFC24" s="108"/>
      <c r="CFD24" s="108"/>
      <c r="CFE24" s="108"/>
      <c r="CFF24" s="108"/>
      <c r="CFG24" s="108"/>
      <c r="CFH24" s="108"/>
      <c r="CFI24" s="108"/>
      <c r="CFJ24" s="108"/>
      <c r="CFK24" s="108"/>
      <c r="CFL24" s="108"/>
      <c r="CFM24" s="108"/>
      <c r="CFN24" s="108"/>
      <c r="CFO24" s="108"/>
      <c r="CFP24" s="108"/>
      <c r="CFQ24" s="108"/>
      <c r="CFR24" s="108"/>
      <c r="CFS24" s="108"/>
      <c r="CFT24" s="108"/>
      <c r="CFU24" s="108"/>
      <c r="CFV24" s="108"/>
      <c r="CFW24" s="108"/>
      <c r="CFX24" s="108"/>
      <c r="CFY24" s="108"/>
      <c r="CFZ24" s="108"/>
      <c r="CGA24" s="108"/>
      <c r="CGB24" s="108"/>
      <c r="CGC24" s="108"/>
      <c r="CGD24" s="108"/>
      <c r="CGE24" s="108"/>
      <c r="CGF24" s="108"/>
      <c r="CGG24" s="108"/>
      <c r="CGH24" s="108"/>
      <c r="CGI24" s="108"/>
      <c r="CGJ24" s="108"/>
      <c r="CGK24" s="108"/>
      <c r="CGL24" s="108"/>
      <c r="CGM24" s="108"/>
      <c r="CGN24" s="108"/>
      <c r="CGO24" s="108"/>
      <c r="CGP24" s="108"/>
      <c r="CGQ24" s="108"/>
      <c r="CGR24" s="108"/>
      <c r="CGS24" s="108"/>
      <c r="CGT24" s="108"/>
      <c r="CGU24" s="108"/>
      <c r="CGV24" s="108"/>
      <c r="CGW24" s="108"/>
      <c r="CGX24" s="108"/>
      <c r="CGY24" s="108"/>
      <c r="CGZ24" s="108"/>
      <c r="CHA24" s="108"/>
      <c r="CHB24" s="108"/>
      <c r="CHC24" s="108"/>
      <c r="CHD24" s="108"/>
      <c r="CHE24" s="108"/>
      <c r="CHF24" s="108"/>
      <c r="CHG24" s="108"/>
      <c r="CHH24" s="108"/>
      <c r="CHI24" s="108"/>
      <c r="CHJ24" s="108"/>
      <c r="CHK24" s="108"/>
      <c r="CHL24" s="108"/>
      <c r="CHM24" s="108"/>
      <c r="CHN24" s="108"/>
      <c r="CHO24" s="108"/>
      <c r="CHP24" s="108"/>
      <c r="CHQ24" s="108"/>
      <c r="CHR24" s="108"/>
      <c r="CHS24" s="108"/>
      <c r="CHT24" s="108"/>
      <c r="CHU24" s="108"/>
      <c r="CHV24" s="108"/>
      <c r="CHW24" s="108"/>
      <c r="CHX24" s="108"/>
      <c r="CHY24" s="108"/>
      <c r="CHZ24" s="108"/>
      <c r="CIA24" s="108"/>
      <c r="CIB24" s="108"/>
      <c r="CIC24" s="108"/>
      <c r="CID24" s="108"/>
      <c r="CIE24" s="108"/>
      <c r="CIF24" s="108"/>
      <c r="CIG24" s="108"/>
      <c r="CIH24" s="108"/>
      <c r="CII24" s="108"/>
      <c r="CIJ24" s="108"/>
      <c r="CIK24" s="108"/>
      <c r="CIL24" s="108"/>
      <c r="CIM24" s="108"/>
      <c r="CIN24" s="108"/>
      <c r="CIO24" s="108"/>
      <c r="CIP24" s="108"/>
      <c r="CIQ24" s="108"/>
      <c r="CIR24" s="108"/>
      <c r="CIS24" s="108"/>
      <c r="CIT24" s="108"/>
      <c r="CIU24" s="108"/>
      <c r="CIV24" s="108"/>
      <c r="CIW24" s="108"/>
      <c r="CIX24" s="108"/>
      <c r="CIY24" s="108"/>
      <c r="CIZ24" s="108"/>
      <c r="CJA24" s="108"/>
      <c r="CJB24" s="108"/>
      <c r="CJC24" s="108"/>
      <c r="CJD24" s="108"/>
      <c r="CJE24" s="108"/>
      <c r="CJF24" s="108"/>
      <c r="CJG24" s="108"/>
      <c r="CJH24" s="108"/>
      <c r="CJI24" s="108"/>
      <c r="CJJ24" s="108"/>
      <c r="CJK24" s="108"/>
      <c r="CJL24" s="108"/>
      <c r="CJM24" s="108"/>
      <c r="CJN24" s="108"/>
      <c r="CJO24" s="108"/>
      <c r="CJP24" s="108"/>
      <c r="CJQ24" s="108"/>
      <c r="CJR24" s="108"/>
      <c r="CJS24" s="108"/>
      <c r="CJT24" s="108"/>
      <c r="CJU24" s="108"/>
      <c r="CJV24" s="108"/>
      <c r="CJW24" s="108"/>
      <c r="CJX24" s="108"/>
      <c r="CJY24" s="108"/>
      <c r="CJZ24" s="108"/>
      <c r="CKA24" s="108"/>
      <c r="CKB24" s="108"/>
      <c r="CKC24" s="108"/>
      <c r="CKD24" s="108"/>
      <c r="CKE24" s="108"/>
      <c r="CKF24" s="108"/>
      <c r="CKG24" s="108"/>
      <c r="CKH24" s="108"/>
      <c r="CKI24" s="108"/>
      <c r="CKJ24" s="108"/>
      <c r="CKK24" s="108"/>
      <c r="CKL24" s="108"/>
      <c r="CKM24" s="108"/>
      <c r="CKN24" s="108"/>
      <c r="CKO24" s="108"/>
      <c r="CKP24" s="108"/>
      <c r="CKQ24" s="108"/>
      <c r="CKR24" s="108"/>
      <c r="CKS24" s="108"/>
      <c r="CKT24" s="108"/>
      <c r="CKU24" s="108"/>
      <c r="CKV24" s="108"/>
      <c r="CKW24" s="108"/>
      <c r="CKX24" s="108"/>
      <c r="CKY24" s="108"/>
      <c r="CKZ24" s="108"/>
      <c r="CLA24" s="108"/>
      <c r="CLB24" s="108"/>
      <c r="CLC24" s="108"/>
      <c r="CLD24" s="108"/>
      <c r="CLE24" s="108"/>
      <c r="CLF24" s="108"/>
      <c r="CLG24" s="108"/>
      <c r="CLH24" s="108"/>
      <c r="CLI24" s="108"/>
      <c r="CLJ24" s="108"/>
      <c r="CLK24" s="108"/>
      <c r="CLL24" s="108"/>
      <c r="CLM24" s="108"/>
      <c r="CLN24" s="108"/>
      <c r="CLO24" s="108"/>
      <c r="CLP24" s="108"/>
      <c r="CLQ24" s="108"/>
      <c r="CLR24" s="108"/>
      <c r="CLS24" s="108"/>
      <c r="CLT24" s="108"/>
      <c r="CLU24" s="108"/>
      <c r="CLV24" s="108"/>
      <c r="CLW24" s="108"/>
      <c r="CLX24" s="108"/>
      <c r="CLY24" s="108"/>
      <c r="CLZ24" s="108"/>
      <c r="CMA24" s="108"/>
      <c r="CMB24" s="108"/>
      <c r="CMC24" s="108"/>
      <c r="CMD24" s="108"/>
      <c r="CME24" s="108"/>
      <c r="CMF24" s="108"/>
      <c r="CMG24" s="108"/>
      <c r="CMH24" s="108"/>
      <c r="CMI24" s="108"/>
      <c r="CMJ24" s="108"/>
      <c r="CMK24" s="108"/>
      <c r="CML24" s="108"/>
      <c r="CMM24" s="108"/>
      <c r="CMN24" s="108"/>
      <c r="CMO24" s="108"/>
      <c r="CMP24" s="108"/>
      <c r="CMQ24" s="108"/>
      <c r="CMR24" s="108"/>
      <c r="CMS24" s="108"/>
      <c r="CMT24" s="108"/>
      <c r="CMU24" s="108"/>
      <c r="CMV24" s="108"/>
      <c r="CMW24" s="108"/>
      <c r="CMX24" s="108"/>
      <c r="CMY24" s="108"/>
      <c r="CMZ24" s="108"/>
      <c r="CNA24" s="108"/>
      <c r="CNB24" s="108"/>
      <c r="CNC24" s="108"/>
      <c r="CND24" s="108"/>
      <c r="CNE24" s="108"/>
      <c r="CNF24" s="108"/>
      <c r="CNG24" s="108"/>
      <c r="CNH24" s="108"/>
      <c r="CNI24" s="108"/>
      <c r="CNJ24" s="108"/>
      <c r="CNK24" s="108"/>
      <c r="CNL24" s="108"/>
      <c r="CNM24" s="108"/>
      <c r="CNN24" s="108"/>
      <c r="CNO24" s="108"/>
      <c r="CNP24" s="108"/>
      <c r="CNQ24" s="108"/>
      <c r="CNR24" s="108"/>
      <c r="CNS24" s="108"/>
      <c r="CNT24" s="108"/>
      <c r="CNU24" s="108"/>
      <c r="CNV24" s="108"/>
      <c r="CNW24" s="108"/>
      <c r="CNX24" s="108"/>
      <c r="CNY24" s="108"/>
      <c r="CNZ24" s="108"/>
      <c r="COA24" s="108"/>
      <c r="COB24" s="108"/>
      <c r="COC24" s="108"/>
      <c r="COD24" s="108"/>
      <c r="COE24" s="108"/>
      <c r="COF24" s="108"/>
      <c r="COG24" s="108"/>
      <c r="COH24" s="108"/>
      <c r="COI24" s="108"/>
      <c r="COJ24" s="108"/>
      <c r="COK24" s="108"/>
      <c r="COL24" s="108"/>
      <c r="COM24" s="108"/>
      <c r="CON24" s="108"/>
      <c r="COO24" s="108"/>
      <c r="COP24" s="108"/>
      <c r="COQ24" s="108"/>
      <c r="COR24" s="108"/>
      <c r="COS24" s="108"/>
      <c r="COT24" s="108"/>
      <c r="COU24" s="108"/>
      <c r="COV24" s="108"/>
      <c r="COW24" s="108"/>
      <c r="COX24" s="108"/>
      <c r="COY24" s="108"/>
      <c r="COZ24" s="108"/>
      <c r="CPA24" s="108"/>
      <c r="CPB24" s="108"/>
      <c r="CPC24" s="108"/>
      <c r="CPD24" s="108"/>
      <c r="CPE24" s="108"/>
      <c r="CPF24" s="108"/>
      <c r="CPG24" s="108"/>
      <c r="CPH24" s="108"/>
      <c r="CPI24" s="108"/>
      <c r="CPJ24" s="108"/>
      <c r="CPK24" s="108"/>
      <c r="CPL24" s="108"/>
      <c r="CPM24" s="108"/>
      <c r="CPN24" s="108"/>
      <c r="CPO24" s="108"/>
      <c r="CPP24" s="108"/>
      <c r="CPQ24" s="108"/>
      <c r="CPR24" s="108"/>
      <c r="CPS24" s="108"/>
      <c r="CPT24" s="108"/>
      <c r="CPU24" s="108"/>
      <c r="CPV24" s="108"/>
      <c r="CPW24" s="108"/>
      <c r="CPX24" s="108"/>
      <c r="CPY24" s="108"/>
      <c r="CPZ24" s="108"/>
      <c r="CQA24" s="108"/>
      <c r="CQB24" s="108"/>
      <c r="CQC24" s="108"/>
      <c r="CQD24" s="108"/>
      <c r="CQE24" s="108"/>
      <c r="CQF24" s="108"/>
      <c r="CQG24" s="108"/>
      <c r="CQH24" s="108"/>
      <c r="CQI24" s="108"/>
      <c r="CQJ24" s="108"/>
      <c r="CQK24" s="108"/>
      <c r="CQL24" s="108"/>
      <c r="CQM24" s="108"/>
      <c r="CQN24" s="108"/>
      <c r="CQO24" s="108"/>
      <c r="CQP24" s="108"/>
      <c r="CQQ24" s="108"/>
      <c r="CQR24" s="108"/>
      <c r="CQS24" s="108"/>
      <c r="CQT24" s="108"/>
      <c r="CQU24" s="108"/>
      <c r="CQV24" s="108"/>
      <c r="CQW24" s="108"/>
      <c r="CQX24" s="108"/>
      <c r="CQY24" s="108"/>
      <c r="CQZ24" s="108"/>
      <c r="CRA24" s="108"/>
      <c r="CRB24" s="108"/>
      <c r="CRC24" s="108"/>
      <c r="CRD24" s="108"/>
      <c r="CRE24" s="108"/>
      <c r="CRF24" s="108"/>
      <c r="CRG24" s="108"/>
      <c r="CRH24" s="108"/>
      <c r="CRI24" s="108"/>
      <c r="CRJ24" s="108"/>
      <c r="CRK24" s="108"/>
      <c r="CRL24" s="108"/>
      <c r="CRM24" s="108"/>
      <c r="CRN24" s="108"/>
      <c r="CRO24" s="108"/>
      <c r="CRP24" s="108"/>
      <c r="CRQ24" s="108"/>
      <c r="CRR24" s="108"/>
      <c r="CRS24" s="108"/>
      <c r="CRT24" s="108"/>
      <c r="CRU24" s="108"/>
      <c r="CRV24" s="108"/>
      <c r="CRW24" s="108"/>
      <c r="CRX24" s="108"/>
      <c r="CRY24" s="108"/>
      <c r="CRZ24" s="108"/>
      <c r="CSA24" s="108"/>
      <c r="CSB24" s="108"/>
      <c r="CSC24" s="108"/>
      <c r="CSD24" s="108"/>
      <c r="CSE24" s="108"/>
      <c r="CSF24" s="108"/>
      <c r="CSG24" s="108"/>
      <c r="CSH24" s="108"/>
      <c r="CSI24" s="108"/>
      <c r="CSJ24" s="108"/>
      <c r="CSK24" s="108"/>
      <c r="CSL24" s="108"/>
      <c r="CSM24" s="108"/>
      <c r="CSN24" s="108"/>
      <c r="CSO24" s="108"/>
      <c r="CSP24" s="108"/>
      <c r="CSQ24" s="108"/>
      <c r="CSR24" s="108"/>
      <c r="CSS24" s="108"/>
      <c r="CST24" s="108"/>
      <c r="CSU24" s="108"/>
      <c r="CSV24" s="108"/>
      <c r="CSW24" s="108"/>
      <c r="CSX24" s="108"/>
      <c r="CSY24" s="108"/>
      <c r="CSZ24" s="108"/>
      <c r="CTA24" s="108"/>
      <c r="CTB24" s="108"/>
      <c r="CTC24" s="108"/>
      <c r="CTD24" s="108"/>
      <c r="CTE24" s="108"/>
      <c r="CTF24" s="108"/>
      <c r="CTG24" s="108"/>
      <c r="CTH24" s="108"/>
      <c r="CTI24" s="108"/>
      <c r="CTJ24" s="108"/>
      <c r="CTK24" s="108"/>
      <c r="CTL24" s="108"/>
      <c r="CTM24" s="108"/>
      <c r="CTN24" s="108"/>
      <c r="CTO24" s="108"/>
      <c r="CTP24" s="108"/>
      <c r="CTQ24" s="108"/>
      <c r="CTR24" s="108"/>
      <c r="CTS24" s="108"/>
      <c r="CTT24" s="108"/>
      <c r="CTU24" s="108"/>
      <c r="CTV24" s="108"/>
      <c r="CTW24" s="108"/>
      <c r="CTX24" s="108"/>
      <c r="CTY24" s="108"/>
      <c r="CTZ24" s="108"/>
      <c r="CUA24" s="108"/>
      <c r="CUB24" s="108"/>
      <c r="CUC24" s="108"/>
      <c r="CUD24" s="108"/>
      <c r="CUE24" s="108"/>
      <c r="CUF24" s="108"/>
      <c r="CUG24" s="108"/>
      <c r="CUH24" s="108"/>
      <c r="CUI24" s="108"/>
      <c r="CUJ24" s="108"/>
      <c r="CUK24" s="108"/>
      <c r="CUL24" s="108"/>
      <c r="CUM24" s="108"/>
      <c r="CUN24" s="108"/>
      <c r="CUO24" s="108"/>
      <c r="CUP24" s="108"/>
      <c r="CUQ24" s="108"/>
      <c r="CUR24" s="108"/>
      <c r="CUS24" s="108"/>
      <c r="CUT24" s="108"/>
      <c r="CUU24" s="108"/>
      <c r="CUV24" s="108"/>
      <c r="CUW24" s="108"/>
      <c r="CUX24" s="108"/>
      <c r="CUY24" s="108"/>
      <c r="CUZ24" s="108"/>
      <c r="CVA24" s="108"/>
      <c r="CVB24" s="108"/>
      <c r="CVC24" s="108"/>
      <c r="CVD24" s="108"/>
      <c r="CVE24" s="108"/>
      <c r="CVF24" s="108"/>
      <c r="CVG24" s="108"/>
      <c r="CVH24" s="108"/>
      <c r="CVI24" s="108"/>
      <c r="CVJ24" s="108"/>
      <c r="CVK24" s="108"/>
      <c r="CVL24" s="108"/>
      <c r="CVM24" s="108"/>
      <c r="CVN24" s="108"/>
      <c r="CVO24" s="108"/>
      <c r="CVP24" s="108"/>
      <c r="CVQ24" s="108"/>
      <c r="CVR24" s="108"/>
      <c r="CVS24" s="108"/>
      <c r="CVT24" s="108"/>
      <c r="CVU24" s="108"/>
      <c r="CVV24" s="108"/>
      <c r="CVW24" s="108"/>
      <c r="CVX24" s="108"/>
      <c r="CVY24" s="108"/>
      <c r="CVZ24" s="108"/>
      <c r="CWA24" s="108"/>
      <c r="CWB24" s="108"/>
      <c r="CWC24" s="108"/>
      <c r="CWD24" s="108"/>
      <c r="CWE24" s="108"/>
      <c r="CWF24" s="108"/>
      <c r="CWG24" s="108"/>
      <c r="CWH24" s="108"/>
      <c r="CWI24" s="108"/>
      <c r="CWJ24" s="108"/>
      <c r="CWK24" s="108"/>
      <c r="CWL24" s="108"/>
      <c r="CWM24" s="108"/>
      <c r="CWN24" s="108"/>
      <c r="CWO24" s="108"/>
      <c r="CWP24" s="108"/>
      <c r="CWQ24" s="108"/>
      <c r="CWR24" s="108"/>
      <c r="CWS24" s="108"/>
      <c r="CWT24" s="108"/>
      <c r="CWU24" s="108"/>
      <c r="CWV24" s="108"/>
      <c r="CWW24" s="108"/>
      <c r="CWX24" s="108"/>
      <c r="CWY24" s="108"/>
      <c r="CWZ24" s="108"/>
      <c r="CXA24" s="108"/>
      <c r="CXB24" s="108"/>
      <c r="CXC24" s="108"/>
      <c r="CXD24" s="108"/>
      <c r="CXE24" s="108"/>
      <c r="CXF24" s="108"/>
      <c r="CXG24" s="108"/>
      <c r="CXH24" s="108"/>
      <c r="CXI24" s="108"/>
      <c r="CXJ24" s="108"/>
      <c r="CXK24" s="108"/>
      <c r="CXL24" s="108"/>
      <c r="CXM24" s="108"/>
      <c r="CXN24" s="108"/>
      <c r="CXO24" s="108"/>
      <c r="CXP24" s="108"/>
      <c r="CXQ24" s="108"/>
      <c r="CXR24" s="108"/>
      <c r="CXS24" s="108"/>
      <c r="CXT24" s="108"/>
      <c r="CXU24" s="108"/>
      <c r="CXV24" s="108"/>
      <c r="CXW24" s="108"/>
      <c r="CXX24" s="108"/>
      <c r="CXY24" s="108"/>
      <c r="CXZ24" s="108"/>
      <c r="CYA24" s="108"/>
      <c r="CYB24" s="108"/>
      <c r="CYC24" s="108"/>
      <c r="CYD24" s="108"/>
      <c r="CYE24" s="108"/>
      <c r="CYF24" s="108"/>
      <c r="CYG24" s="108"/>
      <c r="CYH24" s="108"/>
      <c r="CYI24" s="108"/>
      <c r="CYJ24" s="108"/>
      <c r="CYK24" s="108"/>
      <c r="CYL24" s="108"/>
      <c r="CYM24" s="108"/>
      <c r="CYN24" s="108"/>
      <c r="CYO24" s="108"/>
      <c r="CYP24" s="108"/>
      <c r="CYQ24" s="108"/>
      <c r="CYR24" s="108"/>
      <c r="CYS24" s="108"/>
      <c r="CYT24" s="108"/>
      <c r="CYU24" s="108"/>
      <c r="CYV24" s="108"/>
      <c r="CYW24" s="108"/>
      <c r="CYX24" s="108"/>
      <c r="CYY24" s="108"/>
      <c r="CYZ24" s="108"/>
      <c r="CZA24" s="108"/>
      <c r="CZB24" s="108"/>
      <c r="CZC24" s="108"/>
      <c r="CZD24" s="108"/>
      <c r="CZE24" s="108"/>
      <c r="CZF24" s="108"/>
      <c r="CZG24" s="108"/>
      <c r="CZH24" s="108"/>
      <c r="CZI24" s="108"/>
      <c r="CZJ24" s="108"/>
      <c r="CZK24" s="108"/>
      <c r="CZL24" s="108"/>
      <c r="CZM24" s="108"/>
      <c r="CZN24" s="108"/>
      <c r="CZO24" s="108"/>
      <c r="CZP24" s="108"/>
      <c r="CZQ24" s="108"/>
      <c r="CZR24" s="108"/>
      <c r="CZS24" s="108"/>
      <c r="CZT24" s="108"/>
      <c r="CZU24" s="108"/>
      <c r="CZV24" s="108"/>
      <c r="CZW24" s="108"/>
      <c r="CZX24" s="108"/>
      <c r="CZY24" s="108"/>
      <c r="CZZ24" s="108"/>
      <c r="DAA24" s="108"/>
      <c r="DAB24" s="108"/>
      <c r="DAC24" s="108"/>
      <c r="DAD24" s="108"/>
      <c r="DAE24" s="108"/>
      <c r="DAF24" s="108"/>
      <c r="DAG24" s="108"/>
      <c r="DAH24" s="108"/>
      <c r="DAI24" s="108"/>
      <c r="DAJ24" s="108"/>
      <c r="DAK24" s="108"/>
      <c r="DAL24" s="108"/>
      <c r="DAM24" s="108"/>
      <c r="DAN24" s="108"/>
      <c r="DAO24" s="108"/>
      <c r="DAP24" s="108"/>
      <c r="DAQ24" s="108"/>
      <c r="DAR24" s="108"/>
      <c r="DAS24" s="108"/>
      <c r="DAT24" s="108"/>
      <c r="DAU24" s="108"/>
      <c r="DAV24" s="108"/>
      <c r="DAW24" s="108"/>
      <c r="DAX24" s="108"/>
      <c r="DAY24" s="108"/>
      <c r="DAZ24" s="108"/>
      <c r="DBA24" s="108"/>
      <c r="DBB24" s="108"/>
      <c r="DBC24" s="108"/>
      <c r="DBD24" s="108"/>
      <c r="DBE24" s="108"/>
      <c r="DBF24" s="108"/>
      <c r="DBG24" s="108"/>
      <c r="DBH24" s="108"/>
      <c r="DBI24" s="108"/>
      <c r="DBJ24" s="108"/>
      <c r="DBK24" s="108"/>
      <c r="DBL24" s="108"/>
      <c r="DBM24" s="108"/>
      <c r="DBN24" s="108"/>
      <c r="DBO24" s="108"/>
      <c r="DBP24" s="108"/>
      <c r="DBQ24" s="108"/>
      <c r="DBR24" s="108"/>
      <c r="DBS24" s="108"/>
      <c r="DBT24" s="108"/>
      <c r="DBU24" s="108"/>
      <c r="DBV24" s="108"/>
      <c r="DBW24" s="108"/>
      <c r="DBX24" s="108"/>
      <c r="DBY24" s="108"/>
      <c r="DBZ24" s="108"/>
      <c r="DCA24" s="108"/>
      <c r="DCB24" s="108"/>
      <c r="DCC24" s="108"/>
      <c r="DCD24" s="108"/>
      <c r="DCE24" s="108"/>
      <c r="DCF24" s="108"/>
      <c r="DCG24" s="108"/>
      <c r="DCH24" s="108"/>
      <c r="DCI24" s="108"/>
      <c r="DCJ24" s="108"/>
      <c r="DCK24" s="108"/>
      <c r="DCL24" s="108"/>
      <c r="DCM24" s="108"/>
      <c r="DCN24" s="108"/>
      <c r="DCO24" s="108"/>
      <c r="DCP24" s="108"/>
      <c r="DCQ24" s="108"/>
      <c r="DCR24" s="108"/>
      <c r="DCS24" s="108"/>
      <c r="DCT24" s="108"/>
      <c r="DCU24" s="108"/>
      <c r="DCV24" s="108"/>
      <c r="DCW24" s="108"/>
      <c r="DCX24" s="108"/>
      <c r="DCY24" s="108"/>
      <c r="DCZ24" s="108"/>
      <c r="DDA24" s="108"/>
      <c r="DDB24" s="108"/>
      <c r="DDC24" s="108"/>
      <c r="DDD24" s="108"/>
      <c r="DDE24" s="108"/>
      <c r="DDF24" s="108"/>
      <c r="DDG24" s="108"/>
      <c r="DDH24" s="108"/>
      <c r="DDI24" s="108"/>
      <c r="DDJ24" s="108"/>
      <c r="DDK24" s="108"/>
      <c r="DDL24" s="108"/>
      <c r="DDM24" s="108"/>
      <c r="DDN24" s="108"/>
      <c r="DDO24" s="108"/>
      <c r="DDP24" s="108"/>
      <c r="DDQ24" s="108"/>
      <c r="DDR24" s="108"/>
      <c r="DDS24" s="108"/>
      <c r="DDT24" s="108"/>
      <c r="DDU24" s="108"/>
      <c r="DDV24" s="108"/>
      <c r="DDW24" s="108"/>
      <c r="DDX24" s="108"/>
      <c r="DDY24" s="108"/>
      <c r="DDZ24" s="108"/>
      <c r="DEA24" s="108"/>
      <c r="DEB24" s="108"/>
      <c r="DEC24" s="108"/>
      <c r="DED24" s="108"/>
      <c r="DEE24" s="108"/>
      <c r="DEF24" s="108"/>
      <c r="DEG24" s="108"/>
      <c r="DEH24" s="108"/>
      <c r="DEI24" s="108"/>
      <c r="DEJ24" s="108"/>
      <c r="DEK24" s="108"/>
      <c r="DEL24" s="108"/>
      <c r="DEM24" s="108"/>
      <c r="DEN24" s="108"/>
      <c r="DEO24" s="108"/>
      <c r="DEP24" s="108"/>
      <c r="DEQ24" s="108"/>
      <c r="DER24" s="108"/>
      <c r="DES24" s="108"/>
      <c r="DET24" s="108"/>
      <c r="DEU24" s="108"/>
      <c r="DEV24" s="108"/>
      <c r="DEW24" s="108"/>
      <c r="DEX24" s="108"/>
      <c r="DEY24" s="108"/>
      <c r="DEZ24" s="108"/>
      <c r="DFA24" s="108"/>
      <c r="DFB24" s="108"/>
      <c r="DFC24" s="108"/>
      <c r="DFD24" s="108"/>
      <c r="DFE24" s="108"/>
      <c r="DFF24" s="108"/>
      <c r="DFG24" s="108"/>
      <c r="DFH24" s="108"/>
      <c r="DFI24" s="108"/>
      <c r="DFJ24" s="108"/>
      <c r="DFK24" s="108"/>
      <c r="DFL24" s="108"/>
      <c r="DFM24" s="108"/>
      <c r="DFN24" s="108"/>
      <c r="DFO24" s="108"/>
      <c r="DFP24" s="108"/>
      <c r="DFQ24" s="108"/>
      <c r="DFR24" s="108"/>
      <c r="DFS24" s="108"/>
      <c r="DFT24" s="108"/>
      <c r="DFU24" s="108"/>
      <c r="DFV24" s="108"/>
      <c r="DFW24" s="108"/>
      <c r="DFX24" s="108"/>
      <c r="DFY24" s="108"/>
      <c r="DFZ24" s="108"/>
      <c r="DGA24" s="108"/>
      <c r="DGB24" s="108"/>
      <c r="DGC24" s="108"/>
      <c r="DGD24" s="108"/>
      <c r="DGE24" s="108"/>
      <c r="DGF24" s="108"/>
      <c r="DGG24" s="108"/>
      <c r="DGH24" s="108"/>
      <c r="DGI24" s="108"/>
      <c r="DGJ24" s="108"/>
      <c r="DGK24" s="108"/>
      <c r="DGL24" s="108"/>
      <c r="DGM24" s="108"/>
      <c r="DGN24" s="108"/>
      <c r="DGO24" s="108"/>
      <c r="DGP24" s="108"/>
      <c r="DGQ24" s="108"/>
      <c r="DGR24" s="108"/>
      <c r="DGS24" s="108"/>
      <c r="DGT24" s="108"/>
      <c r="DGU24" s="108"/>
      <c r="DGV24" s="108"/>
      <c r="DGW24" s="108"/>
      <c r="DGX24" s="108"/>
      <c r="DGY24" s="108"/>
      <c r="DGZ24" s="108"/>
      <c r="DHA24" s="108"/>
      <c r="DHB24" s="108"/>
      <c r="DHC24" s="108"/>
      <c r="DHD24" s="108"/>
      <c r="DHE24" s="108"/>
      <c r="DHF24" s="108"/>
      <c r="DHG24" s="108"/>
      <c r="DHH24" s="108"/>
      <c r="DHI24" s="108"/>
      <c r="DHJ24" s="108"/>
      <c r="DHK24" s="108"/>
      <c r="DHL24" s="108"/>
      <c r="DHM24" s="108"/>
      <c r="DHN24" s="108"/>
      <c r="DHO24" s="108"/>
      <c r="DHP24" s="108"/>
      <c r="DHQ24" s="108"/>
      <c r="DHR24" s="108"/>
      <c r="DHS24" s="108"/>
      <c r="DHT24" s="108"/>
      <c r="DHU24" s="108"/>
      <c r="DHV24" s="108"/>
      <c r="DHW24" s="108"/>
      <c r="DHX24" s="108"/>
      <c r="DHY24" s="108"/>
      <c r="DHZ24" s="108"/>
      <c r="DIA24" s="108"/>
      <c r="DIB24" s="108"/>
      <c r="DIC24" s="108"/>
      <c r="DID24" s="108"/>
      <c r="DIE24" s="108"/>
      <c r="DIF24" s="108"/>
      <c r="DIG24" s="108"/>
      <c r="DIH24" s="108"/>
      <c r="DII24" s="108"/>
      <c r="DIJ24" s="108"/>
      <c r="DIK24" s="108"/>
      <c r="DIL24" s="108"/>
      <c r="DIM24" s="108"/>
      <c r="DIN24" s="108"/>
      <c r="DIO24" s="108"/>
      <c r="DIP24" s="108"/>
      <c r="DIQ24" s="108"/>
      <c r="DIR24" s="108"/>
      <c r="DIS24" s="108"/>
      <c r="DIT24" s="108"/>
      <c r="DIU24" s="108"/>
      <c r="DIV24" s="108"/>
      <c r="DIW24" s="108"/>
      <c r="DIX24" s="108"/>
      <c r="DIY24" s="108"/>
      <c r="DIZ24" s="108"/>
      <c r="DJA24" s="108"/>
      <c r="DJB24" s="108"/>
      <c r="DJC24" s="108"/>
      <c r="DJD24" s="108"/>
      <c r="DJE24" s="108"/>
      <c r="DJF24" s="108"/>
      <c r="DJG24" s="108"/>
      <c r="DJH24" s="108"/>
      <c r="DJI24" s="108"/>
      <c r="DJJ24" s="108"/>
      <c r="DJK24" s="108"/>
      <c r="DJL24" s="108"/>
      <c r="DJM24" s="108"/>
      <c r="DJN24" s="108"/>
      <c r="DJO24" s="108"/>
      <c r="DJP24" s="108"/>
      <c r="DJQ24" s="108"/>
      <c r="DJR24" s="108"/>
      <c r="DJS24" s="108"/>
      <c r="DJT24" s="108"/>
      <c r="DJU24" s="108"/>
      <c r="DJV24" s="108"/>
      <c r="DJW24" s="108"/>
      <c r="DJX24" s="108"/>
      <c r="DJY24" s="108"/>
      <c r="DJZ24" s="108"/>
      <c r="DKA24" s="108"/>
      <c r="DKB24" s="108"/>
      <c r="DKC24" s="108"/>
      <c r="DKD24" s="108"/>
      <c r="DKE24" s="108"/>
      <c r="DKF24" s="108"/>
      <c r="DKG24" s="108"/>
      <c r="DKH24" s="108"/>
      <c r="DKI24" s="108"/>
      <c r="DKJ24" s="108"/>
      <c r="DKK24" s="108"/>
      <c r="DKL24" s="108"/>
      <c r="DKM24" s="108"/>
      <c r="DKN24" s="108"/>
      <c r="DKO24" s="108"/>
      <c r="DKP24" s="108"/>
      <c r="DKQ24" s="108"/>
      <c r="DKR24" s="108"/>
      <c r="DKS24" s="108"/>
      <c r="DKT24" s="108"/>
      <c r="DKU24" s="108"/>
      <c r="DKV24" s="108"/>
      <c r="DKW24" s="108"/>
      <c r="DKX24" s="108"/>
      <c r="DKY24" s="108"/>
      <c r="DKZ24" s="108"/>
      <c r="DLA24" s="108"/>
      <c r="DLB24" s="108"/>
      <c r="DLC24" s="108"/>
      <c r="DLD24" s="108"/>
      <c r="DLE24" s="108"/>
      <c r="DLF24" s="108"/>
      <c r="DLG24" s="108"/>
      <c r="DLH24" s="108"/>
      <c r="DLI24" s="108"/>
      <c r="DLJ24" s="108"/>
      <c r="DLK24" s="108"/>
      <c r="DLL24" s="108"/>
      <c r="DLM24" s="108"/>
      <c r="DLN24" s="108"/>
      <c r="DLO24" s="108"/>
      <c r="DLP24" s="108"/>
      <c r="DLQ24" s="108"/>
      <c r="DLR24" s="108"/>
      <c r="DLS24" s="108"/>
      <c r="DLT24" s="108"/>
      <c r="DLU24" s="108"/>
      <c r="DLV24" s="108"/>
      <c r="DLW24" s="108"/>
      <c r="DLX24" s="108"/>
      <c r="DLY24" s="108"/>
      <c r="DLZ24" s="108"/>
      <c r="DMA24" s="108"/>
      <c r="DMB24" s="108"/>
      <c r="DMC24" s="108"/>
      <c r="DMD24" s="108"/>
      <c r="DME24" s="108"/>
      <c r="DMF24" s="108"/>
      <c r="DMG24" s="108"/>
      <c r="DMH24" s="108"/>
      <c r="DMI24" s="108"/>
      <c r="DMJ24" s="108"/>
      <c r="DMK24" s="108"/>
      <c r="DML24" s="108"/>
      <c r="DMM24" s="108"/>
      <c r="DMN24" s="108"/>
      <c r="DMO24" s="108"/>
      <c r="DMP24" s="108"/>
      <c r="DMQ24" s="108"/>
      <c r="DMR24" s="108"/>
      <c r="DMS24" s="108"/>
      <c r="DMT24" s="108"/>
      <c r="DMU24" s="108"/>
      <c r="DMV24" s="108"/>
      <c r="DMW24" s="108"/>
      <c r="DMX24" s="108"/>
      <c r="DMY24" s="108"/>
      <c r="DMZ24" s="108"/>
      <c r="DNA24" s="108"/>
      <c r="DNB24" s="108"/>
      <c r="DNC24" s="108"/>
      <c r="DND24" s="108"/>
      <c r="DNE24" s="108"/>
      <c r="DNF24" s="108"/>
      <c r="DNG24" s="108"/>
      <c r="DNH24" s="108"/>
      <c r="DNI24" s="108"/>
      <c r="DNJ24" s="108"/>
      <c r="DNK24" s="108"/>
      <c r="DNL24" s="108"/>
      <c r="DNM24" s="108"/>
      <c r="DNN24" s="108"/>
      <c r="DNO24" s="108"/>
      <c r="DNP24" s="108"/>
      <c r="DNQ24" s="108"/>
      <c r="DNR24" s="108"/>
      <c r="DNS24" s="108"/>
      <c r="DNT24" s="108"/>
      <c r="DNU24" s="108"/>
      <c r="DNV24" s="108"/>
      <c r="DNW24" s="108"/>
      <c r="DNX24" s="108"/>
      <c r="DNY24" s="108"/>
      <c r="DNZ24" s="108"/>
      <c r="DOA24" s="108"/>
      <c r="DOB24" s="108"/>
      <c r="DOC24" s="108"/>
      <c r="DOD24" s="108"/>
      <c r="DOE24" s="108"/>
      <c r="DOF24" s="108"/>
      <c r="DOG24" s="108"/>
      <c r="DOH24" s="108"/>
      <c r="DOI24" s="108"/>
      <c r="DOJ24" s="108"/>
      <c r="DOK24" s="108"/>
      <c r="DOL24" s="108"/>
      <c r="DOM24" s="108"/>
      <c r="DON24" s="108"/>
      <c r="DOO24" s="108"/>
      <c r="DOP24" s="108"/>
      <c r="DOQ24" s="108"/>
      <c r="DOR24" s="108"/>
      <c r="DOS24" s="108"/>
      <c r="DOT24" s="108"/>
      <c r="DOU24" s="108"/>
      <c r="DOV24" s="108"/>
      <c r="DOW24" s="108"/>
      <c r="DOX24" s="108"/>
      <c r="DOY24" s="108"/>
      <c r="DOZ24" s="108"/>
      <c r="DPA24" s="108"/>
      <c r="DPB24" s="108"/>
      <c r="DPC24" s="108"/>
      <c r="DPD24" s="108"/>
      <c r="DPE24" s="108"/>
      <c r="DPF24" s="108"/>
      <c r="DPG24" s="108"/>
      <c r="DPH24" s="108"/>
      <c r="DPI24" s="108"/>
      <c r="DPJ24" s="108"/>
      <c r="DPK24" s="108"/>
      <c r="DPL24" s="108"/>
      <c r="DPM24" s="108"/>
      <c r="DPN24" s="108"/>
      <c r="DPO24" s="108"/>
      <c r="DPP24" s="108"/>
      <c r="DPQ24" s="108"/>
      <c r="DPR24" s="108"/>
      <c r="DPS24" s="108"/>
      <c r="DPT24" s="108"/>
      <c r="DPU24" s="108"/>
      <c r="DPV24" s="108"/>
      <c r="DPW24" s="108"/>
      <c r="DPX24" s="108"/>
      <c r="DPY24" s="108"/>
      <c r="DPZ24" s="108"/>
      <c r="DQA24" s="108"/>
      <c r="DQB24" s="108"/>
      <c r="DQC24" s="108"/>
      <c r="DQD24" s="108"/>
      <c r="DQE24" s="108"/>
      <c r="DQF24" s="108"/>
      <c r="DQG24" s="108"/>
      <c r="DQH24" s="108"/>
      <c r="DQI24" s="108"/>
      <c r="DQJ24" s="108"/>
      <c r="DQK24" s="108"/>
      <c r="DQL24" s="108"/>
      <c r="DQM24" s="108"/>
      <c r="DQN24" s="108"/>
      <c r="DQO24" s="108"/>
      <c r="DQP24" s="108"/>
      <c r="DQQ24" s="108"/>
      <c r="DQR24" s="108"/>
      <c r="DQS24" s="108"/>
      <c r="DQT24" s="108"/>
      <c r="DQU24" s="108"/>
      <c r="DQV24" s="108"/>
      <c r="DQW24" s="108"/>
      <c r="DQX24" s="108"/>
      <c r="DQY24" s="108"/>
      <c r="DQZ24" s="108"/>
      <c r="DRA24" s="108"/>
      <c r="DRB24" s="108"/>
      <c r="DRC24" s="108"/>
      <c r="DRD24" s="108"/>
      <c r="DRE24" s="108"/>
      <c r="DRF24" s="108"/>
      <c r="DRG24" s="108"/>
      <c r="DRH24" s="108"/>
      <c r="DRI24" s="108"/>
      <c r="DRJ24" s="108"/>
      <c r="DRK24" s="108"/>
      <c r="DRL24" s="108"/>
      <c r="DRM24" s="108"/>
      <c r="DRN24" s="108"/>
      <c r="DRO24" s="108"/>
      <c r="DRP24" s="108"/>
      <c r="DRQ24" s="108"/>
      <c r="DRR24" s="108"/>
      <c r="DRS24" s="108"/>
      <c r="DRT24" s="108"/>
      <c r="DRU24" s="108"/>
      <c r="DRV24" s="108"/>
      <c r="DRW24" s="108"/>
      <c r="DRX24" s="108"/>
      <c r="DRY24" s="108"/>
      <c r="DRZ24" s="108"/>
      <c r="DSA24" s="108"/>
      <c r="DSB24" s="108"/>
      <c r="DSC24" s="108"/>
      <c r="DSD24" s="108"/>
      <c r="DSE24" s="108"/>
      <c r="DSF24" s="108"/>
      <c r="DSG24" s="108"/>
      <c r="DSH24" s="108"/>
      <c r="DSI24" s="108"/>
      <c r="DSJ24" s="108"/>
      <c r="DSK24" s="108"/>
      <c r="DSL24" s="108"/>
      <c r="DSM24" s="108"/>
      <c r="DSN24" s="108"/>
      <c r="DSO24" s="108"/>
      <c r="DSP24" s="108"/>
      <c r="DSQ24" s="108"/>
      <c r="DSR24" s="108"/>
      <c r="DSS24" s="108"/>
      <c r="DST24" s="108"/>
      <c r="DSU24" s="108"/>
      <c r="DSV24" s="108"/>
      <c r="DSW24" s="108"/>
      <c r="DSX24" s="108"/>
      <c r="DSY24" s="108"/>
      <c r="DSZ24" s="108"/>
      <c r="DTA24" s="108"/>
      <c r="DTB24" s="108"/>
      <c r="DTC24" s="108"/>
      <c r="DTD24" s="108"/>
      <c r="DTE24" s="108"/>
      <c r="DTF24" s="108"/>
      <c r="DTG24" s="108"/>
      <c r="DTH24" s="108"/>
      <c r="DTI24" s="108"/>
      <c r="DTJ24" s="108"/>
      <c r="DTK24" s="108"/>
      <c r="DTL24" s="108"/>
      <c r="DTM24" s="108"/>
      <c r="DTN24" s="108"/>
      <c r="DTO24" s="108"/>
      <c r="DTP24" s="108"/>
      <c r="DTQ24" s="108"/>
      <c r="DTR24" s="108"/>
      <c r="DTS24" s="108"/>
      <c r="DTT24" s="108"/>
      <c r="DTU24" s="108"/>
      <c r="DTV24" s="108"/>
      <c r="DTW24" s="108"/>
      <c r="DTX24" s="108"/>
      <c r="DTY24" s="108"/>
      <c r="DTZ24" s="108"/>
      <c r="DUA24" s="108"/>
      <c r="DUB24" s="108"/>
      <c r="DUC24" s="108"/>
      <c r="DUD24" s="108"/>
      <c r="DUE24" s="108"/>
      <c r="DUF24" s="108"/>
      <c r="DUG24" s="108"/>
      <c r="DUH24" s="108"/>
      <c r="DUI24" s="108"/>
      <c r="DUJ24" s="108"/>
      <c r="DUK24" s="108"/>
      <c r="DUL24" s="108"/>
      <c r="DUM24" s="108"/>
      <c r="DUN24" s="108"/>
      <c r="DUO24" s="108"/>
      <c r="DUP24" s="108"/>
      <c r="DUQ24" s="108"/>
      <c r="DUR24" s="108"/>
      <c r="DUS24" s="108"/>
      <c r="DUT24" s="108"/>
      <c r="DUU24" s="108"/>
      <c r="DUV24" s="108"/>
      <c r="DUW24" s="108"/>
      <c r="DUX24" s="108"/>
      <c r="DUY24" s="108"/>
      <c r="DUZ24" s="108"/>
      <c r="DVA24" s="108"/>
      <c r="DVB24" s="108"/>
      <c r="DVC24" s="108"/>
      <c r="DVD24" s="108"/>
      <c r="DVE24" s="108"/>
      <c r="DVF24" s="108"/>
      <c r="DVG24" s="108"/>
      <c r="DVH24" s="108"/>
      <c r="DVI24" s="108"/>
      <c r="DVJ24" s="108"/>
      <c r="DVK24" s="108"/>
      <c r="DVL24" s="108"/>
      <c r="DVM24" s="108"/>
      <c r="DVN24" s="108"/>
      <c r="DVO24" s="108"/>
      <c r="DVP24" s="108"/>
      <c r="DVQ24" s="108"/>
      <c r="DVR24" s="108"/>
      <c r="DVS24" s="108"/>
      <c r="DVT24" s="108"/>
      <c r="DVU24" s="108"/>
      <c r="DVV24" s="108"/>
      <c r="DVW24" s="108"/>
      <c r="DVX24" s="108"/>
      <c r="DVY24" s="108"/>
      <c r="DVZ24" s="108"/>
      <c r="DWA24" s="108"/>
      <c r="DWB24" s="108"/>
      <c r="DWC24" s="108"/>
      <c r="DWD24" s="108"/>
      <c r="DWE24" s="108"/>
      <c r="DWF24" s="108"/>
      <c r="DWG24" s="108"/>
      <c r="DWH24" s="108"/>
      <c r="DWI24" s="108"/>
      <c r="DWJ24" s="108"/>
      <c r="DWK24" s="108"/>
      <c r="DWL24" s="108"/>
      <c r="DWM24" s="108"/>
      <c r="DWN24" s="108"/>
      <c r="DWO24" s="108"/>
      <c r="DWP24" s="108"/>
      <c r="DWQ24" s="108"/>
      <c r="DWR24" s="108"/>
      <c r="DWS24" s="108"/>
      <c r="DWT24" s="108"/>
      <c r="DWU24" s="108"/>
      <c r="DWV24" s="108"/>
      <c r="DWW24" s="108"/>
      <c r="DWX24" s="108"/>
      <c r="DWY24" s="108"/>
      <c r="DWZ24" s="108"/>
      <c r="DXA24" s="108"/>
      <c r="DXB24" s="108"/>
      <c r="DXC24" s="108"/>
      <c r="DXD24" s="108"/>
      <c r="DXE24" s="108"/>
      <c r="DXF24" s="108"/>
      <c r="DXG24" s="108"/>
      <c r="DXH24" s="108"/>
      <c r="DXI24" s="108"/>
      <c r="DXJ24" s="108"/>
      <c r="DXK24" s="108"/>
      <c r="DXL24" s="108"/>
      <c r="DXM24" s="108"/>
      <c r="DXN24" s="108"/>
      <c r="DXO24" s="108"/>
      <c r="DXP24" s="108"/>
      <c r="DXQ24" s="108"/>
      <c r="DXR24" s="108"/>
      <c r="DXS24" s="108"/>
      <c r="DXT24" s="108"/>
      <c r="DXU24" s="108"/>
      <c r="DXV24" s="108"/>
      <c r="DXW24" s="108"/>
      <c r="DXX24" s="108"/>
      <c r="DXY24" s="108"/>
      <c r="DXZ24" s="108"/>
      <c r="DYA24" s="108"/>
      <c r="DYB24" s="108"/>
      <c r="DYC24" s="108"/>
      <c r="DYD24" s="108"/>
      <c r="DYE24" s="108"/>
      <c r="DYF24" s="108"/>
      <c r="DYG24" s="108"/>
      <c r="DYH24" s="108"/>
      <c r="DYI24" s="108"/>
      <c r="DYJ24" s="108"/>
      <c r="DYK24" s="108"/>
      <c r="DYL24" s="108"/>
      <c r="DYM24" s="108"/>
      <c r="DYN24" s="108"/>
      <c r="DYO24" s="108"/>
      <c r="DYP24" s="108"/>
      <c r="DYQ24" s="108"/>
      <c r="DYR24" s="108"/>
      <c r="DYS24" s="108"/>
      <c r="DYT24" s="108"/>
      <c r="DYU24" s="108"/>
      <c r="DYV24" s="108"/>
      <c r="DYW24" s="108"/>
      <c r="DYX24" s="108"/>
      <c r="DYY24" s="108"/>
      <c r="DYZ24" s="108"/>
      <c r="DZA24" s="108"/>
      <c r="DZB24" s="108"/>
      <c r="DZC24" s="108"/>
      <c r="DZD24" s="108"/>
      <c r="DZE24" s="108"/>
      <c r="DZF24" s="108"/>
      <c r="DZG24" s="108"/>
      <c r="DZH24" s="108"/>
      <c r="DZI24" s="108"/>
      <c r="DZJ24" s="108"/>
      <c r="DZK24" s="108"/>
      <c r="DZL24" s="108"/>
      <c r="DZM24" s="108"/>
      <c r="DZN24" s="108"/>
      <c r="DZO24" s="108"/>
      <c r="DZP24" s="108"/>
      <c r="DZQ24" s="108"/>
      <c r="DZR24" s="108"/>
      <c r="DZS24" s="108"/>
      <c r="DZT24" s="108"/>
      <c r="DZU24" s="108"/>
      <c r="DZV24" s="108"/>
      <c r="DZW24" s="108"/>
      <c r="DZX24" s="108"/>
      <c r="DZY24" s="108"/>
      <c r="DZZ24" s="108"/>
      <c r="EAA24" s="108"/>
      <c r="EAB24" s="108"/>
      <c r="EAC24" s="108"/>
      <c r="EAD24" s="108"/>
      <c r="EAE24" s="108"/>
      <c r="EAF24" s="108"/>
      <c r="EAG24" s="108"/>
      <c r="EAH24" s="108"/>
      <c r="EAI24" s="108"/>
      <c r="EAJ24" s="108"/>
      <c r="EAK24" s="108"/>
      <c r="EAL24" s="108"/>
      <c r="EAM24" s="108"/>
      <c r="EAN24" s="108"/>
      <c r="EAO24" s="108"/>
      <c r="EAP24" s="108"/>
      <c r="EAQ24" s="108"/>
      <c r="EAR24" s="108"/>
      <c r="EAS24" s="108"/>
      <c r="EAT24" s="108"/>
      <c r="EAU24" s="108"/>
      <c r="EAV24" s="108"/>
      <c r="EAW24" s="108"/>
      <c r="EAX24" s="108"/>
      <c r="EAY24" s="108"/>
      <c r="EAZ24" s="108"/>
      <c r="EBA24" s="108"/>
      <c r="EBB24" s="108"/>
      <c r="EBC24" s="108"/>
      <c r="EBD24" s="108"/>
      <c r="EBE24" s="108"/>
      <c r="EBF24" s="108"/>
      <c r="EBG24" s="108"/>
      <c r="EBH24" s="108"/>
      <c r="EBI24" s="108"/>
      <c r="EBJ24" s="108"/>
      <c r="EBK24" s="108"/>
      <c r="EBL24" s="108"/>
      <c r="EBM24" s="108"/>
      <c r="EBN24" s="108"/>
      <c r="EBO24" s="108"/>
      <c r="EBP24" s="108"/>
      <c r="EBQ24" s="108"/>
      <c r="EBR24" s="108"/>
      <c r="EBS24" s="108"/>
      <c r="EBT24" s="108"/>
      <c r="EBU24" s="108"/>
      <c r="EBV24" s="108"/>
      <c r="EBW24" s="108"/>
      <c r="EBX24" s="108"/>
      <c r="EBY24" s="108"/>
      <c r="EBZ24" s="108"/>
      <c r="ECA24" s="108"/>
      <c r="ECB24" s="108"/>
      <c r="ECC24" s="108"/>
      <c r="ECD24" s="108"/>
      <c r="ECE24" s="108"/>
      <c r="ECF24" s="108"/>
      <c r="ECG24" s="108"/>
      <c r="ECH24" s="108"/>
      <c r="ECI24" s="108"/>
      <c r="ECJ24" s="108"/>
      <c r="ECK24" s="108"/>
      <c r="ECL24" s="108"/>
      <c r="ECM24" s="108"/>
      <c r="ECN24" s="108"/>
      <c r="ECO24" s="108"/>
      <c r="ECP24" s="108"/>
      <c r="ECQ24" s="108"/>
      <c r="ECR24" s="108"/>
      <c r="ECS24" s="108"/>
      <c r="ECT24" s="108"/>
      <c r="ECU24" s="108"/>
      <c r="ECV24" s="108"/>
      <c r="ECW24" s="108"/>
      <c r="ECX24" s="108"/>
      <c r="ECY24" s="108"/>
      <c r="ECZ24" s="108"/>
      <c r="EDA24" s="108"/>
      <c r="EDB24" s="108"/>
      <c r="EDC24" s="108"/>
      <c r="EDD24" s="108"/>
      <c r="EDE24" s="108"/>
      <c r="EDF24" s="108"/>
      <c r="EDG24" s="108"/>
      <c r="EDH24" s="108"/>
      <c r="EDI24" s="108"/>
      <c r="EDJ24" s="108"/>
      <c r="EDK24" s="108"/>
      <c r="EDL24" s="108"/>
      <c r="EDM24" s="108"/>
      <c r="EDN24" s="108"/>
      <c r="EDO24" s="108"/>
      <c r="EDP24" s="108"/>
      <c r="EDQ24" s="108"/>
      <c r="EDR24" s="108"/>
      <c r="EDS24" s="108"/>
      <c r="EDT24" s="108"/>
      <c r="EDU24" s="108"/>
      <c r="EDV24" s="108"/>
      <c r="EDW24" s="108"/>
      <c r="EDX24" s="108"/>
      <c r="EDY24" s="108"/>
      <c r="EDZ24" s="108"/>
      <c r="EEA24" s="108"/>
      <c r="EEB24" s="108"/>
      <c r="EEC24" s="108"/>
      <c r="EED24" s="108"/>
      <c r="EEE24" s="108"/>
      <c r="EEF24" s="108"/>
      <c r="EEG24" s="108"/>
      <c r="EEH24" s="108"/>
      <c r="EEI24" s="108"/>
      <c r="EEJ24" s="108"/>
      <c r="EEK24" s="108"/>
      <c r="EEL24" s="108"/>
      <c r="EEM24" s="108"/>
      <c r="EEN24" s="108"/>
      <c r="EEO24" s="108"/>
      <c r="EEP24" s="108"/>
      <c r="EEQ24" s="108"/>
      <c r="EER24" s="108"/>
      <c r="EES24" s="108"/>
      <c r="EET24" s="108"/>
      <c r="EEU24" s="108"/>
      <c r="EEV24" s="108"/>
      <c r="EEW24" s="108"/>
      <c r="EEX24" s="108"/>
      <c r="EEY24" s="108"/>
      <c r="EEZ24" s="108"/>
      <c r="EFA24" s="108"/>
      <c r="EFB24" s="108"/>
      <c r="EFC24" s="108"/>
      <c r="EFD24" s="108"/>
      <c r="EFE24" s="108"/>
      <c r="EFF24" s="108"/>
      <c r="EFG24" s="108"/>
      <c r="EFH24" s="108"/>
      <c r="EFI24" s="108"/>
      <c r="EFJ24" s="108"/>
      <c r="EFK24" s="108"/>
      <c r="EFL24" s="108"/>
      <c r="EFM24" s="108"/>
      <c r="EFN24" s="108"/>
      <c r="EFO24" s="108"/>
      <c r="EFP24" s="108"/>
      <c r="EFQ24" s="108"/>
      <c r="EFR24" s="108"/>
      <c r="EFS24" s="108"/>
      <c r="EFT24" s="108"/>
      <c r="EFU24" s="108"/>
      <c r="EFV24" s="108"/>
      <c r="EFW24" s="108"/>
      <c r="EFX24" s="108"/>
      <c r="EFY24" s="108"/>
      <c r="EFZ24" s="108"/>
      <c r="EGA24" s="108"/>
      <c r="EGB24" s="108"/>
      <c r="EGC24" s="108"/>
      <c r="EGD24" s="108"/>
      <c r="EGE24" s="108"/>
      <c r="EGF24" s="108"/>
      <c r="EGG24" s="108"/>
      <c r="EGH24" s="108"/>
      <c r="EGI24" s="108"/>
      <c r="EGJ24" s="108"/>
      <c r="EGK24" s="108"/>
      <c r="EGL24" s="108"/>
      <c r="EGM24" s="108"/>
      <c r="EGN24" s="108"/>
      <c r="EGO24" s="108"/>
      <c r="EGP24" s="108"/>
      <c r="EGQ24" s="108"/>
      <c r="EGR24" s="108"/>
      <c r="EGS24" s="108"/>
      <c r="EGT24" s="108"/>
      <c r="EGU24" s="108"/>
      <c r="EGV24" s="108"/>
      <c r="EGW24" s="108"/>
      <c r="EGX24" s="108"/>
      <c r="EGY24" s="108"/>
      <c r="EGZ24" s="108"/>
      <c r="EHA24" s="108"/>
      <c r="EHB24" s="108"/>
      <c r="EHC24" s="108"/>
      <c r="EHD24" s="108"/>
      <c r="EHE24" s="108"/>
      <c r="EHF24" s="108"/>
      <c r="EHG24" s="108"/>
      <c r="EHH24" s="108"/>
      <c r="EHI24" s="108"/>
      <c r="EHJ24" s="108"/>
      <c r="EHK24" s="108"/>
      <c r="EHL24" s="108"/>
      <c r="EHM24" s="108"/>
      <c r="EHN24" s="108"/>
      <c r="EHO24" s="108"/>
      <c r="EHP24" s="108"/>
      <c r="EHQ24" s="108"/>
      <c r="EHR24" s="108"/>
      <c r="EHS24" s="108"/>
      <c r="EHT24" s="108"/>
      <c r="EHU24" s="108"/>
      <c r="EHV24" s="108"/>
      <c r="EHW24" s="108"/>
      <c r="EHX24" s="108"/>
      <c r="EHY24" s="108"/>
      <c r="EHZ24" s="108"/>
      <c r="EIA24" s="108"/>
      <c r="EIB24" s="108"/>
      <c r="EIC24" s="108"/>
      <c r="EID24" s="108"/>
      <c r="EIE24" s="108"/>
      <c r="EIF24" s="108"/>
      <c r="EIG24" s="108"/>
      <c r="EIH24" s="108"/>
      <c r="EII24" s="108"/>
      <c r="EIJ24" s="108"/>
      <c r="EIK24" s="108"/>
      <c r="EIL24" s="108"/>
      <c r="EIM24" s="108"/>
      <c r="EIN24" s="108"/>
      <c r="EIO24" s="108"/>
      <c r="EIP24" s="108"/>
      <c r="EIQ24" s="108"/>
      <c r="EIR24" s="108"/>
      <c r="EIS24" s="108"/>
      <c r="EIT24" s="108"/>
      <c r="EIU24" s="108"/>
      <c r="EIV24" s="108"/>
      <c r="EIW24" s="108"/>
      <c r="EIX24" s="108"/>
      <c r="EIY24" s="108"/>
      <c r="EIZ24" s="108"/>
      <c r="EJA24" s="108"/>
      <c r="EJB24" s="108"/>
      <c r="EJC24" s="108"/>
      <c r="EJD24" s="108"/>
      <c r="EJE24" s="108"/>
      <c r="EJF24" s="108"/>
      <c r="EJG24" s="108"/>
      <c r="EJH24" s="108"/>
      <c r="EJI24" s="108"/>
      <c r="EJJ24" s="108"/>
      <c r="EJK24" s="108"/>
      <c r="EJL24" s="108"/>
      <c r="EJM24" s="108"/>
      <c r="EJN24" s="108"/>
      <c r="EJO24" s="108"/>
      <c r="EJP24" s="108"/>
      <c r="EJQ24" s="108"/>
      <c r="EJR24" s="108"/>
      <c r="EJS24" s="108"/>
      <c r="EJT24" s="108"/>
      <c r="EJU24" s="108"/>
      <c r="EJV24" s="108"/>
      <c r="EJW24" s="108"/>
      <c r="EJX24" s="108"/>
      <c r="EJY24" s="108"/>
      <c r="EJZ24" s="108"/>
      <c r="EKA24" s="108"/>
      <c r="EKB24" s="108"/>
      <c r="EKC24" s="108"/>
      <c r="EKD24" s="108"/>
      <c r="EKE24" s="108"/>
      <c r="EKF24" s="108"/>
      <c r="EKG24" s="108"/>
      <c r="EKH24" s="108"/>
      <c r="EKI24" s="108"/>
      <c r="EKJ24" s="108"/>
      <c r="EKK24" s="108"/>
      <c r="EKL24" s="108"/>
      <c r="EKM24" s="108"/>
      <c r="EKN24" s="108"/>
      <c r="EKO24" s="108"/>
      <c r="EKP24" s="108"/>
      <c r="EKQ24" s="108"/>
      <c r="EKR24" s="108"/>
      <c r="EKS24" s="108"/>
      <c r="EKT24" s="108"/>
      <c r="EKU24" s="108"/>
      <c r="EKV24" s="108"/>
      <c r="EKW24" s="108"/>
      <c r="EKX24" s="108"/>
      <c r="EKY24" s="108"/>
      <c r="EKZ24" s="108"/>
      <c r="ELA24" s="108"/>
      <c r="ELB24" s="108"/>
      <c r="ELC24" s="108"/>
      <c r="ELD24" s="108"/>
      <c r="ELE24" s="108"/>
      <c r="ELF24" s="108"/>
      <c r="ELG24" s="108"/>
      <c r="ELH24" s="108"/>
      <c r="ELI24" s="108"/>
      <c r="ELJ24" s="108"/>
      <c r="ELK24" s="108"/>
      <c r="ELL24" s="108"/>
      <c r="ELM24" s="108"/>
      <c r="ELN24" s="108"/>
      <c r="ELO24" s="108"/>
      <c r="ELP24" s="108"/>
      <c r="ELQ24" s="108"/>
      <c r="ELR24" s="108"/>
      <c r="ELS24" s="108"/>
      <c r="ELT24" s="108"/>
      <c r="ELU24" s="108"/>
      <c r="ELV24" s="108"/>
      <c r="ELW24" s="108"/>
      <c r="ELX24" s="108"/>
      <c r="ELY24" s="108"/>
      <c r="ELZ24" s="108"/>
      <c r="EMA24" s="108"/>
      <c r="EMB24" s="108"/>
      <c r="EMC24" s="108"/>
      <c r="EMD24" s="108"/>
      <c r="EME24" s="108"/>
      <c r="EMF24" s="108"/>
      <c r="EMG24" s="108"/>
      <c r="EMH24" s="108"/>
      <c r="EMI24" s="108"/>
      <c r="EMJ24" s="108"/>
      <c r="EMK24" s="108"/>
      <c r="EML24" s="108"/>
      <c r="EMM24" s="108"/>
      <c r="EMN24" s="108"/>
      <c r="EMO24" s="108"/>
      <c r="EMP24" s="108"/>
      <c r="EMQ24" s="108"/>
      <c r="EMR24" s="108"/>
      <c r="EMS24" s="108"/>
      <c r="EMT24" s="108"/>
      <c r="EMU24" s="108"/>
      <c r="EMV24" s="108"/>
      <c r="EMW24" s="108"/>
      <c r="EMX24" s="108"/>
      <c r="EMY24" s="108"/>
      <c r="EMZ24" s="108"/>
      <c r="ENA24" s="108"/>
      <c r="ENB24" s="108"/>
      <c r="ENC24" s="108"/>
      <c r="END24" s="108"/>
      <c r="ENE24" s="108"/>
      <c r="ENF24" s="108"/>
      <c r="ENG24" s="108"/>
      <c r="ENH24" s="108"/>
      <c r="ENI24" s="108"/>
      <c r="ENJ24" s="108"/>
      <c r="ENK24" s="108"/>
      <c r="ENL24" s="108"/>
      <c r="ENM24" s="108"/>
      <c r="ENN24" s="108"/>
      <c r="ENO24" s="108"/>
      <c r="ENP24" s="108"/>
      <c r="ENQ24" s="108"/>
      <c r="ENR24" s="108"/>
      <c r="ENS24" s="108"/>
      <c r="ENT24" s="108"/>
      <c r="ENU24" s="108"/>
      <c r="ENV24" s="108"/>
      <c r="ENW24" s="108"/>
      <c r="ENX24" s="108"/>
      <c r="ENY24" s="108"/>
      <c r="ENZ24" s="108"/>
      <c r="EOA24" s="108"/>
      <c r="EOB24" s="108"/>
      <c r="EOC24" s="108"/>
      <c r="EOD24" s="108"/>
      <c r="EOE24" s="108"/>
      <c r="EOF24" s="108"/>
      <c r="EOG24" s="108"/>
      <c r="EOH24" s="108"/>
      <c r="EOI24" s="108"/>
      <c r="EOJ24" s="108"/>
      <c r="EOK24" s="108"/>
      <c r="EOL24" s="108"/>
      <c r="EOM24" s="108"/>
      <c r="EON24" s="108"/>
      <c r="EOO24" s="108"/>
      <c r="EOP24" s="108"/>
      <c r="EOQ24" s="108"/>
      <c r="EOR24" s="108"/>
      <c r="EOS24" s="108"/>
      <c r="EOT24" s="108"/>
      <c r="EOU24" s="108"/>
      <c r="EOV24" s="108"/>
      <c r="EOW24" s="108"/>
      <c r="EOX24" s="108"/>
      <c r="EOY24" s="108"/>
      <c r="EOZ24" s="108"/>
      <c r="EPA24" s="108"/>
      <c r="EPB24" s="108"/>
      <c r="EPC24" s="108"/>
      <c r="EPD24" s="108"/>
      <c r="EPE24" s="108"/>
      <c r="EPF24" s="108"/>
      <c r="EPG24" s="108"/>
      <c r="EPH24" s="108"/>
      <c r="EPI24" s="108"/>
      <c r="EPJ24" s="108"/>
      <c r="EPK24" s="108"/>
      <c r="EPL24" s="108"/>
      <c r="EPM24" s="108"/>
      <c r="EPN24" s="108"/>
      <c r="EPO24" s="108"/>
      <c r="EPP24" s="108"/>
      <c r="EPQ24" s="108"/>
      <c r="EPR24" s="108"/>
      <c r="EPS24" s="108"/>
      <c r="EPT24" s="108"/>
      <c r="EPU24" s="108"/>
      <c r="EPV24" s="108"/>
      <c r="EPW24" s="108"/>
      <c r="EPX24" s="108"/>
      <c r="EPY24" s="108"/>
      <c r="EPZ24" s="108"/>
      <c r="EQA24" s="108"/>
      <c r="EQB24" s="108"/>
      <c r="EQC24" s="108"/>
      <c r="EQD24" s="108"/>
      <c r="EQE24" s="108"/>
      <c r="EQF24" s="108"/>
      <c r="EQG24" s="108"/>
      <c r="EQH24" s="108"/>
      <c r="EQI24" s="108"/>
      <c r="EQJ24" s="108"/>
      <c r="EQK24" s="108"/>
      <c r="EQL24" s="108"/>
      <c r="EQM24" s="108"/>
      <c r="EQN24" s="108"/>
      <c r="EQO24" s="108"/>
      <c r="EQP24" s="108"/>
      <c r="EQQ24" s="108"/>
      <c r="EQR24" s="108"/>
      <c r="EQS24" s="108"/>
      <c r="EQT24" s="108"/>
      <c r="EQU24" s="108"/>
      <c r="EQV24" s="108"/>
      <c r="EQW24" s="108"/>
      <c r="EQX24" s="108"/>
      <c r="EQY24" s="108"/>
      <c r="EQZ24" s="108"/>
      <c r="ERA24" s="108"/>
      <c r="ERB24" s="108"/>
      <c r="ERC24" s="108"/>
      <c r="ERD24" s="108"/>
      <c r="ERE24" s="108"/>
      <c r="ERF24" s="108"/>
      <c r="ERG24" s="108"/>
      <c r="ERH24" s="108"/>
      <c r="ERI24" s="108"/>
      <c r="ERJ24" s="108"/>
      <c r="ERK24" s="108"/>
      <c r="ERL24" s="108"/>
      <c r="ERM24" s="108"/>
      <c r="ERN24" s="108"/>
      <c r="ERO24" s="108"/>
      <c r="ERP24" s="108"/>
      <c r="ERQ24" s="108"/>
      <c r="ERR24" s="108"/>
      <c r="ERS24" s="108"/>
      <c r="ERT24" s="108"/>
      <c r="ERU24" s="108"/>
      <c r="ERV24" s="108"/>
      <c r="ERW24" s="108"/>
      <c r="ERX24" s="108"/>
      <c r="ERY24" s="108"/>
      <c r="ERZ24" s="108"/>
      <c r="ESA24" s="108"/>
      <c r="ESB24" s="108"/>
      <c r="ESC24" s="108"/>
      <c r="ESD24" s="108"/>
      <c r="ESE24" s="108"/>
      <c r="ESF24" s="108"/>
      <c r="ESG24" s="108"/>
      <c r="ESH24" s="108"/>
      <c r="ESI24" s="108"/>
      <c r="ESJ24" s="108"/>
      <c r="ESK24" s="108"/>
      <c r="ESL24" s="108"/>
      <c r="ESM24" s="108"/>
      <c r="ESN24" s="108"/>
      <c r="ESO24" s="108"/>
      <c r="ESP24" s="108"/>
      <c r="ESQ24" s="108"/>
      <c r="ESR24" s="108"/>
      <c r="ESS24" s="108"/>
      <c r="EST24" s="108"/>
      <c r="ESU24" s="108"/>
      <c r="ESV24" s="108"/>
      <c r="ESW24" s="108"/>
      <c r="ESX24" s="108"/>
      <c r="ESY24" s="108"/>
      <c r="ESZ24" s="108"/>
      <c r="ETA24" s="108"/>
      <c r="ETB24" s="108"/>
      <c r="ETC24" s="108"/>
      <c r="ETD24" s="108"/>
      <c r="ETE24" s="108"/>
      <c r="ETF24" s="108"/>
      <c r="ETG24" s="108"/>
      <c r="ETH24" s="108"/>
      <c r="ETI24" s="108"/>
      <c r="ETJ24" s="108"/>
      <c r="ETK24" s="108"/>
      <c r="ETL24" s="108"/>
      <c r="ETM24" s="108"/>
      <c r="ETN24" s="108"/>
      <c r="ETO24" s="108"/>
      <c r="ETP24" s="108"/>
      <c r="ETQ24" s="108"/>
      <c r="ETR24" s="108"/>
      <c r="ETS24" s="108"/>
      <c r="ETT24" s="108"/>
      <c r="ETU24" s="108"/>
      <c r="ETV24" s="108"/>
      <c r="ETW24" s="108"/>
      <c r="ETX24" s="108"/>
      <c r="ETY24" s="108"/>
      <c r="ETZ24" s="108"/>
      <c r="EUA24" s="108"/>
      <c r="EUB24" s="108"/>
      <c r="EUC24" s="108"/>
      <c r="EUD24" s="108"/>
      <c r="EUE24" s="108"/>
      <c r="EUF24" s="108"/>
      <c r="EUG24" s="108"/>
      <c r="EUH24" s="108"/>
      <c r="EUI24" s="108"/>
      <c r="EUJ24" s="108"/>
      <c r="EUK24" s="108"/>
      <c r="EUL24" s="108"/>
      <c r="EUM24" s="108"/>
      <c r="EUN24" s="108"/>
      <c r="EUO24" s="108"/>
      <c r="EUP24" s="108"/>
      <c r="EUQ24" s="108"/>
      <c r="EUR24" s="108"/>
      <c r="EUS24" s="108"/>
      <c r="EUT24" s="108"/>
      <c r="EUU24" s="108"/>
      <c r="EUV24" s="108"/>
      <c r="EUW24" s="108"/>
      <c r="EUX24" s="108"/>
      <c r="EUY24" s="108"/>
      <c r="EUZ24" s="108"/>
      <c r="EVA24" s="108"/>
      <c r="EVB24" s="108"/>
      <c r="EVC24" s="108"/>
      <c r="EVD24" s="108"/>
      <c r="EVE24" s="108"/>
      <c r="EVF24" s="108"/>
      <c r="EVG24" s="108"/>
    </row>
    <row r="25" spans="1:3959" s="111" customFormat="1" ht="15" x14ac:dyDescent="0.25">
      <c r="A25" s="786" t="s">
        <v>1292</v>
      </c>
      <c r="B25" s="406" t="s">
        <v>14</v>
      </c>
      <c r="C25" s="370">
        <v>15</v>
      </c>
      <c r="D25" s="414">
        <f>'Notes BS'!D264</f>
        <v>0</v>
      </c>
      <c r="E25" s="117"/>
      <c r="F25" s="414">
        <f>'Notes BS'!E264</f>
        <v>0</v>
      </c>
      <c r="G25" s="4"/>
      <c r="H25" s="420">
        <f>'Notes BS'!F264</f>
        <v>0</v>
      </c>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8"/>
      <c r="GF25" s="108"/>
      <c r="GG25" s="108"/>
      <c r="GH25" s="108"/>
      <c r="GI25" s="108"/>
      <c r="GJ25" s="108"/>
      <c r="GK25" s="108"/>
      <c r="GL25" s="108"/>
      <c r="GM25" s="108"/>
      <c r="GN25" s="108"/>
      <c r="GO25" s="108"/>
      <c r="GP25" s="108"/>
      <c r="GQ25" s="108"/>
      <c r="GR25" s="108"/>
      <c r="GS25" s="108"/>
      <c r="GT25" s="108"/>
      <c r="GU25" s="108"/>
      <c r="GV25" s="108"/>
      <c r="GW25" s="108"/>
      <c r="GX25" s="108"/>
      <c r="GY25" s="108"/>
      <c r="GZ25" s="108"/>
      <c r="HA25" s="108"/>
      <c r="HB25" s="108"/>
      <c r="HC25" s="108"/>
      <c r="HD25" s="108"/>
      <c r="HE25" s="108"/>
      <c r="HF25" s="108"/>
      <c r="HG25" s="108"/>
      <c r="HH25" s="108"/>
      <c r="HI25" s="108"/>
      <c r="HJ25" s="108"/>
      <c r="HK25" s="108"/>
      <c r="HL25" s="108"/>
      <c r="HM25" s="108"/>
      <c r="HN25" s="108"/>
      <c r="HO25" s="108"/>
      <c r="HP25" s="108"/>
      <c r="HQ25" s="108"/>
      <c r="HR25" s="108"/>
      <c r="HS25" s="108"/>
      <c r="HT25" s="108"/>
      <c r="HU25" s="108"/>
      <c r="HV25" s="108"/>
      <c r="HW25" s="108"/>
      <c r="HX25" s="108"/>
      <c r="HY25" s="108"/>
      <c r="HZ25" s="108"/>
      <c r="IA25" s="108"/>
      <c r="IB25" s="108"/>
      <c r="IC25" s="108"/>
      <c r="ID25" s="108"/>
      <c r="IE25" s="108"/>
      <c r="IF25" s="108"/>
      <c r="IG25" s="108"/>
      <c r="IH25" s="108"/>
      <c r="II25" s="108"/>
      <c r="IJ25" s="108"/>
      <c r="IK25" s="108"/>
      <c r="IL25" s="108"/>
      <c r="IM25" s="108"/>
      <c r="IN25" s="108"/>
      <c r="IO25" s="108"/>
      <c r="IP25" s="108"/>
      <c r="IQ25" s="108"/>
      <c r="IR25" s="108"/>
      <c r="IS25" s="108"/>
      <c r="IT25" s="108"/>
      <c r="IU25" s="108"/>
      <c r="IV25" s="108"/>
      <c r="IW25" s="108"/>
      <c r="IX25" s="108"/>
      <c r="IY25" s="108"/>
      <c r="IZ25" s="108"/>
      <c r="JA25" s="108"/>
      <c r="JB25" s="108"/>
      <c r="JC25" s="108"/>
      <c r="JD25" s="108"/>
      <c r="JE25" s="108"/>
      <c r="JF25" s="108"/>
      <c r="JG25" s="108"/>
      <c r="JH25" s="108"/>
      <c r="JI25" s="108"/>
      <c r="JJ25" s="108"/>
      <c r="JK25" s="108"/>
      <c r="JL25" s="108"/>
      <c r="JM25" s="108"/>
      <c r="JN25" s="108"/>
      <c r="JO25" s="108"/>
      <c r="JP25" s="108"/>
      <c r="JQ25" s="108"/>
      <c r="JR25" s="108"/>
      <c r="JS25" s="108"/>
      <c r="JT25" s="108"/>
      <c r="JU25" s="108"/>
      <c r="JV25" s="108"/>
      <c r="JW25" s="108"/>
      <c r="JX25" s="108"/>
      <c r="JY25" s="108"/>
      <c r="JZ25" s="108"/>
      <c r="KA25" s="108"/>
      <c r="KB25" s="108"/>
      <c r="KC25" s="108"/>
      <c r="KD25" s="108"/>
      <c r="KE25" s="108"/>
      <c r="KF25" s="108"/>
      <c r="KG25" s="108"/>
      <c r="KH25" s="108"/>
      <c r="KI25" s="108"/>
      <c r="KJ25" s="108"/>
      <c r="KK25" s="108"/>
      <c r="KL25" s="108"/>
      <c r="KM25" s="108"/>
      <c r="KN25" s="108"/>
      <c r="KO25" s="108"/>
      <c r="KP25" s="108"/>
      <c r="KQ25" s="108"/>
      <c r="KR25" s="108"/>
      <c r="KS25" s="108"/>
      <c r="KT25" s="108"/>
      <c r="KU25" s="108"/>
      <c r="KV25" s="108"/>
      <c r="KW25" s="108"/>
      <c r="KX25" s="108"/>
      <c r="KY25" s="108"/>
      <c r="KZ25" s="108"/>
      <c r="LA25" s="108"/>
      <c r="LB25" s="108"/>
      <c r="LC25" s="108"/>
      <c r="LD25" s="108"/>
      <c r="LE25" s="108"/>
      <c r="LF25" s="108"/>
      <c r="LG25" s="108"/>
      <c r="LH25" s="108"/>
      <c r="LI25" s="108"/>
      <c r="LJ25" s="108"/>
      <c r="LK25" s="108"/>
      <c r="LL25" s="108"/>
      <c r="LM25" s="108"/>
      <c r="LN25" s="108"/>
      <c r="LO25" s="108"/>
      <c r="LP25" s="108"/>
      <c r="LQ25" s="108"/>
      <c r="LR25" s="108"/>
      <c r="LS25" s="108"/>
      <c r="LT25" s="108"/>
      <c r="LU25" s="108"/>
      <c r="LV25" s="108"/>
      <c r="LW25" s="108"/>
      <c r="LX25" s="108"/>
      <c r="LY25" s="108"/>
      <c r="LZ25" s="108"/>
      <c r="MA25" s="108"/>
      <c r="MB25" s="108"/>
      <c r="MC25" s="108"/>
      <c r="MD25" s="108"/>
      <c r="ME25" s="108"/>
      <c r="MF25" s="108"/>
      <c r="MG25" s="108"/>
      <c r="MH25" s="108"/>
      <c r="MI25" s="108"/>
      <c r="MJ25" s="108"/>
      <c r="MK25" s="108"/>
      <c r="ML25" s="108"/>
      <c r="MM25" s="108"/>
      <c r="MN25" s="108"/>
      <c r="MO25" s="108"/>
      <c r="MP25" s="108"/>
      <c r="MQ25" s="108"/>
      <c r="MR25" s="108"/>
      <c r="MS25" s="108"/>
      <c r="MT25" s="108"/>
      <c r="MU25" s="108"/>
      <c r="MV25" s="108"/>
      <c r="MW25" s="108"/>
      <c r="MX25" s="108"/>
      <c r="MY25" s="108"/>
      <c r="MZ25" s="108"/>
      <c r="NA25" s="108"/>
      <c r="NB25" s="108"/>
      <c r="NC25" s="108"/>
      <c r="ND25" s="108"/>
      <c r="NE25" s="108"/>
      <c r="NF25" s="108"/>
      <c r="NG25" s="108"/>
      <c r="NH25" s="108"/>
      <c r="NI25" s="108"/>
      <c r="NJ25" s="108"/>
      <c r="NK25" s="108"/>
      <c r="NL25" s="108"/>
      <c r="NM25" s="108"/>
      <c r="NN25" s="108"/>
      <c r="NO25" s="108"/>
      <c r="NP25" s="108"/>
      <c r="NQ25" s="108"/>
      <c r="NR25" s="108"/>
      <c r="NS25" s="108"/>
      <c r="NT25" s="108"/>
      <c r="NU25" s="108"/>
      <c r="NV25" s="108"/>
      <c r="NW25" s="108"/>
      <c r="NX25" s="108"/>
      <c r="NY25" s="108"/>
      <c r="NZ25" s="108"/>
      <c r="OA25" s="108"/>
      <c r="OB25" s="108"/>
      <c r="OC25" s="108"/>
      <c r="OD25" s="108"/>
      <c r="OE25" s="108"/>
      <c r="OF25" s="108"/>
      <c r="OG25" s="108"/>
      <c r="OH25" s="108"/>
      <c r="OI25" s="108"/>
      <c r="OJ25" s="108"/>
      <c r="OK25" s="108"/>
      <c r="OL25" s="108"/>
      <c r="OM25" s="108"/>
      <c r="ON25" s="108"/>
      <c r="OO25" s="108"/>
      <c r="OP25" s="108"/>
      <c r="OQ25" s="108"/>
      <c r="OR25" s="108"/>
      <c r="OS25" s="108"/>
      <c r="OT25" s="108"/>
      <c r="OU25" s="108"/>
      <c r="OV25" s="108"/>
      <c r="OW25" s="108"/>
      <c r="OX25" s="108"/>
      <c r="OY25" s="108"/>
      <c r="OZ25" s="108"/>
      <c r="PA25" s="108"/>
      <c r="PB25" s="108"/>
      <c r="PC25" s="108"/>
      <c r="PD25" s="108"/>
      <c r="PE25" s="108"/>
      <c r="PF25" s="108"/>
      <c r="PG25" s="108"/>
      <c r="PH25" s="108"/>
      <c r="PI25" s="108"/>
      <c r="PJ25" s="108"/>
      <c r="PK25" s="108"/>
      <c r="PL25" s="108"/>
      <c r="PM25" s="108"/>
      <c r="PN25" s="108"/>
      <c r="PO25" s="108"/>
      <c r="PP25" s="108"/>
      <c r="PQ25" s="108"/>
      <c r="PR25" s="108"/>
      <c r="PS25" s="108"/>
      <c r="PT25" s="108"/>
      <c r="PU25" s="108"/>
      <c r="PV25" s="108"/>
      <c r="PW25" s="108"/>
      <c r="PX25" s="108"/>
      <c r="PY25" s="108"/>
      <c r="PZ25" s="108"/>
      <c r="QA25" s="108"/>
      <c r="QB25" s="108"/>
      <c r="QC25" s="108"/>
      <c r="QD25" s="108"/>
      <c r="QE25" s="108"/>
      <c r="QF25" s="108"/>
      <c r="QG25" s="108"/>
      <c r="QH25" s="108"/>
      <c r="QI25" s="108"/>
      <c r="QJ25" s="108"/>
      <c r="QK25" s="108"/>
      <c r="QL25" s="108"/>
      <c r="QM25" s="108"/>
      <c r="QN25" s="108"/>
      <c r="QO25" s="108"/>
      <c r="QP25" s="108"/>
      <c r="QQ25" s="108"/>
      <c r="QR25" s="108"/>
      <c r="QS25" s="108"/>
      <c r="QT25" s="108"/>
      <c r="QU25" s="108"/>
      <c r="QV25" s="108"/>
      <c r="QW25" s="108"/>
      <c r="QX25" s="108"/>
      <c r="QY25" s="108"/>
      <c r="QZ25" s="108"/>
      <c r="RA25" s="108"/>
      <c r="RB25" s="108"/>
      <c r="RC25" s="108"/>
      <c r="RD25" s="108"/>
      <c r="RE25" s="108"/>
      <c r="RF25" s="108"/>
      <c r="RG25" s="108"/>
      <c r="RH25" s="108"/>
      <c r="RI25" s="108"/>
      <c r="RJ25" s="108"/>
      <c r="RK25" s="108"/>
      <c r="RL25" s="108"/>
      <c r="RM25" s="108"/>
      <c r="RN25" s="108"/>
      <c r="RO25" s="108"/>
      <c r="RP25" s="108"/>
      <c r="RQ25" s="108"/>
      <c r="RR25" s="108"/>
      <c r="RS25" s="108"/>
      <c r="RT25" s="108"/>
      <c r="RU25" s="108"/>
      <c r="RV25" s="108"/>
      <c r="RW25" s="108"/>
      <c r="RX25" s="108"/>
      <c r="RY25" s="108"/>
      <c r="RZ25" s="108"/>
      <c r="SA25" s="108"/>
      <c r="SB25" s="108"/>
      <c r="SC25" s="108"/>
      <c r="SD25" s="108"/>
      <c r="SE25" s="108"/>
      <c r="SF25" s="108"/>
      <c r="SG25" s="108"/>
      <c r="SH25" s="108"/>
      <c r="SI25" s="108"/>
      <c r="SJ25" s="108"/>
      <c r="SK25" s="108"/>
      <c r="SL25" s="108"/>
      <c r="SM25" s="108"/>
      <c r="SN25" s="108"/>
      <c r="SO25" s="108"/>
      <c r="SP25" s="108"/>
      <c r="SQ25" s="108"/>
      <c r="SR25" s="108"/>
      <c r="SS25" s="108"/>
      <c r="ST25" s="108"/>
      <c r="SU25" s="108"/>
      <c r="SV25" s="108"/>
      <c r="SW25" s="108"/>
      <c r="SX25" s="108"/>
      <c r="SY25" s="108"/>
      <c r="SZ25" s="108"/>
      <c r="TA25" s="108"/>
      <c r="TB25" s="108"/>
      <c r="TC25" s="108"/>
      <c r="TD25" s="108"/>
      <c r="TE25" s="108"/>
      <c r="TF25" s="108"/>
      <c r="TG25" s="108"/>
      <c r="TH25" s="108"/>
      <c r="TI25" s="108"/>
      <c r="TJ25" s="108"/>
      <c r="TK25" s="108"/>
      <c r="TL25" s="108"/>
      <c r="TM25" s="108"/>
      <c r="TN25" s="108"/>
      <c r="TO25" s="108"/>
      <c r="TP25" s="108"/>
      <c r="TQ25" s="108"/>
      <c r="TR25" s="108"/>
      <c r="TS25" s="108"/>
      <c r="TT25" s="108"/>
      <c r="TU25" s="108"/>
      <c r="TV25" s="108"/>
      <c r="TW25" s="108"/>
      <c r="TX25" s="108"/>
      <c r="TY25" s="108"/>
      <c r="TZ25" s="108"/>
      <c r="UA25" s="108"/>
      <c r="UB25" s="108"/>
      <c r="UC25" s="108"/>
      <c r="UD25" s="108"/>
      <c r="UE25" s="108"/>
      <c r="UF25" s="108"/>
      <c r="UG25" s="108"/>
      <c r="UH25" s="108"/>
      <c r="UI25" s="108"/>
      <c r="UJ25" s="108"/>
      <c r="UK25" s="108"/>
      <c r="UL25" s="108"/>
      <c r="UM25" s="108"/>
      <c r="UN25" s="108"/>
      <c r="UO25" s="108"/>
      <c r="UP25" s="108"/>
      <c r="UQ25" s="108"/>
      <c r="UR25" s="108"/>
      <c r="US25" s="108"/>
      <c r="UT25" s="108"/>
      <c r="UU25" s="108"/>
      <c r="UV25" s="108"/>
      <c r="UW25" s="108"/>
      <c r="UX25" s="108"/>
      <c r="UY25" s="108"/>
      <c r="UZ25" s="108"/>
      <c r="VA25" s="108"/>
      <c r="VB25" s="108"/>
      <c r="VC25" s="108"/>
      <c r="VD25" s="108"/>
      <c r="VE25" s="108"/>
      <c r="VF25" s="108"/>
      <c r="VG25" s="108"/>
      <c r="VH25" s="108"/>
      <c r="VI25" s="108"/>
      <c r="VJ25" s="108"/>
      <c r="VK25" s="108"/>
      <c r="VL25" s="108"/>
      <c r="VM25" s="108"/>
      <c r="VN25" s="108"/>
      <c r="VO25" s="108"/>
      <c r="VP25" s="108"/>
      <c r="VQ25" s="108"/>
      <c r="VR25" s="108"/>
      <c r="VS25" s="108"/>
      <c r="VT25" s="108"/>
      <c r="VU25" s="108"/>
      <c r="VV25" s="108"/>
      <c r="VW25" s="108"/>
      <c r="VX25" s="108"/>
      <c r="VY25" s="108"/>
      <c r="VZ25" s="108"/>
      <c r="WA25" s="108"/>
      <c r="WB25" s="108"/>
      <c r="WC25" s="108"/>
      <c r="WD25" s="108"/>
      <c r="WE25" s="108"/>
      <c r="WF25" s="108"/>
      <c r="WG25" s="108"/>
      <c r="WH25" s="108"/>
      <c r="WI25" s="108"/>
      <c r="WJ25" s="108"/>
      <c r="WK25" s="108"/>
      <c r="WL25" s="108"/>
      <c r="WM25" s="108"/>
      <c r="WN25" s="108"/>
      <c r="WO25" s="108"/>
      <c r="WP25" s="108"/>
      <c r="WQ25" s="108"/>
      <c r="WR25" s="108"/>
      <c r="WS25" s="108"/>
      <c r="WT25" s="108"/>
      <c r="WU25" s="108"/>
      <c r="WV25" s="108"/>
      <c r="WW25" s="108"/>
      <c r="WX25" s="108"/>
      <c r="WY25" s="108"/>
      <c r="WZ25" s="108"/>
      <c r="XA25" s="108"/>
      <c r="XB25" s="108"/>
      <c r="XC25" s="108"/>
      <c r="XD25" s="108"/>
      <c r="XE25" s="108"/>
      <c r="XF25" s="108"/>
      <c r="XG25" s="108"/>
      <c r="XH25" s="108"/>
      <c r="XI25" s="108"/>
      <c r="XJ25" s="108"/>
      <c r="XK25" s="108"/>
      <c r="XL25" s="108"/>
      <c r="XM25" s="108"/>
      <c r="XN25" s="108"/>
      <c r="XO25" s="108"/>
      <c r="XP25" s="108"/>
      <c r="XQ25" s="108"/>
      <c r="XR25" s="108"/>
      <c r="XS25" s="108"/>
      <c r="XT25" s="108"/>
      <c r="XU25" s="108"/>
      <c r="XV25" s="108"/>
      <c r="XW25" s="108"/>
      <c r="XX25" s="108"/>
      <c r="XY25" s="108"/>
      <c r="XZ25" s="108"/>
      <c r="YA25" s="108"/>
      <c r="YB25" s="108"/>
      <c r="YC25" s="108"/>
      <c r="YD25" s="108"/>
      <c r="YE25" s="108"/>
      <c r="YF25" s="108"/>
      <c r="YG25" s="108"/>
      <c r="YH25" s="108"/>
      <c r="YI25" s="108"/>
      <c r="YJ25" s="108"/>
      <c r="YK25" s="108"/>
      <c r="YL25" s="108"/>
      <c r="YM25" s="108"/>
      <c r="YN25" s="108"/>
      <c r="YO25" s="108"/>
      <c r="YP25" s="108"/>
      <c r="YQ25" s="108"/>
      <c r="YR25" s="108"/>
      <c r="YS25" s="108"/>
      <c r="YT25" s="108"/>
      <c r="YU25" s="108"/>
      <c r="YV25" s="108"/>
      <c r="YW25" s="108"/>
      <c r="YX25" s="108"/>
      <c r="YY25" s="108"/>
      <c r="YZ25" s="108"/>
      <c r="ZA25" s="108"/>
      <c r="ZB25" s="108"/>
      <c r="ZC25" s="108"/>
      <c r="ZD25" s="108"/>
      <c r="ZE25" s="108"/>
      <c r="ZF25" s="108"/>
      <c r="ZG25" s="108"/>
      <c r="ZH25" s="108"/>
      <c r="ZI25" s="108"/>
      <c r="ZJ25" s="108"/>
      <c r="ZK25" s="108"/>
      <c r="ZL25" s="108"/>
      <c r="ZM25" s="108"/>
      <c r="ZN25" s="108"/>
      <c r="ZO25" s="108"/>
      <c r="ZP25" s="108"/>
      <c r="ZQ25" s="108"/>
      <c r="ZR25" s="108"/>
      <c r="ZS25" s="108"/>
      <c r="ZT25" s="108"/>
      <c r="ZU25" s="108"/>
      <c r="ZV25" s="108"/>
      <c r="ZW25" s="108"/>
      <c r="ZX25" s="108"/>
      <c r="ZY25" s="108"/>
      <c r="ZZ25" s="108"/>
      <c r="AAA25" s="108"/>
      <c r="AAB25" s="108"/>
      <c r="AAC25" s="108"/>
      <c r="AAD25" s="108"/>
      <c r="AAE25" s="108"/>
      <c r="AAF25" s="108"/>
      <c r="AAG25" s="108"/>
      <c r="AAH25" s="108"/>
      <c r="AAI25" s="108"/>
      <c r="AAJ25" s="108"/>
      <c r="AAK25" s="108"/>
      <c r="AAL25" s="108"/>
      <c r="AAM25" s="108"/>
      <c r="AAN25" s="108"/>
      <c r="AAO25" s="108"/>
      <c r="AAP25" s="108"/>
      <c r="AAQ25" s="108"/>
      <c r="AAR25" s="108"/>
      <c r="AAS25" s="108"/>
      <c r="AAT25" s="108"/>
      <c r="AAU25" s="108"/>
      <c r="AAV25" s="108"/>
      <c r="AAW25" s="108"/>
      <c r="AAX25" s="108"/>
      <c r="AAY25" s="108"/>
      <c r="AAZ25" s="108"/>
      <c r="ABA25" s="108"/>
      <c r="ABB25" s="108"/>
      <c r="ABC25" s="108"/>
      <c r="ABD25" s="108"/>
      <c r="ABE25" s="108"/>
      <c r="ABF25" s="108"/>
      <c r="ABG25" s="108"/>
      <c r="ABH25" s="108"/>
      <c r="ABI25" s="108"/>
      <c r="ABJ25" s="108"/>
      <c r="ABK25" s="108"/>
      <c r="ABL25" s="108"/>
      <c r="ABM25" s="108"/>
      <c r="ABN25" s="108"/>
      <c r="ABO25" s="108"/>
      <c r="ABP25" s="108"/>
      <c r="ABQ25" s="108"/>
      <c r="ABR25" s="108"/>
      <c r="ABS25" s="108"/>
      <c r="ABT25" s="108"/>
      <c r="ABU25" s="108"/>
      <c r="ABV25" s="108"/>
      <c r="ABW25" s="108"/>
      <c r="ABX25" s="108"/>
      <c r="ABY25" s="108"/>
      <c r="ABZ25" s="108"/>
      <c r="ACA25" s="108"/>
      <c r="ACB25" s="108"/>
      <c r="ACC25" s="108"/>
      <c r="ACD25" s="108"/>
      <c r="ACE25" s="108"/>
      <c r="ACF25" s="108"/>
      <c r="ACG25" s="108"/>
      <c r="ACH25" s="108"/>
      <c r="ACI25" s="108"/>
      <c r="ACJ25" s="108"/>
      <c r="ACK25" s="108"/>
      <c r="ACL25" s="108"/>
      <c r="ACM25" s="108"/>
      <c r="ACN25" s="108"/>
      <c r="ACO25" s="108"/>
      <c r="ACP25" s="108"/>
      <c r="ACQ25" s="108"/>
      <c r="ACR25" s="108"/>
      <c r="ACS25" s="108"/>
      <c r="ACT25" s="108"/>
      <c r="ACU25" s="108"/>
      <c r="ACV25" s="108"/>
      <c r="ACW25" s="108"/>
      <c r="ACX25" s="108"/>
      <c r="ACY25" s="108"/>
      <c r="ACZ25" s="108"/>
      <c r="ADA25" s="108"/>
      <c r="ADB25" s="108"/>
      <c r="ADC25" s="108"/>
      <c r="ADD25" s="108"/>
      <c r="ADE25" s="108"/>
      <c r="ADF25" s="108"/>
      <c r="ADG25" s="108"/>
      <c r="ADH25" s="108"/>
      <c r="ADI25" s="108"/>
      <c r="ADJ25" s="108"/>
      <c r="ADK25" s="108"/>
      <c r="ADL25" s="108"/>
      <c r="ADM25" s="108"/>
      <c r="ADN25" s="108"/>
      <c r="ADO25" s="108"/>
      <c r="ADP25" s="108"/>
      <c r="ADQ25" s="108"/>
      <c r="ADR25" s="108"/>
      <c r="ADS25" s="108"/>
      <c r="ADT25" s="108"/>
      <c r="ADU25" s="108"/>
      <c r="ADV25" s="108"/>
      <c r="ADW25" s="108"/>
      <c r="ADX25" s="108"/>
      <c r="ADY25" s="108"/>
      <c r="ADZ25" s="108"/>
      <c r="AEA25" s="108"/>
      <c r="AEB25" s="108"/>
      <c r="AEC25" s="108"/>
      <c r="AED25" s="108"/>
      <c r="AEE25" s="108"/>
      <c r="AEF25" s="108"/>
      <c r="AEG25" s="108"/>
      <c r="AEH25" s="108"/>
      <c r="AEI25" s="108"/>
      <c r="AEJ25" s="108"/>
      <c r="AEK25" s="108"/>
      <c r="AEL25" s="108"/>
      <c r="AEM25" s="108"/>
      <c r="AEN25" s="108"/>
      <c r="AEO25" s="108"/>
      <c r="AEP25" s="108"/>
      <c r="AEQ25" s="108"/>
      <c r="AER25" s="108"/>
      <c r="AES25" s="108"/>
      <c r="AET25" s="108"/>
      <c r="AEU25" s="108"/>
      <c r="AEV25" s="108"/>
      <c r="AEW25" s="108"/>
      <c r="AEX25" s="108"/>
      <c r="AEY25" s="108"/>
      <c r="AEZ25" s="108"/>
      <c r="AFA25" s="108"/>
      <c r="AFB25" s="108"/>
      <c r="AFC25" s="108"/>
      <c r="AFD25" s="108"/>
      <c r="AFE25" s="108"/>
      <c r="AFF25" s="108"/>
      <c r="AFG25" s="108"/>
      <c r="AFH25" s="108"/>
      <c r="AFI25" s="108"/>
      <c r="AFJ25" s="108"/>
      <c r="AFK25" s="108"/>
      <c r="AFL25" s="108"/>
      <c r="AFM25" s="108"/>
      <c r="AFN25" s="108"/>
      <c r="AFO25" s="108"/>
      <c r="AFP25" s="108"/>
      <c r="AFQ25" s="108"/>
      <c r="AFR25" s="108"/>
      <c r="AFS25" s="108"/>
      <c r="AFT25" s="108"/>
      <c r="AFU25" s="108"/>
      <c r="AFV25" s="108"/>
      <c r="AFW25" s="108"/>
      <c r="AFX25" s="108"/>
      <c r="AFY25" s="108"/>
      <c r="AFZ25" s="108"/>
      <c r="AGA25" s="108"/>
      <c r="AGB25" s="108"/>
      <c r="AGC25" s="108"/>
      <c r="AGD25" s="108"/>
      <c r="AGE25" s="108"/>
      <c r="AGF25" s="108"/>
      <c r="AGG25" s="108"/>
      <c r="AGH25" s="108"/>
      <c r="AGI25" s="108"/>
      <c r="AGJ25" s="108"/>
      <c r="AGK25" s="108"/>
      <c r="AGL25" s="108"/>
      <c r="AGM25" s="108"/>
      <c r="AGN25" s="108"/>
      <c r="AGO25" s="108"/>
      <c r="AGP25" s="108"/>
      <c r="AGQ25" s="108"/>
      <c r="AGR25" s="108"/>
      <c r="AGS25" s="108"/>
      <c r="AGT25" s="108"/>
      <c r="AGU25" s="108"/>
      <c r="AGV25" s="108"/>
      <c r="AGW25" s="108"/>
      <c r="AGX25" s="108"/>
      <c r="AGY25" s="108"/>
      <c r="AGZ25" s="108"/>
      <c r="AHA25" s="108"/>
      <c r="AHB25" s="108"/>
      <c r="AHC25" s="108"/>
      <c r="AHD25" s="108"/>
      <c r="AHE25" s="108"/>
      <c r="AHF25" s="108"/>
      <c r="AHG25" s="108"/>
      <c r="AHH25" s="108"/>
      <c r="AHI25" s="108"/>
      <c r="AHJ25" s="108"/>
      <c r="AHK25" s="108"/>
      <c r="AHL25" s="108"/>
      <c r="AHM25" s="108"/>
      <c r="AHN25" s="108"/>
      <c r="AHO25" s="108"/>
      <c r="AHP25" s="108"/>
      <c r="AHQ25" s="108"/>
      <c r="AHR25" s="108"/>
      <c r="AHS25" s="108"/>
      <c r="AHT25" s="108"/>
      <c r="AHU25" s="108"/>
      <c r="AHV25" s="108"/>
      <c r="AHW25" s="108"/>
      <c r="AHX25" s="108"/>
      <c r="AHY25" s="108"/>
      <c r="AHZ25" s="108"/>
      <c r="AIA25" s="108"/>
      <c r="AIB25" s="108"/>
      <c r="AIC25" s="108"/>
      <c r="AID25" s="108"/>
      <c r="AIE25" s="108"/>
      <c r="AIF25" s="108"/>
      <c r="AIG25" s="108"/>
      <c r="AIH25" s="108"/>
      <c r="AII25" s="108"/>
      <c r="AIJ25" s="108"/>
      <c r="AIK25" s="108"/>
      <c r="AIL25" s="108"/>
      <c r="AIM25" s="108"/>
      <c r="AIN25" s="108"/>
      <c r="AIO25" s="108"/>
      <c r="AIP25" s="108"/>
      <c r="AIQ25" s="108"/>
      <c r="AIR25" s="108"/>
      <c r="AIS25" s="108"/>
      <c r="AIT25" s="108"/>
      <c r="AIU25" s="108"/>
      <c r="AIV25" s="108"/>
      <c r="AIW25" s="108"/>
      <c r="AIX25" s="108"/>
      <c r="AIY25" s="108"/>
      <c r="AIZ25" s="108"/>
      <c r="AJA25" s="108"/>
      <c r="AJB25" s="108"/>
      <c r="AJC25" s="108"/>
      <c r="AJD25" s="108"/>
      <c r="AJE25" s="108"/>
      <c r="AJF25" s="108"/>
      <c r="AJG25" s="108"/>
      <c r="AJH25" s="108"/>
      <c r="AJI25" s="108"/>
      <c r="AJJ25" s="108"/>
      <c r="AJK25" s="108"/>
      <c r="AJL25" s="108"/>
      <c r="AJM25" s="108"/>
      <c r="AJN25" s="108"/>
      <c r="AJO25" s="108"/>
      <c r="AJP25" s="108"/>
      <c r="AJQ25" s="108"/>
      <c r="AJR25" s="108"/>
      <c r="AJS25" s="108"/>
      <c r="AJT25" s="108"/>
      <c r="AJU25" s="108"/>
      <c r="AJV25" s="108"/>
      <c r="AJW25" s="108"/>
      <c r="AJX25" s="108"/>
      <c r="AJY25" s="108"/>
      <c r="AJZ25" s="108"/>
      <c r="AKA25" s="108"/>
      <c r="AKB25" s="108"/>
      <c r="AKC25" s="108"/>
      <c r="AKD25" s="108"/>
      <c r="AKE25" s="108"/>
      <c r="AKF25" s="108"/>
      <c r="AKG25" s="108"/>
      <c r="AKH25" s="108"/>
      <c r="AKI25" s="108"/>
      <c r="AKJ25" s="108"/>
      <c r="AKK25" s="108"/>
      <c r="AKL25" s="108"/>
      <c r="AKM25" s="108"/>
      <c r="AKN25" s="108"/>
      <c r="AKO25" s="108"/>
      <c r="AKP25" s="108"/>
      <c r="AKQ25" s="108"/>
      <c r="AKR25" s="108"/>
      <c r="AKS25" s="108"/>
      <c r="AKT25" s="108"/>
      <c r="AKU25" s="108"/>
      <c r="AKV25" s="108"/>
      <c r="AKW25" s="108"/>
      <c r="AKX25" s="108"/>
      <c r="AKY25" s="108"/>
      <c r="AKZ25" s="108"/>
      <c r="ALA25" s="108"/>
      <c r="ALB25" s="108"/>
      <c r="ALC25" s="108"/>
      <c r="ALD25" s="108"/>
      <c r="ALE25" s="108"/>
      <c r="ALF25" s="108"/>
      <c r="ALG25" s="108"/>
      <c r="ALH25" s="108"/>
      <c r="ALI25" s="108"/>
      <c r="ALJ25" s="108"/>
      <c r="ALK25" s="108"/>
      <c r="ALL25" s="108"/>
      <c r="ALM25" s="108"/>
      <c r="ALN25" s="108"/>
      <c r="ALO25" s="108"/>
      <c r="ALP25" s="108"/>
      <c r="ALQ25" s="108"/>
      <c r="ALR25" s="108"/>
      <c r="ALS25" s="108"/>
      <c r="ALT25" s="108"/>
      <c r="ALU25" s="108"/>
      <c r="ALV25" s="108"/>
      <c r="ALW25" s="108"/>
      <c r="ALX25" s="108"/>
      <c r="ALY25" s="108"/>
      <c r="ALZ25" s="108"/>
      <c r="AMA25" s="108"/>
      <c r="AMB25" s="108"/>
      <c r="AMC25" s="108"/>
      <c r="AMD25" s="108"/>
      <c r="AME25" s="108"/>
      <c r="AMF25" s="108"/>
      <c r="AMG25" s="108"/>
      <c r="AMH25" s="108"/>
      <c r="AMI25" s="108"/>
      <c r="AMJ25" s="108"/>
      <c r="AMK25" s="108"/>
      <c r="AML25" s="108"/>
      <c r="AMM25" s="108"/>
      <c r="AMN25" s="108"/>
      <c r="AMO25" s="108"/>
      <c r="AMP25" s="108"/>
      <c r="AMQ25" s="108"/>
      <c r="AMR25" s="108"/>
      <c r="AMS25" s="108"/>
      <c r="AMT25" s="108"/>
      <c r="AMU25" s="108"/>
      <c r="AMV25" s="108"/>
      <c r="AMW25" s="108"/>
      <c r="AMX25" s="108"/>
      <c r="AMY25" s="108"/>
      <c r="AMZ25" s="108"/>
      <c r="ANA25" s="108"/>
      <c r="ANB25" s="108"/>
      <c r="ANC25" s="108"/>
      <c r="AND25" s="108"/>
      <c r="ANE25" s="108"/>
      <c r="ANF25" s="108"/>
      <c r="ANG25" s="108"/>
      <c r="ANH25" s="108"/>
      <c r="ANI25" s="108"/>
      <c r="ANJ25" s="108"/>
      <c r="ANK25" s="108"/>
      <c r="ANL25" s="108"/>
      <c r="ANM25" s="108"/>
      <c r="ANN25" s="108"/>
      <c r="ANO25" s="108"/>
      <c r="ANP25" s="108"/>
      <c r="ANQ25" s="108"/>
      <c r="ANR25" s="108"/>
      <c r="ANS25" s="108"/>
      <c r="ANT25" s="108"/>
      <c r="ANU25" s="108"/>
      <c r="ANV25" s="108"/>
      <c r="ANW25" s="108"/>
      <c r="ANX25" s="108"/>
      <c r="ANY25" s="108"/>
      <c r="ANZ25" s="108"/>
      <c r="AOA25" s="108"/>
      <c r="AOB25" s="108"/>
      <c r="AOC25" s="108"/>
      <c r="AOD25" s="108"/>
      <c r="AOE25" s="108"/>
      <c r="AOF25" s="108"/>
      <c r="AOG25" s="108"/>
      <c r="AOH25" s="108"/>
      <c r="AOI25" s="108"/>
      <c r="AOJ25" s="108"/>
      <c r="AOK25" s="108"/>
      <c r="AOL25" s="108"/>
      <c r="AOM25" s="108"/>
      <c r="AON25" s="108"/>
      <c r="AOO25" s="108"/>
      <c r="AOP25" s="108"/>
      <c r="AOQ25" s="108"/>
      <c r="AOR25" s="108"/>
      <c r="AOS25" s="108"/>
      <c r="AOT25" s="108"/>
      <c r="AOU25" s="108"/>
      <c r="AOV25" s="108"/>
      <c r="AOW25" s="108"/>
      <c r="AOX25" s="108"/>
      <c r="AOY25" s="108"/>
      <c r="AOZ25" s="108"/>
      <c r="APA25" s="108"/>
      <c r="APB25" s="108"/>
      <c r="APC25" s="108"/>
      <c r="APD25" s="108"/>
      <c r="APE25" s="108"/>
      <c r="APF25" s="108"/>
      <c r="APG25" s="108"/>
      <c r="APH25" s="108"/>
      <c r="API25" s="108"/>
      <c r="APJ25" s="108"/>
      <c r="APK25" s="108"/>
      <c r="APL25" s="108"/>
      <c r="APM25" s="108"/>
      <c r="APN25" s="108"/>
      <c r="APO25" s="108"/>
      <c r="APP25" s="108"/>
      <c r="APQ25" s="108"/>
      <c r="APR25" s="108"/>
      <c r="APS25" s="108"/>
      <c r="APT25" s="108"/>
      <c r="APU25" s="108"/>
      <c r="APV25" s="108"/>
      <c r="APW25" s="108"/>
      <c r="APX25" s="108"/>
      <c r="APY25" s="108"/>
      <c r="APZ25" s="108"/>
      <c r="AQA25" s="108"/>
      <c r="AQB25" s="108"/>
      <c r="AQC25" s="108"/>
      <c r="AQD25" s="108"/>
      <c r="AQE25" s="108"/>
      <c r="AQF25" s="108"/>
      <c r="AQG25" s="108"/>
      <c r="AQH25" s="108"/>
      <c r="AQI25" s="108"/>
      <c r="AQJ25" s="108"/>
      <c r="AQK25" s="108"/>
      <c r="AQL25" s="108"/>
      <c r="AQM25" s="108"/>
      <c r="AQN25" s="108"/>
      <c r="AQO25" s="108"/>
      <c r="AQP25" s="108"/>
      <c r="AQQ25" s="108"/>
      <c r="AQR25" s="108"/>
      <c r="AQS25" s="108"/>
      <c r="AQT25" s="108"/>
      <c r="AQU25" s="108"/>
      <c r="AQV25" s="108"/>
      <c r="AQW25" s="108"/>
      <c r="AQX25" s="108"/>
      <c r="AQY25" s="108"/>
      <c r="AQZ25" s="108"/>
      <c r="ARA25" s="108"/>
      <c r="ARB25" s="108"/>
      <c r="ARC25" s="108"/>
      <c r="ARD25" s="108"/>
      <c r="ARE25" s="108"/>
      <c r="ARF25" s="108"/>
      <c r="ARG25" s="108"/>
      <c r="ARH25" s="108"/>
      <c r="ARI25" s="108"/>
      <c r="ARJ25" s="108"/>
      <c r="ARK25" s="108"/>
      <c r="ARL25" s="108"/>
      <c r="ARM25" s="108"/>
      <c r="ARN25" s="108"/>
      <c r="ARO25" s="108"/>
      <c r="ARP25" s="108"/>
      <c r="ARQ25" s="108"/>
      <c r="ARR25" s="108"/>
      <c r="ARS25" s="108"/>
      <c r="ART25" s="108"/>
      <c r="ARU25" s="108"/>
      <c r="ARV25" s="108"/>
      <c r="ARW25" s="108"/>
      <c r="ARX25" s="108"/>
      <c r="ARY25" s="108"/>
      <c r="ARZ25" s="108"/>
      <c r="ASA25" s="108"/>
      <c r="ASB25" s="108"/>
      <c r="ASC25" s="108"/>
      <c r="ASD25" s="108"/>
      <c r="ASE25" s="108"/>
      <c r="ASF25" s="108"/>
      <c r="ASG25" s="108"/>
      <c r="ASH25" s="108"/>
      <c r="ASI25" s="108"/>
      <c r="ASJ25" s="108"/>
      <c r="ASK25" s="108"/>
      <c r="ASL25" s="108"/>
      <c r="ASM25" s="108"/>
      <c r="ASN25" s="108"/>
      <c r="ASO25" s="108"/>
      <c r="ASP25" s="108"/>
      <c r="ASQ25" s="108"/>
      <c r="ASR25" s="108"/>
      <c r="ASS25" s="108"/>
      <c r="AST25" s="108"/>
      <c r="ASU25" s="108"/>
      <c r="ASV25" s="108"/>
      <c r="ASW25" s="108"/>
      <c r="ASX25" s="108"/>
      <c r="ASY25" s="108"/>
      <c r="ASZ25" s="108"/>
      <c r="ATA25" s="108"/>
      <c r="ATB25" s="108"/>
      <c r="ATC25" s="108"/>
      <c r="ATD25" s="108"/>
      <c r="ATE25" s="108"/>
      <c r="ATF25" s="108"/>
      <c r="ATG25" s="108"/>
      <c r="ATH25" s="108"/>
      <c r="ATI25" s="108"/>
      <c r="ATJ25" s="108"/>
      <c r="ATK25" s="108"/>
      <c r="ATL25" s="108"/>
      <c r="ATM25" s="108"/>
      <c r="ATN25" s="108"/>
      <c r="ATO25" s="108"/>
      <c r="ATP25" s="108"/>
      <c r="ATQ25" s="108"/>
      <c r="ATR25" s="108"/>
      <c r="ATS25" s="108"/>
      <c r="ATT25" s="108"/>
      <c r="ATU25" s="108"/>
      <c r="ATV25" s="108"/>
      <c r="ATW25" s="108"/>
      <c r="ATX25" s="108"/>
      <c r="ATY25" s="108"/>
      <c r="ATZ25" s="108"/>
      <c r="AUA25" s="108"/>
      <c r="AUB25" s="108"/>
      <c r="AUC25" s="108"/>
      <c r="AUD25" s="108"/>
      <c r="AUE25" s="108"/>
      <c r="AUF25" s="108"/>
      <c r="AUG25" s="108"/>
      <c r="AUH25" s="108"/>
      <c r="AUI25" s="108"/>
      <c r="AUJ25" s="108"/>
      <c r="AUK25" s="108"/>
      <c r="AUL25" s="108"/>
      <c r="AUM25" s="108"/>
      <c r="AUN25" s="108"/>
      <c r="AUO25" s="108"/>
      <c r="AUP25" s="108"/>
      <c r="AUQ25" s="108"/>
      <c r="AUR25" s="108"/>
      <c r="AUS25" s="108"/>
      <c r="AUT25" s="108"/>
      <c r="AUU25" s="108"/>
      <c r="AUV25" s="108"/>
      <c r="AUW25" s="108"/>
      <c r="AUX25" s="108"/>
      <c r="AUY25" s="108"/>
      <c r="AUZ25" s="108"/>
      <c r="AVA25" s="108"/>
      <c r="AVB25" s="108"/>
      <c r="AVC25" s="108"/>
      <c r="AVD25" s="108"/>
      <c r="AVE25" s="108"/>
      <c r="AVF25" s="108"/>
      <c r="AVG25" s="108"/>
      <c r="AVH25" s="108"/>
      <c r="AVI25" s="108"/>
      <c r="AVJ25" s="108"/>
      <c r="AVK25" s="108"/>
      <c r="AVL25" s="108"/>
      <c r="AVM25" s="108"/>
      <c r="AVN25" s="108"/>
      <c r="AVO25" s="108"/>
      <c r="AVP25" s="108"/>
      <c r="AVQ25" s="108"/>
      <c r="AVR25" s="108"/>
      <c r="AVS25" s="108"/>
      <c r="AVT25" s="108"/>
      <c r="AVU25" s="108"/>
      <c r="AVV25" s="108"/>
      <c r="AVW25" s="108"/>
      <c r="AVX25" s="108"/>
      <c r="AVY25" s="108"/>
      <c r="AVZ25" s="108"/>
      <c r="AWA25" s="108"/>
      <c r="AWB25" s="108"/>
      <c r="AWC25" s="108"/>
      <c r="AWD25" s="108"/>
      <c r="AWE25" s="108"/>
      <c r="AWF25" s="108"/>
      <c r="AWG25" s="108"/>
      <c r="AWH25" s="108"/>
      <c r="AWI25" s="108"/>
      <c r="AWJ25" s="108"/>
      <c r="AWK25" s="108"/>
      <c r="AWL25" s="108"/>
      <c r="AWM25" s="108"/>
      <c r="AWN25" s="108"/>
      <c r="AWO25" s="108"/>
      <c r="AWP25" s="108"/>
      <c r="AWQ25" s="108"/>
      <c r="AWR25" s="108"/>
      <c r="AWS25" s="108"/>
      <c r="AWT25" s="108"/>
      <c r="AWU25" s="108"/>
      <c r="AWV25" s="108"/>
      <c r="AWW25" s="108"/>
      <c r="AWX25" s="108"/>
      <c r="AWY25" s="108"/>
      <c r="AWZ25" s="108"/>
      <c r="AXA25" s="108"/>
      <c r="AXB25" s="108"/>
      <c r="AXC25" s="108"/>
      <c r="AXD25" s="108"/>
      <c r="AXE25" s="108"/>
      <c r="AXF25" s="108"/>
      <c r="AXG25" s="108"/>
      <c r="AXH25" s="108"/>
      <c r="AXI25" s="108"/>
      <c r="AXJ25" s="108"/>
      <c r="AXK25" s="108"/>
      <c r="AXL25" s="108"/>
      <c r="AXM25" s="108"/>
      <c r="AXN25" s="108"/>
      <c r="AXO25" s="108"/>
      <c r="AXP25" s="108"/>
      <c r="AXQ25" s="108"/>
      <c r="AXR25" s="108"/>
      <c r="AXS25" s="108"/>
      <c r="AXT25" s="108"/>
      <c r="AXU25" s="108"/>
      <c r="AXV25" s="108"/>
      <c r="AXW25" s="108"/>
      <c r="AXX25" s="108"/>
      <c r="AXY25" s="108"/>
      <c r="AXZ25" s="108"/>
      <c r="AYA25" s="108"/>
      <c r="AYB25" s="108"/>
      <c r="AYC25" s="108"/>
      <c r="AYD25" s="108"/>
      <c r="AYE25" s="108"/>
      <c r="AYF25" s="108"/>
      <c r="AYG25" s="108"/>
      <c r="AYH25" s="108"/>
      <c r="AYI25" s="108"/>
      <c r="AYJ25" s="108"/>
      <c r="AYK25" s="108"/>
      <c r="AYL25" s="108"/>
      <c r="AYM25" s="108"/>
      <c r="AYN25" s="108"/>
      <c r="AYO25" s="108"/>
      <c r="AYP25" s="108"/>
      <c r="AYQ25" s="108"/>
      <c r="AYR25" s="108"/>
      <c r="AYS25" s="108"/>
      <c r="AYT25" s="108"/>
      <c r="AYU25" s="108"/>
      <c r="AYV25" s="108"/>
      <c r="AYW25" s="108"/>
      <c r="AYX25" s="108"/>
      <c r="AYY25" s="108"/>
      <c r="AYZ25" s="108"/>
      <c r="AZA25" s="108"/>
      <c r="AZB25" s="108"/>
      <c r="AZC25" s="108"/>
      <c r="AZD25" s="108"/>
      <c r="AZE25" s="108"/>
      <c r="AZF25" s="108"/>
      <c r="AZG25" s="108"/>
      <c r="AZH25" s="108"/>
      <c r="AZI25" s="108"/>
      <c r="AZJ25" s="108"/>
      <c r="AZK25" s="108"/>
      <c r="AZL25" s="108"/>
      <c r="AZM25" s="108"/>
      <c r="AZN25" s="108"/>
      <c r="AZO25" s="108"/>
      <c r="AZP25" s="108"/>
      <c r="AZQ25" s="108"/>
      <c r="AZR25" s="108"/>
      <c r="AZS25" s="108"/>
      <c r="AZT25" s="108"/>
      <c r="AZU25" s="108"/>
      <c r="AZV25" s="108"/>
      <c r="AZW25" s="108"/>
      <c r="AZX25" s="108"/>
      <c r="AZY25" s="108"/>
      <c r="AZZ25" s="108"/>
      <c r="BAA25" s="108"/>
      <c r="BAB25" s="108"/>
      <c r="BAC25" s="108"/>
      <c r="BAD25" s="108"/>
      <c r="BAE25" s="108"/>
      <c r="BAF25" s="108"/>
      <c r="BAG25" s="108"/>
      <c r="BAH25" s="108"/>
      <c r="BAI25" s="108"/>
      <c r="BAJ25" s="108"/>
      <c r="BAK25" s="108"/>
      <c r="BAL25" s="108"/>
      <c r="BAM25" s="108"/>
      <c r="BAN25" s="108"/>
      <c r="BAO25" s="108"/>
      <c r="BAP25" s="108"/>
      <c r="BAQ25" s="108"/>
      <c r="BAR25" s="108"/>
      <c r="BAS25" s="108"/>
      <c r="BAT25" s="108"/>
      <c r="BAU25" s="108"/>
      <c r="BAV25" s="108"/>
      <c r="BAW25" s="108"/>
      <c r="BAX25" s="108"/>
      <c r="BAY25" s="108"/>
      <c r="BAZ25" s="108"/>
      <c r="BBA25" s="108"/>
      <c r="BBB25" s="108"/>
      <c r="BBC25" s="108"/>
      <c r="BBD25" s="108"/>
      <c r="BBE25" s="108"/>
      <c r="BBF25" s="108"/>
      <c r="BBG25" s="108"/>
      <c r="BBH25" s="108"/>
      <c r="BBI25" s="108"/>
      <c r="BBJ25" s="108"/>
      <c r="BBK25" s="108"/>
      <c r="BBL25" s="108"/>
      <c r="BBM25" s="108"/>
      <c r="BBN25" s="108"/>
      <c r="BBO25" s="108"/>
      <c r="BBP25" s="108"/>
      <c r="BBQ25" s="108"/>
      <c r="BBR25" s="108"/>
      <c r="BBS25" s="108"/>
      <c r="BBT25" s="108"/>
      <c r="BBU25" s="108"/>
      <c r="BBV25" s="108"/>
      <c r="BBW25" s="108"/>
      <c r="BBX25" s="108"/>
      <c r="BBY25" s="108"/>
      <c r="BBZ25" s="108"/>
      <c r="BCA25" s="108"/>
      <c r="BCB25" s="108"/>
      <c r="BCC25" s="108"/>
      <c r="BCD25" s="108"/>
      <c r="BCE25" s="108"/>
      <c r="BCF25" s="108"/>
      <c r="BCG25" s="108"/>
      <c r="BCH25" s="108"/>
      <c r="BCI25" s="108"/>
      <c r="BCJ25" s="108"/>
      <c r="BCK25" s="108"/>
      <c r="BCL25" s="108"/>
      <c r="BCM25" s="108"/>
      <c r="BCN25" s="108"/>
      <c r="BCO25" s="108"/>
      <c r="BCP25" s="108"/>
      <c r="BCQ25" s="108"/>
      <c r="BCR25" s="108"/>
      <c r="BCS25" s="108"/>
      <c r="BCT25" s="108"/>
      <c r="BCU25" s="108"/>
      <c r="BCV25" s="108"/>
      <c r="BCW25" s="108"/>
      <c r="BCX25" s="108"/>
      <c r="BCY25" s="108"/>
      <c r="BCZ25" s="108"/>
      <c r="BDA25" s="108"/>
      <c r="BDB25" s="108"/>
      <c r="BDC25" s="108"/>
      <c r="BDD25" s="108"/>
      <c r="BDE25" s="108"/>
      <c r="BDF25" s="108"/>
      <c r="BDG25" s="108"/>
      <c r="BDH25" s="108"/>
      <c r="BDI25" s="108"/>
      <c r="BDJ25" s="108"/>
      <c r="BDK25" s="108"/>
      <c r="BDL25" s="108"/>
      <c r="BDM25" s="108"/>
      <c r="BDN25" s="108"/>
      <c r="BDO25" s="108"/>
      <c r="BDP25" s="108"/>
      <c r="BDQ25" s="108"/>
      <c r="BDR25" s="108"/>
      <c r="BDS25" s="108"/>
      <c r="BDT25" s="108"/>
      <c r="BDU25" s="108"/>
      <c r="BDV25" s="108"/>
      <c r="BDW25" s="108"/>
      <c r="BDX25" s="108"/>
      <c r="BDY25" s="108"/>
      <c r="BDZ25" s="108"/>
      <c r="BEA25" s="108"/>
      <c r="BEB25" s="108"/>
      <c r="BEC25" s="108"/>
      <c r="BED25" s="108"/>
      <c r="BEE25" s="108"/>
      <c r="BEF25" s="108"/>
      <c r="BEG25" s="108"/>
      <c r="BEH25" s="108"/>
      <c r="BEI25" s="108"/>
      <c r="BEJ25" s="108"/>
      <c r="BEK25" s="108"/>
      <c r="BEL25" s="108"/>
      <c r="BEM25" s="108"/>
      <c r="BEN25" s="108"/>
      <c r="BEO25" s="108"/>
      <c r="BEP25" s="108"/>
      <c r="BEQ25" s="108"/>
      <c r="BER25" s="108"/>
      <c r="BES25" s="108"/>
      <c r="BET25" s="108"/>
      <c r="BEU25" s="108"/>
      <c r="BEV25" s="108"/>
      <c r="BEW25" s="108"/>
      <c r="BEX25" s="108"/>
      <c r="BEY25" s="108"/>
      <c r="BEZ25" s="108"/>
      <c r="BFA25" s="108"/>
      <c r="BFB25" s="108"/>
      <c r="BFC25" s="108"/>
      <c r="BFD25" s="108"/>
      <c r="BFE25" s="108"/>
      <c r="BFF25" s="108"/>
      <c r="BFG25" s="108"/>
      <c r="BFH25" s="108"/>
      <c r="BFI25" s="108"/>
      <c r="BFJ25" s="108"/>
      <c r="BFK25" s="108"/>
      <c r="BFL25" s="108"/>
      <c r="BFM25" s="108"/>
      <c r="BFN25" s="108"/>
      <c r="BFO25" s="108"/>
      <c r="BFP25" s="108"/>
      <c r="BFQ25" s="108"/>
      <c r="BFR25" s="108"/>
      <c r="BFS25" s="108"/>
      <c r="BFT25" s="108"/>
      <c r="BFU25" s="108"/>
      <c r="BFV25" s="108"/>
      <c r="BFW25" s="108"/>
      <c r="BFX25" s="108"/>
      <c r="BFY25" s="108"/>
      <c r="BFZ25" s="108"/>
      <c r="BGA25" s="108"/>
      <c r="BGB25" s="108"/>
      <c r="BGC25" s="108"/>
      <c r="BGD25" s="108"/>
      <c r="BGE25" s="108"/>
      <c r="BGF25" s="108"/>
      <c r="BGG25" s="108"/>
      <c r="BGH25" s="108"/>
      <c r="BGI25" s="108"/>
      <c r="BGJ25" s="108"/>
      <c r="BGK25" s="108"/>
      <c r="BGL25" s="108"/>
      <c r="BGM25" s="108"/>
      <c r="BGN25" s="108"/>
      <c r="BGO25" s="108"/>
      <c r="BGP25" s="108"/>
      <c r="BGQ25" s="108"/>
      <c r="BGR25" s="108"/>
      <c r="BGS25" s="108"/>
      <c r="BGT25" s="108"/>
      <c r="BGU25" s="108"/>
      <c r="BGV25" s="108"/>
      <c r="BGW25" s="108"/>
      <c r="BGX25" s="108"/>
      <c r="BGY25" s="108"/>
      <c r="BGZ25" s="108"/>
      <c r="BHA25" s="108"/>
      <c r="BHB25" s="108"/>
      <c r="BHC25" s="108"/>
      <c r="BHD25" s="108"/>
      <c r="BHE25" s="108"/>
      <c r="BHF25" s="108"/>
      <c r="BHG25" s="108"/>
      <c r="BHH25" s="108"/>
      <c r="BHI25" s="108"/>
      <c r="BHJ25" s="108"/>
      <c r="BHK25" s="108"/>
      <c r="BHL25" s="108"/>
      <c r="BHM25" s="108"/>
      <c r="BHN25" s="108"/>
      <c r="BHO25" s="108"/>
      <c r="BHP25" s="108"/>
      <c r="BHQ25" s="108"/>
      <c r="BHR25" s="108"/>
      <c r="BHS25" s="108"/>
      <c r="BHT25" s="108"/>
      <c r="BHU25" s="108"/>
      <c r="BHV25" s="108"/>
      <c r="BHW25" s="108"/>
      <c r="BHX25" s="108"/>
      <c r="BHY25" s="108"/>
      <c r="BHZ25" s="108"/>
      <c r="BIA25" s="108"/>
      <c r="BIB25" s="108"/>
      <c r="BIC25" s="108"/>
      <c r="BID25" s="108"/>
      <c r="BIE25" s="108"/>
      <c r="BIF25" s="108"/>
      <c r="BIG25" s="108"/>
      <c r="BIH25" s="108"/>
      <c r="BII25" s="108"/>
      <c r="BIJ25" s="108"/>
      <c r="BIK25" s="108"/>
      <c r="BIL25" s="108"/>
      <c r="BIM25" s="108"/>
      <c r="BIN25" s="108"/>
      <c r="BIO25" s="108"/>
      <c r="BIP25" s="108"/>
      <c r="BIQ25" s="108"/>
      <c r="BIR25" s="108"/>
      <c r="BIS25" s="108"/>
      <c r="BIT25" s="108"/>
      <c r="BIU25" s="108"/>
      <c r="BIV25" s="108"/>
      <c r="BIW25" s="108"/>
      <c r="BIX25" s="108"/>
      <c r="BIY25" s="108"/>
      <c r="BIZ25" s="108"/>
      <c r="BJA25" s="108"/>
      <c r="BJB25" s="108"/>
      <c r="BJC25" s="108"/>
      <c r="BJD25" s="108"/>
      <c r="BJE25" s="108"/>
      <c r="BJF25" s="108"/>
      <c r="BJG25" s="108"/>
      <c r="BJH25" s="108"/>
      <c r="BJI25" s="108"/>
      <c r="BJJ25" s="108"/>
      <c r="BJK25" s="108"/>
      <c r="BJL25" s="108"/>
      <c r="BJM25" s="108"/>
      <c r="BJN25" s="108"/>
      <c r="BJO25" s="108"/>
      <c r="BJP25" s="108"/>
      <c r="BJQ25" s="108"/>
      <c r="BJR25" s="108"/>
      <c r="BJS25" s="108"/>
      <c r="BJT25" s="108"/>
      <c r="BJU25" s="108"/>
      <c r="BJV25" s="108"/>
      <c r="BJW25" s="108"/>
      <c r="BJX25" s="108"/>
      <c r="BJY25" s="108"/>
      <c r="BJZ25" s="108"/>
      <c r="BKA25" s="108"/>
      <c r="BKB25" s="108"/>
      <c r="BKC25" s="108"/>
      <c r="BKD25" s="108"/>
      <c r="BKE25" s="108"/>
      <c r="BKF25" s="108"/>
      <c r="BKG25" s="108"/>
      <c r="BKH25" s="108"/>
      <c r="BKI25" s="108"/>
      <c r="BKJ25" s="108"/>
      <c r="BKK25" s="108"/>
      <c r="BKL25" s="108"/>
      <c r="BKM25" s="108"/>
      <c r="BKN25" s="108"/>
      <c r="BKO25" s="108"/>
      <c r="BKP25" s="108"/>
      <c r="BKQ25" s="108"/>
      <c r="BKR25" s="108"/>
      <c r="BKS25" s="108"/>
      <c r="BKT25" s="108"/>
      <c r="BKU25" s="108"/>
      <c r="BKV25" s="108"/>
      <c r="BKW25" s="108"/>
      <c r="BKX25" s="108"/>
      <c r="BKY25" s="108"/>
      <c r="BKZ25" s="108"/>
      <c r="BLA25" s="108"/>
      <c r="BLB25" s="108"/>
      <c r="BLC25" s="108"/>
      <c r="BLD25" s="108"/>
      <c r="BLE25" s="108"/>
      <c r="BLF25" s="108"/>
      <c r="BLG25" s="108"/>
      <c r="BLH25" s="108"/>
      <c r="BLI25" s="108"/>
      <c r="BLJ25" s="108"/>
      <c r="BLK25" s="108"/>
      <c r="BLL25" s="108"/>
      <c r="BLM25" s="108"/>
      <c r="BLN25" s="108"/>
      <c r="BLO25" s="108"/>
      <c r="BLP25" s="108"/>
      <c r="BLQ25" s="108"/>
      <c r="BLR25" s="108"/>
      <c r="BLS25" s="108"/>
      <c r="BLT25" s="108"/>
      <c r="BLU25" s="108"/>
      <c r="BLV25" s="108"/>
      <c r="BLW25" s="108"/>
      <c r="BLX25" s="108"/>
      <c r="BLY25" s="108"/>
      <c r="BLZ25" s="108"/>
      <c r="BMA25" s="108"/>
      <c r="BMB25" s="108"/>
      <c r="BMC25" s="108"/>
      <c r="BMD25" s="108"/>
      <c r="BME25" s="108"/>
      <c r="BMF25" s="108"/>
      <c r="BMG25" s="108"/>
      <c r="BMH25" s="108"/>
      <c r="BMI25" s="108"/>
      <c r="BMJ25" s="108"/>
      <c r="BMK25" s="108"/>
      <c r="BML25" s="108"/>
      <c r="BMM25" s="108"/>
      <c r="BMN25" s="108"/>
      <c r="BMO25" s="108"/>
      <c r="BMP25" s="108"/>
      <c r="BMQ25" s="108"/>
      <c r="BMR25" s="108"/>
      <c r="BMS25" s="108"/>
      <c r="BMT25" s="108"/>
      <c r="BMU25" s="108"/>
      <c r="BMV25" s="108"/>
      <c r="BMW25" s="108"/>
      <c r="BMX25" s="108"/>
      <c r="BMY25" s="108"/>
      <c r="BMZ25" s="108"/>
      <c r="BNA25" s="108"/>
      <c r="BNB25" s="108"/>
      <c r="BNC25" s="108"/>
      <c r="BND25" s="108"/>
      <c r="BNE25" s="108"/>
      <c r="BNF25" s="108"/>
      <c r="BNG25" s="108"/>
      <c r="BNH25" s="108"/>
      <c r="BNI25" s="108"/>
      <c r="BNJ25" s="108"/>
      <c r="BNK25" s="108"/>
      <c r="BNL25" s="108"/>
      <c r="BNM25" s="108"/>
      <c r="BNN25" s="108"/>
      <c r="BNO25" s="108"/>
      <c r="BNP25" s="108"/>
      <c r="BNQ25" s="108"/>
      <c r="BNR25" s="108"/>
      <c r="BNS25" s="108"/>
      <c r="BNT25" s="108"/>
      <c r="BNU25" s="108"/>
      <c r="BNV25" s="108"/>
      <c r="BNW25" s="108"/>
      <c r="BNX25" s="108"/>
      <c r="BNY25" s="108"/>
      <c r="BNZ25" s="108"/>
      <c r="BOA25" s="108"/>
      <c r="BOB25" s="108"/>
      <c r="BOC25" s="108"/>
      <c r="BOD25" s="108"/>
      <c r="BOE25" s="108"/>
      <c r="BOF25" s="108"/>
      <c r="BOG25" s="108"/>
      <c r="BOH25" s="108"/>
      <c r="BOI25" s="108"/>
      <c r="BOJ25" s="108"/>
      <c r="BOK25" s="108"/>
      <c r="BOL25" s="108"/>
      <c r="BOM25" s="108"/>
      <c r="BON25" s="108"/>
      <c r="BOO25" s="108"/>
      <c r="BOP25" s="108"/>
      <c r="BOQ25" s="108"/>
      <c r="BOR25" s="108"/>
      <c r="BOS25" s="108"/>
      <c r="BOT25" s="108"/>
      <c r="BOU25" s="108"/>
      <c r="BOV25" s="108"/>
      <c r="BOW25" s="108"/>
      <c r="BOX25" s="108"/>
      <c r="BOY25" s="108"/>
      <c r="BOZ25" s="108"/>
      <c r="BPA25" s="108"/>
      <c r="BPB25" s="108"/>
      <c r="BPC25" s="108"/>
      <c r="BPD25" s="108"/>
      <c r="BPE25" s="108"/>
      <c r="BPF25" s="108"/>
      <c r="BPG25" s="108"/>
      <c r="BPH25" s="108"/>
      <c r="BPI25" s="108"/>
      <c r="BPJ25" s="108"/>
      <c r="BPK25" s="108"/>
      <c r="BPL25" s="108"/>
      <c r="BPM25" s="108"/>
      <c r="BPN25" s="108"/>
      <c r="BPO25" s="108"/>
      <c r="BPP25" s="108"/>
      <c r="BPQ25" s="108"/>
      <c r="BPR25" s="108"/>
      <c r="BPS25" s="108"/>
      <c r="BPT25" s="108"/>
      <c r="BPU25" s="108"/>
      <c r="BPV25" s="108"/>
      <c r="BPW25" s="108"/>
      <c r="BPX25" s="108"/>
      <c r="BPY25" s="108"/>
      <c r="BPZ25" s="108"/>
      <c r="BQA25" s="108"/>
      <c r="BQB25" s="108"/>
      <c r="BQC25" s="108"/>
      <c r="BQD25" s="108"/>
      <c r="BQE25" s="108"/>
      <c r="BQF25" s="108"/>
      <c r="BQG25" s="108"/>
      <c r="BQH25" s="108"/>
      <c r="BQI25" s="108"/>
      <c r="BQJ25" s="108"/>
      <c r="BQK25" s="108"/>
      <c r="BQL25" s="108"/>
      <c r="BQM25" s="108"/>
      <c r="BQN25" s="108"/>
      <c r="BQO25" s="108"/>
      <c r="BQP25" s="108"/>
      <c r="BQQ25" s="108"/>
      <c r="BQR25" s="108"/>
      <c r="BQS25" s="108"/>
      <c r="BQT25" s="108"/>
      <c r="BQU25" s="108"/>
      <c r="BQV25" s="108"/>
      <c r="BQW25" s="108"/>
      <c r="BQX25" s="108"/>
      <c r="BQY25" s="108"/>
      <c r="BQZ25" s="108"/>
      <c r="BRA25" s="108"/>
      <c r="BRB25" s="108"/>
      <c r="BRC25" s="108"/>
      <c r="BRD25" s="108"/>
      <c r="BRE25" s="108"/>
      <c r="BRF25" s="108"/>
      <c r="BRG25" s="108"/>
      <c r="BRH25" s="108"/>
      <c r="BRI25" s="108"/>
      <c r="BRJ25" s="108"/>
      <c r="BRK25" s="108"/>
      <c r="BRL25" s="108"/>
      <c r="BRM25" s="108"/>
      <c r="BRN25" s="108"/>
      <c r="BRO25" s="108"/>
      <c r="BRP25" s="108"/>
      <c r="BRQ25" s="108"/>
      <c r="BRR25" s="108"/>
      <c r="BRS25" s="108"/>
      <c r="BRT25" s="108"/>
      <c r="BRU25" s="108"/>
      <c r="BRV25" s="108"/>
      <c r="BRW25" s="108"/>
      <c r="BRX25" s="108"/>
      <c r="BRY25" s="108"/>
      <c r="BRZ25" s="108"/>
      <c r="BSA25" s="108"/>
      <c r="BSB25" s="108"/>
      <c r="BSC25" s="108"/>
      <c r="BSD25" s="108"/>
      <c r="BSE25" s="108"/>
      <c r="BSF25" s="108"/>
      <c r="BSG25" s="108"/>
      <c r="BSH25" s="108"/>
      <c r="BSI25" s="108"/>
      <c r="BSJ25" s="108"/>
      <c r="BSK25" s="108"/>
      <c r="BSL25" s="108"/>
      <c r="BSM25" s="108"/>
      <c r="BSN25" s="108"/>
      <c r="BSO25" s="108"/>
      <c r="BSP25" s="108"/>
      <c r="BSQ25" s="108"/>
      <c r="BSR25" s="108"/>
      <c r="BSS25" s="108"/>
      <c r="BST25" s="108"/>
      <c r="BSU25" s="108"/>
      <c r="BSV25" s="108"/>
      <c r="BSW25" s="108"/>
      <c r="BSX25" s="108"/>
      <c r="BSY25" s="108"/>
      <c r="BSZ25" s="108"/>
      <c r="BTA25" s="108"/>
      <c r="BTB25" s="108"/>
      <c r="BTC25" s="108"/>
      <c r="BTD25" s="108"/>
      <c r="BTE25" s="108"/>
      <c r="BTF25" s="108"/>
      <c r="BTG25" s="108"/>
      <c r="BTH25" s="108"/>
      <c r="BTI25" s="108"/>
      <c r="BTJ25" s="108"/>
      <c r="BTK25" s="108"/>
      <c r="BTL25" s="108"/>
      <c r="BTM25" s="108"/>
      <c r="BTN25" s="108"/>
      <c r="BTO25" s="108"/>
      <c r="BTP25" s="108"/>
      <c r="BTQ25" s="108"/>
      <c r="BTR25" s="108"/>
      <c r="BTS25" s="108"/>
      <c r="BTT25" s="108"/>
      <c r="BTU25" s="108"/>
      <c r="BTV25" s="108"/>
      <c r="BTW25" s="108"/>
      <c r="BTX25" s="108"/>
      <c r="BTY25" s="108"/>
      <c r="BTZ25" s="108"/>
      <c r="BUA25" s="108"/>
      <c r="BUB25" s="108"/>
      <c r="BUC25" s="108"/>
      <c r="BUD25" s="108"/>
      <c r="BUE25" s="108"/>
      <c r="BUF25" s="108"/>
      <c r="BUG25" s="108"/>
      <c r="BUH25" s="108"/>
      <c r="BUI25" s="108"/>
      <c r="BUJ25" s="108"/>
      <c r="BUK25" s="108"/>
      <c r="BUL25" s="108"/>
      <c r="BUM25" s="108"/>
      <c r="BUN25" s="108"/>
      <c r="BUO25" s="108"/>
      <c r="BUP25" s="108"/>
      <c r="BUQ25" s="108"/>
      <c r="BUR25" s="108"/>
      <c r="BUS25" s="108"/>
      <c r="BUT25" s="108"/>
      <c r="BUU25" s="108"/>
      <c r="BUV25" s="108"/>
      <c r="BUW25" s="108"/>
      <c r="BUX25" s="108"/>
      <c r="BUY25" s="108"/>
      <c r="BUZ25" s="108"/>
      <c r="BVA25" s="108"/>
      <c r="BVB25" s="108"/>
      <c r="BVC25" s="108"/>
      <c r="BVD25" s="108"/>
      <c r="BVE25" s="108"/>
      <c r="BVF25" s="108"/>
      <c r="BVG25" s="108"/>
      <c r="BVH25" s="108"/>
      <c r="BVI25" s="108"/>
      <c r="BVJ25" s="108"/>
      <c r="BVK25" s="108"/>
      <c r="BVL25" s="108"/>
      <c r="BVM25" s="108"/>
      <c r="BVN25" s="108"/>
      <c r="BVO25" s="108"/>
      <c r="BVP25" s="108"/>
      <c r="BVQ25" s="108"/>
      <c r="BVR25" s="108"/>
      <c r="BVS25" s="108"/>
      <c r="BVT25" s="108"/>
      <c r="BVU25" s="108"/>
      <c r="BVV25" s="108"/>
      <c r="BVW25" s="108"/>
      <c r="BVX25" s="108"/>
      <c r="BVY25" s="108"/>
      <c r="BVZ25" s="108"/>
      <c r="BWA25" s="108"/>
      <c r="BWB25" s="108"/>
      <c r="BWC25" s="108"/>
      <c r="BWD25" s="108"/>
      <c r="BWE25" s="108"/>
      <c r="BWF25" s="108"/>
      <c r="BWG25" s="108"/>
      <c r="BWH25" s="108"/>
      <c r="BWI25" s="108"/>
      <c r="BWJ25" s="108"/>
      <c r="BWK25" s="108"/>
      <c r="BWL25" s="108"/>
      <c r="BWM25" s="108"/>
      <c r="BWN25" s="108"/>
      <c r="BWO25" s="108"/>
      <c r="BWP25" s="108"/>
      <c r="BWQ25" s="108"/>
      <c r="BWR25" s="108"/>
      <c r="BWS25" s="108"/>
      <c r="BWT25" s="108"/>
      <c r="BWU25" s="108"/>
      <c r="BWV25" s="108"/>
      <c r="BWW25" s="108"/>
      <c r="BWX25" s="108"/>
      <c r="BWY25" s="108"/>
      <c r="BWZ25" s="108"/>
      <c r="BXA25" s="108"/>
      <c r="BXB25" s="108"/>
      <c r="BXC25" s="108"/>
      <c r="BXD25" s="108"/>
      <c r="BXE25" s="108"/>
      <c r="BXF25" s="108"/>
      <c r="BXG25" s="108"/>
      <c r="BXH25" s="108"/>
      <c r="BXI25" s="108"/>
      <c r="BXJ25" s="108"/>
      <c r="BXK25" s="108"/>
      <c r="BXL25" s="108"/>
      <c r="BXM25" s="108"/>
      <c r="BXN25" s="108"/>
      <c r="BXO25" s="108"/>
      <c r="BXP25" s="108"/>
      <c r="BXQ25" s="108"/>
      <c r="BXR25" s="108"/>
      <c r="BXS25" s="108"/>
      <c r="BXT25" s="108"/>
      <c r="BXU25" s="108"/>
      <c r="BXV25" s="108"/>
      <c r="BXW25" s="108"/>
      <c r="BXX25" s="108"/>
      <c r="BXY25" s="108"/>
      <c r="BXZ25" s="108"/>
      <c r="BYA25" s="108"/>
      <c r="BYB25" s="108"/>
      <c r="BYC25" s="108"/>
      <c r="BYD25" s="108"/>
      <c r="BYE25" s="108"/>
      <c r="BYF25" s="108"/>
      <c r="BYG25" s="108"/>
      <c r="BYH25" s="108"/>
      <c r="BYI25" s="108"/>
      <c r="BYJ25" s="108"/>
      <c r="BYK25" s="108"/>
      <c r="BYL25" s="108"/>
      <c r="BYM25" s="108"/>
      <c r="BYN25" s="108"/>
      <c r="BYO25" s="108"/>
      <c r="BYP25" s="108"/>
      <c r="BYQ25" s="108"/>
      <c r="BYR25" s="108"/>
      <c r="BYS25" s="108"/>
      <c r="BYT25" s="108"/>
      <c r="BYU25" s="108"/>
      <c r="BYV25" s="108"/>
      <c r="BYW25" s="108"/>
      <c r="BYX25" s="108"/>
      <c r="BYY25" s="108"/>
      <c r="BYZ25" s="108"/>
      <c r="BZA25" s="108"/>
      <c r="BZB25" s="108"/>
      <c r="BZC25" s="108"/>
      <c r="BZD25" s="108"/>
      <c r="BZE25" s="108"/>
      <c r="BZF25" s="108"/>
      <c r="BZG25" s="108"/>
      <c r="BZH25" s="108"/>
      <c r="BZI25" s="108"/>
      <c r="BZJ25" s="108"/>
      <c r="BZK25" s="108"/>
      <c r="BZL25" s="108"/>
      <c r="BZM25" s="108"/>
      <c r="BZN25" s="108"/>
      <c r="BZO25" s="108"/>
      <c r="BZP25" s="108"/>
      <c r="BZQ25" s="108"/>
      <c r="BZR25" s="108"/>
      <c r="BZS25" s="108"/>
      <c r="BZT25" s="108"/>
      <c r="BZU25" s="108"/>
      <c r="BZV25" s="108"/>
      <c r="BZW25" s="108"/>
      <c r="BZX25" s="108"/>
      <c r="BZY25" s="108"/>
      <c r="BZZ25" s="108"/>
      <c r="CAA25" s="108"/>
      <c r="CAB25" s="108"/>
      <c r="CAC25" s="108"/>
      <c r="CAD25" s="108"/>
      <c r="CAE25" s="108"/>
      <c r="CAF25" s="108"/>
      <c r="CAG25" s="108"/>
      <c r="CAH25" s="108"/>
      <c r="CAI25" s="108"/>
      <c r="CAJ25" s="108"/>
      <c r="CAK25" s="108"/>
      <c r="CAL25" s="108"/>
      <c r="CAM25" s="108"/>
      <c r="CAN25" s="108"/>
      <c r="CAO25" s="108"/>
      <c r="CAP25" s="108"/>
      <c r="CAQ25" s="108"/>
      <c r="CAR25" s="108"/>
      <c r="CAS25" s="108"/>
      <c r="CAT25" s="108"/>
      <c r="CAU25" s="108"/>
      <c r="CAV25" s="108"/>
      <c r="CAW25" s="108"/>
      <c r="CAX25" s="108"/>
      <c r="CAY25" s="108"/>
      <c r="CAZ25" s="108"/>
      <c r="CBA25" s="108"/>
      <c r="CBB25" s="108"/>
      <c r="CBC25" s="108"/>
      <c r="CBD25" s="108"/>
      <c r="CBE25" s="108"/>
      <c r="CBF25" s="108"/>
      <c r="CBG25" s="108"/>
      <c r="CBH25" s="108"/>
      <c r="CBI25" s="108"/>
      <c r="CBJ25" s="108"/>
      <c r="CBK25" s="108"/>
      <c r="CBL25" s="108"/>
      <c r="CBM25" s="108"/>
      <c r="CBN25" s="108"/>
      <c r="CBO25" s="108"/>
      <c r="CBP25" s="108"/>
      <c r="CBQ25" s="108"/>
      <c r="CBR25" s="108"/>
      <c r="CBS25" s="108"/>
      <c r="CBT25" s="108"/>
      <c r="CBU25" s="108"/>
      <c r="CBV25" s="108"/>
      <c r="CBW25" s="108"/>
      <c r="CBX25" s="108"/>
      <c r="CBY25" s="108"/>
      <c r="CBZ25" s="108"/>
      <c r="CCA25" s="108"/>
      <c r="CCB25" s="108"/>
      <c r="CCC25" s="108"/>
      <c r="CCD25" s="108"/>
      <c r="CCE25" s="108"/>
      <c r="CCF25" s="108"/>
      <c r="CCG25" s="108"/>
      <c r="CCH25" s="108"/>
      <c r="CCI25" s="108"/>
      <c r="CCJ25" s="108"/>
      <c r="CCK25" s="108"/>
      <c r="CCL25" s="108"/>
      <c r="CCM25" s="108"/>
      <c r="CCN25" s="108"/>
      <c r="CCO25" s="108"/>
      <c r="CCP25" s="108"/>
      <c r="CCQ25" s="108"/>
      <c r="CCR25" s="108"/>
      <c r="CCS25" s="108"/>
      <c r="CCT25" s="108"/>
      <c r="CCU25" s="108"/>
      <c r="CCV25" s="108"/>
      <c r="CCW25" s="108"/>
      <c r="CCX25" s="108"/>
      <c r="CCY25" s="108"/>
      <c r="CCZ25" s="108"/>
      <c r="CDA25" s="108"/>
      <c r="CDB25" s="108"/>
      <c r="CDC25" s="108"/>
      <c r="CDD25" s="108"/>
      <c r="CDE25" s="108"/>
      <c r="CDF25" s="108"/>
      <c r="CDG25" s="108"/>
      <c r="CDH25" s="108"/>
      <c r="CDI25" s="108"/>
      <c r="CDJ25" s="108"/>
      <c r="CDK25" s="108"/>
      <c r="CDL25" s="108"/>
      <c r="CDM25" s="108"/>
      <c r="CDN25" s="108"/>
      <c r="CDO25" s="108"/>
      <c r="CDP25" s="108"/>
      <c r="CDQ25" s="108"/>
      <c r="CDR25" s="108"/>
      <c r="CDS25" s="108"/>
      <c r="CDT25" s="108"/>
      <c r="CDU25" s="108"/>
      <c r="CDV25" s="108"/>
      <c r="CDW25" s="108"/>
      <c r="CDX25" s="108"/>
      <c r="CDY25" s="108"/>
      <c r="CDZ25" s="108"/>
      <c r="CEA25" s="108"/>
      <c r="CEB25" s="108"/>
      <c r="CEC25" s="108"/>
      <c r="CED25" s="108"/>
      <c r="CEE25" s="108"/>
      <c r="CEF25" s="108"/>
      <c r="CEG25" s="108"/>
      <c r="CEH25" s="108"/>
      <c r="CEI25" s="108"/>
      <c r="CEJ25" s="108"/>
      <c r="CEK25" s="108"/>
      <c r="CEL25" s="108"/>
      <c r="CEM25" s="108"/>
      <c r="CEN25" s="108"/>
      <c r="CEO25" s="108"/>
      <c r="CEP25" s="108"/>
      <c r="CEQ25" s="108"/>
      <c r="CER25" s="108"/>
      <c r="CES25" s="108"/>
      <c r="CET25" s="108"/>
      <c r="CEU25" s="108"/>
      <c r="CEV25" s="108"/>
      <c r="CEW25" s="108"/>
      <c r="CEX25" s="108"/>
      <c r="CEY25" s="108"/>
      <c r="CEZ25" s="108"/>
      <c r="CFA25" s="108"/>
      <c r="CFB25" s="108"/>
      <c r="CFC25" s="108"/>
      <c r="CFD25" s="108"/>
      <c r="CFE25" s="108"/>
      <c r="CFF25" s="108"/>
      <c r="CFG25" s="108"/>
      <c r="CFH25" s="108"/>
      <c r="CFI25" s="108"/>
      <c r="CFJ25" s="108"/>
      <c r="CFK25" s="108"/>
      <c r="CFL25" s="108"/>
      <c r="CFM25" s="108"/>
      <c r="CFN25" s="108"/>
      <c r="CFO25" s="108"/>
      <c r="CFP25" s="108"/>
      <c r="CFQ25" s="108"/>
      <c r="CFR25" s="108"/>
      <c r="CFS25" s="108"/>
      <c r="CFT25" s="108"/>
      <c r="CFU25" s="108"/>
      <c r="CFV25" s="108"/>
      <c r="CFW25" s="108"/>
      <c r="CFX25" s="108"/>
      <c r="CFY25" s="108"/>
      <c r="CFZ25" s="108"/>
      <c r="CGA25" s="108"/>
      <c r="CGB25" s="108"/>
      <c r="CGC25" s="108"/>
      <c r="CGD25" s="108"/>
      <c r="CGE25" s="108"/>
      <c r="CGF25" s="108"/>
      <c r="CGG25" s="108"/>
      <c r="CGH25" s="108"/>
      <c r="CGI25" s="108"/>
      <c r="CGJ25" s="108"/>
      <c r="CGK25" s="108"/>
      <c r="CGL25" s="108"/>
      <c r="CGM25" s="108"/>
      <c r="CGN25" s="108"/>
      <c r="CGO25" s="108"/>
      <c r="CGP25" s="108"/>
      <c r="CGQ25" s="108"/>
      <c r="CGR25" s="108"/>
      <c r="CGS25" s="108"/>
      <c r="CGT25" s="108"/>
      <c r="CGU25" s="108"/>
      <c r="CGV25" s="108"/>
      <c r="CGW25" s="108"/>
      <c r="CGX25" s="108"/>
      <c r="CGY25" s="108"/>
      <c r="CGZ25" s="108"/>
      <c r="CHA25" s="108"/>
      <c r="CHB25" s="108"/>
      <c r="CHC25" s="108"/>
      <c r="CHD25" s="108"/>
      <c r="CHE25" s="108"/>
      <c r="CHF25" s="108"/>
      <c r="CHG25" s="108"/>
      <c r="CHH25" s="108"/>
      <c r="CHI25" s="108"/>
      <c r="CHJ25" s="108"/>
      <c r="CHK25" s="108"/>
      <c r="CHL25" s="108"/>
      <c r="CHM25" s="108"/>
      <c r="CHN25" s="108"/>
      <c r="CHO25" s="108"/>
      <c r="CHP25" s="108"/>
      <c r="CHQ25" s="108"/>
      <c r="CHR25" s="108"/>
      <c r="CHS25" s="108"/>
      <c r="CHT25" s="108"/>
      <c r="CHU25" s="108"/>
      <c r="CHV25" s="108"/>
      <c r="CHW25" s="108"/>
      <c r="CHX25" s="108"/>
      <c r="CHY25" s="108"/>
      <c r="CHZ25" s="108"/>
      <c r="CIA25" s="108"/>
      <c r="CIB25" s="108"/>
      <c r="CIC25" s="108"/>
      <c r="CID25" s="108"/>
      <c r="CIE25" s="108"/>
      <c r="CIF25" s="108"/>
      <c r="CIG25" s="108"/>
      <c r="CIH25" s="108"/>
      <c r="CII25" s="108"/>
      <c r="CIJ25" s="108"/>
      <c r="CIK25" s="108"/>
      <c r="CIL25" s="108"/>
      <c r="CIM25" s="108"/>
      <c r="CIN25" s="108"/>
      <c r="CIO25" s="108"/>
      <c r="CIP25" s="108"/>
      <c r="CIQ25" s="108"/>
      <c r="CIR25" s="108"/>
      <c r="CIS25" s="108"/>
      <c r="CIT25" s="108"/>
      <c r="CIU25" s="108"/>
      <c r="CIV25" s="108"/>
      <c r="CIW25" s="108"/>
      <c r="CIX25" s="108"/>
      <c r="CIY25" s="108"/>
      <c r="CIZ25" s="108"/>
      <c r="CJA25" s="108"/>
      <c r="CJB25" s="108"/>
      <c r="CJC25" s="108"/>
      <c r="CJD25" s="108"/>
      <c r="CJE25" s="108"/>
      <c r="CJF25" s="108"/>
      <c r="CJG25" s="108"/>
      <c r="CJH25" s="108"/>
      <c r="CJI25" s="108"/>
      <c r="CJJ25" s="108"/>
      <c r="CJK25" s="108"/>
      <c r="CJL25" s="108"/>
      <c r="CJM25" s="108"/>
      <c r="CJN25" s="108"/>
      <c r="CJO25" s="108"/>
      <c r="CJP25" s="108"/>
      <c r="CJQ25" s="108"/>
      <c r="CJR25" s="108"/>
      <c r="CJS25" s="108"/>
      <c r="CJT25" s="108"/>
      <c r="CJU25" s="108"/>
      <c r="CJV25" s="108"/>
      <c r="CJW25" s="108"/>
      <c r="CJX25" s="108"/>
      <c r="CJY25" s="108"/>
      <c r="CJZ25" s="108"/>
      <c r="CKA25" s="108"/>
      <c r="CKB25" s="108"/>
      <c r="CKC25" s="108"/>
      <c r="CKD25" s="108"/>
      <c r="CKE25" s="108"/>
      <c r="CKF25" s="108"/>
      <c r="CKG25" s="108"/>
      <c r="CKH25" s="108"/>
      <c r="CKI25" s="108"/>
      <c r="CKJ25" s="108"/>
      <c r="CKK25" s="108"/>
      <c r="CKL25" s="108"/>
      <c r="CKM25" s="108"/>
      <c r="CKN25" s="108"/>
      <c r="CKO25" s="108"/>
      <c r="CKP25" s="108"/>
      <c r="CKQ25" s="108"/>
      <c r="CKR25" s="108"/>
      <c r="CKS25" s="108"/>
      <c r="CKT25" s="108"/>
      <c r="CKU25" s="108"/>
      <c r="CKV25" s="108"/>
      <c r="CKW25" s="108"/>
      <c r="CKX25" s="108"/>
      <c r="CKY25" s="108"/>
      <c r="CKZ25" s="108"/>
      <c r="CLA25" s="108"/>
      <c r="CLB25" s="108"/>
      <c r="CLC25" s="108"/>
      <c r="CLD25" s="108"/>
      <c r="CLE25" s="108"/>
      <c r="CLF25" s="108"/>
      <c r="CLG25" s="108"/>
      <c r="CLH25" s="108"/>
      <c r="CLI25" s="108"/>
      <c r="CLJ25" s="108"/>
      <c r="CLK25" s="108"/>
      <c r="CLL25" s="108"/>
      <c r="CLM25" s="108"/>
      <c r="CLN25" s="108"/>
      <c r="CLO25" s="108"/>
      <c r="CLP25" s="108"/>
      <c r="CLQ25" s="108"/>
      <c r="CLR25" s="108"/>
      <c r="CLS25" s="108"/>
      <c r="CLT25" s="108"/>
      <c r="CLU25" s="108"/>
      <c r="CLV25" s="108"/>
      <c r="CLW25" s="108"/>
      <c r="CLX25" s="108"/>
      <c r="CLY25" s="108"/>
      <c r="CLZ25" s="108"/>
      <c r="CMA25" s="108"/>
      <c r="CMB25" s="108"/>
      <c r="CMC25" s="108"/>
      <c r="CMD25" s="108"/>
      <c r="CME25" s="108"/>
      <c r="CMF25" s="108"/>
      <c r="CMG25" s="108"/>
      <c r="CMH25" s="108"/>
      <c r="CMI25" s="108"/>
      <c r="CMJ25" s="108"/>
      <c r="CMK25" s="108"/>
      <c r="CML25" s="108"/>
      <c r="CMM25" s="108"/>
      <c r="CMN25" s="108"/>
      <c r="CMO25" s="108"/>
      <c r="CMP25" s="108"/>
      <c r="CMQ25" s="108"/>
      <c r="CMR25" s="108"/>
      <c r="CMS25" s="108"/>
      <c r="CMT25" s="108"/>
      <c r="CMU25" s="108"/>
      <c r="CMV25" s="108"/>
      <c r="CMW25" s="108"/>
      <c r="CMX25" s="108"/>
      <c r="CMY25" s="108"/>
      <c r="CMZ25" s="108"/>
      <c r="CNA25" s="108"/>
      <c r="CNB25" s="108"/>
      <c r="CNC25" s="108"/>
      <c r="CND25" s="108"/>
      <c r="CNE25" s="108"/>
      <c r="CNF25" s="108"/>
      <c r="CNG25" s="108"/>
      <c r="CNH25" s="108"/>
      <c r="CNI25" s="108"/>
      <c r="CNJ25" s="108"/>
      <c r="CNK25" s="108"/>
      <c r="CNL25" s="108"/>
      <c r="CNM25" s="108"/>
      <c r="CNN25" s="108"/>
      <c r="CNO25" s="108"/>
      <c r="CNP25" s="108"/>
      <c r="CNQ25" s="108"/>
      <c r="CNR25" s="108"/>
      <c r="CNS25" s="108"/>
      <c r="CNT25" s="108"/>
      <c r="CNU25" s="108"/>
      <c r="CNV25" s="108"/>
      <c r="CNW25" s="108"/>
      <c r="CNX25" s="108"/>
      <c r="CNY25" s="108"/>
      <c r="CNZ25" s="108"/>
      <c r="COA25" s="108"/>
      <c r="COB25" s="108"/>
      <c r="COC25" s="108"/>
      <c r="COD25" s="108"/>
      <c r="COE25" s="108"/>
      <c r="COF25" s="108"/>
      <c r="COG25" s="108"/>
      <c r="COH25" s="108"/>
      <c r="COI25" s="108"/>
      <c r="COJ25" s="108"/>
      <c r="COK25" s="108"/>
      <c r="COL25" s="108"/>
      <c r="COM25" s="108"/>
      <c r="CON25" s="108"/>
      <c r="COO25" s="108"/>
      <c r="COP25" s="108"/>
      <c r="COQ25" s="108"/>
      <c r="COR25" s="108"/>
      <c r="COS25" s="108"/>
      <c r="COT25" s="108"/>
      <c r="COU25" s="108"/>
      <c r="COV25" s="108"/>
      <c r="COW25" s="108"/>
      <c r="COX25" s="108"/>
      <c r="COY25" s="108"/>
      <c r="COZ25" s="108"/>
      <c r="CPA25" s="108"/>
      <c r="CPB25" s="108"/>
      <c r="CPC25" s="108"/>
      <c r="CPD25" s="108"/>
      <c r="CPE25" s="108"/>
      <c r="CPF25" s="108"/>
      <c r="CPG25" s="108"/>
      <c r="CPH25" s="108"/>
      <c r="CPI25" s="108"/>
      <c r="CPJ25" s="108"/>
      <c r="CPK25" s="108"/>
      <c r="CPL25" s="108"/>
      <c r="CPM25" s="108"/>
      <c r="CPN25" s="108"/>
      <c r="CPO25" s="108"/>
      <c r="CPP25" s="108"/>
      <c r="CPQ25" s="108"/>
      <c r="CPR25" s="108"/>
      <c r="CPS25" s="108"/>
      <c r="CPT25" s="108"/>
      <c r="CPU25" s="108"/>
      <c r="CPV25" s="108"/>
      <c r="CPW25" s="108"/>
      <c r="CPX25" s="108"/>
      <c r="CPY25" s="108"/>
      <c r="CPZ25" s="108"/>
      <c r="CQA25" s="108"/>
      <c r="CQB25" s="108"/>
      <c r="CQC25" s="108"/>
      <c r="CQD25" s="108"/>
      <c r="CQE25" s="108"/>
      <c r="CQF25" s="108"/>
      <c r="CQG25" s="108"/>
      <c r="CQH25" s="108"/>
      <c r="CQI25" s="108"/>
      <c r="CQJ25" s="108"/>
      <c r="CQK25" s="108"/>
      <c r="CQL25" s="108"/>
      <c r="CQM25" s="108"/>
      <c r="CQN25" s="108"/>
      <c r="CQO25" s="108"/>
      <c r="CQP25" s="108"/>
      <c r="CQQ25" s="108"/>
      <c r="CQR25" s="108"/>
      <c r="CQS25" s="108"/>
      <c r="CQT25" s="108"/>
      <c r="CQU25" s="108"/>
      <c r="CQV25" s="108"/>
      <c r="CQW25" s="108"/>
      <c r="CQX25" s="108"/>
      <c r="CQY25" s="108"/>
      <c r="CQZ25" s="108"/>
      <c r="CRA25" s="108"/>
      <c r="CRB25" s="108"/>
      <c r="CRC25" s="108"/>
      <c r="CRD25" s="108"/>
      <c r="CRE25" s="108"/>
      <c r="CRF25" s="108"/>
      <c r="CRG25" s="108"/>
      <c r="CRH25" s="108"/>
      <c r="CRI25" s="108"/>
      <c r="CRJ25" s="108"/>
      <c r="CRK25" s="108"/>
      <c r="CRL25" s="108"/>
      <c r="CRM25" s="108"/>
      <c r="CRN25" s="108"/>
      <c r="CRO25" s="108"/>
      <c r="CRP25" s="108"/>
      <c r="CRQ25" s="108"/>
      <c r="CRR25" s="108"/>
      <c r="CRS25" s="108"/>
      <c r="CRT25" s="108"/>
      <c r="CRU25" s="108"/>
      <c r="CRV25" s="108"/>
      <c r="CRW25" s="108"/>
      <c r="CRX25" s="108"/>
      <c r="CRY25" s="108"/>
      <c r="CRZ25" s="108"/>
      <c r="CSA25" s="108"/>
      <c r="CSB25" s="108"/>
      <c r="CSC25" s="108"/>
      <c r="CSD25" s="108"/>
      <c r="CSE25" s="108"/>
      <c r="CSF25" s="108"/>
      <c r="CSG25" s="108"/>
      <c r="CSH25" s="108"/>
      <c r="CSI25" s="108"/>
      <c r="CSJ25" s="108"/>
      <c r="CSK25" s="108"/>
      <c r="CSL25" s="108"/>
      <c r="CSM25" s="108"/>
      <c r="CSN25" s="108"/>
      <c r="CSO25" s="108"/>
      <c r="CSP25" s="108"/>
      <c r="CSQ25" s="108"/>
      <c r="CSR25" s="108"/>
      <c r="CSS25" s="108"/>
      <c r="CST25" s="108"/>
      <c r="CSU25" s="108"/>
      <c r="CSV25" s="108"/>
      <c r="CSW25" s="108"/>
      <c r="CSX25" s="108"/>
      <c r="CSY25" s="108"/>
      <c r="CSZ25" s="108"/>
      <c r="CTA25" s="108"/>
      <c r="CTB25" s="108"/>
      <c r="CTC25" s="108"/>
      <c r="CTD25" s="108"/>
      <c r="CTE25" s="108"/>
      <c r="CTF25" s="108"/>
      <c r="CTG25" s="108"/>
      <c r="CTH25" s="108"/>
      <c r="CTI25" s="108"/>
      <c r="CTJ25" s="108"/>
      <c r="CTK25" s="108"/>
      <c r="CTL25" s="108"/>
      <c r="CTM25" s="108"/>
      <c r="CTN25" s="108"/>
      <c r="CTO25" s="108"/>
      <c r="CTP25" s="108"/>
      <c r="CTQ25" s="108"/>
      <c r="CTR25" s="108"/>
      <c r="CTS25" s="108"/>
      <c r="CTT25" s="108"/>
      <c r="CTU25" s="108"/>
      <c r="CTV25" s="108"/>
      <c r="CTW25" s="108"/>
      <c r="CTX25" s="108"/>
      <c r="CTY25" s="108"/>
      <c r="CTZ25" s="108"/>
      <c r="CUA25" s="108"/>
      <c r="CUB25" s="108"/>
      <c r="CUC25" s="108"/>
      <c r="CUD25" s="108"/>
      <c r="CUE25" s="108"/>
      <c r="CUF25" s="108"/>
      <c r="CUG25" s="108"/>
      <c r="CUH25" s="108"/>
      <c r="CUI25" s="108"/>
      <c r="CUJ25" s="108"/>
      <c r="CUK25" s="108"/>
      <c r="CUL25" s="108"/>
      <c r="CUM25" s="108"/>
      <c r="CUN25" s="108"/>
      <c r="CUO25" s="108"/>
      <c r="CUP25" s="108"/>
      <c r="CUQ25" s="108"/>
      <c r="CUR25" s="108"/>
      <c r="CUS25" s="108"/>
      <c r="CUT25" s="108"/>
      <c r="CUU25" s="108"/>
      <c r="CUV25" s="108"/>
      <c r="CUW25" s="108"/>
      <c r="CUX25" s="108"/>
      <c r="CUY25" s="108"/>
      <c r="CUZ25" s="108"/>
      <c r="CVA25" s="108"/>
      <c r="CVB25" s="108"/>
      <c r="CVC25" s="108"/>
      <c r="CVD25" s="108"/>
      <c r="CVE25" s="108"/>
      <c r="CVF25" s="108"/>
      <c r="CVG25" s="108"/>
      <c r="CVH25" s="108"/>
      <c r="CVI25" s="108"/>
      <c r="CVJ25" s="108"/>
      <c r="CVK25" s="108"/>
      <c r="CVL25" s="108"/>
      <c r="CVM25" s="108"/>
      <c r="CVN25" s="108"/>
      <c r="CVO25" s="108"/>
      <c r="CVP25" s="108"/>
      <c r="CVQ25" s="108"/>
      <c r="CVR25" s="108"/>
      <c r="CVS25" s="108"/>
      <c r="CVT25" s="108"/>
      <c r="CVU25" s="108"/>
      <c r="CVV25" s="108"/>
      <c r="CVW25" s="108"/>
      <c r="CVX25" s="108"/>
      <c r="CVY25" s="108"/>
      <c r="CVZ25" s="108"/>
      <c r="CWA25" s="108"/>
      <c r="CWB25" s="108"/>
      <c r="CWC25" s="108"/>
      <c r="CWD25" s="108"/>
      <c r="CWE25" s="108"/>
      <c r="CWF25" s="108"/>
      <c r="CWG25" s="108"/>
      <c r="CWH25" s="108"/>
      <c r="CWI25" s="108"/>
      <c r="CWJ25" s="108"/>
      <c r="CWK25" s="108"/>
      <c r="CWL25" s="108"/>
      <c r="CWM25" s="108"/>
      <c r="CWN25" s="108"/>
      <c r="CWO25" s="108"/>
      <c r="CWP25" s="108"/>
      <c r="CWQ25" s="108"/>
      <c r="CWR25" s="108"/>
      <c r="CWS25" s="108"/>
      <c r="CWT25" s="108"/>
      <c r="CWU25" s="108"/>
      <c r="CWV25" s="108"/>
      <c r="CWW25" s="108"/>
      <c r="CWX25" s="108"/>
      <c r="CWY25" s="108"/>
      <c r="CWZ25" s="108"/>
      <c r="CXA25" s="108"/>
      <c r="CXB25" s="108"/>
      <c r="CXC25" s="108"/>
      <c r="CXD25" s="108"/>
      <c r="CXE25" s="108"/>
      <c r="CXF25" s="108"/>
      <c r="CXG25" s="108"/>
      <c r="CXH25" s="108"/>
      <c r="CXI25" s="108"/>
      <c r="CXJ25" s="108"/>
      <c r="CXK25" s="108"/>
      <c r="CXL25" s="108"/>
      <c r="CXM25" s="108"/>
      <c r="CXN25" s="108"/>
      <c r="CXO25" s="108"/>
      <c r="CXP25" s="108"/>
      <c r="CXQ25" s="108"/>
      <c r="CXR25" s="108"/>
      <c r="CXS25" s="108"/>
      <c r="CXT25" s="108"/>
      <c r="CXU25" s="108"/>
      <c r="CXV25" s="108"/>
      <c r="CXW25" s="108"/>
      <c r="CXX25" s="108"/>
      <c r="CXY25" s="108"/>
      <c r="CXZ25" s="108"/>
      <c r="CYA25" s="108"/>
      <c r="CYB25" s="108"/>
      <c r="CYC25" s="108"/>
      <c r="CYD25" s="108"/>
      <c r="CYE25" s="108"/>
      <c r="CYF25" s="108"/>
      <c r="CYG25" s="108"/>
      <c r="CYH25" s="108"/>
      <c r="CYI25" s="108"/>
      <c r="CYJ25" s="108"/>
      <c r="CYK25" s="108"/>
      <c r="CYL25" s="108"/>
      <c r="CYM25" s="108"/>
      <c r="CYN25" s="108"/>
      <c r="CYO25" s="108"/>
      <c r="CYP25" s="108"/>
      <c r="CYQ25" s="108"/>
      <c r="CYR25" s="108"/>
      <c r="CYS25" s="108"/>
      <c r="CYT25" s="108"/>
      <c r="CYU25" s="108"/>
      <c r="CYV25" s="108"/>
      <c r="CYW25" s="108"/>
      <c r="CYX25" s="108"/>
      <c r="CYY25" s="108"/>
      <c r="CYZ25" s="108"/>
      <c r="CZA25" s="108"/>
      <c r="CZB25" s="108"/>
      <c r="CZC25" s="108"/>
      <c r="CZD25" s="108"/>
      <c r="CZE25" s="108"/>
      <c r="CZF25" s="108"/>
      <c r="CZG25" s="108"/>
      <c r="CZH25" s="108"/>
      <c r="CZI25" s="108"/>
      <c r="CZJ25" s="108"/>
      <c r="CZK25" s="108"/>
      <c r="CZL25" s="108"/>
      <c r="CZM25" s="108"/>
      <c r="CZN25" s="108"/>
      <c r="CZO25" s="108"/>
      <c r="CZP25" s="108"/>
      <c r="CZQ25" s="108"/>
      <c r="CZR25" s="108"/>
      <c r="CZS25" s="108"/>
      <c r="CZT25" s="108"/>
      <c r="CZU25" s="108"/>
      <c r="CZV25" s="108"/>
      <c r="CZW25" s="108"/>
      <c r="CZX25" s="108"/>
      <c r="CZY25" s="108"/>
      <c r="CZZ25" s="108"/>
      <c r="DAA25" s="108"/>
      <c r="DAB25" s="108"/>
      <c r="DAC25" s="108"/>
      <c r="DAD25" s="108"/>
      <c r="DAE25" s="108"/>
      <c r="DAF25" s="108"/>
      <c r="DAG25" s="108"/>
      <c r="DAH25" s="108"/>
      <c r="DAI25" s="108"/>
      <c r="DAJ25" s="108"/>
      <c r="DAK25" s="108"/>
      <c r="DAL25" s="108"/>
      <c r="DAM25" s="108"/>
      <c r="DAN25" s="108"/>
      <c r="DAO25" s="108"/>
      <c r="DAP25" s="108"/>
      <c r="DAQ25" s="108"/>
      <c r="DAR25" s="108"/>
      <c r="DAS25" s="108"/>
      <c r="DAT25" s="108"/>
      <c r="DAU25" s="108"/>
      <c r="DAV25" s="108"/>
      <c r="DAW25" s="108"/>
      <c r="DAX25" s="108"/>
      <c r="DAY25" s="108"/>
      <c r="DAZ25" s="108"/>
      <c r="DBA25" s="108"/>
      <c r="DBB25" s="108"/>
      <c r="DBC25" s="108"/>
      <c r="DBD25" s="108"/>
      <c r="DBE25" s="108"/>
      <c r="DBF25" s="108"/>
      <c r="DBG25" s="108"/>
      <c r="DBH25" s="108"/>
      <c r="DBI25" s="108"/>
      <c r="DBJ25" s="108"/>
      <c r="DBK25" s="108"/>
      <c r="DBL25" s="108"/>
      <c r="DBM25" s="108"/>
      <c r="DBN25" s="108"/>
      <c r="DBO25" s="108"/>
      <c r="DBP25" s="108"/>
      <c r="DBQ25" s="108"/>
      <c r="DBR25" s="108"/>
      <c r="DBS25" s="108"/>
      <c r="DBT25" s="108"/>
      <c r="DBU25" s="108"/>
      <c r="DBV25" s="108"/>
      <c r="DBW25" s="108"/>
      <c r="DBX25" s="108"/>
      <c r="DBY25" s="108"/>
      <c r="DBZ25" s="108"/>
      <c r="DCA25" s="108"/>
      <c r="DCB25" s="108"/>
      <c r="DCC25" s="108"/>
      <c r="DCD25" s="108"/>
      <c r="DCE25" s="108"/>
      <c r="DCF25" s="108"/>
      <c r="DCG25" s="108"/>
      <c r="DCH25" s="108"/>
      <c r="DCI25" s="108"/>
      <c r="DCJ25" s="108"/>
      <c r="DCK25" s="108"/>
      <c r="DCL25" s="108"/>
      <c r="DCM25" s="108"/>
      <c r="DCN25" s="108"/>
      <c r="DCO25" s="108"/>
      <c r="DCP25" s="108"/>
      <c r="DCQ25" s="108"/>
      <c r="DCR25" s="108"/>
      <c r="DCS25" s="108"/>
      <c r="DCT25" s="108"/>
      <c r="DCU25" s="108"/>
      <c r="DCV25" s="108"/>
      <c r="DCW25" s="108"/>
      <c r="DCX25" s="108"/>
      <c r="DCY25" s="108"/>
      <c r="DCZ25" s="108"/>
      <c r="DDA25" s="108"/>
      <c r="DDB25" s="108"/>
      <c r="DDC25" s="108"/>
      <c r="DDD25" s="108"/>
      <c r="DDE25" s="108"/>
      <c r="DDF25" s="108"/>
      <c r="DDG25" s="108"/>
      <c r="DDH25" s="108"/>
      <c r="DDI25" s="108"/>
      <c r="DDJ25" s="108"/>
      <c r="DDK25" s="108"/>
      <c r="DDL25" s="108"/>
      <c r="DDM25" s="108"/>
      <c r="DDN25" s="108"/>
      <c r="DDO25" s="108"/>
      <c r="DDP25" s="108"/>
      <c r="DDQ25" s="108"/>
      <c r="DDR25" s="108"/>
      <c r="DDS25" s="108"/>
      <c r="DDT25" s="108"/>
      <c r="DDU25" s="108"/>
      <c r="DDV25" s="108"/>
      <c r="DDW25" s="108"/>
      <c r="DDX25" s="108"/>
      <c r="DDY25" s="108"/>
      <c r="DDZ25" s="108"/>
      <c r="DEA25" s="108"/>
      <c r="DEB25" s="108"/>
      <c r="DEC25" s="108"/>
      <c r="DED25" s="108"/>
      <c r="DEE25" s="108"/>
      <c r="DEF25" s="108"/>
      <c r="DEG25" s="108"/>
      <c r="DEH25" s="108"/>
      <c r="DEI25" s="108"/>
      <c r="DEJ25" s="108"/>
      <c r="DEK25" s="108"/>
      <c r="DEL25" s="108"/>
      <c r="DEM25" s="108"/>
      <c r="DEN25" s="108"/>
      <c r="DEO25" s="108"/>
      <c r="DEP25" s="108"/>
      <c r="DEQ25" s="108"/>
      <c r="DER25" s="108"/>
      <c r="DES25" s="108"/>
      <c r="DET25" s="108"/>
      <c r="DEU25" s="108"/>
      <c r="DEV25" s="108"/>
      <c r="DEW25" s="108"/>
      <c r="DEX25" s="108"/>
      <c r="DEY25" s="108"/>
      <c r="DEZ25" s="108"/>
      <c r="DFA25" s="108"/>
      <c r="DFB25" s="108"/>
      <c r="DFC25" s="108"/>
      <c r="DFD25" s="108"/>
      <c r="DFE25" s="108"/>
      <c r="DFF25" s="108"/>
      <c r="DFG25" s="108"/>
      <c r="DFH25" s="108"/>
      <c r="DFI25" s="108"/>
      <c r="DFJ25" s="108"/>
      <c r="DFK25" s="108"/>
      <c r="DFL25" s="108"/>
      <c r="DFM25" s="108"/>
      <c r="DFN25" s="108"/>
      <c r="DFO25" s="108"/>
      <c r="DFP25" s="108"/>
      <c r="DFQ25" s="108"/>
      <c r="DFR25" s="108"/>
      <c r="DFS25" s="108"/>
      <c r="DFT25" s="108"/>
      <c r="DFU25" s="108"/>
      <c r="DFV25" s="108"/>
      <c r="DFW25" s="108"/>
      <c r="DFX25" s="108"/>
      <c r="DFY25" s="108"/>
      <c r="DFZ25" s="108"/>
      <c r="DGA25" s="108"/>
      <c r="DGB25" s="108"/>
      <c r="DGC25" s="108"/>
      <c r="DGD25" s="108"/>
      <c r="DGE25" s="108"/>
      <c r="DGF25" s="108"/>
      <c r="DGG25" s="108"/>
      <c r="DGH25" s="108"/>
      <c r="DGI25" s="108"/>
      <c r="DGJ25" s="108"/>
      <c r="DGK25" s="108"/>
      <c r="DGL25" s="108"/>
      <c r="DGM25" s="108"/>
      <c r="DGN25" s="108"/>
      <c r="DGO25" s="108"/>
      <c r="DGP25" s="108"/>
      <c r="DGQ25" s="108"/>
      <c r="DGR25" s="108"/>
      <c r="DGS25" s="108"/>
      <c r="DGT25" s="108"/>
      <c r="DGU25" s="108"/>
      <c r="DGV25" s="108"/>
      <c r="DGW25" s="108"/>
      <c r="DGX25" s="108"/>
      <c r="DGY25" s="108"/>
      <c r="DGZ25" s="108"/>
      <c r="DHA25" s="108"/>
      <c r="DHB25" s="108"/>
      <c r="DHC25" s="108"/>
      <c r="DHD25" s="108"/>
      <c r="DHE25" s="108"/>
      <c r="DHF25" s="108"/>
      <c r="DHG25" s="108"/>
      <c r="DHH25" s="108"/>
      <c r="DHI25" s="108"/>
      <c r="DHJ25" s="108"/>
      <c r="DHK25" s="108"/>
      <c r="DHL25" s="108"/>
      <c r="DHM25" s="108"/>
      <c r="DHN25" s="108"/>
      <c r="DHO25" s="108"/>
      <c r="DHP25" s="108"/>
      <c r="DHQ25" s="108"/>
      <c r="DHR25" s="108"/>
      <c r="DHS25" s="108"/>
      <c r="DHT25" s="108"/>
      <c r="DHU25" s="108"/>
      <c r="DHV25" s="108"/>
      <c r="DHW25" s="108"/>
      <c r="DHX25" s="108"/>
      <c r="DHY25" s="108"/>
      <c r="DHZ25" s="108"/>
      <c r="DIA25" s="108"/>
      <c r="DIB25" s="108"/>
      <c r="DIC25" s="108"/>
      <c r="DID25" s="108"/>
      <c r="DIE25" s="108"/>
      <c r="DIF25" s="108"/>
      <c r="DIG25" s="108"/>
      <c r="DIH25" s="108"/>
      <c r="DII25" s="108"/>
      <c r="DIJ25" s="108"/>
      <c r="DIK25" s="108"/>
      <c r="DIL25" s="108"/>
      <c r="DIM25" s="108"/>
      <c r="DIN25" s="108"/>
      <c r="DIO25" s="108"/>
      <c r="DIP25" s="108"/>
      <c r="DIQ25" s="108"/>
      <c r="DIR25" s="108"/>
      <c r="DIS25" s="108"/>
      <c r="DIT25" s="108"/>
      <c r="DIU25" s="108"/>
      <c r="DIV25" s="108"/>
      <c r="DIW25" s="108"/>
      <c r="DIX25" s="108"/>
      <c r="DIY25" s="108"/>
      <c r="DIZ25" s="108"/>
      <c r="DJA25" s="108"/>
      <c r="DJB25" s="108"/>
      <c r="DJC25" s="108"/>
      <c r="DJD25" s="108"/>
      <c r="DJE25" s="108"/>
      <c r="DJF25" s="108"/>
      <c r="DJG25" s="108"/>
      <c r="DJH25" s="108"/>
      <c r="DJI25" s="108"/>
      <c r="DJJ25" s="108"/>
      <c r="DJK25" s="108"/>
      <c r="DJL25" s="108"/>
      <c r="DJM25" s="108"/>
      <c r="DJN25" s="108"/>
      <c r="DJO25" s="108"/>
      <c r="DJP25" s="108"/>
      <c r="DJQ25" s="108"/>
      <c r="DJR25" s="108"/>
      <c r="DJS25" s="108"/>
      <c r="DJT25" s="108"/>
      <c r="DJU25" s="108"/>
      <c r="DJV25" s="108"/>
      <c r="DJW25" s="108"/>
      <c r="DJX25" s="108"/>
      <c r="DJY25" s="108"/>
      <c r="DJZ25" s="108"/>
      <c r="DKA25" s="108"/>
      <c r="DKB25" s="108"/>
      <c r="DKC25" s="108"/>
      <c r="DKD25" s="108"/>
      <c r="DKE25" s="108"/>
      <c r="DKF25" s="108"/>
      <c r="DKG25" s="108"/>
      <c r="DKH25" s="108"/>
      <c r="DKI25" s="108"/>
      <c r="DKJ25" s="108"/>
      <c r="DKK25" s="108"/>
      <c r="DKL25" s="108"/>
      <c r="DKM25" s="108"/>
      <c r="DKN25" s="108"/>
      <c r="DKO25" s="108"/>
      <c r="DKP25" s="108"/>
      <c r="DKQ25" s="108"/>
      <c r="DKR25" s="108"/>
      <c r="DKS25" s="108"/>
      <c r="DKT25" s="108"/>
      <c r="DKU25" s="108"/>
      <c r="DKV25" s="108"/>
      <c r="DKW25" s="108"/>
      <c r="DKX25" s="108"/>
      <c r="DKY25" s="108"/>
      <c r="DKZ25" s="108"/>
      <c r="DLA25" s="108"/>
      <c r="DLB25" s="108"/>
      <c r="DLC25" s="108"/>
      <c r="DLD25" s="108"/>
      <c r="DLE25" s="108"/>
      <c r="DLF25" s="108"/>
      <c r="DLG25" s="108"/>
      <c r="DLH25" s="108"/>
      <c r="DLI25" s="108"/>
      <c r="DLJ25" s="108"/>
      <c r="DLK25" s="108"/>
      <c r="DLL25" s="108"/>
      <c r="DLM25" s="108"/>
      <c r="DLN25" s="108"/>
      <c r="DLO25" s="108"/>
      <c r="DLP25" s="108"/>
      <c r="DLQ25" s="108"/>
      <c r="DLR25" s="108"/>
      <c r="DLS25" s="108"/>
      <c r="DLT25" s="108"/>
      <c r="DLU25" s="108"/>
      <c r="DLV25" s="108"/>
      <c r="DLW25" s="108"/>
      <c r="DLX25" s="108"/>
      <c r="DLY25" s="108"/>
      <c r="DLZ25" s="108"/>
      <c r="DMA25" s="108"/>
      <c r="DMB25" s="108"/>
      <c r="DMC25" s="108"/>
      <c r="DMD25" s="108"/>
      <c r="DME25" s="108"/>
      <c r="DMF25" s="108"/>
      <c r="DMG25" s="108"/>
      <c r="DMH25" s="108"/>
      <c r="DMI25" s="108"/>
      <c r="DMJ25" s="108"/>
      <c r="DMK25" s="108"/>
      <c r="DML25" s="108"/>
      <c r="DMM25" s="108"/>
      <c r="DMN25" s="108"/>
      <c r="DMO25" s="108"/>
      <c r="DMP25" s="108"/>
      <c r="DMQ25" s="108"/>
      <c r="DMR25" s="108"/>
      <c r="DMS25" s="108"/>
      <c r="DMT25" s="108"/>
      <c r="DMU25" s="108"/>
      <c r="DMV25" s="108"/>
      <c r="DMW25" s="108"/>
      <c r="DMX25" s="108"/>
      <c r="DMY25" s="108"/>
      <c r="DMZ25" s="108"/>
      <c r="DNA25" s="108"/>
      <c r="DNB25" s="108"/>
      <c r="DNC25" s="108"/>
      <c r="DND25" s="108"/>
      <c r="DNE25" s="108"/>
      <c r="DNF25" s="108"/>
      <c r="DNG25" s="108"/>
      <c r="DNH25" s="108"/>
      <c r="DNI25" s="108"/>
      <c r="DNJ25" s="108"/>
      <c r="DNK25" s="108"/>
      <c r="DNL25" s="108"/>
      <c r="DNM25" s="108"/>
      <c r="DNN25" s="108"/>
      <c r="DNO25" s="108"/>
      <c r="DNP25" s="108"/>
      <c r="DNQ25" s="108"/>
      <c r="DNR25" s="108"/>
      <c r="DNS25" s="108"/>
      <c r="DNT25" s="108"/>
      <c r="DNU25" s="108"/>
      <c r="DNV25" s="108"/>
      <c r="DNW25" s="108"/>
      <c r="DNX25" s="108"/>
      <c r="DNY25" s="108"/>
      <c r="DNZ25" s="108"/>
      <c r="DOA25" s="108"/>
      <c r="DOB25" s="108"/>
      <c r="DOC25" s="108"/>
      <c r="DOD25" s="108"/>
      <c r="DOE25" s="108"/>
      <c r="DOF25" s="108"/>
      <c r="DOG25" s="108"/>
      <c r="DOH25" s="108"/>
      <c r="DOI25" s="108"/>
      <c r="DOJ25" s="108"/>
      <c r="DOK25" s="108"/>
      <c r="DOL25" s="108"/>
      <c r="DOM25" s="108"/>
      <c r="DON25" s="108"/>
      <c r="DOO25" s="108"/>
      <c r="DOP25" s="108"/>
      <c r="DOQ25" s="108"/>
      <c r="DOR25" s="108"/>
      <c r="DOS25" s="108"/>
      <c r="DOT25" s="108"/>
      <c r="DOU25" s="108"/>
      <c r="DOV25" s="108"/>
      <c r="DOW25" s="108"/>
      <c r="DOX25" s="108"/>
      <c r="DOY25" s="108"/>
      <c r="DOZ25" s="108"/>
      <c r="DPA25" s="108"/>
      <c r="DPB25" s="108"/>
      <c r="DPC25" s="108"/>
      <c r="DPD25" s="108"/>
      <c r="DPE25" s="108"/>
      <c r="DPF25" s="108"/>
      <c r="DPG25" s="108"/>
      <c r="DPH25" s="108"/>
      <c r="DPI25" s="108"/>
      <c r="DPJ25" s="108"/>
      <c r="DPK25" s="108"/>
      <c r="DPL25" s="108"/>
      <c r="DPM25" s="108"/>
      <c r="DPN25" s="108"/>
      <c r="DPO25" s="108"/>
      <c r="DPP25" s="108"/>
      <c r="DPQ25" s="108"/>
      <c r="DPR25" s="108"/>
      <c r="DPS25" s="108"/>
      <c r="DPT25" s="108"/>
      <c r="DPU25" s="108"/>
      <c r="DPV25" s="108"/>
      <c r="DPW25" s="108"/>
      <c r="DPX25" s="108"/>
      <c r="DPY25" s="108"/>
      <c r="DPZ25" s="108"/>
      <c r="DQA25" s="108"/>
      <c r="DQB25" s="108"/>
      <c r="DQC25" s="108"/>
      <c r="DQD25" s="108"/>
      <c r="DQE25" s="108"/>
      <c r="DQF25" s="108"/>
      <c r="DQG25" s="108"/>
      <c r="DQH25" s="108"/>
      <c r="DQI25" s="108"/>
      <c r="DQJ25" s="108"/>
      <c r="DQK25" s="108"/>
      <c r="DQL25" s="108"/>
      <c r="DQM25" s="108"/>
      <c r="DQN25" s="108"/>
      <c r="DQO25" s="108"/>
      <c r="DQP25" s="108"/>
      <c r="DQQ25" s="108"/>
      <c r="DQR25" s="108"/>
      <c r="DQS25" s="108"/>
      <c r="DQT25" s="108"/>
      <c r="DQU25" s="108"/>
      <c r="DQV25" s="108"/>
      <c r="DQW25" s="108"/>
      <c r="DQX25" s="108"/>
      <c r="DQY25" s="108"/>
      <c r="DQZ25" s="108"/>
      <c r="DRA25" s="108"/>
      <c r="DRB25" s="108"/>
      <c r="DRC25" s="108"/>
      <c r="DRD25" s="108"/>
      <c r="DRE25" s="108"/>
      <c r="DRF25" s="108"/>
      <c r="DRG25" s="108"/>
      <c r="DRH25" s="108"/>
      <c r="DRI25" s="108"/>
      <c r="DRJ25" s="108"/>
      <c r="DRK25" s="108"/>
      <c r="DRL25" s="108"/>
      <c r="DRM25" s="108"/>
      <c r="DRN25" s="108"/>
      <c r="DRO25" s="108"/>
      <c r="DRP25" s="108"/>
      <c r="DRQ25" s="108"/>
      <c r="DRR25" s="108"/>
      <c r="DRS25" s="108"/>
      <c r="DRT25" s="108"/>
      <c r="DRU25" s="108"/>
      <c r="DRV25" s="108"/>
      <c r="DRW25" s="108"/>
      <c r="DRX25" s="108"/>
      <c r="DRY25" s="108"/>
      <c r="DRZ25" s="108"/>
      <c r="DSA25" s="108"/>
      <c r="DSB25" s="108"/>
      <c r="DSC25" s="108"/>
      <c r="DSD25" s="108"/>
      <c r="DSE25" s="108"/>
      <c r="DSF25" s="108"/>
      <c r="DSG25" s="108"/>
      <c r="DSH25" s="108"/>
      <c r="DSI25" s="108"/>
      <c r="DSJ25" s="108"/>
      <c r="DSK25" s="108"/>
      <c r="DSL25" s="108"/>
      <c r="DSM25" s="108"/>
      <c r="DSN25" s="108"/>
      <c r="DSO25" s="108"/>
      <c r="DSP25" s="108"/>
      <c r="DSQ25" s="108"/>
      <c r="DSR25" s="108"/>
      <c r="DSS25" s="108"/>
      <c r="DST25" s="108"/>
      <c r="DSU25" s="108"/>
      <c r="DSV25" s="108"/>
      <c r="DSW25" s="108"/>
      <c r="DSX25" s="108"/>
      <c r="DSY25" s="108"/>
      <c r="DSZ25" s="108"/>
      <c r="DTA25" s="108"/>
      <c r="DTB25" s="108"/>
      <c r="DTC25" s="108"/>
      <c r="DTD25" s="108"/>
      <c r="DTE25" s="108"/>
      <c r="DTF25" s="108"/>
      <c r="DTG25" s="108"/>
      <c r="DTH25" s="108"/>
      <c r="DTI25" s="108"/>
      <c r="DTJ25" s="108"/>
      <c r="DTK25" s="108"/>
      <c r="DTL25" s="108"/>
      <c r="DTM25" s="108"/>
      <c r="DTN25" s="108"/>
      <c r="DTO25" s="108"/>
      <c r="DTP25" s="108"/>
      <c r="DTQ25" s="108"/>
      <c r="DTR25" s="108"/>
      <c r="DTS25" s="108"/>
      <c r="DTT25" s="108"/>
      <c r="DTU25" s="108"/>
      <c r="DTV25" s="108"/>
      <c r="DTW25" s="108"/>
      <c r="DTX25" s="108"/>
      <c r="DTY25" s="108"/>
      <c r="DTZ25" s="108"/>
      <c r="DUA25" s="108"/>
      <c r="DUB25" s="108"/>
      <c r="DUC25" s="108"/>
      <c r="DUD25" s="108"/>
      <c r="DUE25" s="108"/>
      <c r="DUF25" s="108"/>
      <c r="DUG25" s="108"/>
      <c r="DUH25" s="108"/>
      <c r="DUI25" s="108"/>
      <c r="DUJ25" s="108"/>
      <c r="DUK25" s="108"/>
      <c r="DUL25" s="108"/>
      <c r="DUM25" s="108"/>
      <c r="DUN25" s="108"/>
      <c r="DUO25" s="108"/>
      <c r="DUP25" s="108"/>
      <c r="DUQ25" s="108"/>
      <c r="DUR25" s="108"/>
      <c r="DUS25" s="108"/>
      <c r="DUT25" s="108"/>
      <c r="DUU25" s="108"/>
      <c r="DUV25" s="108"/>
      <c r="DUW25" s="108"/>
      <c r="DUX25" s="108"/>
      <c r="DUY25" s="108"/>
      <c r="DUZ25" s="108"/>
      <c r="DVA25" s="108"/>
      <c r="DVB25" s="108"/>
      <c r="DVC25" s="108"/>
      <c r="DVD25" s="108"/>
      <c r="DVE25" s="108"/>
      <c r="DVF25" s="108"/>
      <c r="DVG25" s="108"/>
      <c r="DVH25" s="108"/>
      <c r="DVI25" s="108"/>
      <c r="DVJ25" s="108"/>
      <c r="DVK25" s="108"/>
      <c r="DVL25" s="108"/>
      <c r="DVM25" s="108"/>
      <c r="DVN25" s="108"/>
      <c r="DVO25" s="108"/>
      <c r="DVP25" s="108"/>
      <c r="DVQ25" s="108"/>
      <c r="DVR25" s="108"/>
      <c r="DVS25" s="108"/>
      <c r="DVT25" s="108"/>
      <c r="DVU25" s="108"/>
      <c r="DVV25" s="108"/>
      <c r="DVW25" s="108"/>
      <c r="DVX25" s="108"/>
      <c r="DVY25" s="108"/>
      <c r="DVZ25" s="108"/>
      <c r="DWA25" s="108"/>
      <c r="DWB25" s="108"/>
      <c r="DWC25" s="108"/>
      <c r="DWD25" s="108"/>
      <c r="DWE25" s="108"/>
      <c r="DWF25" s="108"/>
      <c r="DWG25" s="108"/>
      <c r="DWH25" s="108"/>
      <c r="DWI25" s="108"/>
      <c r="DWJ25" s="108"/>
      <c r="DWK25" s="108"/>
      <c r="DWL25" s="108"/>
      <c r="DWM25" s="108"/>
      <c r="DWN25" s="108"/>
      <c r="DWO25" s="108"/>
      <c r="DWP25" s="108"/>
      <c r="DWQ25" s="108"/>
      <c r="DWR25" s="108"/>
      <c r="DWS25" s="108"/>
      <c r="DWT25" s="108"/>
      <c r="DWU25" s="108"/>
      <c r="DWV25" s="108"/>
      <c r="DWW25" s="108"/>
      <c r="DWX25" s="108"/>
      <c r="DWY25" s="108"/>
      <c r="DWZ25" s="108"/>
      <c r="DXA25" s="108"/>
      <c r="DXB25" s="108"/>
      <c r="DXC25" s="108"/>
      <c r="DXD25" s="108"/>
      <c r="DXE25" s="108"/>
      <c r="DXF25" s="108"/>
      <c r="DXG25" s="108"/>
      <c r="DXH25" s="108"/>
      <c r="DXI25" s="108"/>
      <c r="DXJ25" s="108"/>
      <c r="DXK25" s="108"/>
      <c r="DXL25" s="108"/>
      <c r="DXM25" s="108"/>
      <c r="DXN25" s="108"/>
      <c r="DXO25" s="108"/>
      <c r="DXP25" s="108"/>
      <c r="DXQ25" s="108"/>
      <c r="DXR25" s="108"/>
      <c r="DXS25" s="108"/>
      <c r="DXT25" s="108"/>
      <c r="DXU25" s="108"/>
      <c r="DXV25" s="108"/>
      <c r="DXW25" s="108"/>
      <c r="DXX25" s="108"/>
      <c r="DXY25" s="108"/>
      <c r="DXZ25" s="108"/>
      <c r="DYA25" s="108"/>
      <c r="DYB25" s="108"/>
      <c r="DYC25" s="108"/>
      <c r="DYD25" s="108"/>
      <c r="DYE25" s="108"/>
      <c r="DYF25" s="108"/>
      <c r="DYG25" s="108"/>
      <c r="DYH25" s="108"/>
      <c r="DYI25" s="108"/>
      <c r="DYJ25" s="108"/>
      <c r="DYK25" s="108"/>
      <c r="DYL25" s="108"/>
      <c r="DYM25" s="108"/>
      <c r="DYN25" s="108"/>
      <c r="DYO25" s="108"/>
      <c r="DYP25" s="108"/>
      <c r="DYQ25" s="108"/>
      <c r="DYR25" s="108"/>
      <c r="DYS25" s="108"/>
      <c r="DYT25" s="108"/>
      <c r="DYU25" s="108"/>
      <c r="DYV25" s="108"/>
      <c r="DYW25" s="108"/>
      <c r="DYX25" s="108"/>
      <c r="DYY25" s="108"/>
      <c r="DYZ25" s="108"/>
      <c r="DZA25" s="108"/>
      <c r="DZB25" s="108"/>
      <c r="DZC25" s="108"/>
      <c r="DZD25" s="108"/>
      <c r="DZE25" s="108"/>
      <c r="DZF25" s="108"/>
      <c r="DZG25" s="108"/>
      <c r="DZH25" s="108"/>
      <c r="DZI25" s="108"/>
      <c r="DZJ25" s="108"/>
      <c r="DZK25" s="108"/>
      <c r="DZL25" s="108"/>
      <c r="DZM25" s="108"/>
      <c r="DZN25" s="108"/>
      <c r="DZO25" s="108"/>
      <c r="DZP25" s="108"/>
      <c r="DZQ25" s="108"/>
      <c r="DZR25" s="108"/>
      <c r="DZS25" s="108"/>
      <c r="DZT25" s="108"/>
      <c r="DZU25" s="108"/>
      <c r="DZV25" s="108"/>
      <c r="DZW25" s="108"/>
      <c r="DZX25" s="108"/>
      <c r="DZY25" s="108"/>
      <c r="DZZ25" s="108"/>
      <c r="EAA25" s="108"/>
      <c r="EAB25" s="108"/>
      <c r="EAC25" s="108"/>
      <c r="EAD25" s="108"/>
      <c r="EAE25" s="108"/>
      <c r="EAF25" s="108"/>
      <c r="EAG25" s="108"/>
      <c r="EAH25" s="108"/>
      <c r="EAI25" s="108"/>
      <c r="EAJ25" s="108"/>
      <c r="EAK25" s="108"/>
      <c r="EAL25" s="108"/>
      <c r="EAM25" s="108"/>
      <c r="EAN25" s="108"/>
      <c r="EAO25" s="108"/>
      <c r="EAP25" s="108"/>
      <c r="EAQ25" s="108"/>
      <c r="EAR25" s="108"/>
      <c r="EAS25" s="108"/>
      <c r="EAT25" s="108"/>
      <c r="EAU25" s="108"/>
      <c r="EAV25" s="108"/>
      <c r="EAW25" s="108"/>
      <c r="EAX25" s="108"/>
      <c r="EAY25" s="108"/>
      <c r="EAZ25" s="108"/>
      <c r="EBA25" s="108"/>
      <c r="EBB25" s="108"/>
      <c r="EBC25" s="108"/>
      <c r="EBD25" s="108"/>
      <c r="EBE25" s="108"/>
      <c r="EBF25" s="108"/>
      <c r="EBG25" s="108"/>
      <c r="EBH25" s="108"/>
      <c r="EBI25" s="108"/>
      <c r="EBJ25" s="108"/>
      <c r="EBK25" s="108"/>
      <c r="EBL25" s="108"/>
      <c r="EBM25" s="108"/>
      <c r="EBN25" s="108"/>
      <c r="EBO25" s="108"/>
      <c r="EBP25" s="108"/>
      <c r="EBQ25" s="108"/>
      <c r="EBR25" s="108"/>
      <c r="EBS25" s="108"/>
      <c r="EBT25" s="108"/>
      <c r="EBU25" s="108"/>
      <c r="EBV25" s="108"/>
      <c r="EBW25" s="108"/>
      <c r="EBX25" s="108"/>
      <c r="EBY25" s="108"/>
      <c r="EBZ25" s="108"/>
      <c r="ECA25" s="108"/>
      <c r="ECB25" s="108"/>
      <c r="ECC25" s="108"/>
      <c r="ECD25" s="108"/>
      <c r="ECE25" s="108"/>
      <c r="ECF25" s="108"/>
      <c r="ECG25" s="108"/>
      <c r="ECH25" s="108"/>
      <c r="ECI25" s="108"/>
      <c r="ECJ25" s="108"/>
      <c r="ECK25" s="108"/>
      <c r="ECL25" s="108"/>
      <c r="ECM25" s="108"/>
      <c r="ECN25" s="108"/>
      <c r="ECO25" s="108"/>
      <c r="ECP25" s="108"/>
      <c r="ECQ25" s="108"/>
      <c r="ECR25" s="108"/>
      <c r="ECS25" s="108"/>
      <c r="ECT25" s="108"/>
      <c r="ECU25" s="108"/>
      <c r="ECV25" s="108"/>
      <c r="ECW25" s="108"/>
      <c r="ECX25" s="108"/>
      <c r="ECY25" s="108"/>
      <c r="ECZ25" s="108"/>
      <c r="EDA25" s="108"/>
      <c r="EDB25" s="108"/>
      <c r="EDC25" s="108"/>
      <c r="EDD25" s="108"/>
      <c r="EDE25" s="108"/>
      <c r="EDF25" s="108"/>
      <c r="EDG25" s="108"/>
      <c r="EDH25" s="108"/>
      <c r="EDI25" s="108"/>
      <c r="EDJ25" s="108"/>
      <c r="EDK25" s="108"/>
      <c r="EDL25" s="108"/>
      <c r="EDM25" s="108"/>
      <c r="EDN25" s="108"/>
      <c r="EDO25" s="108"/>
      <c r="EDP25" s="108"/>
      <c r="EDQ25" s="108"/>
      <c r="EDR25" s="108"/>
      <c r="EDS25" s="108"/>
      <c r="EDT25" s="108"/>
      <c r="EDU25" s="108"/>
      <c r="EDV25" s="108"/>
      <c r="EDW25" s="108"/>
      <c r="EDX25" s="108"/>
      <c r="EDY25" s="108"/>
      <c r="EDZ25" s="108"/>
      <c r="EEA25" s="108"/>
      <c r="EEB25" s="108"/>
      <c r="EEC25" s="108"/>
      <c r="EED25" s="108"/>
      <c r="EEE25" s="108"/>
      <c r="EEF25" s="108"/>
      <c r="EEG25" s="108"/>
      <c r="EEH25" s="108"/>
      <c r="EEI25" s="108"/>
      <c r="EEJ25" s="108"/>
      <c r="EEK25" s="108"/>
      <c r="EEL25" s="108"/>
      <c r="EEM25" s="108"/>
      <c r="EEN25" s="108"/>
      <c r="EEO25" s="108"/>
      <c r="EEP25" s="108"/>
      <c r="EEQ25" s="108"/>
      <c r="EER25" s="108"/>
      <c r="EES25" s="108"/>
      <c r="EET25" s="108"/>
      <c r="EEU25" s="108"/>
      <c r="EEV25" s="108"/>
      <c r="EEW25" s="108"/>
      <c r="EEX25" s="108"/>
      <c r="EEY25" s="108"/>
      <c r="EEZ25" s="108"/>
      <c r="EFA25" s="108"/>
      <c r="EFB25" s="108"/>
      <c r="EFC25" s="108"/>
      <c r="EFD25" s="108"/>
      <c r="EFE25" s="108"/>
      <c r="EFF25" s="108"/>
      <c r="EFG25" s="108"/>
      <c r="EFH25" s="108"/>
      <c r="EFI25" s="108"/>
      <c r="EFJ25" s="108"/>
      <c r="EFK25" s="108"/>
      <c r="EFL25" s="108"/>
      <c r="EFM25" s="108"/>
      <c r="EFN25" s="108"/>
      <c r="EFO25" s="108"/>
      <c r="EFP25" s="108"/>
      <c r="EFQ25" s="108"/>
      <c r="EFR25" s="108"/>
      <c r="EFS25" s="108"/>
      <c r="EFT25" s="108"/>
      <c r="EFU25" s="108"/>
      <c r="EFV25" s="108"/>
      <c r="EFW25" s="108"/>
      <c r="EFX25" s="108"/>
      <c r="EFY25" s="108"/>
      <c r="EFZ25" s="108"/>
      <c r="EGA25" s="108"/>
      <c r="EGB25" s="108"/>
      <c r="EGC25" s="108"/>
      <c r="EGD25" s="108"/>
      <c r="EGE25" s="108"/>
      <c r="EGF25" s="108"/>
      <c r="EGG25" s="108"/>
      <c r="EGH25" s="108"/>
      <c r="EGI25" s="108"/>
      <c r="EGJ25" s="108"/>
      <c r="EGK25" s="108"/>
      <c r="EGL25" s="108"/>
      <c r="EGM25" s="108"/>
      <c r="EGN25" s="108"/>
      <c r="EGO25" s="108"/>
      <c r="EGP25" s="108"/>
      <c r="EGQ25" s="108"/>
      <c r="EGR25" s="108"/>
      <c r="EGS25" s="108"/>
      <c r="EGT25" s="108"/>
      <c r="EGU25" s="108"/>
      <c r="EGV25" s="108"/>
      <c r="EGW25" s="108"/>
      <c r="EGX25" s="108"/>
      <c r="EGY25" s="108"/>
      <c r="EGZ25" s="108"/>
      <c r="EHA25" s="108"/>
      <c r="EHB25" s="108"/>
      <c r="EHC25" s="108"/>
      <c r="EHD25" s="108"/>
      <c r="EHE25" s="108"/>
      <c r="EHF25" s="108"/>
      <c r="EHG25" s="108"/>
      <c r="EHH25" s="108"/>
      <c r="EHI25" s="108"/>
      <c r="EHJ25" s="108"/>
      <c r="EHK25" s="108"/>
      <c r="EHL25" s="108"/>
      <c r="EHM25" s="108"/>
      <c r="EHN25" s="108"/>
      <c r="EHO25" s="108"/>
      <c r="EHP25" s="108"/>
      <c r="EHQ25" s="108"/>
      <c r="EHR25" s="108"/>
      <c r="EHS25" s="108"/>
      <c r="EHT25" s="108"/>
      <c r="EHU25" s="108"/>
      <c r="EHV25" s="108"/>
      <c r="EHW25" s="108"/>
      <c r="EHX25" s="108"/>
      <c r="EHY25" s="108"/>
      <c r="EHZ25" s="108"/>
      <c r="EIA25" s="108"/>
      <c r="EIB25" s="108"/>
      <c r="EIC25" s="108"/>
      <c r="EID25" s="108"/>
      <c r="EIE25" s="108"/>
      <c r="EIF25" s="108"/>
      <c r="EIG25" s="108"/>
      <c r="EIH25" s="108"/>
      <c r="EII25" s="108"/>
      <c r="EIJ25" s="108"/>
      <c r="EIK25" s="108"/>
      <c r="EIL25" s="108"/>
      <c r="EIM25" s="108"/>
      <c r="EIN25" s="108"/>
      <c r="EIO25" s="108"/>
      <c r="EIP25" s="108"/>
      <c r="EIQ25" s="108"/>
      <c r="EIR25" s="108"/>
      <c r="EIS25" s="108"/>
      <c r="EIT25" s="108"/>
      <c r="EIU25" s="108"/>
      <c r="EIV25" s="108"/>
      <c r="EIW25" s="108"/>
      <c r="EIX25" s="108"/>
      <c r="EIY25" s="108"/>
      <c r="EIZ25" s="108"/>
      <c r="EJA25" s="108"/>
      <c r="EJB25" s="108"/>
      <c r="EJC25" s="108"/>
      <c r="EJD25" s="108"/>
      <c r="EJE25" s="108"/>
      <c r="EJF25" s="108"/>
      <c r="EJG25" s="108"/>
      <c r="EJH25" s="108"/>
      <c r="EJI25" s="108"/>
      <c r="EJJ25" s="108"/>
      <c r="EJK25" s="108"/>
      <c r="EJL25" s="108"/>
      <c r="EJM25" s="108"/>
      <c r="EJN25" s="108"/>
      <c r="EJO25" s="108"/>
      <c r="EJP25" s="108"/>
      <c r="EJQ25" s="108"/>
      <c r="EJR25" s="108"/>
      <c r="EJS25" s="108"/>
      <c r="EJT25" s="108"/>
      <c r="EJU25" s="108"/>
      <c r="EJV25" s="108"/>
      <c r="EJW25" s="108"/>
      <c r="EJX25" s="108"/>
      <c r="EJY25" s="108"/>
      <c r="EJZ25" s="108"/>
      <c r="EKA25" s="108"/>
      <c r="EKB25" s="108"/>
      <c r="EKC25" s="108"/>
      <c r="EKD25" s="108"/>
      <c r="EKE25" s="108"/>
      <c r="EKF25" s="108"/>
      <c r="EKG25" s="108"/>
      <c r="EKH25" s="108"/>
      <c r="EKI25" s="108"/>
      <c r="EKJ25" s="108"/>
      <c r="EKK25" s="108"/>
      <c r="EKL25" s="108"/>
      <c r="EKM25" s="108"/>
      <c r="EKN25" s="108"/>
      <c r="EKO25" s="108"/>
      <c r="EKP25" s="108"/>
      <c r="EKQ25" s="108"/>
      <c r="EKR25" s="108"/>
      <c r="EKS25" s="108"/>
      <c r="EKT25" s="108"/>
      <c r="EKU25" s="108"/>
      <c r="EKV25" s="108"/>
      <c r="EKW25" s="108"/>
      <c r="EKX25" s="108"/>
      <c r="EKY25" s="108"/>
      <c r="EKZ25" s="108"/>
      <c r="ELA25" s="108"/>
      <c r="ELB25" s="108"/>
      <c r="ELC25" s="108"/>
      <c r="ELD25" s="108"/>
      <c r="ELE25" s="108"/>
      <c r="ELF25" s="108"/>
      <c r="ELG25" s="108"/>
      <c r="ELH25" s="108"/>
      <c r="ELI25" s="108"/>
      <c r="ELJ25" s="108"/>
      <c r="ELK25" s="108"/>
      <c r="ELL25" s="108"/>
      <c r="ELM25" s="108"/>
      <c r="ELN25" s="108"/>
      <c r="ELO25" s="108"/>
      <c r="ELP25" s="108"/>
      <c r="ELQ25" s="108"/>
      <c r="ELR25" s="108"/>
      <c r="ELS25" s="108"/>
      <c r="ELT25" s="108"/>
      <c r="ELU25" s="108"/>
      <c r="ELV25" s="108"/>
      <c r="ELW25" s="108"/>
      <c r="ELX25" s="108"/>
      <c r="ELY25" s="108"/>
      <c r="ELZ25" s="108"/>
      <c r="EMA25" s="108"/>
      <c r="EMB25" s="108"/>
      <c r="EMC25" s="108"/>
      <c r="EMD25" s="108"/>
      <c r="EME25" s="108"/>
      <c r="EMF25" s="108"/>
      <c r="EMG25" s="108"/>
      <c r="EMH25" s="108"/>
      <c r="EMI25" s="108"/>
      <c r="EMJ25" s="108"/>
      <c r="EMK25" s="108"/>
      <c r="EML25" s="108"/>
      <c r="EMM25" s="108"/>
      <c r="EMN25" s="108"/>
      <c r="EMO25" s="108"/>
      <c r="EMP25" s="108"/>
      <c r="EMQ25" s="108"/>
      <c r="EMR25" s="108"/>
      <c r="EMS25" s="108"/>
      <c r="EMT25" s="108"/>
      <c r="EMU25" s="108"/>
      <c r="EMV25" s="108"/>
      <c r="EMW25" s="108"/>
      <c r="EMX25" s="108"/>
      <c r="EMY25" s="108"/>
      <c r="EMZ25" s="108"/>
      <c r="ENA25" s="108"/>
      <c r="ENB25" s="108"/>
      <c r="ENC25" s="108"/>
      <c r="END25" s="108"/>
      <c r="ENE25" s="108"/>
      <c r="ENF25" s="108"/>
      <c r="ENG25" s="108"/>
      <c r="ENH25" s="108"/>
      <c r="ENI25" s="108"/>
      <c r="ENJ25" s="108"/>
      <c r="ENK25" s="108"/>
      <c r="ENL25" s="108"/>
      <c r="ENM25" s="108"/>
      <c r="ENN25" s="108"/>
      <c r="ENO25" s="108"/>
      <c r="ENP25" s="108"/>
      <c r="ENQ25" s="108"/>
      <c r="ENR25" s="108"/>
      <c r="ENS25" s="108"/>
      <c r="ENT25" s="108"/>
      <c r="ENU25" s="108"/>
      <c r="ENV25" s="108"/>
      <c r="ENW25" s="108"/>
      <c r="ENX25" s="108"/>
      <c r="ENY25" s="108"/>
      <c r="ENZ25" s="108"/>
      <c r="EOA25" s="108"/>
      <c r="EOB25" s="108"/>
      <c r="EOC25" s="108"/>
      <c r="EOD25" s="108"/>
      <c r="EOE25" s="108"/>
      <c r="EOF25" s="108"/>
      <c r="EOG25" s="108"/>
      <c r="EOH25" s="108"/>
      <c r="EOI25" s="108"/>
      <c r="EOJ25" s="108"/>
      <c r="EOK25" s="108"/>
      <c r="EOL25" s="108"/>
      <c r="EOM25" s="108"/>
      <c r="EON25" s="108"/>
      <c r="EOO25" s="108"/>
      <c r="EOP25" s="108"/>
      <c r="EOQ25" s="108"/>
      <c r="EOR25" s="108"/>
      <c r="EOS25" s="108"/>
      <c r="EOT25" s="108"/>
      <c r="EOU25" s="108"/>
      <c r="EOV25" s="108"/>
      <c r="EOW25" s="108"/>
      <c r="EOX25" s="108"/>
      <c r="EOY25" s="108"/>
      <c r="EOZ25" s="108"/>
      <c r="EPA25" s="108"/>
      <c r="EPB25" s="108"/>
      <c r="EPC25" s="108"/>
      <c r="EPD25" s="108"/>
      <c r="EPE25" s="108"/>
      <c r="EPF25" s="108"/>
      <c r="EPG25" s="108"/>
      <c r="EPH25" s="108"/>
      <c r="EPI25" s="108"/>
      <c r="EPJ25" s="108"/>
      <c r="EPK25" s="108"/>
      <c r="EPL25" s="108"/>
      <c r="EPM25" s="108"/>
      <c r="EPN25" s="108"/>
      <c r="EPO25" s="108"/>
      <c r="EPP25" s="108"/>
      <c r="EPQ25" s="108"/>
      <c r="EPR25" s="108"/>
      <c r="EPS25" s="108"/>
      <c r="EPT25" s="108"/>
      <c r="EPU25" s="108"/>
      <c r="EPV25" s="108"/>
      <c r="EPW25" s="108"/>
      <c r="EPX25" s="108"/>
      <c r="EPY25" s="108"/>
      <c r="EPZ25" s="108"/>
      <c r="EQA25" s="108"/>
      <c r="EQB25" s="108"/>
      <c r="EQC25" s="108"/>
      <c r="EQD25" s="108"/>
      <c r="EQE25" s="108"/>
      <c r="EQF25" s="108"/>
      <c r="EQG25" s="108"/>
      <c r="EQH25" s="108"/>
      <c r="EQI25" s="108"/>
      <c r="EQJ25" s="108"/>
      <c r="EQK25" s="108"/>
      <c r="EQL25" s="108"/>
      <c r="EQM25" s="108"/>
      <c r="EQN25" s="108"/>
      <c r="EQO25" s="108"/>
      <c r="EQP25" s="108"/>
      <c r="EQQ25" s="108"/>
      <c r="EQR25" s="108"/>
      <c r="EQS25" s="108"/>
      <c r="EQT25" s="108"/>
      <c r="EQU25" s="108"/>
      <c r="EQV25" s="108"/>
      <c r="EQW25" s="108"/>
      <c r="EQX25" s="108"/>
      <c r="EQY25" s="108"/>
      <c r="EQZ25" s="108"/>
      <c r="ERA25" s="108"/>
      <c r="ERB25" s="108"/>
      <c r="ERC25" s="108"/>
      <c r="ERD25" s="108"/>
      <c r="ERE25" s="108"/>
      <c r="ERF25" s="108"/>
      <c r="ERG25" s="108"/>
      <c r="ERH25" s="108"/>
      <c r="ERI25" s="108"/>
      <c r="ERJ25" s="108"/>
      <c r="ERK25" s="108"/>
      <c r="ERL25" s="108"/>
      <c r="ERM25" s="108"/>
      <c r="ERN25" s="108"/>
      <c r="ERO25" s="108"/>
      <c r="ERP25" s="108"/>
      <c r="ERQ25" s="108"/>
      <c r="ERR25" s="108"/>
      <c r="ERS25" s="108"/>
      <c r="ERT25" s="108"/>
      <c r="ERU25" s="108"/>
      <c r="ERV25" s="108"/>
      <c r="ERW25" s="108"/>
      <c r="ERX25" s="108"/>
      <c r="ERY25" s="108"/>
      <c r="ERZ25" s="108"/>
      <c r="ESA25" s="108"/>
      <c r="ESB25" s="108"/>
      <c r="ESC25" s="108"/>
      <c r="ESD25" s="108"/>
      <c r="ESE25" s="108"/>
      <c r="ESF25" s="108"/>
      <c r="ESG25" s="108"/>
      <c r="ESH25" s="108"/>
      <c r="ESI25" s="108"/>
      <c r="ESJ25" s="108"/>
      <c r="ESK25" s="108"/>
      <c r="ESL25" s="108"/>
      <c r="ESM25" s="108"/>
      <c r="ESN25" s="108"/>
      <c r="ESO25" s="108"/>
      <c r="ESP25" s="108"/>
      <c r="ESQ25" s="108"/>
      <c r="ESR25" s="108"/>
      <c r="ESS25" s="108"/>
      <c r="EST25" s="108"/>
      <c r="ESU25" s="108"/>
      <c r="ESV25" s="108"/>
      <c r="ESW25" s="108"/>
      <c r="ESX25" s="108"/>
      <c r="ESY25" s="108"/>
      <c r="ESZ25" s="108"/>
      <c r="ETA25" s="108"/>
      <c r="ETB25" s="108"/>
      <c r="ETC25" s="108"/>
      <c r="ETD25" s="108"/>
      <c r="ETE25" s="108"/>
      <c r="ETF25" s="108"/>
      <c r="ETG25" s="108"/>
      <c r="ETH25" s="108"/>
      <c r="ETI25" s="108"/>
      <c r="ETJ25" s="108"/>
      <c r="ETK25" s="108"/>
      <c r="ETL25" s="108"/>
      <c r="ETM25" s="108"/>
      <c r="ETN25" s="108"/>
      <c r="ETO25" s="108"/>
      <c r="ETP25" s="108"/>
      <c r="ETQ25" s="108"/>
      <c r="ETR25" s="108"/>
      <c r="ETS25" s="108"/>
      <c r="ETT25" s="108"/>
      <c r="ETU25" s="108"/>
      <c r="ETV25" s="108"/>
      <c r="ETW25" s="108"/>
      <c r="ETX25" s="108"/>
      <c r="ETY25" s="108"/>
      <c r="ETZ25" s="108"/>
      <c r="EUA25" s="108"/>
      <c r="EUB25" s="108"/>
      <c r="EUC25" s="108"/>
      <c r="EUD25" s="108"/>
      <c r="EUE25" s="108"/>
      <c r="EUF25" s="108"/>
      <c r="EUG25" s="108"/>
      <c r="EUH25" s="108"/>
      <c r="EUI25" s="108"/>
      <c r="EUJ25" s="108"/>
      <c r="EUK25" s="108"/>
      <c r="EUL25" s="108"/>
      <c r="EUM25" s="108"/>
      <c r="EUN25" s="108"/>
      <c r="EUO25" s="108"/>
      <c r="EUP25" s="108"/>
      <c r="EUQ25" s="108"/>
      <c r="EUR25" s="108"/>
      <c r="EUS25" s="108"/>
      <c r="EUT25" s="108"/>
      <c r="EUU25" s="108"/>
      <c r="EUV25" s="108"/>
      <c r="EUW25" s="108"/>
      <c r="EUX25" s="108"/>
      <c r="EUY25" s="108"/>
      <c r="EUZ25" s="108"/>
      <c r="EVA25" s="108"/>
      <c r="EVB25" s="108"/>
      <c r="EVC25" s="108"/>
      <c r="EVD25" s="108"/>
      <c r="EVE25" s="108"/>
      <c r="EVF25" s="108"/>
      <c r="EVG25" s="108"/>
    </row>
    <row r="26" spans="1:3959" ht="15" x14ac:dyDescent="0.25">
      <c r="A26" s="786" t="s">
        <v>1292</v>
      </c>
      <c r="B26" s="406" t="s">
        <v>19</v>
      </c>
      <c r="C26" s="370">
        <v>16</v>
      </c>
      <c r="D26" s="414">
        <f>'Notes BS'!I272</f>
        <v>0</v>
      </c>
      <c r="E26" s="117"/>
      <c r="F26" s="414">
        <f>'Notes BS'!I274</f>
        <v>0</v>
      </c>
      <c r="G26" s="4"/>
      <c r="H26" s="420">
        <f>'Notes BS'!I275</f>
        <v>0</v>
      </c>
    </row>
    <row r="27" spans="1:3959" s="111" customFormat="1" ht="15" x14ac:dyDescent="0.25">
      <c r="A27" s="786" t="s">
        <v>1292</v>
      </c>
      <c r="B27" s="406" t="s">
        <v>16</v>
      </c>
      <c r="C27" s="370">
        <v>17</v>
      </c>
      <c r="D27" s="414">
        <f>'Notes BS'!D283</f>
        <v>0</v>
      </c>
      <c r="E27" s="117"/>
      <c r="F27" s="414">
        <f>'Notes BS'!E283</f>
        <v>0</v>
      </c>
      <c r="G27" s="4"/>
      <c r="H27" s="420">
        <f>'Notes BS'!F283</f>
        <v>0</v>
      </c>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8"/>
      <c r="GF27" s="108"/>
      <c r="GG27" s="108"/>
      <c r="GH27" s="108"/>
      <c r="GI27" s="108"/>
      <c r="GJ27" s="108"/>
      <c r="GK27" s="108"/>
      <c r="GL27" s="108"/>
      <c r="GM27" s="108"/>
      <c r="GN27" s="108"/>
      <c r="GO27" s="108"/>
      <c r="GP27" s="108"/>
      <c r="GQ27" s="108"/>
      <c r="GR27" s="108"/>
      <c r="GS27" s="108"/>
      <c r="GT27" s="108"/>
      <c r="GU27" s="108"/>
      <c r="GV27" s="108"/>
      <c r="GW27" s="108"/>
      <c r="GX27" s="108"/>
      <c r="GY27" s="108"/>
      <c r="GZ27" s="108"/>
      <c r="HA27" s="108"/>
      <c r="HB27" s="108"/>
      <c r="HC27" s="108"/>
      <c r="HD27" s="108"/>
      <c r="HE27" s="108"/>
      <c r="HF27" s="108"/>
      <c r="HG27" s="108"/>
      <c r="HH27" s="108"/>
      <c r="HI27" s="108"/>
      <c r="HJ27" s="108"/>
      <c r="HK27" s="108"/>
      <c r="HL27" s="108"/>
      <c r="HM27" s="108"/>
      <c r="HN27" s="108"/>
      <c r="HO27" s="108"/>
      <c r="HP27" s="108"/>
      <c r="HQ27" s="108"/>
      <c r="HR27" s="108"/>
      <c r="HS27" s="108"/>
      <c r="HT27" s="108"/>
      <c r="HU27" s="108"/>
      <c r="HV27" s="108"/>
      <c r="HW27" s="108"/>
      <c r="HX27" s="108"/>
      <c r="HY27" s="108"/>
      <c r="HZ27" s="108"/>
      <c r="IA27" s="108"/>
      <c r="IB27" s="108"/>
      <c r="IC27" s="108"/>
      <c r="ID27" s="108"/>
      <c r="IE27" s="108"/>
      <c r="IF27" s="108"/>
      <c r="IG27" s="108"/>
      <c r="IH27" s="108"/>
      <c r="II27" s="108"/>
      <c r="IJ27" s="108"/>
      <c r="IK27" s="108"/>
      <c r="IL27" s="108"/>
      <c r="IM27" s="108"/>
      <c r="IN27" s="108"/>
      <c r="IO27" s="108"/>
      <c r="IP27" s="108"/>
      <c r="IQ27" s="108"/>
      <c r="IR27" s="108"/>
      <c r="IS27" s="108"/>
      <c r="IT27" s="108"/>
      <c r="IU27" s="108"/>
      <c r="IV27" s="108"/>
      <c r="IW27" s="108"/>
      <c r="IX27" s="108"/>
      <c r="IY27" s="108"/>
      <c r="IZ27" s="108"/>
      <c r="JA27" s="108"/>
      <c r="JB27" s="108"/>
      <c r="JC27" s="108"/>
      <c r="JD27" s="108"/>
      <c r="JE27" s="108"/>
      <c r="JF27" s="108"/>
      <c r="JG27" s="108"/>
      <c r="JH27" s="108"/>
      <c r="JI27" s="108"/>
      <c r="JJ27" s="108"/>
      <c r="JK27" s="108"/>
      <c r="JL27" s="108"/>
      <c r="JM27" s="108"/>
      <c r="JN27" s="108"/>
      <c r="JO27" s="108"/>
      <c r="JP27" s="108"/>
      <c r="JQ27" s="108"/>
      <c r="JR27" s="108"/>
      <c r="JS27" s="108"/>
      <c r="JT27" s="108"/>
      <c r="JU27" s="108"/>
      <c r="JV27" s="108"/>
      <c r="JW27" s="108"/>
      <c r="JX27" s="108"/>
      <c r="JY27" s="108"/>
      <c r="JZ27" s="108"/>
      <c r="KA27" s="108"/>
      <c r="KB27" s="108"/>
      <c r="KC27" s="108"/>
      <c r="KD27" s="108"/>
      <c r="KE27" s="108"/>
      <c r="KF27" s="108"/>
      <c r="KG27" s="108"/>
      <c r="KH27" s="108"/>
      <c r="KI27" s="108"/>
      <c r="KJ27" s="108"/>
      <c r="KK27" s="108"/>
      <c r="KL27" s="108"/>
      <c r="KM27" s="108"/>
      <c r="KN27" s="108"/>
      <c r="KO27" s="108"/>
      <c r="KP27" s="108"/>
      <c r="KQ27" s="108"/>
      <c r="KR27" s="108"/>
      <c r="KS27" s="108"/>
      <c r="KT27" s="108"/>
      <c r="KU27" s="108"/>
      <c r="KV27" s="108"/>
      <c r="KW27" s="108"/>
      <c r="KX27" s="108"/>
      <c r="KY27" s="108"/>
      <c r="KZ27" s="108"/>
      <c r="LA27" s="108"/>
      <c r="LB27" s="108"/>
      <c r="LC27" s="108"/>
      <c r="LD27" s="108"/>
      <c r="LE27" s="108"/>
      <c r="LF27" s="108"/>
      <c r="LG27" s="108"/>
      <c r="LH27" s="108"/>
      <c r="LI27" s="108"/>
      <c r="LJ27" s="108"/>
      <c r="LK27" s="108"/>
      <c r="LL27" s="108"/>
      <c r="LM27" s="108"/>
      <c r="LN27" s="108"/>
      <c r="LO27" s="108"/>
      <c r="LP27" s="108"/>
      <c r="LQ27" s="108"/>
      <c r="LR27" s="108"/>
      <c r="LS27" s="108"/>
      <c r="LT27" s="108"/>
      <c r="LU27" s="108"/>
      <c r="LV27" s="108"/>
      <c r="LW27" s="108"/>
      <c r="LX27" s="108"/>
      <c r="LY27" s="108"/>
      <c r="LZ27" s="108"/>
      <c r="MA27" s="108"/>
      <c r="MB27" s="108"/>
      <c r="MC27" s="108"/>
      <c r="MD27" s="108"/>
      <c r="ME27" s="108"/>
      <c r="MF27" s="108"/>
      <c r="MG27" s="108"/>
      <c r="MH27" s="108"/>
      <c r="MI27" s="108"/>
      <c r="MJ27" s="108"/>
      <c r="MK27" s="108"/>
      <c r="ML27" s="108"/>
      <c r="MM27" s="108"/>
      <c r="MN27" s="108"/>
      <c r="MO27" s="108"/>
      <c r="MP27" s="108"/>
      <c r="MQ27" s="108"/>
      <c r="MR27" s="108"/>
      <c r="MS27" s="108"/>
      <c r="MT27" s="108"/>
      <c r="MU27" s="108"/>
      <c r="MV27" s="108"/>
      <c r="MW27" s="108"/>
      <c r="MX27" s="108"/>
      <c r="MY27" s="108"/>
      <c r="MZ27" s="108"/>
      <c r="NA27" s="108"/>
      <c r="NB27" s="108"/>
      <c r="NC27" s="108"/>
      <c r="ND27" s="108"/>
      <c r="NE27" s="108"/>
      <c r="NF27" s="108"/>
      <c r="NG27" s="108"/>
      <c r="NH27" s="108"/>
      <c r="NI27" s="108"/>
      <c r="NJ27" s="108"/>
      <c r="NK27" s="108"/>
      <c r="NL27" s="108"/>
      <c r="NM27" s="108"/>
      <c r="NN27" s="108"/>
      <c r="NO27" s="108"/>
      <c r="NP27" s="108"/>
      <c r="NQ27" s="108"/>
      <c r="NR27" s="108"/>
      <c r="NS27" s="108"/>
      <c r="NT27" s="108"/>
      <c r="NU27" s="108"/>
      <c r="NV27" s="108"/>
      <c r="NW27" s="108"/>
      <c r="NX27" s="108"/>
      <c r="NY27" s="108"/>
      <c r="NZ27" s="108"/>
      <c r="OA27" s="108"/>
      <c r="OB27" s="108"/>
      <c r="OC27" s="108"/>
      <c r="OD27" s="108"/>
      <c r="OE27" s="108"/>
      <c r="OF27" s="108"/>
      <c r="OG27" s="108"/>
      <c r="OH27" s="108"/>
      <c r="OI27" s="108"/>
      <c r="OJ27" s="108"/>
      <c r="OK27" s="108"/>
      <c r="OL27" s="108"/>
      <c r="OM27" s="108"/>
      <c r="ON27" s="108"/>
      <c r="OO27" s="108"/>
      <c r="OP27" s="108"/>
      <c r="OQ27" s="108"/>
      <c r="OR27" s="108"/>
      <c r="OS27" s="108"/>
      <c r="OT27" s="108"/>
      <c r="OU27" s="108"/>
      <c r="OV27" s="108"/>
      <c r="OW27" s="108"/>
      <c r="OX27" s="108"/>
      <c r="OY27" s="108"/>
      <c r="OZ27" s="108"/>
      <c r="PA27" s="108"/>
      <c r="PB27" s="108"/>
      <c r="PC27" s="108"/>
      <c r="PD27" s="108"/>
      <c r="PE27" s="108"/>
      <c r="PF27" s="108"/>
      <c r="PG27" s="108"/>
      <c r="PH27" s="108"/>
      <c r="PI27" s="108"/>
      <c r="PJ27" s="108"/>
      <c r="PK27" s="108"/>
      <c r="PL27" s="108"/>
      <c r="PM27" s="108"/>
      <c r="PN27" s="108"/>
      <c r="PO27" s="108"/>
      <c r="PP27" s="108"/>
      <c r="PQ27" s="108"/>
      <c r="PR27" s="108"/>
      <c r="PS27" s="108"/>
      <c r="PT27" s="108"/>
      <c r="PU27" s="108"/>
      <c r="PV27" s="108"/>
      <c r="PW27" s="108"/>
      <c r="PX27" s="108"/>
      <c r="PY27" s="108"/>
      <c r="PZ27" s="108"/>
      <c r="QA27" s="108"/>
      <c r="QB27" s="108"/>
      <c r="QC27" s="108"/>
      <c r="QD27" s="108"/>
      <c r="QE27" s="108"/>
      <c r="QF27" s="108"/>
      <c r="QG27" s="108"/>
      <c r="QH27" s="108"/>
      <c r="QI27" s="108"/>
      <c r="QJ27" s="108"/>
      <c r="QK27" s="108"/>
      <c r="QL27" s="108"/>
      <c r="QM27" s="108"/>
      <c r="QN27" s="108"/>
      <c r="QO27" s="108"/>
      <c r="QP27" s="108"/>
      <c r="QQ27" s="108"/>
      <c r="QR27" s="108"/>
      <c r="QS27" s="108"/>
      <c r="QT27" s="108"/>
      <c r="QU27" s="108"/>
      <c r="QV27" s="108"/>
      <c r="QW27" s="108"/>
      <c r="QX27" s="108"/>
      <c r="QY27" s="108"/>
      <c r="QZ27" s="108"/>
      <c r="RA27" s="108"/>
      <c r="RB27" s="108"/>
      <c r="RC27" s="108"/>
      <c r="RD27" s="108"/>
      <c r="RE27" s="108"/>
      <c r="RF27" s="108"/>
      <c r="RG27" s="108"/>
      <c r="RH27" s="108"/>
      <c r="RI27" s="108"/>
      <c r="RJ27" s="108"/>
      <c r="RK27" s="108"/>
      <c r="RL27" s="108"/>
      <c r="RM27" s="108"/>
      <c r="RN27" s="108"/>
      <c r="RO27" s="108"/>
      <c r="RP27" s="108"/>
      <c r="RQ27" s="108"/>
      <c r="RR27" s="108"/>
      <c r="RS27" s="108"/>
      <c r="RT27" s="108"/>
      <c r="RU27" s="108"/>
      <c r="RV27" s="108"/>
      <c r="RW27" s="108"/>
      <c r="RX27" s="108"/>
      <c r="RY27" s="108"/>
      <c r="RZ27" s="108"/>
      <c r="SA27" s="108"/>
      <c r="SB27" s="108"/>
      <c r="SC27" s="108"/>
      <c r="SD27" s="108"/>
      <c r="SE27" s="108"/>
      <c r="SF27" s="108"/>
      <c r="SG27" s="108"/>
      <c r="SH27" s="108"/>
      <c r="SI27" s="108"/>
      <c r="SJ27" s="108"/>
      <c r="SK27" s="108"/>
      <c r="SL27" s="108"/>
      <c r="SM27" s="108"/>
      <c r="SN27" s="108"/>
      <c r="SO27" s="108"/>
      <c r="SP27" s="108"/>
      <c r="SQ27" s="108"/>
      <c r="SR27" s="108"/>
      <c r="SS27" s="108"/>
      <c r="ST27" s="108"/>
      <c r="SU27" s="108"/>
      <c r="SV27" s="108"/>
      <c r="SW27" s="108"/>
      <c r="SX27" s="108"/>
      <c r="SY27" s="108"/>
      <c r="SZ27" s="108"/>
      <c r="TA27" s="108"/>
      <c r="TB27" s="108"/>
      <c r="TC27" s="108"/>
      <c r="TD27" s="108"/>
      <c r="TE27" s="108"/>
      <c r="TF27" s="108"/>
      <c r="TG27" s="108"/>
      <c r="TH27" s="108"/>
      <c r="TI27" s="108"/>
      <c r="TJ27" s="108"/>
      <c r="TK27" s="108"/>
      <c r="TL27" s="108"/>
      <c r="TM27" s="108"/>
      <c r="TN27" s="108"/>
      <c r="TO27" s="108"/>
      <c r="TP27" s="108"/>
      <c r="TQ27" s="108"/>
      <c r="TR27" s="108"/>
      <c r="TS27" s="108"/>
      <c r="TT27" s="108"/>
      <c r="TU27" s="108"/>
      <c r="TV27" s="108"/>
      <c r="TW27" s="108"/>
      <c r="TX27" s="108"/>
      <c r="TY27" s="108"/>
      <c r="TZ27" s="108"/>
      <c r="UA27" s="108"/>
      <c r="UB27" s="108"/>
      <c r="UC27" s="108"/>
      <c r="UD27" s="108"/>
      <c r="UE27" s="108"/>
      <c r="UF27" s="108"/>
      <c r="UG27" s="108"/>
      <c r="UH27" s="108"/>
      <c r="UI27" s="108"/>
      <c r="UJ27" s="108"/>
      <c r="UK27" s="108"/>
      <c r="UL27" s="108"/>
      <c r="UM27" s="108"/>
      <c r="UN27" s="108"/>
      <c r="UO27" s="108"/>
      <c r="UP27" s="108"/>
      <c r="UQ27" s="108"/>
      <c r="UR27" s="108"/>
      <c r="US27" s="108"/>
      <c r="UT27" s="108"/>
      <c r="UU27" s="108"/>
      <c r="UV27" s="108"/>
      <c r="UW27" s="108"/>
      <c r="UX27" s="108"/>
      <c r="UY27" s="108"/>
      <c r="UZ27" s="108"/>
      <c r="VA27" s="108"/>
      <c r="VB27" s="108"/>
      <c r="VC27" s="108"/>
      <c r="VD27" s="108"/>
      <c r="VE27" s="108"/>
      <c r="VF27" s="108"/>
      <c r="VG27" s="108"/>
      <c r="VH27" s="108"/>
      <c r="VI27" s="108"/>
      <c r="VJ27" s="108"/>
      <c r="VK27" s="108"/>
      <c r="VL27" s="108"/>
      <c r="VM27" s="108"/>
      <c r="VN27" s="108"/>
      <c r="VO27" s="108"/>
      <c r="VP27" s="108"/>
      <c r="VQ27" s="108"/>
      <c r="VR27" s="108"/>
      <c r="VS27" s="108"/>
      <c r="VT27" s="108"/>
      <c r="VU27" s="108"/>
      <c r="VV27" s="108"/>
      <c r="VW27" s="108"/>
      <c r="VX27" s="108"/>
      <c r="VY27" s="108"/>
      <c r="VZ27" s="108"/>
      <c r="WA27" s="108"/>
      <c r="WB27" s="108"/>
      <c r="WC27" s="108"/>
      <c r="WD27" s="108"/>
      <c r="WE27" s="108"/>
      <c r="WF27" s="108"/>
      <c r="WG27" s="108"/>
      <c r="WH27" s="108"/>
      <c r="WI27" s="108"/>
      <c r="WJ27" s="108"/>
      <c r="WK27" s="108"/>
      <c r="WL27" s="108"/>
      <c r="WM27" s="108"/>
      <c r="WN27" s="108"/>
      <c r="WO27" s="108"/>
      <c r="WP27" s="108"/>
      <c r="WQ27" s="108"/>
      <c r="WR27" s="108"/>
      <c r="WS27" s="108"/>
      <c r="WT27" s="108"/>
      <c r="WU27" s="108"/>
      <c r="WV27" s="108"/>
      <c r="WW27" s="108"/>
      <c r="WX27" s="108"/>
      <c r="WY27" s="108"/>
      <c r="WZ27" s="108"/>
      <c r="XA27" s="108"/>
      <c r="XB27" s="108"/>
      <c r="XC27" s="108"/>
      <c r="XD27" s="108"/>
      <c r="XE27" s="108"/>
      <c r="XF27" s="108"/>
      <c r="XG27" s="108"/>
      <c r="XH27" s="108"/>
      <c r="XI27" s="108"/>
      <c r="XJ27" s="108"/>
      <c r="XK27" s="108"/>
      <c r="XL27" s="108"/>
      <c r="XM27" s="108"/>
      <c r="XN27" s="108"/>
      <c r="XO27" s="108"/>
      <c r="XP27" s="108"/>
      <c r="XQ27" s="108"/>
      <c r="XR27" s="108"/>
      <c r="XS27" s="108"/>
      <c r="XT27" s="108"/>
      <c r="XU27" s="108"/>
      <c r="XV27" s="108"/>
      <c r="XW27" s="108"/>
      <c r="XX27" s="108"/>
      <c r="XY27" s="108"/>
      <c r="XZ27" s="108"/>
      <c r="YA27" s="108"/>
      <c r="YB27" s="108"/>
      <c r="YC27" s="108"/>
      <c r="YD27" s="108"/>
      <c r="YE27" s="108"/>
      <c r="YF27" s="108"/>
      <c r="YG27" s="108"/>
      <c r="YH27" s="108"/>
      <c r="YI27" s="108"/>
      <c r="YJ27" s="108"/>
      <c r="YK27" s="108"/>
      <c r="YL27" s="108"/>
      <c r="YM27" s="108"/>
      <c r="YN27" s="108"/>
      <c r="YO27" s="108"/>
      <c r="YP27" s="108"/>
      <c r="YQ27" s="108"/>
      <c r="YR27" s="108"/>
      <c r="YS27" s="108"/>
      <c r="YT27" s="108"/>
      <c r="YU27" s="108"/>
      <c r="YV27" s="108"/>
      <c r="YW27" s="108"/>
      <c r="YX27" s="108"/>
      <c r="YY27" s="108"/>
      <c r="YZ27" s="108"/>
      <c r="ZA27" s="108"/>
      <c r="ZB27" s="108"/>
      <c r="ZC27" s="108"/>
      <c r="ZD27" s="108"/>
      <c r="ZE27" s="108"/>
      <c r="ZF27" s="108"/>
      <c r="ZG27" s="108"/>
      <c r="ZH27" s="108"/>
      <c r="ZI27" s="108"/>
      <c r="ZJ27" s="108"/>
      <c r="ZK27" s="108"/>
      <c r="ZL27" s="108"/>
      <c r="ZM27" s="108"/>
      <c r="ZN27" s="108"/>
      <c r="ZO27" s="108"/>
      <c r="ZP27" s="108"/>
      <c r="ZQ27" s="108"/>
      <c r="ZR27" s="108"/>
      <c r="ZS27" s="108"/>
      <c r="ZT27" s="108"/>
      <c r="ZU27" s="108"/>
      <c r="ZV27" s="108"/>
      <c r="ZW27" s="108"/>
      <c r="ZX27" s="108"/>
      <c r="ZY27" s="108"/>
      <c r="ZZ27" s="108"/>
      <c r="AAA27" s="108"/>
      <c r="AAB27" s="108"/>
      <c r="AAC27" s="108"/>
      <c r="AAD27" s="108"/>
      <c r="AAE27" s="108"/>
      <c r="AAF27" s="108"/>
      <c r="AAG27" s="108"/>
      <c r="AAH27" s="108"/>
      <c r="AAI27" s="108"/>
      <c r="AAJ27" s="108"/>
      <c r="AAK27" s="108"/>
      <c r="AAL27" s="108"/>
      <c r="AAM27" s="108"/>
      <c r="AAN27" s="108"/>
      <c r="AAO27" s="108"/>
      <c r="AAP27" s="108"/>
      <c r="AAQ27" s="108"/>
      <c r="AAR27" s="108"/>
      <c r="AAS27" s="108"/>
      <c r="AAT27" s="108"/>
      <c r="AAU27" s="108"/>
      <c r="AAV27" s="108"/>
      <c r="AAW27" s="108"/>
      <c r="AAX27" s="108"/>
      <c r="AAY27" s="108"/>
      <c r="AAZ27" s="108"/>
      <c r="ABA27" s="108"/>
      <c r="ABB27" s="108"/>
      <c r="ABC27" s="108"/>
      <c r="ABD27" s="108"/>
      <c r="ABE27" s="108"/>
      <c r="ABF27" s="108"/>
      <c r="ABG27" s="108"/>
      <c r="ABH27" s="108"/>
      <c r="ABI27" s="108"/>
      <c r="ABJ27" s="108"/>
      <c r="ABK27" s="108"/>
      <c r="ABL27" s="108"/>
      <c r="ABM27" s="108"/>
      <c r="ABN27" s="108"/>
      <c r="ABO27" s="108"/>
      <c r="ABP27" s="108"/>
      <c r="ABQ27" s="108"/>
      <c r="ABR27" s="108"/>
      <c r="ABS27" s="108"/>
      <c r="ABT27" s="108"/>
      <c r="ABU27" s="108"/>
      <c r="ABV27" s="108"/>
      <c r="ABW27" s="108"/>
      <c r="ABX27" s="108"/>
      <c r="ABY27" s="108"/>
      <c r="ABZ27" s="108"/>
      <c r="ACA27" s="108"/>
      <c r="ACB27" s="108"/>
      <c r="ACC27" s="108"/>
      <c r="ACD27" s="108"/>
      <c r="ACE27" s="108"/>
      <c r="ACF27" s="108"/>
      <c r="ACG27" s="108"/>
      <c r="ACH27" s="108"/>
      <c r="ACI27" s="108"/>
      <c r="ACJ27" s="108"/>
      <c r="ACK27" s="108"/>
      <c r="ACL27" s="108"/>
      <c r="ACM27" s="108"/>
      <c r="ACN27" s="108"/>
      <c r="ACO27" s="108"/>
      <c r="ACP27" s="108"/>
      <c r="ACQ27" s="108"/>
      <c r="ACR27" s="108"/>
      <c r="ACS27" s="108"/>
      <c r="ACT27" s="108"/>
      <c r="ACU27" s="108"/>
      <c r="ACV27" s="108"/>
      <c r="ACW27" s="108"/>
      <c r="ACX27" s="108"/>
      <c r="ACY27" s="108"/>
      <c r="ACZ27" s="108"/>
      <c r="ADA27" s="108"/>
      <c r="ADB27" s="108"/>
      <c r="ADC27" s="108"/>
      <c r="ADD27" s="108"/>
      <c r="ADE27" s="108"/>
      <c r="ADF27" s="108"/>
      <c r="ADG27" s="108"/>
      <c r="ADH27" s="108"/>
      <c r="ADI27" s="108"/>
      <c r="ADJ27" s="108"/>
      <c r="ADK27" s="108"/>
      <c r="ADL27" s="108"/>
      <c r="ADM27" s="108"/>
      <c r="ADN27" s="108"/>
      <c r="ADO27" s="108"/>
      <c r="ADP27" s="108"/>
      <c r="ADQ27" s="108"/>
      <c r="ADR27" s="108"/>
      <c r="ADS27" s="108"/>
      <c r="ADT27" s="108"/>
      <c r="ADU27" s="108"/>
      <c r="ADV27" s="108"/>
      <c r="ADW27" s="108"/>
      <c r="ADX27" s="108"/>
      <c r="ADY27" s="108"/>
      <c r="ADZ27" s="108"/>
      <c r="AEA27" s="108"/>
      <c r="AEB27" s="108"/>
      <c r="AEC27" s="108"/>
      <c r="AED27" s="108"/>
      <c r="AEE27" s="108"/>
      <c r="AEF27" s="108"/>
      <c r="AEG27" s="108"/>
      <c r="AEH27" s="108"/>
      <c r="AEI27" s="108"/>
      <c r="AEJ27" s="108"/>
      <c r="AEK27" s="108"/>
      <c r="AEL27" s="108"/>
      <c r="AEM27" s="108"/>
      <c r="AEN27" s="108"/>
      <c r="AEO27" s="108"/>
      <c r="AEP27" s="108"/>
      <c r="AEQ27" s="108"/>
      <c r="AER27" s="108"/>
      <c r="AES27" s="108"/>
      <c r="AET27" s="108"/>
      <c r="AEU27" s="108"/>
      <c r="AEV27" s="108"/>
      <c r="AEW27" s="108"/>
      <c r="AEX27" s="108"/>
      <c r="AEY27" s="108"/>
      <c r="AEZ27" s="108"/>
      <c r="AFA27" s="108"/>
      <c r="AFB27" s="108"/>
      <c r="AFC27" s="108"/>
      <c r="AFD27" s="108"/>
      <c r="AFE27" s="108"/>
      <c r="AFF27" s="108"/>
      <c r="AFG27" s="108"/>
      <c r="AFH27" s="108"/>
      <c r="AFI27" s="108"/>
      <c r="AFJ27" s="108"/>
      <c r="AFK27" s="108"/>
      <c r="AFL27" s="108"/>
      <c r="AFM27" s="108"/>
      <c r="AFN27" s="108"/>
      <c r="AFO27" s="108"/>
      <c r="AFP27" s="108"/>
      <c r="AFQ27" s="108"/>
      <c r="AFR27" s="108"/>
      <c r="AFS27" s="108"/>
      <c r="AFT27" s="108"/>
      <c r="AFU27" s="108"/>
      <c r="AFV27" s="108"/>
      <c r="AFW27" s="108"/>
      <c r="AFX27" s="108"/>
      <c r="AFY27" s="108"/>
      <c r="AFZ27" s="108"/>
      <c r="AGA27" s="108"/>
      <c r="AGB27" s="108"/>
      <c r="AGC27" s="108"/>
      <c r="AGD27" s="108"/>
      <c r="AGE27" s="108"/>
      <c r="AGF27" s="108"/>
      <c r="AGG27" s="108"/>
      <c r="AGH27" s="108"/>
      <c r="AGI27" s="108"/>
      <c r="AGJ27" s="108"/>
      <c r="AGK27" s="108"/>
      <c r="AGL27" s="108"/>
      <c r="AGM27" s="108"/>
      <c r="AGN27" s="108"/>
      <c r="AGO27" s="108"/>
      <c r="AGP27" s="108"/>
      <c r="AGQ27" s="108"/>
      <c r="AGR27" s="108"/>
      <c r="AGS27" s="108"/>
      <c r="AGT27" s="108"/>
      <c r="AGU27" s="108"/>
      <c r="AGV27" s="108"/>
      <c r="AGW27" s="108"/>
      <c r="AGX27" s="108"/>
      <c r="AGY27" s="108"/>
      <c r="AGZ27" s="108"/>
      <c r="AHA27" s="108"/>
      <c r="AHB27" s="108"/>
      <c r="AHC27" s="108"/>
      <c r="AHD27" s="108"/>
      <c r="AHE27" s="108"/>
      <c r="AHF27" s="108"/>
      <c r="AHG27" s="108"/>
      <c r="AHH27" s="108"/>
      <c r="AHI27" s="108"/>
      <c r="AHJ27" s="108"/>
      <c r="AHK27" s="108"/>
      <c r="AHL27" s="108"/>
      <c r="AHM27" s="108"/>
      <c r="AHN27" s="108"/>
      <c r="AHO27" s="108"/>
      <c r="AHP27" s="108"/>
      <c r="AHQ27" s="108"/>
      <c r="AHR27" s="108"/>
      <c r="AHS27" s="108"/>
      <c r="AHT27" s="108"/>
      <c r="AHU27" s="108"/>
      <c r="AHV27" s="108"/>
      <c r="AHW27" s="108"/>
      <c r="AHX27" s="108"/>
      <c r="AHY27" s="108"/>
      <c r="AHZ27" s="108"/>
      <c r="AIA27" s="108"/>
      <c r="AIB27" s="108"/>
      <c r="AIC27" s="108"/>
      <c r="AID27" s="108"/>
      <c r="AIE27" s="108"/>
      <c r="AIF27" s="108"/>
      <c r="AIG27" s="108"/>
      <c r="AIH27" s="108"/>
      <c r="AII27" s="108"/>
      <c r="AIJ27" s="108"/>
      <c r="AIK27" s="108"/>
      <c r="AIL27" s="108"/>
      <c r="AIM27" s="108"/>
      <c r="AIN27" s="108"/>
      <c r="AIO27" s="108"/>
      <c r="AIP27" s="108"/>
      <c r="AIQ27" s="108"/>
      <c r="AIR27" s="108"/>
      <c r="AIS27" s="108"/>
      <c r="AIT27" s="108"/>
      <c r="AIU27" s="108"/>
      <c r="AIV27" s="108"/>
      <c r="AIW27" s="108"/>
      <c r="AIX27" s="108"/>
      <c r="AIY27" s="108"/>
      <c r="AIZ27" s="108"/>
      <c r="AJA27" s="108"/>
      <c r="AJB27" s="108"/>
      <c r="AJC27" s="108"/>
      <c r="AJD27" s="108"/>
      <c r="AJE27" s="108"/>
      <c r="AJF27" s="108"/>
      <c r="AJG27" s="108"/>
      <c r="AJH27" s="108"/>
      <c r="AJI27" s="108"/>
      <c r="AJJ27" s="108"/>
      <c r="AJK27" s="108"/>
      <c r="AJL27" s="108"/>
      <c r="AJM27" s="108"/>
      <c r="AJN27" s="108"/>
      <c r="AJO27" s="108"/>
      <c r="AJP27" s="108"/>
      <c r="AJQ27" s="108"/>
      <c r="AJR27" s="108"/>
      <c r="AJS27" s="108"/>
      <c r="AJT27" s="108"/>
      <c r="AJU27" s="108"/>
      <c r="AJV27" s="108"/>
      <c r="AJW27" s="108"/>
      <c r="AJX27" s="108"/>
      <c r="AJY27" s="108"/>
      <c r="AJZ27" s="108"/>
      <c r="AKA27" s="108"/>
      <c r="AKB27" s="108"/>
      <c r="AKC27" s="108"/>
      <c r="AKD27" s="108"/>
      <c r="AKE27" s="108"/>
      <c r="AKF27" s="108"/>
      <c r="AKG27" s="108"/>
      <c r="AKH27" s="108"/>
      <c r="AKI27" s="108"/>
      <c r="AKJ27" s="108"/>
      <c r="AKK27" s="108"/>
      <c r="AKL27" s="108"/>
      <c r="AKM27" s="108"/>
      <c r="AKN27" s="108"/>
      <c r="AKO27" s="108"/>
      <c r="AKP27" s="108"/>
      <c r="AKQ27" s="108"/>
      <c r="AKR27" s="108"/>
      <c r="AKS27" s="108"/>
      <c r="AKT27" s="108"/>
      <c r="AKU27" s="108"/>
      <c r="AKV27" s="108"/>
      <c r="AKW27" s="108"/>
      <c r="AKX27" s="108"/>
      <c r="AKY27" s="108"/>
      <c r="AKZ27" s="108"/>
      <c r="ALA27" s="108"/>
      <c r="ALB27" s="108"/>
      <c r="ALC27" s="108"/>
      <c r="ALD27" s="108"/>
      <c r="ALE27" s="108"/>
      <c r="ALF27" s="108"/>
      <c r="ALG27" s="108"/>
      <c r="ALH27" s="108"/>
      <c r="ALI27" s="108"/>
      <c r="ALJ27" s="108"/>
      <c r="ALK27" s="108"/>
      <c r="ALL27" s="108"/>
      <c r="ALM27" s="108"/>
      <c r="ALN27" s="108"/>
      <c r="ALO27" s="108"/>
      <c r="ALP27" s="108"/>
      <c r="ALQ27" s="108"/>
      <c r="ALR27" s="108"/>
      <c r="ALS27" s="108"/>
      <c r="ALT27" s="108"/>
      <c r="ALU27" s="108"/>
      <c r="ALV27" s="108"/>
      <c r="ALW27" s="108"/>
      <c r="ALX27" s="108"/>
      <c r="ALY27" s="108"/>
      <c r="ALZ27" s="108"/>
      <c r="AMA27" s="108"/>
      <c r="AMB27" s="108"/>
      <c r="AMC27" s="108"/>
      <c r="AMD27" s="108"/>
      <c r="AME27" s="108"/>
      <c r="AMF27" s="108"/>
      <c r="AMG27" s="108"/>
      <c r="AMH27" s="108"/>
      <c r="AMI27" s="108"/>
      <c r="AMJ27" s="108"/>
      <c r="AMK27" s="108"/>
      <c r="AML27" s="108"/>
      <c r="AMM27" s="108"/>
      <c r="AMN27" s="108"/>
      <c r="AMO27" s="108"/>
      <c r="AMP27" s="108"/>
      <c r="AMQ27" s="108"/>
      <c r="AMR27" s="108"/>
      <c r="AMS27" s="108"/>
      <c r="AMT27" s="108"/>
      <c r="AMU27" s="108"/>
      <c r="AMV27" s="108"/>
      <c r="AMW27" s="108"/>
      <c r="AMX27" s="108"/>
      <c r="AMY27" s="108"/>
      <c r="AMZ27" s="108"/>
      <c r="ANA27" s="108"/>
      <c r="ANB27" s="108"/>
      <c r="ANC27" s="108"/>
      <c r="AND27" s="108"/>
      <c r="ANE27" s="108"/>
      <c r="ANF27" s="108"/>
      <c r="ANG27" s="108"/>
      <c r="ANH27" s="108"/>
      <c r="ANI27" s="108"/>
      <c r="ANJ27" s="108"/>
      <c r="ANK27" s="108"/>
      <c r="ANL27" s="108"/>
      <c r="ANM27" s="108"/>
      <c r="ANN27" s="108"/>
      <c r="ANO27" s="108"/>
      <c r="ANP27" s="108"/>
      <c r="ANQ27" s="108"/>
      <c r="ANR27" s="108"/>
      <c r="ANS27" s="108"/>
      <c r="ANT27" s="108"/>
      <c r="ANU27" s="108"/>
      <c r="ANV27" s="108"/>
      <c r="ANW27" s="108"/>
      <c r="ANX27" s="108"/>
      <c r="ANY27" s="108"/>
      <c r="ANZ27" s="108"/>
      <c r="AOA27" s="108"/>
      <c r="AOB27" s="108"/>
      <c r="AOC27" s="108"/>
      <c r="AOD27" s="108"/>
      <c r="AOE27" s="108"/>
      <c r="AOF27" s="108"/>
      <c r="AOG27" s="108"/>
      <c r="AOH27" s="108"/>
      <c r="AOI27" s="108"/>
      <c r="AOJ27" s="108"/>
      <c r="AOK27" s="108"/>
      <c r="AOL27" s="108"/>
      <c r="AOM27" s="108"/>
      <c r="AON27" s="108"/>
      <c r="AOO27" s="108"/>
      <c r="AOP27" s="108"/>
      <c r="AOQ27" s="108"/>
      <c r="AOR27" s="108"/>
      <c r="AOS27" s="108"/>
      <c r="AOT27" s="108"/>
      <c r="AOU27" s="108"/>
      <c r="AOV27" s="108"/>
      <c r="AOW27" s="108"/>
      <c r="AOX27" s="108"/>
      <c r="AOY27" s="108"/>
      <c r="AOZ27" s="108"/>
      <c r="APA27" s="108"/>
      <c r="APB27" s="108"/>
      <c r="APC27" s="108"/>
      <c r="APD27" s="108"/>
      <c r="APE27" s="108"/>
      <c r="APF27" s="108"/>
      <c r="APG27" s="108"/>
      <c r="APH27" s="108"/>
      <c r="API27" s="108"/>
      <c r="APJ27" s="108"/>
      <c r="APK27" s="108"/>
      <c r="APL27" s="108"/>
      <c r="APM27" s="108"/>
      <c r="APN27" s="108"/>
      <c r="APO27" s="108"/>
      <c r="APP27" s="108"/>
      <c r="APQ27" s="108"/>
      <c r="APR27" s="108"/>
      <c r="APS27" s="108"/>
      <c r="APT27" s="108"/>
      <c r="APU27" s="108"/>
      <c r="APV27" s="108"/>
      <c r="APW27" s="108"/>
      <c r="APX27" s="108"/>
      <c r="APY27" s="108"/>
      <c r="APZ27" s="108"/>
      <c r="AQA27" s="108"/>
      <c r="AQB27" s="108"/>
      <c r="AQC27" s="108"/>
      <c r="AQD27" s="108"/>
      <c r="AQE27" s="108"/>
      <c r="AQF27" s="108"/>
      <c r="AQG27" s="108"/>
      <c r="AQH27" s="108"/>
      <c r="AQI27" s="108"/>
      <c r="AQJ27" s="108"/>
      <c r="AQK27" s="108"/>
      <c r="AQL27" s="108"/>
      <c r="AQM27" s="108"/>
      <c r="AQN27" s="108"/>
      <c r="AQO27" s="108"/>
      <c r="AQP27" s="108"/>
      <c r="AQQ27" s="108"/>
      <c r="AQR27" s="108"/>
      <c r="AQS27" s="108"/>
      <c r="AQT27" s="108"/>
      <c r="AQU27" s="108"/>
      <c r="AQV27" s="108"/>
      <c r="AQW27" s="108"/>
      <c r="AQX27" s="108"/>
      <c r="AQY27" s="108"/>
      <c r="AQZ27" s="108"/>
      <c r="ARA27" s="108"/>
      <c r="ARB27" s="108"/>
      <c r="ARC27" s="108"/>
      <c r="ARD27" s="108"/>
      <c r="ARE27" s="108"/>
      <c r="ARF27" s="108"/>
      <c r="ARG27" s="108"/>
      <c r="ARH27" s="108"/>
      <c r="ARI27" s="108"/>
      <c r="ARJ27" s="108"/>
      <c r="ARK27" s="108"/>
      <c r="ARL27" s="108"/>
      <c r="ARM27" s="108"/>
      <c r="ARN27" s="108"/>
      <c r="ARO27" s="108"/>
      <c r="ARP27" s="108"/>
      <c r="ARQ27" s="108"/>
      <c r="ARR27" s="108"/>
      <c r="ARS27" s="108"/>
      <c r="ART27" s="108"/>
      <c r="ARU27" s="108"/>
      <c r="ARV27" s="108"/>
      <c r="ARW27" s="108"/>
      <c r="ARX27" s="108"/>
      <c r="ARY27" s="108"/>
      <c r="ARZ27" s="108"/>
      <c r="ASA27" s="108"/>
      <c r="ASB27" s="108"/>
      <c r="ASC27" s="108"/>
      <c r="ASD27" s="108"/>
      <c r="ASE27" s="108"/>
      <c r="ASF27" s="108"/>
      <c r="ASG27" s="108"/>
      <c r="ASH27" s="108"/>
      <c r="ASI27" s="108"/>
      <c r="ASJ27" s="108"/>
      <c r="ASK27" s="108"/>
      <c r="ASL27" s="108"/>
      <c r="ASM27" s="108"/>
      <c r="ASN27" s="108"/>
      <c r="ASO27" s="108"/>
      <c r="ASP27" s="108"/>
      <c r="ASQ27" s="108"/>
      <c r="ASR27" s="108"/>
      <c r="ASS27" s="108"/>
      <c r="AST27" s="108"/>
      <c r="ASU27" s="108"/>
      <c r="ASV27" s="108"/>
      <c r="ASW27" s="108"/>
      <c r="ASX27" s="108"/>
      <c r="ASY27" s="108"/>
      <c r="ASZ27" s="108"/>
      <c r="ATA27" s="108"/>
      <c r="ATB27" s="108"/>
      <c r="ATC27" s="108"/>
      <c r="ATD27" s="108"/>
      <c r="ATE27" s="108"/>
      <c r="ATF27" s="108"/>
      <c r="ATG27" s="108"/>
      <c r="ATH27" s="108"/>
      <c r="ATI27" s="108"/>
      <c r="ATJ27" s="108"/>
      <c r="ATK27" s="108"/>
      <c r="ATL27" s="108"/>
      <c r="ATM27" s="108"/>
      <c r="ATN27" s="108"/>
      <c r="ATO27" s="108"/>
      <c r="ATP27" s="108"/>
      <c r="ATQ27" s="108"/>
      <c r="ATR27" s="108"/>
      <c r="ATS27" s="108"/>
      <c r="ATT27" s="108"/>
      <c r="ATU27" s="108"/>
      <c r="ATV27" s="108"/>
      <c r="ATW27" s="108"/>
      <c r="ATX27" s="108"/>
      <c r="ATY27" s="108"/>
      <c r="ATZ27" s="108"/>
      <c r="AUA27" s="108"/>
      <c r="AUB27" s="108"/>
      <c r="AUC27" s="108"/>
      <c r="AUD27" s="108"/>
      <c r="AUE27" s="108"/>
      <c r="AUF27" s="108"/>
      <c r="AUG27" s="108"/>
      <c r="AUH27" s="108"/>
      <c r="AUI27" s="108"/>
      <c r="AUJ27" s="108"/>
      <c r="AUK27" s="108"/>
      <c r="AUL27" s="108"/>
      <c r="AUM27" s="108"/>
      <c r="AUN27" s="108"/>
      <c r="AUO27" s="108"/>
      <c r="AUP27" s="108"/>
      <c r="AUQ27" s="108"/>
      <c r="AUR27" s="108"/>
      <c r="AUS27" s="108"/>
      <c r="AUT27" s="108"/>
      <c r="AUU27" s="108"/>
      <c r="AUV27" s="108"/>
      <c r="AUW27" s="108"/>
      <c r="AUX27" s="108"/>
      <c r="AUY27" s="108"/>
      <c r="AUZ27" s="108"/>
      <c r="AVA27" s="108"/>
      <c r="AVB27" s="108"/>
      <c r="AVC27" s="108"/>
      <c r="AVD27" s="108"/>
      <c r="AVE27" s="108"/>
      <c r="AVF27" s="108"/>
      <c r="AVG27" s="108"/>
      <c r="AVH27" s="108"/>
      <c r="AVI27" s="108"/>
      <c r="AVJ27" s="108"/>
      <c r="AVK27" s="108"/>
      <c r="AVL27" s="108"/>
      <c r="AVM27" s="108"/>
      <c r="AVN27" s="108"/>
      <c r="AVO27" s="108"/>
      <c r="AVP27" s="108"/>
      <c r="AVQ27" s="108"/>
      <c r="AVR27" s="108"/>
      <c r="AVS27" s="108"/>
      <c r="AVT27" s="108"/>
      <c r="AVU27" s="108"/>
      <c r="AVV27" s="108"/>
      <c r="AVW27" s="108"/>
      <c r="AVX27" s="108"/>
      <c r="AVY27" s="108"/>
      <c r="AVZ27" s="108"/>
      <c r="AWA27" s="108"/>
      <c r="AWB27" s="108"/>
      <c r="AWC27" s="108"/>
      <c r="AWD27" s="108"/>
      <c r="AWE27" s="108"/>
      <c r="AWF27" s="108"/>
      <c r="AWG27" s="108"/>
      <c r="AWH27" s="108"/>
      <c r="AWI27" s="108"/>
      <c r="AWJ27" s="108"/>
      <c r="AWK27" s="108"/>
      <c r="AWL27" s="108"/>
      <c r="AWM27" s="108"/>
      <c r="AWN27" s="108"/>
      <c r="AWO27" s="108"/>
      <c r="AWP27" s="108"/>
      <c r="AWQ27" s="108"/>
      <c r="AWR27" s="108"/>
      <c r="AWS27" s="108"/>
      <c r="AWT27" s="108"/>
      <c r="AWU27" s="108"/>
      <c r="AWV27" s="108"/>
      <c r="AWW27" s="108"/>
      <c r="AWX27" s="108"/>
      <c r="AWY27" s="108"/>
      <c r="AWZ27" s="108"/>
      <c r="AXA27" s="108"/>
      <c r="AXB27" s="108"/>
      <c r="AXC27" s="108"/>
      <c r="AXD27" s="108"/>
      <c r="AXE27" s="108"/>
      <c r="AXF27" s="108"/>
      <c r="AXG27" s="108"/>
      <c r="AXH27" s="108"/>
      <c r="AXI27" s="108"/>
      <c r="AXJ27" s="108"/>
      <c r="AXK27" s="108"/>
      <c r="AXL27" s="108"/>
      <c r="AXM27" s="108"/>
      <c r="AXN27" s="108"/>
      <c r="AXO27" s="108"/>
      <c r="AXP27" s="108"/>
      <c r="AXQ27" s="108"/>
      <c r="AXR27" s="108"/>
      <c r="AXS27" s="108"/>
      <c r="AXT27" s="108"/>
      <c r="AXU27" s="108"/>
      <c r="AXV27" s="108"/>
      <c r="AXW27" s="108"/>
      <c r="AXX27" s="108"/>
      <c r="AXY27" s="108"/>
      <c r="AXZ27" s="108"/>
      <c r="AYA27" s="108"/>
      <c r="AYB27" s="108"/>
      <c r="AYC27" s="108"/>
      <c r="AYD27" s="108"/>
      <c r="AYE27" s="108"/>
      <c r="AYF27" s="108"/>
      <c r="AYG27" s="108"/>
      <c r="AYH27" s="108"/>
      <c r="AYI27" s="108"/>
      <c r="AYJ27" s="108"/>
      <c r="AYK27" s="108"/>
      <c r="AYL27" s="108"/>
      <c r="AYM27" s="108"/>
      <c r="AYN27" s="108"/>
      <c r="AYO27" s="108"/>
      <c r="AYP27" s="108"/>
      <c r="AYQ27" s="108"/>
      <c r="AYR27" s="108"/>
      <c r="AYS27" s="108"/>
      <c r="AYT27" s="108"/>
      <c r="AYU27" s="108"/>
      <c r="AYV27" s="108"/>
      <c r="AYW27" s="108"/>
      <c r="AYX27" s="108"/>
      <c r="AYY27" s="108"/>
      <c r="AYZ27" s="108"/>
      <c r="AZA27" s="108"/>
      <c r="AZB27" s="108"/>
      <c r="AZC27" s="108"/>
      <c r="AZD27" s="108"/>
      <c r="AZE27" s="108"/>
      <c r="AZF27" s="108"/>
      <c r="AZG27" s="108"/>
      <c r="AZH27" s="108"/>
      <c r="AZI27" s="108"/>
      <c r="AZJ27" s="108"/>
      <c r="AZK27" s="108"/>
      <c r="AZL27" s="108"/>
      <c r="AZM27" s="108"/>
      <c r="AZN27" s="108"/>
      <c r="AZO27" s="108"/>
      <c r="AZP27" s="108"/>
      <c r="AZQ27" s="108"/>
      <c r="AZR27" s="108"/>
      <c r="AZS27" s="108"/>
      <c r="AZT27" s="108"/>
      <c r="AZU27" s="108"/>
      <c r="AZV27" s="108"/>
      <c r="AZW27" s="108"/>
      <c r="AZX27" s="108"/>
      <c r="AZY27" s="108"/>
      <c r="AZZ27" s="108"/>
      <c r="BAA27" s="108"/>
      <c r="BAB27" s="108"/>
      <c r="BAC27" s="108"/>
      <c r="BAD27" s="108"/>
      <c r="BAE27" s="108"/>
      <c r="BAF27" s="108"/>
      <c r="BAG27" s="108"/>
      <c r="BAH27" s="108"/>
      <c r="BAI27" s="108"/>
      <c r="BAJ27" s="108"/>
      <c r="BAK27" s="108"/>
      <c r="BAL27" s="108"/>
      <c r="BAM27" s="108"/>
      <c r="BAN27" s="108"/>
      <c r="BAO27" s="108"/>
      <c r="BAP27" s="108"/>
      <c r="BAQ27" s="108"/>
      <c r="BAR27" s="108"/>
      <c r="BAS27" s="108"/>
      <c r="BAT27" s="108"/>
      <c r="BAU27" s="108"/>
      <c r="BAV27" s="108"/>
      <c r="BAW27" s="108"/>
      <c r="BAX27" s="108"/>
      <c r="BAY27" s="108"/>
      <c r="BAZ27" s="108"/>
      <c r="BBA27" s="108"/>
      <c r="BBB27" s="108"/>
      <c r="BBC27" s="108"/>
      <c r="BBD27" s="108"/>
      <c r="BBE27" s="108"/>
      <c r="BBF27" s="108"/>
      <c r="BBG27" s="108"/>
      <c r="BBH27" s="108"/>
      <c r="BBI27" s="108"/>
      <c r="BBJ27" s="108"/>
      <c r="BBK27" s="108"/>
      <c r="BBL27" s="108"/>
      <c r="BBM27" s="108"/>
      <c r="BBN27" s="108"/>
      <c r="BBO27" s="108"/>
      <c r="BBP27" s="108"/>
      <c r="BBQ27" s="108"/>
      <c r="BBR27" s="108"/>
      <c r="BBS27" s="108"/>
      <c r="BBT27" s="108"/>
      <c r="BBU27" s="108"/>
      <c r="BBV27" s="108"/>
      <c r="BBW27" s="108"/>
      <c r="BBX27" s="108"/>
      <c r="BBY27" s="108"/>
      <c r="BBZ27" s="108"/>
      <c r="BCA27" s="108"/>
      <c r="BCB27" s="108"/>
      <c r="BCC27" s="108"/>
      <c r="BCD27" s="108"/>
      <c r="BCE27" s="108"/>
      <c r="BCF27" s="108"/>
      <c r="BCG27" s="108"/>
      <c r="BCH27" s="108"/>
      <c r="BCI27" s="108"/>
      <c r="BCJ27" s="108"/>
      <c r="BCK27" s="108"/>
      <c r="BCL27" s="108"/>
      <c r="BCM27" s="108"/>
      <c r="BCN27" s="108"/>
      <c r="BCO27" s="108"/>
      <c r="BCP27" s="108"/>
      <c r="BCQ27" s="108"/>
      <c r="BCR27" s="108"/>
      <c r="BCS27" s="108"/>
      <c r="BCT27" s="108"/>
      <c r="BCU27" s="108"/>
      <c r="BCV27" s="108"/>
      <c r="BCW27" s="108"/>
      <c r="BCX27" s="108"/>
      <c r="BCY27" s="108"/>
      <c r="BCZ27" s="108"/>
      <c r="BDA27" s="108"/>
      <c r="BDB27" s="108"/>
      <c r="BDC27" s="108"/>
      <c r="BDD27" s="108"/>
      <c r="BDE27" s="108"/>
      <c r="BDF27" s="108"/>
      <c r="BDG27" s="108"/>
      <c r="BDH27" s="108"/>
      <c r="BDI27" s="108"/>
      <c r="BDJ27" s="108"/>
      <c r="BDK27" s="108"/>
      <c r="BDL27" s="108"/>
      <c r="BDM27" s="108"/>
      <c r="BDN27" s="108"/>
      <c r="BDO27" s="108"/>
      <c r="BDP27" s="108"/>
      <c r="BDQ27" s="108"/>
      <c r="BDR27" s="108"/>
      <c r="BDS27" s="108"/>
      <c r="BDT27" s="108"/>
      <c r="BDU27" s="108"/>
      <c r="BDV27" s="108"/>
      <c r="BDW27" s="108"/>
      <c r="BDX27" s="108"/>
      <c r="BDY27" s="108"/>
      <c r="BDZ27" s="108"/>
      <c r="BEA27" s="108"/>
      <c r="BEB27" s="108"/>
      <c r="BEC27" s="108"/>
      <c r="BED27" s="108"/>
      <c r="BEE27" s="108"/>
      <c r="BEF27" s="108"/>
      <c r="BEG27" s="108"/>
      <c r="BEH27" s="108"/>
      <c r="BEI27" s="108"/>
      <c r="BEJ27" s="108"/>
      <c r="BEK27" s="108"/>
      <c r="BEL27" s="108"/>
      <c r="BEM27" s="108"/>
      <c r="BEN27" s="108"/>
      <c r="BEO27" s="108"/>
      <c r="BEP27" s="108"/>
      <c r="BEQ27" s="108"/>
      <c r="BER27" s="108"/>
      <c r="BES27" s="108"/>
      <c r="BET27" s="108"/>
      <c r="BEU27" s="108"/>
      <c r="BEV27" s="108"/>
      <c r="BEW27" s="108"/>
      <c r="BEX27" s="108"/>
      <c r="BEY27" s="108"/>
      <c r="BEZ27" s="108"/>
      <c r="BFA27" s="108"/>
      <c r="BFB27" s="108"/>
      <c r="BFC27" s="108"/>
      <c r="BFD27" s="108"/>
      <c r="BFE27" s="108"/>
      <c r="BFF27" s="108"/>
      <c r="BFG27" s="108"/>
      <c r="BFH27" s="108"/>
      <c r="BFI27" s="108"/>
      <c r="BFJ27" s="108"/>
      <c r="BFK27" s="108"/>
      <c r="BFL27" s="108"/>
      <c r="BFM27" s="108"/>
      <c r="BFN27" s="108"/>
      <c r="BFO27" s="108"/>
      <c r="BFP27" s="108"/>
      <c r="BFQ27" s="108"/>
      <c r="BFR27" s="108"/>
      <c r="BFS27" s="108"/>
      <c r="BFT27" s="108"/>
      <c r="BFU27" s="108"/>
      <c r="BFV27" s="108"/>
      <c r="BFW27" s="108"/>
      <c r="BFX27" s="108"/>
      <c r="BFY27" s="108"/>
      <c r="BFZ27" s="108"/>
      <c r="BGA27" s="108"/>
      <c r="BGB27" s="108"/>
      <c r="BGC27" s="108"/>
      <c r="BGD27" s="108"/>
      <c r="BGE27" s="108"/>
      <c r="BGF27" s="108"/>
      <c r="BGG27" s="108"/>
      <c r="BGH27" s="108"/>
      <c r="BGI27" s="108"/>
      <c r="BGJ27" s="108"/>
      <c r="BGK27" s="108"/>
      <c r="BGL27" s="108"/>
      <c r="BGM27" s="108"/>
      <c r="BGN27" s="108"/>
      <c r="BGO27" s="108"/>
      <c r="BGP27" s="108"/>
      <c r="BGQ27" s="108"/>
      <c r="BGR27" s="108"/>
      <c r="BGS27" s="108"/>
      <c r="BGT27" s="108"/>
      <c r="BGU27" s="108"/>
      <c r="BGV27" s="108"/>
      <c r="BGW27" s="108"/>
      <c r="BGX27" s="108"/>
      <c r="BGY27" s="108"/>
      <c r="BGZ27" s="108"/>
      <c r="BHA27" s="108"/>
      <c r="BHB27" s="108"/>
      <c r="BHC27" s="108"/>
      <c r="BHD27" s="108"/>
      <c r="BHE27" s="108"/>
      <c r="BHF27" s="108"/>
      <c r="BHG27" s="108"/>
      <c r="BHH27" s="108"/>
      <c r="BHI27" s="108"/>
      <c r="BHJ27" s="108"/>
      <c r="BHK27" s="108"/>
      <c r="BHL27" s="108"/>
      <c r="BHM27" s="108"/>
      <c r="BHN27" s="108"/>
      <c r="BHO27" s="108"/>
      <c r="BHP27" s="108"/>
      <c r="BHQ27" s="108"/>
      <c r="BHR27" s="108"/>
      <c r="BHS27" s="108"/>
      <c r="BHT27" s="108"/>
      <c r="BHU27" s="108"/>
      <c r="BHV27" s="108"/>
      <c r="BHW27" s="108"/>
      <c r="BHX27" s="108"/>
      <c r="BHY27" s="108"/>
      <c r="BHZ27" s="108"/>
      <c r="BIA27" s="108"/>
      <c r="BIB27" s="108"/>
      <c r="BIC27" s="108"/>
      <c r="BID27" s="108"/>
      <c r="BIE27" s="108"/>
      <c r="BIF27" s="108"/>
      <c r="BIG27" s="108"/>
      <c r="BIH27" s="108"/>
      <c r="BII27" s="108"/>
      <c r="BIJ27" s="108"/>
      <c r="BIK27" s="108"/>
      <c r="BIL27" s="108"/>
      <c r="BIM27" s="108"/>
      <c r="BIN27" s="108"/>
      <c r="BIO27" s="108"/>
      <c r="BIP27" s="108"/>
      <c r="BIQ27" s="108"/>
      <c r="BIR27" s="108"/>
      <c r="BIS27" s="108"/>
      <c r="BIT27" s="108"/>
      <c r="BIU27" s="108"/>
      <c r="BIV27" s="108"/>
      <c r="BIW27" s="108"/>
      <c r="BIX27" s="108"/>
      <c r="BIY27" s="108"/>
      <c r="BIZ27" s="108"/>
      <c r="BJA27" s="108"/>
      <c r="BJB27" s="108"/>
      <c r="BJC27" s="108"/>
      <c r="BJD27" s="108"/>
      <c r="BJE27" s="108"/>
      <c r="BJF27" s="108"/>
      <c r="BJG27" s="108"/>
      <c r="BJH27" s="108"/>
      <c r="BJI27" s="108"/>
      <c r="BJJ27" s="108"/>
      <c r="BJK27" s="108"/>
      <c r="BJL27" s="108"/>
      <c r="BJM27" s="108"/>
      <c r="BJN27" s="108"/>
      <c r="BJO27" s="108"/>
      <c r="BJP27" s="108"/>
      <c r="BJQ27" s="108"/>
      <c r="BJR27" s="108"/>
      <c r="BJS27" s="108"/>
      <c r="BJT27" s="108"/>
      <c r="BJU27" s="108"/>
      <c r="BJV27" s="108"/>
      <c r="BJW27" s="108"/>
      <c r="BJX27" s="108"/>
      <c r="BJY27" s="108"/>
      <c r="BJZ27" s="108"/>
      <c r="BKA27" s="108"/>
      <c r="BKB27" s="108"/>
      <c r="BKC27" s="108"/>
      <c r="BKD27" s="108"/>
      <c r="BKE27" s="108"/>
      <c r="BKF27" s="108"/>
      <c r="BKG27" s="108"/>
      <c r="BKH27" s="108"/>
      <c r="BKI27" s="108"/>
      <c r="BKJ27" s="108"/>
      <c r="BKK27" s="108"/>
      <c r="BKL27" s="108"/>
      <c r="BKM27" s="108"/>
      <c r="BKN27" s="108"/>
      <c r="BKO27" s="108"/>
      <c r="BKP27" s="108"/>
      <c r="BKQ27" s="108"/>
      <c r="BKR27" s="108"/>
      <c r="BKS27" s="108"/>
      <c r="BKT27" s="108"/>
      <c r="BKU27" s="108"/>
      <c r="BKV27" s="108"/>
      <c r="BKW27" s="108"/>
      <c r="BKX27" s="108"/>
      <c r="BKY27" s="108"/>
      <c r="BKZ27" s="108"/>
      <c r="BLA27" s="108"/>
      <c r="BLB27" s="108"/>
      <c r="BLC27" s="108"/>
      <c r="BLD27" s="108"/>
      <c r="BLE27" s="108"/>
      <c r="BLF27" s="108"/>
      <c r="BLG27" s="108"/>
      <c r="BLH27" s="108"/>
      <c r="BLI27" s="108"/>
      <c r="BLJ27" s="108"/>
      <c r="BLK27" s="108"/>
      <c r="BLL27" s="108"/>
      <c r="BLM27" s="108"/>
      <c r="BLN27" s="108"/>
      <c r="BLO27" s="108"/>
      <c r="BLP27" s="108"/>
      <c r="BLQ27" s="108"/>
      <c r="BLR27" s="108"/>
      <c r="BLS27" s="108"/>
      <c r="BLT27" s="108"/>
      <c r="BLU27" s="108"/>
      <c r="BLV27" s="108"/>
      <c r="BLW27" s="108"/>
      <c r="BLX27" s="108"/>
      <c r="BLY27" s="108"/>
      <c r="BLZ27" s="108"/>
      <c r="BMA27" s="108"/>
      <c r="BMB27" s="108"/>
      <c r="BMC27" s="108"/>
      <c r="BMD27" s="108"/>
      <c r="BME27" s="108"/>
      <c r="BMF27" s="108"/>
      <c r="BMG27" s="108"/>
      <c r="BMH27" s="108"/>
      <c r="BMI27" s="108"/>
      <c r="BMJ27" s="108"/>
      <c r="BMK27" s="108"/>
      <c r="BML27" s="108"/>
      <c r="BMM27" s="108"/>
      <c r="BMN27" s="108"/>
      <c r="BMO27" s="108"/>
      <c r="BMP27" s="108"/>
      <c r="BMQ27" s="108"/>
      <c r="BMR27" s="108"/>
      <c r="BMS27" s="108"/>
      <c r="BMT27" s="108"/>
      <c r="BMU27" s="108"/>
      <c r="BMV27" s="108"/>
      <c r="BMW27" s="108"/>
      <c r="BMX27" s="108"/>
      <c r="BMY27" s="108"/>
      <c r="BMZ27" s="108"/>
      <c r="BNA27" s="108"/>
      <c r="BNB27" s="108"/>
      <c r="BNC27" s="108"/>
      <c r="BND27" s="108"/>
      <c r="BNE27" s="108"/>
      <c r="BNF27" s="108"/>
      <c r="BNG27" s="108"/>
      <c r="BNH27" s="108"/>
      <c r="BNI27" s="108"/>
      <c r="BNJ27" s="108"/>
      <c r="BNK27" s="108"/>
      <c r="BNL27" s="108"/>
      <c r="BNM27" s="108"/>
      <c r="BNN27" s="108"/>
      <c r="BNO27" s="108"/>
      <c r="BNP27" s="108"/>
      <c r="BNQ27" s="108"/>
      <c r="BNR27" s="108"/>
      <c r="BNS27" s="108"/>
      <c r="BNT27" s="108"/>
      <c r="BNU27" s="108"/>
      <c r="BNV27" s="108"/>
      <c r="BNW27" s="108"/>
      <c r="BNX27" s="108"/>
      <c r="BNY27" s="108"/>
      <c r="BNZ27" s="108"/>
      <c r="BOA27" s="108"/>
      <c r="BOB27" s="108"/>
      <c r="BOC27" s="108"/>
      <c r="BOD27" s="108"/>
      <c r="BOE27" s="108"/>
      <c r="BOF27" s="108"/>
      <c r="BOG27" s="108"/>
      <c r="BOH27" s="108"/>
      <c r="BOI27" s="108"/>
      <c r="BOJ27" s="108"/>
      <c r="BOK27" s="108"/>
      <c r="BOL27" s="108"/>
      <c r="BOM27" s="108"/>
      <c r="BON27" s="108"/>
      <c r="BOO27" s="108"/>
      <c r="BOP27" s="108"/>
      <c r="BOQ27" s="108"/>
      <c r="BOR27" s="108"/>
      <c r="BOS27" s="108"/>
      <c r="BOT27" s="108"/>
      <c r="BOU27" s="108"/>
      <c r="BOV27" s="108"/>
      <c r="BOW27" s="108"/>
      <c r="BOX27" s="108"/>
      <c r="BOY27" s="108"/>
      <c r="BOZ27" s="108"/>
      <c r="BPA27" s="108"/>
      <c r="BPB27" s="108"/>
      <c r="BPC27" s="108"/>
      <c r="BPD27" s="108"/>
      <c r="BPE27" s="108"/>
      <c r="BPF27" s="108"/>
      <c r="BPG27" s="108"/>
      <c r="BPH27" s="108"/>
      <c r="BPI27" s="108"/>
      <c r="BPJ27" s="108"/>
      <c r="BPK27" s="108"/>
      <c r="BPL27" s="108"/>
      <c r="BPM27" s="108"/>
      <c r="BPN27" s="108"/>
      <c r="BPO27" s="108"/>
      <c r="BPP27" s="108"/>
      <c r="BPQ27" s="108"/>
      <c r="BPR27" s="108"/>
      <c r="BPS27" s="108"/>
      <c r="BPT27" s="108"/>
      <c r="BPU27" s="108"/>
      <c r="BPV27" s="108"/>
      <c r="BPW27" s="108"/>
      <c r="BPX27" s="108"/>
      <c r="BPY27" s="108"/>
      <c r="BPZ27" s="108"/>
      <c r="BQA27" s="108"/>
      <c r="BQB27" s="108"/>
      <c r="BQC27" s="108"/>
      <c r="BQD27" s="108"/>
      <c r="BQE27" s="108"/>
      <c r="BQF27" s="108"/>
      <c r="BQG27" s="108"/>
      <c r="BQH27" s="108"/>
      <c r="BQI27" s="108"/>
      <c r="BQJ27" s="108"/>
      <c r="BQK27" s="108"/>
      <c r="BQL27" s="108"/>
      <c r="BQM27" s="108"/>
      <c r="BQN27" s="108"/>
      <c r="BQO27" s="108"/>
      <c r="BQP27" s="108"/>
      <c r="BQQ27" s="108"/>
      <c r="BQR27" s="108"/>
      <c r="BQS27" s="108"/>
      <c r="BQT27" s="108"/>
      <c r="BQU27" s="108"/>
      <c r="BQV27" s="108"/>
      <c r="BQW27" s="108"/>
      <c r="BQX27" s="108"/>
      <c r="BQY27" s="108"/>
      <c r="BQZ27" s="108"/>
      <c r="BRA27" s="108"/>
      <c r="BRB27" s="108"/>
      <c r="BRC27" s="108"/>
      <c r="BRD27" s="108"/>
      <c r="BRE27" s="108"/>
      <c r="BRF27" s="108"/>
      <c r="BRG27" s="108"/>
      <c r="BRH27" s="108"/>
      <c r="BRI27" s="108"/>
      <c r="BRJ27" s="108"/>
      <c r="BRK27" s="108"/>
      <c r="BRL27" s="108"/>
      <c r="BRM27" s="108"/>
      <c r="BRN27" s="108"/>
      <c r="BRO27" s="108"/>
      <c r="BRP27" s="108"/>
      <c r="BRQ27" s="108"/>
      <c r="BRR27" s="108"/>
      <c r="BRS27" s="108"/>
      <c r="BRT27" s="108"/>
      <c r="BRU27" s="108"/>
      <c r="BRV27" s="108"/>
      <c r="BRW27" s="108"/>
      <c r="BRX27" s="108"/>
      <c r="BRY27" s="108"/>
      <c r="BRZ27" s="108"/>
      <c r="BSA27" s="108"/>
      <c r="BSB27" s="108"/>
      <c r="BSC27" s="108"/>
      <c r="BSD27" s="108"/>
      <c r="BSE27" s="108"/>
      <c r="BSF27" s="108"/>
      <c r="BSG27" s="108"/>
      <c r="BSH27" s="108"/>
      <c r="BSI27" s="108"/>
      <c r="BSJ27" s="108"/>
      <c r="BSK27" s="108"/>
      <c r="BSL27" s="108"/>
      <c r="BSM27" s="108"/>
      <c r="BSN27" s="108"/>
      <c r="BSO27" s="108"/>
      <c r="BSP27" s="108"/>
      <c r="BSQ27" s="108"/>
      <c r="BSR27" s="108"/>
      <c r="BSS27" s="108"/>
      <c r="BST27" s="108"/>
      <c r="BSU27" s="108"/>
      <c r="BSV27" s="108"/>
      <c r="BSW27" s="108"/>
      <c r="BSX27" s="108"/>
      <c r="BSY27" s="108"/>
      <c r="BSZ27" s="108"/>
      <c r="BTA27" s="108"/>
      <c r="BTB27" s="108"/>
      <c r="BTC27" s="108"/>
      <c r="BTD27" s="108"/>
      <c r="BTE27" s="108"/>
      <c r="BTF27" s="108"/>
      <c r="BTG27" s="108"/>
      <c r="BTH27" s="108"/>
      <c r="BTI27" s="108"/>
      <c r="BTJ27" s="108"/>
      <c r="BTK27" s="108"/>
      <c r="BTL27" s="108"/>
      <c r="BTM27" s="108"/>
      <c r="BTN27" s="108"/>
      <c r="BTO27" s="108"/>
      <c r="BTP27" s="108"/>
      <c r="BTQ27" s="108"/>
      <c r="BTR27" s="108"/>
      <c r="BTS27" s="108"/>
      <c r="BTT27" s="108"/>
      <c r="BTU27" s="108"/>
      <c r="BTV27" s="108"/>
      <c r="BTW27" s="108"/>
      <c r="BTX27" s="108"/>
      <c r="BTY27" s="108"/>
      <c r="BTZ27" s="108"/>
      <c r="BUA27" s="108"/>
      <c r="BUB27" s="108"/>
      <c r="BUC27" s="108"/>
      <c r="BUD27" s="108"/>
      <c r="BUE27" s="108"/>
      <c r="BUF27" s="108"/>
      <c r="BUG27" s="108"/>
      <c r="BUH27" s="108"/>
      <c r="BUI27" s="108"/>
      <c r="BUJ27" s="108"/>
      <c r="BUK27" s="108"/>
      <c r="BUL27" s="108"/>
      <c r="BUM27" s="108"/>
      <c r="BUN27" s="108"/>
      <c r="BUO27" s="108"/>
      <c r="BUP27" s="108"/>
      <c r="BUQ27" s="108"/>
      <c r="BUR27" s="108"/>
      <c r="BUS27" s="108"/>
      <c r="BUT27" s="108"/>
      <c r="BUU27" s="108"/>
      <c r="BUV27" s="108"/>
      <c r="BUW27" s="108"/>
      <c r="BUX27" s="108"/>
      <c r="BUY27" s="108"/>
      <c r="BUZ27" s="108"/>
      <c r="BVA27" s="108"/>
      <c r="BVB27" s="108"/>
      <c r="BVC27" s="108"/>
      <c r="BVD27" s="108"/>
      <c r="BVE27" s="108"/>
      <c r="BVF27" s="108"/>
      <c r="BVG27" s="108"/>
      <c r="BVH27" s="108"/>
      <c r="BVI27" s="108"/>
      <c r="BVJ27" s="108"/>
      <c r="BVK27" s="108"/>
      <c r="BVL27" s="108"/>
      <c r="BVM27" s="108"/>
      <c r="BVN27" s="108"/>
      <c r="BVO27" s="108"/>
      <c r="BVP27" s="108"/>
      <c r="BVQ27" s="108"/>
      <c r="BVR27" s="108"/>
      <c r="BVS27" s="108"/>
      <c r="BVT27" s="108"/>
      <c r="BVU27" s="108"/>
      <c r="BVV27" s="108"/>
      <c r="BVW27" s="108"/>
      <c r="BVX27" s="108"/>
      <c r="BVY27" s="108"/>
      <c r="BVZ27" s="108"/>
      <c r="BWA27" s="108"/>
      <c r="BWB27" s="108"/>
      <c r="BWC27" s="108"/>
      <c r="BWD27" s="108"/>
      <c r="BWE27" s="108"/>
      <c r="BWF27" s="108"/>
      <c r="BWG27" s="108"/>
      <c r="BWH27" s="108"/>
      <c r="BWI27" s="108"/>
      <c r="BWJ27" s="108"/>
      <c r="BWK27" s="108"/>
      <c r="BWL27" s="108"/>
      <c r="BWM27" s="108"/>
      <c r="BWN27" s="108"/>
      <c r="BWO27" s="108"/>
      <c r="BWP27" s="108"/>
      <c r="BWQ27" s="108"/>
      <c r="BWR27" s="108"/>
      <c r="BWS27" s="108"/>
      <c r="BWT27" s="108"/>
      <c r="BWU27" s="108"/>
      <c r="BWV27" s="108"/>
      <c r="BWW27" s="108"/>
      <c r="BWX27" s="108"/>
      <c r="BWY27" s="108"/>
      <c r="BWZ27" s="108"/>
      <c r="BXA27" s="108"/>
      <c r="BXB27" s="108"/>
      <c r="BXC27" s="108"/>
      <c r="BXD27" s="108"/>
      <c r="BXE27" s="108"/>
      <c r="BXF27" s="108"/>
      <c r="BXG27" s="108"/>
      <c r="BXH27" s="108"/>
      <c r="BXI27" s="108"/>
      <c r="BXJ27" s="108"/>
      <c r="BXK27" s="108"/>
      <c r="BXL27" s="108"/>
      <c r="BXM27" s="108"/>
      <c r="BXN27" s="108"/>
      <c r="BXO27" s="108"/>
      <c r="BXP27" s="108"/>
      <c r="BXQ27" s="108"/>
      <c r="BXR27" s="108"/>
      <c r="BXS27" s="108"/>
      <c r="BXT27" s="108"/>
      <c r="BXU27" s="108"/>
      <c r="BXV27" s="108"/>
      <c r="BXW27" s="108"/>
      <c r="BXX27" s="108"/>
      <c r="BXY27" s="108"/>
      <c r="BXZ27" s="108"/>
      <c r="BYA27" s="108"/>
      <c r="BYB27" s="108"/>
      <c r="BYC27" s="108"/>
      <c r="BYD27" s="108"/>
      <c r="BYE27" s="108"/>
      <c r="BYF27" s="108"/>
      <c r="BYG27" s="108"/>
      <c r="BYH27" s="108"/>
      <c r="BYI27" s="108"/>
      <c r="BYJ27" s="108"/>
      <c r="BYK27" s="108"/>
      <c r="BYL27" s="108"/>
      <c r="BYM27" s="108"/>
      <c r="BYN27" s="108"/>
      <c r="BYO27" s="108"/>
      <c r="BYP27" s="108"/>
      <c r="BYQ27" s="108"/>
      <c r="BYR27" s="108"/>
      <c r="BYS27" s="108"/>
      <c r="BYT27" s="108"/>
      <c r="BYU27" s="108"/>
      <c r="BYV27" s="108"/>
      <c r="BYW27" s="108"/>
      <c r="BYX27" s="108"/>
      <c r="BYY27" s="108"/>
      <c r="BYZ27" s="108"/>
      <c r="BZA27" s="108"/>
      <c r="BZB27" s="108"/>
      <c r="BZC27" s="108"/>
      <c r="BZD27" s="108"/>
      <c r="BZE27" s="108"/>
      <c r="BZF27" s="108"/>
      <c r="BZG27" s="108"/>
      <c r="BZH27" s="108"/>
      <c r="BZI27" s="108"/>
      <c r="BZJ27" s="108"/>
      <c r="BZK27" s="108"/>
      <c r="BZL27" s="108"/>
      <c r="BZM27" s="108"/>
      <c r="BZN27" s="108"/>
      <c r="BZO27" s="108"/>
      <c r="BZP27" s="108"/>
      <c r="BZQ27" s="108"/>
      <c r="BZR27" s="108"/>
      <c r="BZS27" s="108"/>
      <c r="BZT27" s="108"/>
      <c r="BZU27" s="108"/>
      <c r="BZV27" s="108"/>
      <c r="BZW27" s="108"/>
      <c r="BZX27" s="108"/>
      <c r="BZY27" s="108"/>
      <c r="BZZ27" s="108"/>
      <c r="CAA27" s="108"/>
      <c r="CAB27" s="108"/>
      <c r="CAC27" s="108"/>
      <c r="CAD27" s="108"/>
      <c r="CAE27" s="108"/>
      <c r="CAF27" s="108"/>
      <c r="CAG27" s="108"/>
      <c r="CAH27" s="108"/>
      <c r="CAI27" s="108"/>
      <c r="CAJ27" s="108"/>
      <c r="CAK27" s="108"/>
      <c r="CAL27" s="108"/>
      <c r="CAM27" s="108"/>
      <c r="CAN27" s="108"/>
      <c r="CAO27" s="108"/>
      <c r="CAP27" s="108"/>
      <c r="CAQ27" s="108"/>
      <c r="CAR27" s="108"/>
      <c r="CAS27" s="108"/>
      <c r="CAT27" s="108"/>
      <c r="CAU27" s="108"/>
      <c r="CAV27" s="108"/>
      <c r="CAW27" s="108"/>
      <c r="CAX27" s="108"/>
      <c r="CAY27" s="108"/>
      <c r="CAZ27" s="108"/>
      <c r="CBA27" s="108"/>
      <c r="CBB27" s="108"/>
      <c r="CBC27" s="108"/>
      <c r="CBD27" s="108"/>
      <c r="CBE27" s="108"/>
      <c r="CBF27" s="108"/>
      <c r="CBG27" s="108"/>
      <c r="CBH27" s="108"/>
      <c r="CBI27" s="108"/>
      <c r="CBJ27" s="108"/>
      <c r="CBK27" s="108"/>
      <c r="CBL27" s="108"/>
      <c r="CBM27" s="108"/>
      <c r="CBN27" s="108"/>
      <c r="CBO27" s="108"/>
      <c r="CBP27" s="108"/>
      <c r="CBQ27" s="108"/>
      <c r="CBR27" s="108"/>
      <c r="CBS27" s="108"/>
      <c r="CBT27" s="108"/>
      <c r="CBU27" s="108"/>
      <c r="CBV27" s="108"/>
      <c r="CBW27" s="108"/>
      <c r="CBX27" s="108"/>
      <c r="CBY27" s="108"/>
      <c r="CBZ27" s="108"/>
      <c r="CCA27" s="108"/>
      <c r="CCB27" s="108"/>
      <c r="CCC27" s="108"/>
      <c r="CCD27" s="108"/>
      <c r="CCE27" s="108"/>
      <c r="CCF27" s="108"/>
      <c r="CCG27" s="108"/>
      <c r="CCH27" s="108"/>
      <c r="CCI27" s="108"/>
      <c r="CCJ27" s="108"/>
      <c r="CCK27" s="108"/>
      <c r="CCL27" s="108"/>
      <c r="CCM27" s="108"/>
      <c r="CCN27" s="108"/>
      <c r="CCO27" s="108"/>
      <c r="CCP27" s="108"/>
      <c r="CCQ27" s="108"/>
      <c r="CCR27" s="108"/>
      <c r="CCS27" s="108"/>
      <c r="CCT27" s="108"/>
      <c r="CCU27" s="108"/>
      <c r="CCV27" s="108"/>
      <c r="CCW27" s="108"/>
      <c r="CCX27" s="108"/>
      <c r="CCY27" s="108"/>
      <c r="CCZ27" s="108"/>
      <c r="CDA27" s="108"/>
      <c r="CDB27" s="108"/>
      <c r="CDC27" s="108"/>
      <c r="CDD27" s="108"/>
      <c r="CDE27" s="108"/>
      <c r="CDF27" s="108"/>
      <c r="CDG27" s="108"/>
      <c r="CDH27" s="108"/>
      <c r="CDI27" s="108"/>
      <c r="CDJ27" s="108"/>
      <c r="CDK27" s="108"/>
      <c r="CDL27" s="108"/>
      <c r="CDM27" s="108"/>
      <c r="CDN27" s="108"/>
      <c r="CDO27" s="108"/>
      <c r="CDP27" s="108"/>
      <c r="CDQ27" s="108"/>
      <c r="CDR27" s="108"/>
      <c r="CDS27" s="108"/>
      <c r="CDT27" s="108"/>
      <c r="CDU27" s="108"/>
      <c r="CDV27" s="108"/>
      <c r="CDW27" s="108"/>
      <c r="CDX27" s="108"/>
      <c r="CDY27" s="108"/>
      <c r="CDZ27" s="108"/>
      <c r="CEA27" s="108"/>
      <c r="CEB27" s="108"/>
      <c r="CEC27" s="108"/>
      <c r="CED27" s="108"/>
      <c r="CEE27" s="108"/>
      <c r="CEF27" s="108"/>
      <c r="CEG27" s="108"/>
      <c r="CEH27" s="108"/>
      <c r="CEI27" s="108"/>
      <c r="CEJ27" s="108"/>
      <c r="CEK27" s="108"/>
      <c r="CEL27" s="108"/>
      <c r="CEM27" s="108"/>
      <c r="CEN27" s="108"/>
      <c r="CEO27" s="108"/>
      <c r="CEP27" s="108"/>
      <c r="CEQ27" s="108"/>
      <c r="CER27" s="108"/>
      <c r="CES27" s="108"/>
      <c r="CET27" s="108"/>
      <c r="CEU27" s="108"/>
      <c r="CEV27" s="108"/>
      <c r="CEW27" s="108"/>
      <c r="CEX27" s="108"/>
      <c r="CEY27" s="108"/>
      <c r="CEZ27" s="108"/>
      <c r="CFA27" s="108"/>
      <c r="CFB27" s="108"/>
      <c r="CFC27" s="108"/>
      <c r="CFD27" s="108"/>
      <c r="CFE27" s="108"/>
      <c r="CFF27" s="108"/>
      <c r="CFG27" s="108"/>
      <c r="CFH27" s="108"/>
      <c r="CFI27" s="108"/>
      <c r="CFJ27" s="108"/>
      <c r="CFK27" s="108"/>
      <c r="CFL27" s="108"/>
      <c r="CFM27" s="108"/>
      <c r="CFN27" s="108"/>
      <c r="CFO27" s="108"/>
      <c r="CFP27" s="108"/>
      <c r="CFQ27" s="108"/>
      <c r="CFR27" s="108"/>
      <c r="CFS27" s="108"/>
      <c r="CFT27" s="108"/>
      <c r="CFU27" s="108"/>
      <c r="CFV27" s="108"/>
      <c r="CFW27" s="108"/>
      <c r="CFX27" s="108"/>
      <c r="CFY27" s="108"/>
      <c r="CFZ27" s="108"/>
      <c r="CGA27" s="108"/>
      <c r="CGB27" s="108"/>
      <c r="CGC27" s="108"/>
      <c r="CGD27" s="108"/>
      <c r="CGE27" s="108"/>
      <c r="CGF27" s="108"/>
      <c r="CGG27" s="108"/>
      <c r="CGH27" s="108"/>
      <c r="CGI27" s="108"/>
      <c r="CGJ27" s="108"/>
      <c r="CGK27" s="108"/>
      <c r="CGL27" s="108"/>
      <c r="CGM27" s="108"/>
      <c r="CGN27" s="108"/>
      <c r="CGO27" s="108"/>
      <c r="CGP27" s="108"/>
      <c r="CGQ27" s="108"/>
      <c r="CGR27" s="108"/>
      <c r="CGS27" s="108"/>
      <c r="CGT27" s="108"/>
      <c r="CGU27" s="108"/>
      <c r="CGV27" s="108"/>
      <c r="CGW27" s="108"/>
      <c r="CGX27" s="108"/>
      <c r="CGY27" s="108"/>
      <c r="CGZ27" s="108"/>
      <c r="CHA27" s="108"/>
      <c r="CHB27" s="108"/>
      <c r="CHC27" s="108"/>
      <c r="CHD27" s="108"/>
      <c r="CHE27" s="108"/>
      <c r="CHF27" s="108"/>
      <c r="CHG27" s="108"/>
      <c r="CHH27" s="108"/>
      <c r="CHI27" s="108"/>
      <c r="CHJ27" s="108"/>
      <c r="CHK27" s="108"/>
      <c r="CHL27" s="108"/>
      <c r="CHM27" s="108"/>
      <c r="CHN27" s="108"/>
      <c r="CHO27" s="108"/>
      <c r="CHP27" s="108"/>
      <c r="CHQ27" s="108"/>
      <c r="CHR27" s="108"/>
      <c r="CHS27" s="108"/>
      <c r="CHT27" s="108"/>
      <c r="CHU27" s="108"/>
      <c r="CHV27" s="108"/>
      <c r="CHW27" s="108"/>
      <c r="CHX27" s="108"/>
      <c r="CHY27" s="108"/>
      <c r="CHZ27" s="108"/>
      <c r="CIA27" s="108"/>
      <c r="CIB27" s="108"/>
      <c r="CIC27" s="108"/>
      <c r="CID27" s="108"/>
      <c r="CIE27" s="108"/>
      <c r="CIF27" s="108"/>
      <c r="CIG27" s="108"/>
      <c r="CIH27" s="108"/>
      <c r="CII27" s="108"/>
      <c r="CIJ27" s="108"/>
      <c r="CIK27" s="108"/>
      <c r="CIL27" s="108"/>
      <c r="CIM27" s="108"/>
      <c r="CIN27" s="108"/>
      <c r="CIO27" s="108"/>
      <c r="CIP27" s="108"/>
      <c r="CIQ27" s="108"/>
      <c r="CIR27" s="108"/>
      <c r="CIS27" s="108"/>
      <c r="CIT27" s="108"/>
      <c r="CIU27" s="108"/>
      <c r="CIV27" s="108"/>
      <c r="CIW27" s="108"/>
      <c r="CIX27" s="108"/>
      <c r="CIY27" s="108"/>
      <c r="CIZ27" s="108"/>
      <c r="CJA27" s="108"/>
      <c r="CJB27" s="108"/>
      <c r="CJC27" s="108"/>
      <c r="CJD27" s="108"/>
      <c r="CJE27" s="108"/>
      <c r="CJF27" s="108"/>
      <c r="CJG27" s="108"/>
      <c r="CJH27" s="108"/>
      <c r="CJI27" s="108"/>
      <c r="CJJ27" s="108"/>
      <c r="CJK27" s="108"/>
      <c r="CJL27" s="108"/>
      <c r="CJM27" s="108"/>
      <c r="CJN27" s="108"/>
      <c r="CJO27" s="108"/>
      <c r="CJP27" s="108"/>
      <c r="CJQ27" s="108"/>
      <c r="CJR27" s="108"/>
      <c r="CJS27" s="108"/>
      <c r="CJT27" s="108"/>
      <c r="CJU27" s="108"/>
      <c r="CJV27" s="108"/>
      <c r="CJW27" s="108"/>
      <c r="CJX27" s="108"/>
      <c r="CJY27" s="108"/>
      <c r="CJZ27" s="108"/>
      <c r="CKA27" s="108"/>
      <c r="CKB27" s="108"/>
      <c r="CKC27" s="108"/>
      <c r="CKD27" s="108"/>
      <c r="CKE27" s="108"/>
      <c r="CKF27" s="108"/>
      <c r="CKG27" s="108"/>
      <c r="CKH27" s="108"/>
      <c r="CKI27" s="108"/>
      <c r="CKJ27" s="108"/>
      <c r="CKK27" s="108"/>
      <c r="CKL27" s="108"/>
      <c r="CKM27" s="108"/>
      <c r="CKN27" s="108"/>
      <c r="CKO27" s="108"/>
      <c r="CKP27" s="108"/>
      <c r="CKQ27" s="108"/>
      <c r="CKR27" s="108"/>
      <c r="CKS27" s="108"/>
      <c r="CKT27" s="108"/>
      <c r="CKU27" s="108"/>
      <c r="CKV27" s="108"/>
      <c r="CKW27" s="108"/>
      <c r="CKX27" s="108"/>
      <c r="CKY27" s="108"/>
      <c r="CKZ27" s="108"/>
      <c r="CLA27" s="108"/>
      <c r="CLB27" s="108"/>
      <c r="CLC27" s="108"/>
      <c r="CLD27" s="108"/>
      <c r="CLE27" s="108"/>
      <c r="CLF27" s="108"/>
      <c r="CLG27" s="108"/>
      <c r="CLH27" s="108"/>
      <c r="CLI27" s="108"/>
      <c r="CLJ27" s="108"/>
      <c r="CLK27" s="108"/>
      <c r="CLL27" s="108"/>
      <c r="CLM27" s="108"/>
      <c r="CLN27" s="108"/>
      <c r="CLO27" s="108"/>
      <c r="CLP27" s="108"/>
      <c r="CLQ27" s="108"/>
      <c r="CLR27" s="108"/>
      <c r="CLS27" s="108"/>
      <c r="CLT27" s="108"/>
      <c r="CLU27" s="108"/>
      <c r="CLV27" s="108"/>
      <c r="CLW27" s="108"/>
      <c r="CLX27" s="108"/>
      <c r="CLY27" s="108"/>
      <c r="CLZ27" s="108"/>
      <c r="CMA27" s="108"/>
      <c r="CMB27" s="108"/>
      <c r="CMC27" s="108"/>
      <c r="CMD27" s="108"/>
      <c r="CME27" s="108"/>
      <c r="CMF27" s="108"/>
      <c r="CMG27" s="108"/>
      <c r="CMH27" s="108"/>
      <c r="CMI27" s="108"/>
      <c r="CMJ27" s="108"/>
      <c r="CMK27" s="108"/>
      <c r="CML27" s="108"/>
      <c r="CMM27" s="108"/>
      <c r="CMN27" s="108"/>
      <c r="CMO27" s="108"/>
      <c r="CMP27" s="108"/>
      <c r="CMQ27" s="108"/>
      <c r="CMR27" s="108"/>
      <c r="CMS27" s="108"/>
      <c r="CMT27" s="108"/>
      <c r="CMU27" s="108"/>
      <c r="CMV27" s="108"/>
      <c r="CMW27" s="108"/>
      <c r="CMX27" s="108"/>
      <c r="CMY27" s="108"/>
      <c r="CMZ27" s="108"/>
      <c r="CNA27" s="108"/>
      <c r="CNB27" s="108"/>
      <c r="CNC27" s="108"/>
      <c r="CND27" s="108"/>
      <c r="CNE27" s="108"/>
      <c r="CNF27" s="108"/>
      <c r="CNG27" s="108"/>
      <c r="CNH27" s="108"/>
      <c r="CNI27" s="108"/>
      <c r="CNJ27" s="108"/>
      <c r="CNK27" s="108"/>
      <c r="CNL27" s="108"/>
      <c r="CNM27" s="108"/>
      <c r="CNN27" s="108"/>
      <c r="CNO27" s="108"/>
      <c r="CNP27" s="108"/>
      <c r="CNQ27" s="108"/>
      <c r="CNR27" s="108"/>
      <c r="CNS27" s="108"/>
      <c r="CNT27" s="108"/>
      <c r="CNU27" s="108"/>
      <c r="CNV27" s="108"/>
      <c r="CNW27" s="108"/>
      <c r="CNX27" s="108"/>
      <c r="CNY27" s="108"/>
      <c r="CNZ27" s="108"/>
      <c r="COA27" s="108"/>
      <c r="COB27" s="108"/>
      <c r="COC27" s="108"/>
      <c r="COD27" s="108"/>
      <c r="COE27" s="108"/>
      <c r="COF27" s="108"/>
      <c r="COG27" s="108"/>
      <c r="COH27" s="108"/>
      <c r="COI27" s="108"/>
      <c r="COJ27" s="108"/>
      <c r="COK27" s="108"/>
      <c r="COL27" s="108"/>
      <c r="COM27" s="108"/>
      <c r="CON27" s="108"/>
      <c r="COO27" s="108"/>
      <c r="COP27" s="108"/>
      <c r="COQ27" s="108"/>
      <c r="COR27" s="108"/>
      <c r="COS27" s="108"/>
      <c r="COT27" s="108"/>
      <c r="COU27" s="108"/>
      <c r="COV27" s="108"/>
      <c r="COW27" s="108"/>
      <c r="COX27" s="108"/>
      <c r="COY27" s="108"/>
      <c r="COZ27" s="108"/>
      <c r="CPA27" s="108"/>
      <c r="CPB27" s="108"/>
      <c r="CPC27" s="108"/>
      <c r="CPD27" s="108"/>
      <c r="CPE27" s="108"/>
      <c r="CPF27" s="108"/>
      <c r="CPG27" s="108"/>
      <c r="CPH27" s="108"/>
      <c r="CPI27" s="108"/>
      <c r="CPJ27" s="108"/>
      <c r="CPK27" s="108"/>
      <c r="CPL27" s="108"/>
      <c r="CPM27" s="108"/>
      <c r="CPN27" s="108"/>
      <c r="CPO27" s="108"/>
      <c r="CPP27" s="108"/>
      <c r="CPQ27" s="108"/>
      <c r="CPR27" s="108"/>
      <c r="CPS27" s="108"/>
      <c r="CPT27" s="108"/>
      <c r="CPU27" s="108"/>
      <c r="CPV27" s="108"/>
      <c r="CPW27" s="108"/>
      <c r="CPX27" s="108"/>
      <c r="CPY27" s="108"/>
      <c r="CPZ27" s="108"/>
      <c r="CQA27" s="108"/>
      <c r="CQB27" s="108"/>
      <c r="CQC27" s="108"/>
      <c r="CQD27" s="108"/>
      <c r="CQE27" s="108"/>
      <c r="CQF27" s="108"/>
      <c r="CQG27" s="108"/>
      <c r="CQH27" s="108"/>
      <c r="CQI27" s="108"/>
      <c r="CQJ27" s="108"/>
      <c r="CQK27" s="108"/>
      <c r="CQL27" s="108"/>
      <c r="CQM27" s="108"/>
      <c r="CQN27" s="108"/>
      <c r="CQO27" s="108"/>
      <c r="CQP27" s="108"/>
      <c r="CQQ27" s="108"/>
      <c r="CQR27" s="108"/>
      <c r="CQS27" s="108"/>
      <c r="CQT27" s="108"/>
      <c r="CQU27" s="108"/>
      <c r="CQV27" s="108"/>
      <c r="CQW27" s="108"/>
      <c r="CQX27" s="108"/>
      <c r="CQY27" s="108"/>
      <c r="CQZ27" s="108"/>
      <c r="CRA27" s="108"/>
      <c r="CRB27" s="108"/>
      <c r="CRC27" s="108"/>
      <c r="CRD27" s="108"/>
      <c r="CRE27" s="108"/>
      <c r="CRF27" s="108"/>
      <c r="CRG27" s="108"/>
      <c r="CRH27" s="108"/>
      <c r="CRI27" s="108"/>
      <c r="CRJ27" s="108"/>
      <c r="CRK27" s="108"/>
      <c r="CRL27" s="108"/>
      <c r="CRM27" s="108"/>
      <c r="CRN27" s="108"/>
      <c r="CRO27" s="108"/>
      <c r="CRP27" s="108"/>
      <c r="CRQ27" s="108"/>
      <c r="CRR27" s="108"/>
      <c r="CRS27" s="108"/>
      <c r="CRT27" s="108"/>
      <c r="CRU27" s="108"/>
      <c r="CRV27" s="108"/>
      <c r="CRW27" s="108"/>
      <c r="CRX27" s="108"/>
      <c r="CRY27" s="108"/>
      <c r="CRZ27" s="108"/>
      <c r="CSA27" s="108"/>
      <c r="CSB27" s="108"/>
      <c r="CSC27" s="108"/>
      <c r="CSD27" s="108"/>
      <c r="CSE27" s="108"/>
      <c r="CSF27" s="108"/>
      <c r="CSG27" s="108"/>
      <c r="CSH27" s="108"/>
      <c r="CSI27" s="108"/>
      <c r="CSJ27" s="108"/>
      <c r="CSK27" s="108"/>
      <c r="CSL27" s="108"/>
      <c r="CSM27" s="108"/>
      <c r="CSN27" s="108"/>
      <c r="CSO27" s="108"/>
      <c r="CSP27" s="108"/>
      <c r="CSQ27" s="108"/>
      <c r="CSR27" s="108"/>
      <c r="CSS27" s="108"/>
      <c r="CST27" s="108"/>
      <c r="CSU27" s="108"/>
      <c r="CSV27" s="108"/>
      <c r="CSW27" s="108"/>
      <c r="CSX27" s="108"/>
      <c r="CSY27" s="108"/>
      <c r="CSZ27" s="108"/>
      <c r="CTA27" s="108"/>
      <c r="CTB27" s="108"/>
      <c r="CTC27" s="108"/>
      <c r="CTD27" s="108"/>
      <c r="CTE27" s="108"/>
      <c r="CTF27" s="108"/>
      <c r="CTG27" s="108"/>
      <c r="CTH27" s="108"/>
      <c r="CTI27" s="108"/>
      <c r="CTJ27" s="108"/>
      <c r="CTK27" s="108"/>
      <c r="CTL27" s="108"/>
      <c r="CTM27" s="108"/>
      <c r="CTN27" s="108"/>
      <c r="CTO27" s="108"/>
      <c r="CTP27" s="108"/>
      <c r="CTQ27" s="108"/>
      <c r="CTR27" s="108"/>
      <c r="CTS27" s="108"/>
      <c r="CTT27" s="108"/>
      <c r="CTU27" s="108"/>
      <c r="CTV27" s="108"/>
      <c r="CTW27" s="108"/>
      <c r="CTX27" s="108"/>
      <c r="CTY27" s="108"/>
      <c r="CTZ27" s="108"/>
      <c r="CUA27" s="108"/>
      <c r="CUB27" s="108"/>
      <c r="CUC27" s="108"/>
      <c r="CUD27" s="108"/>
      <c r="CUE27" s="108"/>
      <c r="CUF27" s="108"/>
      <c r="CUG27" s="108"/>
      <c r="CUH27" s="108"/>
      <c r="CUI27" s="108"/>
      <c r="CUJ27" s="108"/>
      <c r="CUK27" s="108"/>
      <c r="CUL27" s="108"/>
      <c r="CUM27" s="108"/>
      <c r="CUN27" s="108"/>
      <c r="CUO27" s="108"/>
      <c r="CUP27" s="108"/>
      <c r="CUQ27" s="108"/>
      <c r="CUR27" s="108"/>
      <c r="CUS27" s="108"/>
      <c r="CUT27" s="108"/>
      <c r="CUU27" s="108"/>
      <c r="CUV27" s="108"/>
      <c r="CUW27" s="108"/>
      <c r="CUX27" s="108"/>
      <c r="CUY27" s="108"/>
      <c r="CUZ27" s="108"/>
      <c r="CVA27" s="108"/>
      <c r="CVB27" s="108"/>
      <c r="CVC27" s="108"/>
      <c r="CVD27" s="108"/>
      <c r="CVE27" s="108"/>
      <c r="CVF27" s="108"/>
      <c r="CVG27" s="108"/>
      <c r="CVH27" s="108"/>
      <c r="CVI27" s="108"/>
      <c r="CVJ27" s="108"/>
      <c r="CVK27" s="108"/>
      <c r="CVL27" s="108"/>
      <c r="CVM27" s="108"/>
      <c r="CVN27" s="108"/>
      <c r="CVO27" s="108"/>
      <c r="CVP27" s="108"/>
      <c r="CVQ27" s="108"/>
      <c r="CVR27" s="108"/>
      <c r="CVS27" s="108"/>
      <c r="CVT27" s="108"/>
      <c r="CVU27" s="108"/>
      <c r="CVV27" s="108"/>
      <c r="CVW27" s="108"/>
      <c r="CVX27" s="108"/>
      <c r="CVY27" s="108"/>
      <c r="CVZ27" s="108"/>
      <c r="CWA27" s="108"/>
      <c r="CWB27" s="108"/>
      <c r="CWC27" s="108"/>
      <c r="CWD27" s="108"/>
      <c r="CWE27" s="108"/>
      <c r="CWF27" s="108"/>
      <c r="CWG27" s="108"/>
      <c r="CWH27" s="108"/>
      <c r="CWI27" s="108"/>
      <c r="CWJ27" s="108"/>
      <c r="CWK27" s="108"/>
      <c r="CWL27" s="108"/>
      <c r="CWM27" s="108"/>
      <c r="CWN27" s="108"/>
      <c r="CWO27" s="108"/>
      <c r="CWP27" s="108"/>
      <c r="CWQ27" s="108"/>
      <c r="CWR27" s="108"/>
      <c r="CWS27" s="108"/>
      <c r="CWT27" s="108"/>
      <c r="CWU27" s="108"/>
      <c r="CWV27" s="108"/>
      <c r="CWW27" s="108"/>
      <c r="CWX27" s="108"/>
      <c r="CWY27" s="108"/>
      <c r="CWZ27" s="108"/>
      <c r="CXA27" s="108"/>
      <c r="CXB27" s="108"/>
      <c r="CXC27" s="108"/>
      <c r="CXD27" s="108"/>
      <c r="CXE27" s="108"/>
      <c r="CXF27" s="108"/>
      <c r="CXG27" s="108"/>
      <c r="CXH27" s="108"/>
      <c r="CXI27" s="108"/>
      <c r="CXJ27" s="108"/>
      <c r="CXK27" s="108"/>
      <c r="CXL27" s="108"/>
      <c r="CXM27" s="108"/>
      <c r="CXN27" s="108"/>
      <c r="CXO27" s="108"/>
      <c r="CXP27" s="108"/>
      <c r="CXQ27" s="108"/>
      <c r="CXR27" s="108"/>
      <c r="CXS27" s="108"/>
      <c r="CXT27" s="108"/>
      <c r="CXU27" s="108"/>
      <c r="CXV27" s="108"/>
      <c r="CXW27" s="108"/>
      <c r="CXX27" s="108"/>
      <c r="CXY27" s="108"/>
      <c r="CXZ27" s="108"/>
      <c r="CYA27" s="108"/>
      <c r="CYB27" s="108"/>
      <c r="CYC27" s="108"/>
      <c r="CYD27" s="108"/>
      <c r="CYE27" s="108"/>
      <c r="CYF27" s="108"/>
      <c r="CYG27" s="108"/>
      <c r="CYH27" s="108"/>
      <c r="CYI27" s="108"/>
      <c r="CYJ27" s="108"/>
      <c r="CYK27" s="108"/>
      <c r="CYL27" s="108"/>
      <c r="CYM27" s="108"/>
      <c r="CYN27" s="108"/>
      <c r="CYO27" s="108"/>
      <c r="CYP27" s="108"/>
      <c r="CYQ27" s="108"/>
      <c r="CYR27" s="108"/>
      <c r="CYS27" s="108"/>
      <c r="CYT27" s="108"/>
      <c r="CYU27" s="108"/>
      <c r="CYV27" s="108"/>
      <c r="CYW27" s="108"/>
      <c r="CYX27" s="108"/>
      <c r="CYY27" s="108"/>
      <c r="CYZ27" s="108"/>
      <c r="CZA27" s="108"/>
      <c r="CZB27" s="108"/>
      <c r="CZC27" s="108"/>
      <c r="CZD27" s="108"/>
      <c r="CZE27" s="108"/>
      <c r="CZF27" s="108"/>
      <c r="CZG27" s="108"/>
      <c r="CZH27" s="108"/>
      <c r="CZI27" s="108"/>
      <c r="CZJ27" s="108"/>
      <c r="CZK27" s="108"/>
      <c r="CZL27" s="108"/>
      <c r="CZM27" s="108"/>
      <c r="CZN27" s="108"/>
      <c r="CZO27" s="108"/>
      <c r="CZP27" s="108"/>
      <c r="CZQ27" s="108"/>
      <c r="CZR27" s="108"/>
      <c r="CZS27" s="108"/>
      <c r="CZT27" s="108"/>
      <c r="CZU27" s="108"/>
      <c r="CZV27" s="108"/>
      <c r="CZW27" s="108"/>
      <c r="CZX27" s="108"/>
      <c r="CZY27" s="108"/>
      <c r="CZZ27" s="108"/>
      <c r="DAA27" s="108"/>
      <c r="DAB27" s="108"/>
      <c r="DAC27" s="108"/>
      <c r="DAD27" s="108"/>
      <c r="DAE27" s="108"/>
      <c r="DAF27" s="108"/>
      <c r="DAG27" s="108"/>
      <c r="DAH27" s="108"/>
      <c r="DAI27" s="108"/>
      <c r="DAJ27" s="108"/>
      <c r="DAK27" s="108"/>
      <c r="DAL27" s="108"/>
      <c r="DAM27" s="108"/>
      <c r="DAN27" s="108"/>
      <c r="DAO27" s="108"/>
      <c r="DAP27" s="108"/>
      <c r="DAQ27" s="108"/>
      <c r="DAR27" s="108"/>
      <c r="DAS27" s="108"/>
      <c r="DAT27" s="108"/>
      <c r="DAU27" s="108"/>
      <c r="DAV27" s="108"/>
      <c r="DAW27" s="108"/>
      <c r="DAX27" s="108"/>
      <c r="DAY27" s="108"/>
      <c r="DAZ27" s="108"/>
      <c r="DBA27" s="108"/>
      <c r="DBB27" s="108"/>
      <c r="DBC27" s="108"/>
      <c r="DBD27" s="108"/>
      <c r="DBE27" s="108"/>
      <c r="DBF27" s="108"/>
      <c r="DBG27" s="108"/>
      <c r="DBH27" s="108"/>
      <c r="DBI27" s="108"/>
      <c r="DBJ27" s="108"/>
      <c r="DBK27" s="108"/>
      <c r="DBL27" s="108"/>
      <c r="DBM27" s="108"/>
      <c r="DBN27" s="108"/>
      <c r="DBO27" s="108"/>
      <c r="DBP27" s="108"/>
      <c r="DBQ27" s="108"/>
      <c r="DBR27" s="108"/>
      <c r="DBS27" s="108"/>
      <c r="DBT27" s="108"/>
      <c r="DBU27" s="108"/>
      <c r="DBV27" s="108"/>
      <c r="DBW27" s="108"/>
      <c r="DBX27" s="108"/>
      <c r="DBY27" s="108"/>
      <c r="DBZ27" s="108"/>
      <c r="DCA27" s="108"/>
      <c r="DCB27" s="108"/>
      <c r="DCC27" s="108"/>
      <c r="DCD27" s="108"/>
      <c r="DCE27" s="108"/>
      <c r="DCF27" s="108"/>
      <c r="DCG27" s="108"/>
      <c r="DCH27" s="108"/>
      <c r="DCI27" s="108"/>
      <c r="DCJ27" s="108"/>
      <c r="DCK27" s="108"/>
      <c r="DCL27" s="108"/>
      <c r="DCM27" s="108"/>
      <c r="DCN27" s="108"/>
      <c r="DCO27" s="108"/>
      <c r="DCP27" s="108"/>
      <c r="DCQ27" s="108"/>
      <c r="DCR27" s="108"/>
      <c r="DCS27" s="108"/>
      <c r="DCT27" s="108"/>
      <c r="DCU27" s="108"/>
      <c r="DCV27" s="108"/>
      <c r="DCW27" s="108"/>
      <c r="DCX27" s="108"/>
      <c r="DCY27" s="108"/>
      <c r="DCZ27" s="108"/>
      <c r="DDA27" s="108"/>
      <c r="DDB27" s="108"/>
      <c r="DDC27" s="108"/>
      <c r="DDD27" s="108"/>
      <c r="DDE27" s="108"/>
      <c r="DDF27" s="108"/>
      <c r="DDG27" s="108"/>
      <c r="DDH27" s="108"/>
      <c r="DDI27" s="108"/>
      <c r="DDJ27" s="108"/>
      <c r="DDK27" s="108"/>
      <c r="DDL27" s="108"/>
      <c r="DDM27" s="108"/>
      <c r="DDN27" s="108"/>
      <c r="DDO27" s="108"/>
      <c r="DDP27" s="108"/>
      <c r="DDQ27" s="108"/>
      <c r="DDR27" s="108"/>
      <c r="DDS27" s="108"/>
      <c r="DDT27" s="108"/>
      <c r="DDU27" s="108"/>
      <c r="DDV27" s="108"/>
      <c r="DDW27" s="108"/>
      <c r="DDX27" s="108"/>
      <c r="DDY27" s="108"/>
      <c r="DDZ27" s="108"/>
      <c r="DEA27" s="108"/>
      <c r="DEB27" s="108"/>
      <c r="DEC27" s="108"/>
      <c r="DED27" s="108"/>
      <c r="DEE27" s="108"/>
      <c r="DEF27" s="108"/>
      <c r="DEG27" s="108"/>
      <c r="DEH27" s="108"/>
      <c r="DEI27" s="108"/>
      <c r="DEJ27" s="108"/>
      <c r="DEK27" s="108"/>
      <c r="DEL27" s="108"/>
      <c r="DEM27" s="108"/>
      <c r="DEN27" s="108"/>
      <c r="DEO27" s="108"/>
      <c r="DEP27" s="108"/>
      <c r="DEQ27" s="108"/>
      <c r="DER27" s="108"/>
      <c r="DES27" s="108"/>
      <c r="DET27" s="108"/>
      <c r="DEU27" s="108"/>
      <c r="DEV27" s="108"/>
      <c r="DEW27" s="108"/>
      <c r="DEX27" s="108"/>
      <c r="DEY27" s="108"/>
      <c r="DEZ27" s="108"/>
      <c r="DFA27" s="108"/>
      <c r="DFB27" s="108"/>
      <c r="DFC27" s="108"/>
      <c r="DFD27" s="108"/>
      <c r="DFE27" s="108"/>
      <c r="DFF27" s="108"/>
      <c r="DFG27" s="108"/>
      <c r="DFH27" s="108"/>
      <c r="DFI27" s="108"/>
      <c r="DFJ27" s="108"/>
      <c r="DFK27" s="108"/>
      <c r="DFL27" s="108"/>
      <c r="DFM27" s="108"/>
      <c r="DFN27" s="108"/>
      <c r="DFO27" s="108"/>
      <c r="DFP27" s="108"/>
      <c r="DFQ27" s="108"/>
      <c r="DFR27" s="108"/>
      <c r="DFS27" s="108"/>
      <c r="DFT27" s="108"/>
      <c r="DFU27" s="108"/>
      <c r="DFV27" s="108"/>
      <c r="DFW27" s="108"/>
      <c r="DFX27" s="108"/>
      <c r="DFY27" s="108"/>
      <c r="DFZ27" s="108"/>
      <c r="DGA27" s="108"/>
      <c r="DGB27" s="108"/>
      <c r="DGC27" s="108"/>
      <c r="DGD27" s="108"/>
      <c r="DGE27" s="108"/>
      <c r="DGF27" s="108"/>
      <c r="DGG27" s="108"/>
      <c r="DGH27" s="108"/>
      <c r="DGI27" s="108"/>
      <c r="DGJ27" s="108"/>
      <c r="DGK27" s="108"/>
      <c r="DGL27" s="108"/>
      <c r="DGM27" s="108"/>
      <c r="DGN27" s="108"/>
      <c r="DGO27" s="108"/>
      <c r="DGP27" s="108"/>
      <c r="DGQ27" s="108"/>
      <c r="DGR27" s="108"/>
      <c r="DGS27" s="108"/>
      <c r="DGT27" s="108"/>
      <c r="DGU27" s="108"/>
      <c r="DGV27" s="108"/>
      <c r="DGW27" s="108"/>
      <c r="DGX27" s="108"/>
      <c r="DGY27" s="108"/>
      <c r="DGZ27" s="108"/>
      <c r="DHA27" s="108"/>
      <c r="DHB27" s="108"/>
      <c r="DHC27" s="108"/>
      <c r="DHD27" s="108"/>
      <c r="DHE27" s="108"/>
      <c r="DHF27" s="108"/>
      <c r="DHG27" s="108"/>
      <c r="DHH27" s="108"/>
      <c r="DHI27" s="108"/>
      <c r="DHJ27" s="108"/>
      <c r="DHK27" s="108"/>
      <c r="DHL27" s="108"/>
      <c r="DHM27" s="108"/>
      <c r="DHN27" s="108"/>
      <c r="DHO27" s="108"/>
      <c r="DHP27" s="108"/>
      <c r="DHQ27" s="108"/>
      <c r="DHR27" s="108"/>
      <c r="DHS27" s="108"/>
      <c r="DHT27" s="108"/>
      <c r="DHU27" s="108"/>
      <c r="DHV27" s="108"/>
      <c r="DHW27" s="108"/>
      <c r="DHX27" s="108"/>
      <c r="DHY27" s="108"/>
      <c r="DHZ27" s="108"/>
      <c r="DIA27" s="108"/>
      <c r="DIB27" s="108"/>
      <c r="DIC27" s="108"/>
      <c r="DID27" s="108"/>
      <c r="DIE27" s="108"/>
      <c r="DIF27" s="108"/>
      <c r="DIG27" s="108"/>
      <c r="DIH27" s="108"/>
      <c r="DII27" s="108"/>
      <c r="DIJ27" s="108"/>
      <c r="DIK27" s="108"/>
      <c r="DIL27" s="108"/>
      <c r="DIM27" s="108"/>
      <c r="DIN27" s="108"/>
      <c r="DIO27" s="108"/>
      <c r="DIP27" s="108"/>
      <c r="DIQ27" s="108"/>
      <c r="DIR27" s="108"/>
      <c r="DIS27" s="108"/>
      <c r="DIT27" s="108"/>
      <c r="DIU27" s="108"/>
      <c r="DIV27" s="108"/>
      <c r="DIW27" s="108"/>
      <c r="DIX27" s="108"/>
      <c r="DIY27" s="108"/>
      <c r="DIZ27" s="108"/>
      <c r="DJA27" s="108"/>
      <c r="DJB27" s="108"/>
      <c r="DJC27" s="108"/>
      <c r="DJD27" s="108"/>
      <c r="DJE27" s="108"/>
      <c r="DJF27" s="108"/>
      <c r="DJG27" s="108"/>
      <c r="DJH27" s="108"/>
      <c r="DJI27" s="108"/>
      <c r="DJJ27" s="108"/>
      <c r="DJK27" s="108"/>
      <c r="DJL27" s="108"/>
      <c r="DJM27" s="108"/>
      <c r="DJN27" s="108"/>
      <c r="DJO27" s="108"/>
      <c r="DJP27" s="108"/>
      <c r="DJQ27" s="108"/>
      <c r="DJR27" s="108"/>
      <c r="DJS27" s="108"/>
      <c r="DJT27" s="108"/>
      <c r="DJU27" s="108"/>
      <c r="DJV27" s="108"/>
      <c r="DJW27" s="108"/>
      <c r="DJX27" s="108"/>
      <c r="DJY27" s="108"/>
      <c r="DJZ27" s="108"/>
      <c r="DKA27" s="108"/>
      <c r="DKB27" s="108"/>
      <c r="DKC27" s="108"/>
      <c r="DKD27" s="108"/>
      <c r="DKE27" s="108"/>
      <c r="DKF27" s="108"/>
      <c r="DKG27" s="108"/>
      <c r="DKH27" s="108"/>
      <c r="DKI27" s="108"/>
      <c r="DKJ27" s="108"/>
      <c r="DKK27" s="108"/>
      <c r="DKL27" s="108"/>
      <c r="DKM27" s="108"/>
      <c r="DKN27" s="108"/>
      <c r="DKO27" s="108"/>
      <c r="DKP27" s="108"/>
      <c r="DKQ27" s="108"/>
      <c r="DKR27" s="108"/>
      <c r="DKS27" s="108"/>
      <c r="DKT27" s="108"/>
      <c r="DKU27" s="108"/>
      <c r="DKV27" s="108"/>
      <c r="DKW27" s="108"/>
      <c r="DKX27" s="108"/>
      <c r="DKY27" s="108"/>
      <c r="DKZ27" s="108"/>
      <c r="DLA27" s="108"/>
      <c r="DLB27" s="108"/>
      <c r="DLC27" s="108"/>
      <c r="DLD27" s="108"/>
      <c r="DLE27" s="108"/>
      <c r="DLF27" s="108"/>
      <c r="DLG27" s="108"/>
      <c r="DLH27" s="108"/>
      <c r="DLI27" s="108"/>
      <c r="DLJ27" s="108"/>
      <c r="DLK27" s="108"/>
      <c r="DLL27" s="108"/>
      <c r="DLM27" s="108"/>
      <c r="DLN27" s="108"/>
      <c r="DLO27" s="108"/>
      <c r="DLP27" s="108"/>
      <c r="DLQ27" s="108"/>
      <c r="DLR27" s="108"/>
      <c r="DLS27" s="108"/>
      <c r="DLT27" s="108"/>
      <c r="DLU27" s="108"/>
      <c r="DLV27" s="108"/>
      <c r="DLW27" s="108"/>
      <c r="DLX27" s="108"/>
      <c r="DLY27" s="108"/>
      <c r="DLZ27" s="108"/>
      <c r="DMA27" s="108"/>
      <c r="DMB27" s="108"/>
      <c r="DMC27" s="108"/>
      <c r="DMD27" s="108"/>
      <c r="DME27" s="108"/>
      <c r="DMF27" s="108"/>
      <c r="DMG27" s="108"/>
      <c r="DMH27" s="108"/>
      <c r="DMI27" s="108"/>
      <c r="DMJ27" s="108"/>
      <c r="DMK27" s="108"/>
      <c r="DML27" s="108"/>
      <c r="DMM27" s="108"/>
      <c r="DMN27" s="108"/>
      <c r="DMO27" s="108"/>
      <c r="DMP27" s="108"/>
      <c r="DMQ27" s="108"/>
      <c r="DMR27" s="108"/>
      <c r="DMS27" s="108"/>
      <c r="DMT27" s="108"/>
      <c r="DMU27" s="108"/>
      <c r="DMV27" s="108"/>
      <c r="DMW27" s="108"/>
      <c r="DMX27" s="108"/>
      <c r="DMY27" s="108"/>
      <c r="DMZ27" s="108"/>
      <c r="DNA27" s="108"/>
      <c r="DNB27" s="108"/>
      <c r="DNC27" s="108"/>
      <c r="DND27" s="108"/>
      <c r="DNE27" s="108"/>
      <c r="DNF27" s="108"/>
      <c r="DNG27" s="108"/>
      <c r="DNH27" s="108"/>
      <c r="DNI27" s="108"/>
      <c r="DNJ27" s="108"/>
      <c r="DNK27" s="108"/>
      <c r="DNL27" s="108"/>
      <c r="DNM27" s="108"/>
      <c r="DNN27" s="108"/>
      <c r="DNO27" s="108"/>
      <c r="DNP27" s="108"/>
      <c r="DNQ27" s="108"/>
      <c r="DNR27" s="108"/>
      <c r="DNS27" s="108"/>
      <c r="DNT27" s="108"/>
      <c r="DNU27" s="108"/>
      <c r="DNV27" s="108"/>
      <c r="DNW27" s="108"/>
      <c r="DNX27" s="108"/>
      <c r="DNY27" s="108"/>
      <c r="DNZ27" s="108"/>
      <c r="DOA27" s="108"/>
      <c r="DOB27" s="108"/>
      <c r="DOC27" s="108"/>
      <c r="DOD27" s="108"/>
      <c r="DOE27" s="108"/>
      <c r="DOF27" s="108"/>
      <c r="DOG27" s="108"/>
      <c r="DOH27" s="108"/>
      <c r="DOI27" s="108"/>
      <c r="DOJ27" s="108"/>
      <c r="DOK27" s="108"/>
      <c r="DOL27" s="108"/>
      <c r="DOM27" s="108"/>
      <c r="DON27" s="108"/>
      <c r="DOO27" s="108"/>
      <c r="DOP27" s="108"/>
      <c r="DOQ27" s="108"/>
      <c r="DOR27" s="108"/>
      <c r="DOS27" s="108"/>
      <c r="DOT27" s="108"/>
      <c r="DOU27" s="108"/>
      <c r="DOV27" s="108"/>
      <c r="DOW27" s="108"/>
      <c r="DOX27" s="108"/>
      <c r="DOY27" s="108"/>
      <c r="DOZ27" s="108"/>
      <c r="DPA27" s="108"/>
      <c r="DPB27" s="108"/>
      <c r="DPC27" s="108"/>
      <c r="DPD27" s="108"/>
      <c r="DPE27" s="108"/>
      <c r="DPF27" s="108"/>
      <c r="DPG27" s="108"/>
      <c r="DPH27" s="108"/>
      <c r="DPI27" s="108"/>
      <c r="DPJ27" s="108"/>
      <c r="DPK27" s="108"/>
      <c r="DPL27" s="108"/>
      <c r="DPM27" s="108"/>
      <c r="DPN27" s="108"/>
      <c r="DPO27" s="108"/>
      <c r="DPP27" s="108"/>
      <c r="DPQ27" s="108"/>
      <c r="DPR27" s="108"/>
      <c r="DPS27" s="108"/>
      <c r="DPT27" s="108"/>
      <c r="DPU27" s="108"/>
      <c r="DPV27" s="108"/>
      <c r="DPW27" s="108"/>
      <c r="DPX27" s="108"/>
      <c r="DPY27" s="108"/>
      <c r="DPZ27" s="108"/>
      <c r="DQA27" s="108"/>
      <c r="DQB27" s="108"/>
      <c r="DQC27" s="108"/>
      <c r="DQD27" s="108"/>
      <c r="DQE27" s="108"/>
      <c r="DQF27" s="108"/>
      <c r="DQG27" s="108"/>
      <c r="DQH27" s="108"/>
      <c r="DQI27" s="108"/>
      <c r="DQJ27" s="108"/>
      <c r="DQK27" s="108"/>
      <c r="DQL27" s="108"/>
      <c r="DQM27" s="108"/>
      <c r="DQN27" s="108"/>
      <c r="DQO27" s="108"/>
      <c r="DQP27" s="108"/>
      <c r="DQQ27" s="108"/>
      <c r="DQR27" s="108"/>
      <c r="DQS27" s="108"/>
      <c r="DQT27" s="108"/>
      <c r="DQU27" s="108"/>
      <c r="DQV27" s="108"/>
      <c r="DQW27" s="108"/>
      <c r="DQX27" s="108"/>
      <c r="DQY27" s="108"/>
      <c r="DQZ27" s="108"/>
      <c r="DRA27" s="108"/>
      <c r="DRB27" s="108"/>
      <c r="DRC27" s="108"/>
      <c r="DRD27" s="108"/>
      <c r="DRE27" s="108"/>
      <c r="DRF27" s="108"/>
      <c r="DRG27" s="108"/>
      <c r="DRH27" s="108"/>
      <c r="DRI27" s="108"/>
      <c r="DRJ27" s="108"/>
      <c r="DRK27" s="108"/>
      <c r="DRL27" s="108"/>
      <c r="DRM27" s="108"/>
      <c r="DRN27" s="108"/>
      <c r="DRO27" s="108"/>
      <c r="DRP27" s="108"/>
      <c r="DRQ27" s="108"/>
      <c r="DRR27" s="108"/>
      <c r="DRS27" s="108"/>
      <c r="DRT27" s="108"/>
      <c r="DRU27" s="108"/>
      <c r="DRV27" s="108"/>
      <c r="DRW27" s="108"/>
      <c r="DRX27" s="108"/>
      <c r="DRY27" s="108"/>
      <c r="DRZ27" s="108"/>
      <c r="DSA27" s="108"/>
      <c r="DSB27" s="108"/>
      <c r="DSC27" s="108"/>
      <c r="DSD27" s="108"/>
      <c r="DSE27" s="108"/>
      <c r="DSF27" s="108"/>
      <c r="DSG27" s="108"/>
      <c r="DSH27" s="108"/>
      <c r="DSI27" s="108"/>
      <c r="DSJ27" s="108"/>
      <c r="DSK27" s="108"/>
      <c r="DSL27" s="108"/>
      <c r="DSM27" s="108"/>
      <c r="DSN27" s="108"/>
      <c r="DSO27" s="108"/>
      <c r="DSP27" s="108"/>
      <c r="DSQ27" s="108"/>
      <c r="DSR27" s="108"/>
      <c r="DSS27" s="108"/>
      <c r="DST27" s="108"/>
      <c r="DSU27" s="108"/>
      <c r="DSV27" s="108"/>
      <c r="DSW27" s="108"/>
      <c r="DSX27" s="108"/>
      <c r="DSY27" s="108"/>
      <c r="DSZ27" s="108"/>
      <c r="DTA27" s="108"/>
      <c r="DTB27" s="108"/>
      <c r="DTC27" s="108"/>
      <c r="DTD27" s="108"/>
      <c r="DTE27" s="108"/>
      <c r="DTF27" s="108"/>
      <c r="DTG27" s="108"/>
      <c r="DTH27" s="108"/>
      <c r="DTI27" s="108"/>
      <c r="DTJ27" s="108"/>
      <c r="DTK27" s="108"/>
      <c r="DTL27" s="108"/>
      <c r="DTM27" s="108"/>
      <c r="DTN27" s="108"/>
      <c r="DTO27" s="108"/>
      <c r="DTP27" s="108"/>
      <c r="DTQ27" s="108"/>
      <c r="DTR27" s="108"/>
      <c r="DTS27" s="108"/>
      <c r="DTT27" s="108"/>
      <c r="DTU27" s="108"/>
      <c r="DTV27" s="108"/>
      <c r="DTW27" s="108"/>
      <c r="DTX27" s="108"/>
      <c r="DTY27" s="108"/>
      <c r="DTZ27" s="108"/>
      <c r="DUA27" s="108"/>
      <c r="DUB27" s="108"/>
      <c r="DUC27" s="108"/>
      <c r="DUD27" s="108"/>
      <c r="DUE27" s="108"/>
      <c r="DUF27" s="108"/>
      <c r="DUG27" s="108"/>
      <c r="DUH27" s="108"/>
      <c r="DUI27" s="108"/>
      <c r="DUJ27" s="108"/>
      <c r="DUK27" s="108"/>
      <c r="DUL27" s="108"/>
      <c r="DUM27" s="108"/>
      <c r="DUN27" s="108"/>
      <c r="DUO27" s="108"/>
      <c r="DUP27" s="108"/>
      <c r="DUQ27" s="108"/>
      <c r="DUR27" s="108"/>
      <c r="DUS27" s="108"/>
      <c r="DUT27" s="108"/>
      <c r="DUU27" s="108"/>
      <c r="DUV27" s="108"/>
      <c r="DUW27" s="108"/>
      <c r="DUX27" s="108"/>
      <c r="DUY27" s="108"/>
      <c r="DUZ27" s="108"/>
      <c r="DVA27" s="108"/>
      <c r="DVB27" s="108"/>
      <c r="DVC27" s="108"/>
      <c r="DVD27" s="108"/>
      <c r="DVE27" s="108"/>
      <c r="DVF27" s="108"/>
      <c r="DVG27" s="108"/>
      <c r="DVH27" s="108"/>
      <c r="DVI27" s="108"/>
      <c r="DVJ27" s="108"/>
      <c r="DVK27" s="108"/>
      <c r="DVL27" s="108"/>
      <c r="DVM27" s="108"/>
      <c r="DVN27" s="108"/>
      <c r="DVO27" s="108"/>
      <c r="DVP27" s="108"/>
      <c r="DVQ27" s="108"/>
      <c r="DVR27" s="108"/>
      <c r="DVS27" s="108"/>
      <c r="DVT27" s="108"/>
      <c r="DVU27" s="108"/>
      <c r="DVV27" s="108"/>
      <c r="DVW27" s="108"/>
      <c r="DVX27" s="108"/>
      <c r="DVY27" s="108"/>
      <c r="DVZ27" s="108"/>
      <c r="DWA27" s="108"/>
      <c r="DWB27" s="108"/>
      <c r="DWC27" s="108"/>
      <c r="DWD27" s="108"/>
      <c r="DWE27" s="108"/>
      <c r="DWF27" s="108"/>
      <c r="DWG27" s="108"/>
      <c r="DWH27" s="108"/>
      <c r="DWI27" s="108"/>
      <c r="DWJ27" s="108"/>
      <c r="DWK27" s="108"/>
      <c r="DWL27" s="108"/>
      <c r="DWM27" s="108"/>
      <c r="DWN27" s="108"/>
      <c r="DWO27" s="108"/>
      <c r="DWP27" s="108"/>
      <c r="DWQ27" s="108"/>
      <c r="DWR27" s="108"/>
      <c r="DWS27" s="108"/>
      <c r="DWT27" s="108"/>
      <c r="DWU27" s="108"/>
      <c r="DWV27" s="108"/>
      <c r="DWW27" s="108"/>
      <c r="DWX27" s="108"/>
      <c r="DWY27" s="108"/>
      <c r="DWZ27" s="108"/>
      <c r="DXA27" s="108"/>
      <c r="DXB27" s="108"/>
      <c r="DXC27" s="108"/>
      <c r="DXD27" s="108"/>
      <c r="DXE27" s="108"/>
      <c r="DXF27" s="108"/>
      <c r="DXG27" s="108"/>
      <c r="DXH27" s="108"/>
      <c r="DXI27" s="108"/>
      <c r="DXJ27" s="108"/>
      <c r="DXK27" s="108"/>
      <c r="DXL27" s="108"/>
      <c r="DXM27" s="108"/>
      <c r="DXN27" s="108"/>
      <c r="DXO27" s="108"/>
      <c r="DXP27" s="108"/>
      <c r="DXQ27" s="108"/>
      <c r="DXR27" s="108"/>
      <c r="DXS27" s="108"/>
      <c r="DXT27" s="108"/>
      <c r="DXU27" s="108"/>
      <c r="DXV27" s="108"/>
      <c r="DXW27" s="108"/>
      <c r="DXX27" s="108"/>
      <c r="DXY27" s="108"/>
      <c r="DXZ27" s="108"/>
      <c r="DYA27" s="108"/>
      <c r="DYB27" s="108"/>
      <c r="DYC27" s="108"/>
      <c r="DYD27" s="108"/>
      <c r="DYE27" s="108"/>
      <c r="DYF27" s="108"/>
      <c r="DYG27" s="108"/>
      <c r="DYH27" s="108"/>
      <c r="DYI27" s="108"/>
      <c r="DYJ27" s="108"/>
      <c r="DYK27" s="108"/>
      <c r="DYL27" s="108"/>
      <c r="DYM27" s="108"/>
      <c r="DYN27" s="108"/>
      <c r="DYO27" s="108"/>
      <c r="DYP27" s="108"/>
      <c r="DYQ27" s="108"/>
      <c r="DYR27" s="108"/>
      <c r="DYS27" s="108"/>
      <c r="DYT27" s="108"/>
      <c r="DYU27" s="108"/>
      <c r="DYV27" s="108"/>
      <c r="DYW27" s="108"/>
      <c r="DYX27" s="108"/>
      <c r="DYY27" s="108"/>
      <c r="DYZ27" s="108"/>
      <c r="DZA27" s="108"/>
      <c r="DZB27" s="108"/>
      <c r="DZC27" s="108"/>
      <c r="DZD27" s="108"/>
      <c r="DZE27" s="108"/>
      <c r="DZF27" s="108"/>
      <c r="DZG27" s="108"/>
      <c r="DZH27" s="108"/>
      <c r="DZI27" s="108"/>
      <c r="DZJ27" s="108"/>
      <c r="DZK27" s="108"/>
      <c r="DZL27" s="108"/>
      <c r="DZM27" s="108"/>
      <c r="DZN27" s="108"/>
      <c r="DZO27" s="108"/>
      <c r="DZP27" s="108"/>
      <c r="DZQ27" s="108"/>
      <c r="DZR27" s="108"/>
      <c r="DZS27" s="108"/>
      <c r="DZT27" s="108"/>
      <c r="DZU27" s="108"/>
      <c r="DZV27" s="108"/>
      <c r="DZW27" s="108"/>
      <c r="DZX27" s="108"/>
      <c r="DZY27" s="108"/>
      <c r="DZZ27" s="108"/>
      <c r="EAA27" s="108"/>
      <c r="EAB27" s="108"/>
      <c r="EAC27" s="108"/>
      <c r="EAD27" s="108"/>
      <c r="EAE27" s="108"/>
      <c r="EAF27" s="108"/>
      <c r="EAG27" s="108"/>
      <c r="EAH27" s="108"/>
      <c r="EAI27" s="108"/>
      <c r="EAJ27" s="108"/>
      <c r="EAK27" s="108"/>
      <c r="EAL27" s="108"/>
      <c r="EAM27" s="108"/>
      <c r="EAN27" s="108"/>
      <c r="EAO27" s="108"/>
      <c r="EAP27" s="108"/>
      <c r="EAQ27" s="108"/>
      <c r="EAR27" s="108"/>
      <c r="EAS27" s="108"/>
      <c r="EAT27" s="108"/>
      <c r="EAU27" s="108"/>
      <c r="EAV27" s="108"/>
      <c r="EAW27" s="108"/>
      <c r="EAX27" s="108"/>
      <c r="EAY27" s="108"/>
      <c r="EAZ27" s="108"/>
      <c r="EBA27" s="108"/>
      <c r="EBB27" s="108"/>
      <c r="EBC27" s="108"/>
      <c r="EBD27" s="108"/>
      <c r="EBE27" s="108"/>
      <c r="EBF27" s="108"/>
      <c r="EBG27" s="108"/>
      <c r="EBH27" s="108"/>
      <c r="EBI27" s="108"/>
      <c r="EBJ27" s="108"/>
      <c r="EBK27" s="108"/>
      <c r="EBL27" s="108"/>
      <c r="EBM27" s="108"/>
      <c r="EBN27" s="108"/>
      <c r="EBO27" s="108"/>
      <c r="EBP27" s="108"/>
      <c r="EBQ27" s="108"/>
      <c r="EBR27" s="108"/>
      <c r="EBS27" s="108"/>
      <c r="EBT27" s="108"/>
      <c r="EBU27" s="108"/>
      <c r="EBV27" s="108"/>
      <c r="EBW27" s="108"/>
      <c r="EBX27" s="108"/>
      <c r="EBY27" s="108"/>
      <c r="EBZ27" s="108"/>
      <c r="ECA27" s="108"/>
      <c r="ECB27" s="108"/>
      <c r="ECC27" s="108"/>
      <c r="ECD27" s="108"/>
      <c r="ECE27" s="108"/>
      <c r="ECF27" s="108"/>
      <c r="ECG27" s="108"/>
      <c r="ECH27" s="108"/>
      <c r="ECI27" s="108"/>
      <c r="ECJ27" s="108"/>
      <c r="ECK27" s="108"/>
      <c r="ECL27" s="108"/>
      <c r="ECM27" s="108"/>
      <c r="ECN27" s="108"/>
      <c r="ECO27" s="108"/>
      <c r="ECP27" s="108"/>
      <c r="ECQ27" s="108"/>
      <c r="ECR27" s="108"/>
      <c r="ECS27" s="108"/>
      <c r="ECT27" s="108"/>
      <c r="ECU27" s="108"/>
      <c r="ECV27" s="108"/>
      <c r="ECW27" s="108"/>
      <c r="ECX27" s="108"/>
      <c r="ECY27" s="108"/>
      <c r="ECZ27" s="108"/>
      <c r="EDA27" s="108"/>
      <c r="EDB27" s="108"/>
      <c r="EDC27" s="108"/>
      <c r="EDD27" s="108"/>
      <c r="EDE27" s="108"/>
      <c r="EDF27" s="108"/>
      <c r="EDG27" s="108"/>
      <c r="EDH27" s="108"/>
      <c r="EDI27" s="108"/>
      <c r="EDJ27" s="108"/>
      <c r="EDK27" s="108"/>
      <c r="EDL27" s="108"/>
      <c r="EDM27" s="108"/>
      <c r="EDN27" s="108"/>
      <c r="EDO27" s="108"/>
      <c r="EDP27" s="108"/>
      <c r="EDQ27" s="108"/>
      <c r="EDR27" s="108"/>
      <c r="EDS27" s="108"/>
      <c r="EDT27" s="108"/>
      <c r="EDU27" s="108"/>
      <c r="EDV27" s="108"/>
      <c r="EDW27" s="108"/>
      <c r="EDX27" s="108"/>
      <c r="EDY27" s="108"/>
      <c r="EDZ27" s="108"/>
      <c r="EEA27" s="108"/>
      <c r="EEB27" s="108"/>
      <c r="EEC27" s="108"/>
      <c r="EED27" s="108"/>
      <c r="EEE27" s="108"/>
      <c r="EEF27" s="108"/>
      <c r="EEG27" s="108"/>
      <c r="EEH27" s="108"/>
      <c r="EEI27" s="108"/>
      <c r="EEJ27" s="108"/>
      <c r="EEK27" s="108"/>
      <c r="EEL27" s="108"/>
      <c r="EEM27" s="108"/>
      <c r="EEN27" s="108"/>
      <c r="EEO27" s="108"/>
      <c r="EEP27" s="108"/>
      <c r="EEQ27" s="108"/>
      <c r="EER27" s="108"/>
      <c r="EES27" s="108"/>
      <c r="EET27" s="108"/>
      <c r="EEU27" s="108"/>
      <c r="EEV27" s="108"/>
      <c r="EEW27" s="108"/>
      <c r="EEX27" s="108"/>
      <c r="EEY27" s="108"/>
      <c r="EEZ27" s="108"/>
      <c r="EFA27" s="108"/>
      <c r="EFB27" s="108"/>
      <c r="EFC27" s="108"/>
      <c r="EFD27" s="108"/>
      <c r="EFE27" s="108"/>
      <c r="EFF27" s="108"/>
      <c r="EFG27" s="108"/>
      <c r="EFH27" s="108"/>
      <c r="EFI27" s="108"/>
      <c r="EFJ27" s="108"/>
      <c r="EFK27" s="108"/>
      <c r="EFL27" s="108"/>
      <c r="EFM27" s="108"/>
      <c r="EFN27" s="108"/>
      <c r="EFO27" s="108"/>
      <c r="EFP27" s="108"/>
      <c r="EFQ27" s="108"/>
      <c r="EFR27" s="108"/>
      <c r="EFS27" s="108"/>
      <c r="EFT27" s="108"/>
      <c r="EFU27" s="108"/>
      <c r="EFV27" s="108"/>
      <c r="EFW27" s="108"/>
      <c r="EFX27" s="108"/>
      <c r="EFY27" s="108"/>
      <c r="EFZ27" s="108"/>
      <c r="EGA27" s="108"/>
      <c r="EGB27" s="108"/>
      <c r="EGC27" s="108"/>
      <c r="EGD27" s="108"/>
      <c r="EGE27" s="108"/>
      <c r="EGF27" s="108"/>
      <c r="EGG27" s="108"/>
      <c r="EGH27" s="108"/>
      <c r="EGI27" s="108"/>
      <c r="EGJ27" s="108"/>
      <c r="EGK27" s="108"/>
      <c r="EGL27" s="108"/>
      <c r="EGM27" s="108"/>
      <c r="EGN27" s="108"/>
      <c r="EGO27" s="108"/>
      <c r="EGP27" s="108"/>
      <c r="EGQ27" s="108"/>
      <c r="EGR27" s="108"/>
      <c r="EGS27" s="108"/>
      <c r="EGT27" s="108"/>
      <c r="EGU27" s="108"/>
      <c r="EGV27" s="108"/>
      <c r="EGW27" s="108"/>
      <c r="EGX27" s="108"/>
      <c r="EGY27" s="108"/>
      <c r="EGZ27" s="108"/>
      <c r="EHA27" s="108"/>
      <c r="EHB27" s="108"/>
      <c r="EHC27" s="108"/>
      <c r="EHD27" s="108"/>
      <c r="EHE27" s="108"/>
      <c r="EHF27" s="108"/>
      <c r="EHG27" s="108"/>
      <c r="EHH27" s="108"/>
      <c r="EHI27" s="108"/>
      <c r="EHJ27" s="108"/>
      <c r="EHK27" s="108"/>
      <c r="EHL27" s="108"/>
      <c r="EHM27" s="108"/>
      <c r="EHN27" s="108"/>
      <c r="EHO27" s="108"/>
      <c r="EHP27" s="108"/>
      <c r="EHQ27" s="108"/>
      <c r="EHR27" s="108"/>
      <c r="EHS27" s="108"/>
      <c r="EHT27" s="108"/>
      <c r="EHU27" s="108"/>
      <c r="EHV27" s="108"/>
      <c r="EHW27" s="108"/>
      <c r="EHX27" s="108"/>
      <c r="EHY27" s="108"/>
      <c r="EHZ27" s="108"/>
      <c r="EIA27" s="108"/>
      <c r="EIB27" s="108"/>
      <c r="EIC27" s="108"/>
      <c r="EID27" s="108"/>
      <c r="EIE27" s="108"/>
      <c r="EIF27" s="108"/>
      <c r="EIG27" s="108"/>
      <c r="EIH27" s="108"/>
      <c r="EII27" s="108"/>
      <c r="EIJ27" s="108"/>
      <c r="EIK27" s="108"/>
      <c r="EIL27" s="108"/>
      <c r="EIM27" s="108"/>
      <c r="EIN27" s="108"/>
      <c r="EIO27" s="108"/>
      <c r="EIP27" s="108"/>
      <c r="EIQ27" s="108"/>
      <c r="EIR27" s="108"/>
      <c r="EIS27" s="108"/>
      <c r="EIT27" s="108"/>
      <c r="EIU27" s="108"/>
      <c r="EIV27" s="108"/>
      <c r="EIW27" s="108"/>
      <c r="EIX27" s="108"/>
      <c r="EIY27" s="108"/>
      <c r="EIZ27" s="108"/>
      <c r="EJA27" s="108"/>
      <c r="EJB27" s="108"/>
      <c r="EJC27" s="108"/>
      <c r="EJD27" s="108"/>
      <c r="EJE27" s="108"/>
      <c r="EJF27" s="108"/>
      <c r="EJG27" s="108"/>
      <c r="EJH27" s="108"/>
      <c r="EJI27" s="108"/>
      <c r="EJJ27" s="108"/>
      <c r="EJK27" s="108"/>
      <c r="EJL27" s="108"/>
      <c r="EJM27" s="108"/>
      <c r="EJN27" s="108"/>
      <c r="EJO27" s="108"/>
      <c r="EJP27" s="108"/>
      <c r="EJQ27" s="108"/>
      <c r="EJR27" s="108"/>
      <c r="EJS27" s="108"/>
      <c r="EJT27" s="108"/>
      <c r="EJU27" s="108"/>
      <c r="EJV27" s="108"/>
      <c r="EJW27" s="108"/>
      <c r="EJX27" s="108"/>
      <c r="EJY27" s="108"/>
      <c r="EJZ27" s="108"/>
      <c r="EKA27" s="108"/>
      <c r="EKB27" s="108"/>
      <c r="EKC27" s="108"/>
      <c r="EKD27" s="108"/>
      <c r="EKE27" s="108"/>
      <c r="EKF27" s="108"/>
      <c r="EKG27" s="108"/>
      <c r="EKH27" s="108"/>
      <c r="EKI27" s="108"/>
      <c r="EKJ27" s="108"/>
      <c r="EKK27" s="108"/>
      <c r="EKL27" s="108"/>
      <c r="EKM27" s="108"/>
      <c r="EKN27" s="108"/>
      <c r="EKO27" s="108"/>
      <c r="EKP27" s="108"/>
      <c r="EKQ27" s="108"/>
      <c r="EKR27" s="108"/>
      <c r="EKS27" s="108"/>
      <c r="EKT27" s="108"/>
      <c r="EKU27" s="108"/>
      <c r="EKV27" s="108"/>
      <c r="EKW27" s="108"/>
      <c r="EKX27" s="108"/>
      <c r="EKY27" s="108"/>
      <c r="EKZ27" s="108"/>
      <c r="ELA27" s="108"/>
      <c r="ELB27" s="108"/>
      <c r="ELC27" s="108"/>
      <c r="ELD27" s="108"/>
      <c r="ELE27" s="108"/>
      <c r="ELF27" s="108"/>
      <c r="ELG27" s="108"/>
      <c r="ELH27" s="108"/>
      <c r="ELI27" s="108"/>
      <c r="ELJ27" s="108"/>
      <c r="ELK27" s="108"/>
      <c r="ELL27" s="108"/>
      <c r="ELM27" s="108"/>
      <c r="ELN27" s="108"/>
      <c r="ELO27" s="108"/>
      <c r="ELP27" s="108"/>
      <c r="ELQ27" s="108"/>
      <c r="ELR27" s="108"/>
      <c r="ELS27" s="108"/>
      <c r="ELT27" s="108"/>
      <c r="ELU27" s="108"/>
      <c r="ELV27" s="108"/>
      <c r="ELW27" s="108"/>
      <c r="ELX27" s="108"/>
      <c r="ELY27" s="108"/>
      <c r="ELZ27" s="108"/>
      <c r="EMA27" s="108"/>
      <c r="EMB27" s="108"/>
      <c r="EMC27" s="108"/>
      <c r="EMD27" s="108"/>
      <c r="EME27" s="108"/>
      <c r="EMF27" s="108"/>
      <c r="EMG27" s="108"/>
      <c r="EMH27" s="108"/>
      <c r="EMI27" s="108"/>
      <c r="EMJ27" s="108"/>
      <c r="EMK27" s="108"/>
      <c r="EML27" s="108"/>
      <c r="EMM27" s="108"/>
      <c r="EMN27" s="108"/>
      <c r="EMO27" s="108"/>
      <c r="EMP27" s="108"/>
      <c r="EMQ27" s="108"/>
      <c r="EMR27" s="108"/>
      <c r="EMS27" s="108"/>
      <c r="EMT27" s="108"/>
      <c r="EMU27" s="108"/>
      <c r="EMV27" s="108"/>
      <c r="EMW27" s="108"/>
      <c r="EMX27" s="108"/>
      <c r="EMY27" s="108"/>
      <c r="EMZ27" s="108"/>
      <c r="ENA27" s="108"/>
      <c r="ENB27" s="108"/>
      <c r="ENC27" s="108"/>
      <c r="END27" s="108"/>
      <c r="ENE27" s="108"/>
      <c r="ENF27" s="108"/>
      <c r="ENG27" s="108"/>
      <c r="ENH27" s="108"/>
      <c r="ENI27" s="108"/>
      <c r="ENJ27" s="108"/>
      <c r="ENK27" s="108"/>
      <c r="ENL27" s="108"/>
      <c r="ENM27" s="108"/>
      <c r="ENN27" s="108"/>
      <c r="ENO27" s="108"/>
      <c r="ENP27" s="108"/>
      <c r="ENQ27" s="108"/>
      <c r="ENR27" s="108"/>
      <c r="ENS27" s="108"/>
      <c r="ENT27" s="108"/>
      <c r="ENU27" s="108"/>
      <c r="ENV27" s="108"/>
      <c r="ENW27" s="108"/>
      <c r="ENX27" s="108"/>
      <c r="ENY27" s="108"/>
      <c r="ENZ27" s="108"/>
      <c r="EOA27" s="108"/>
      <c r="EOB27" s="108"/>
      <c r="EOC27" s="108"/>
      <c r="EOD27" s="108"/>
      <c r="EOE27" s="108"/>
      <c r="EOF27" s="108"/>
      <c r="EOG27" s="108"/>
      <c r="EOH27" s="108"/>
      <c r="EOI27" s="108"/>
      <c r="EOJ27" s="108"/>
      <c r="EOK27" s="108"/>
      <c r="EOL27" s="108"/>
      <c r="EOM27" s="108"/>
      <c r="EON27" s="108"/>
      <c r="EOO27" s="108"/>
      <c r="EOP27" s="108"/>
      <c r="EOQ27" s="108"/>
      <c r="EOR27" s="108"/>
      <c r="EOS27" s="108"/>
      <c r="EOT27" s="108"/>
      <c r="EOU27" s="108"/>
      <c r="EOV27" s="108"/>
      <c r="EOW27" s="108"/>
      <c r="EOX27" s="108"/>
      <c r="EOY27" s="108"/>
      <c r="EOZ27" s="108"/>
      <c r="EPA27" s="108"/>
      <c r="EPB27" s="108"/>
      <c r="EPC27" s="108"/>
      <c r="EPD27" s="108"/>
      <c r="EPE27" s="108"/>
      <c r="EPF27" s="108"/>
      <c r="EPG27" s="108"/>
      <c r="EPH27" s="108"/>
      <c r="EPI27" s="108"/>
      <c r="EPJ27" s="108"/>
      <c r="EPK27" s="108"/>
      <c r="EPL27" s="108"/>
      <c r="EPM27" s="108"/>
      <c r="EPN27" s="108"/>
      <c r="EPO27" s="108"/>
      <c r="EPP27" s="108"/>
      <c r="EPQ27" s="108"/>
      <c r="EPR27" s="108"/>
      <c r="EPS27" s="108"/>
      <c r="EPT27" s="108"/>
      <c r="EPU27" s="108"/>
      <c r="EPV27" s="108"/>
      <c r="EPW27" s="108"/>
      <c r="EPX27" s="108"/>
      <c r="EPY27" s="108"/>
      <c r="EPZ27" s="108"/>
      <c r="EQA27" s="108"/>
      <c r="EQB27" s="108"/>
      <c r="EQC27" s="108"/>
      <c r="EQD27" s="108"/>
      <c r="EQE27" s="108"/>
      <c r="EQF27" s="108"/>
      <c r="EQG27" s="108"/>
      <c r="EQH27" s="108"/>
      <c r="EQI27" s="108"/>
      <c r="EQJ27" s="108"/>
      <c r="EQK27" s="108"/>
      <c r="EQL27" s="108"/>
      <c r="EQM27" s="108"/>
      <c r="EQN27" s="108"/>
      <c r="EQO27" s="108"/>
      <c r="EQP27" s="108"/>
      <c r="EQQ27" s="108"/>
      <c r="EQR27" s="108"/>
      <c r="EQS27" s="108"/>
      <c r="EQT27" s="108"/>
      <c r="EQU27" s="108"/>
      <c r="EQV27" s="108"/>
      <c r="EQW27" s="108"/>
      <c r="EQX27" s="108"/>
      <c r="EQY27" s="108"/>
      <c r="EQZ27" s="108"/>
      <c r="ERA27" s="108"/>
      <c r="ERB27" s="108"/>
      <c r="ERC27" s="108"/>
      <c r="ERD27" s="108"/>
      <c r="ERE27" s="108"/>
      <c r="ERF27" s="108"/>
      <c r="ERG27" s="108"/>
      <c r="ERH27" s="108"/>
      <c r="ERI27" s="108"/>
      <c r="ERJ27" s="108"/>
      <c r="ERK27" s="108"/>
      <c r="ERL27" s="108"/>
      <c r="ERM27" s="108"/>
      <c r="ERN27" s="108"/>
      <c r="ERO27" s="108"/>
      <c r="ERP27" s="108"/>
      <c r="ERQ27" s="108"/>
      <c r="ERR27" s="108"/>
      <c r="ERS27" s="108"/>
      <c r="ERT27" s="108"/>
      <c r="ERU27" s="108"/>
      <c r="ERV27" s="108"/>
      <c r="ERW27" s="108"/>
      <c r="ERX27" s="108"/>
      <c r="ERY27" s="108"/>
      <c r="ERZ27" s="108"/>
      <c r="ESA27" s="108"/>
      <c r="ESB27" s="108"/>
      <c r="ESC27" s="108"/>
      <c r="ESD27" s="108"/>
      <c r="ESE27" s="108"/>
      <c r="ESF27" s="108"/>
      <c r="ESG27" s="108"/>
      <c r="ESH27" s="108"/>
      <c r="ESI27" s="108"/>
      <c r="ESJ27" s="108"/>
      <c r="ESK27" s="108"/>
      <c r="ESL27" s="108"/>
      <c r="ESM27" s="108"/>
      <c r="ESN27" s="108"/>
      <c r="ESO27" s="108"/>
      <c r="ESP27" s="108"/>
      <c r="ESQ27" s="108"/>
      <c r="ESR27" s="108"/>
      <c r="ESS27" s="108"/>
      <c r="EST27" s="108"/>
      <c r="ESU27" s="108"/>
      <c r="ESV27" s="108"/>
      <c r="ESW27" s="108"/>
      <c r="ESX27" s="108"/>
      <c r="ESY27" s="108"/>
      <c r="ESZ27" s="108"/>
      <c r="ETA27" s="108"/>
      <c r="ETB27" s="108"/>
      <c r="ETC27" s="108"/>
      <c r="ETD27" s="108"/>
      <c r="ETE27" s="108"/>
      <c r="ETF27" s="108"/>
      <c r="ETG27" s="108"/>
      <c r="ETH27" s="108"/>
      <c r="ETI27" s="108"/>
      <c r="ETJ27" s="108"/>
      <c r="ETK27" s="108"/>
      <c r="ETL27" s="108"/>
      <c r="ETM27" s="108"/>
      <c r="ETN27" s="108"/>
      <c r="ETO27" s="108"/>
      <c r="ETP27" s="108"/>
      <c r="ETQ27" s="108"/>
      <c r="ETR27" s="108"/>
      <c r="ETS27" s="108"/>
      <c r="ETT27" s="108"/>
      <c r="ETU27" s="108"/>
      <c r="ETV27" s="108"/>
      <c r="ETW27" s="108"/>
      <c r="ETX27" s="108"/>
      <c r="ETY27" s="108"/>
      <c r="ETZ27" s="108"/>
      <c r="EUA27" s="108"/>
      <c r="EUB27" s="108"/>
      <c r="EUC27" s="108"/>
      <c r="EUD27" s="108"/>
      <c r="EUE27" s="108"/>
      <c r="EUF27" s="108"/>
      <c r="EUG27" s="108"/>
      <c r="EUH27" s="108"/>
      <c r="EUI27" s="108"/>
      <c r="EUJ27" s="108"/>
      <c r="EUK27" s="108"/>
      <c r="EUL27" s="108"/>
      <c r="EUM27" s="108"/>
      <c r="EUN27" s="108"/>
      <c r="EUO27" s="108"/>
      <c r="EUP27" s="108"/>
      <c r="EUQ27" s="108"/>
      <c r="EUR27" s="108"/>
      <c r="EUS27" s="108"/>
      <c r="EUT27" s="108"/>
      <c r="EUU27" s="108"/>
      <c r="EUV27" s="108"/>
      <c r="EUW27" s="108"/>
      <c r="EUX27" s="108"/>
      <c r="EUY27" s="108"/>
      <c r="EUZ27" s="108"/>
      <c r="EVA27" s="108"/>
      <c r="EVB27" s="108"/>
      <c r="EVC27" s="108"/>
      <c r="EVD27" s="108"/>
      <c r="EVE27" s="108"/>
      <c r="EVF27" s="108"/>
      <c r="EVG27" s="108"/>
    </row>
    <row r="28" spans="1:3959" s="111" customFormat="1" ht="15" x14ac:dyDescent="0.25">
      <c r="A28" s="786" t="s">
        <v>1292</v>
      </c>
      <c r="B28" s="406" t="s">
        <v>15</v>
      </c>
      <c r="C28" s="370">
        <v>18</v>
      </c>
      <c r="D28" s="414">
        <f>'Notes BS'!D302</f>
        <v>0</v>
      </c>
      <c r="E28" s="117"/>
      <c r="F28" s="414">
        <f>'Notes BS'!E302</f>
        <v>0</v>
      </c>
      <c r="G28" s="4"/>
      <c r="H28" s="420">
        <f>'Notes BS'!F302</f>
        <v>0</v>
      </c>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108"/>
      <c r="DZ28" s="108"/>
      <c r="EA28" s="108"/>
      <c r="EB28" s="108"/>
      <c r="EC28" s="108"/>
      <c r="ED28" s="108"/>
      <c r="EE28" s="108"/>
      <c r="EF28" s="108"/>
      <c r="EG28" s="108"/>
      <c r="EH28" s="108"/>
      <c r="EI28" s="108"/>
      <c r="EJ28" s="108"/>
      <c r="EK28" s="108"/>
      <c r="EL28" s="108"/>
      <c r="EM28" s="108"/>
      <c r="EN28" s="108"/>
      <c r="EO28" s="108"/>
      <c r="EP28" s="108"/>
      <c r="EQ28" s="108"/>
      <c r="ER28" s="108"/>
      <c r="ES28" s="108"/>
      <c r="ET28" s="108"/>
      <c r="EU28" s="108"/>
      <c r="EV28" s="108"/>
      <c r="EW28" s="108"/>
      <c r="EX28" s="108"/>
      <c r="EY28" s="108"/>
      <c r="EZ28" s="108"/>
      <c r="FA28" s="108"/>
      <c r="FB28" s="108"/>
      <c r="FC28" s="108"/>
      <c r="FD28" s="108"/>
      <c r="FE28" s="108"/>
      <c r="FF28" s="108"/>
      <c r="FG28" s="108"/>
      <c r="FH28" s="108"/>
      <c r="FI28" s="108"/>
      <c r="FJ28" s="108"/>
      <c r="FK28" s="108"/>
      <c r="FL28" s="108"/>
      <c r="FM28" s="108"/>
      <c r="FN28" s="108"/>
      <c r="FO28" s="108"/>
      <c r="FP28" s="108"/>
      <c r="FQ28" s="108"/>
      <c r="FR28" s="108"/>
      <c r="FS28" s="108"/>
      <c r="FT28" s="108"/>
      <c r="FU28" s="108"/>
      <c r="FV28" s="108"/>
      <c r="FW28" s="108"/>
      <c r="FX28" s="108"/>
      <c r="FY28" s="108"/>
      <c r="FZ28" s="108"/>
      <c r="GA28" s="108"/>
      <c r="GB28" s="108"/>
      <c r="GC28" s="108"/>
      <c r="GD28" s="108"/>
      <c r="GE28" s="108"/>
      <c r="GF28" s="108"/>
      <c r="GG28" s="108"/>
      <c r="GH28" s="108"/>
      <c r="GI28" s="108"/>
      <c r="GJ28" s="108"/>
      <c r="GK28" s="108"/>
      <c r="GL28" s="108"/>
      <c r="GM28" s="108"/>
      <c r="GN28" s="108"/>
      <c r="GO28" s="108"/>
      <c r="GP28" s="108"/>
      <c r="GQ28" s="108"/>
      <c r="GR28" s="108"/>
      <c r="GS28" s="108"/>
      <c r="GT28" s="108"/>
      <c r="GU28" s="108"/>
      <c r="GV28" s="108"/>
      <c r="GW28" s="108"/>
      <c r="GX28" s="108"/>
      <c r="GY28" s="108"/>
      <c r="GZ28" s="108"/>
      <c r="HA28" s="108"/>
      <c r="HB28" s="108"/>
      <c r="HC28" s="108"/>
      <c r="HD28" s="108"/>
      <c r="HE28" s="108"/>
      <c r="HF28" s="108"/>
      <c r="HG28" s="108"/>
      <c r="HH28" s="108"/>
      <c r="HI28" s="108"/>
      <c r="HJ28" s="108"/>
      <c r="HK28" s="108"/>
      <c r="HL28" s="108"/>
      <c r="HM28" s="108"/>
      <c r="HN28" s="108"/>
      <c r="HO28" s="108"/>
      <c r="HP28" s="108"/>
      <c r="HQ28" s="108"/>
      <c r="HR28" s="108"/>
      <c r="HS28" s="108"/>
      <c r="HT28" s="108"/>
      <c r="HU28" s="108"/>
      <c r="HV28" s="108"/>
      <c r="HW28" s="108"/>
      <c r="HX28" s="108"/>
      <c r="HY28" s="108"/>
      <c r="HZ28" s="108"/>
      <c r="IA28" s="108"/>
      <c r="IB28" s="108"/>
      <c r="IC28" s="108"/>
      <c r="ID28" s="108"/>
      <c r="IE28" s="108"/>
      <c r="IF28" s="108"/>
      <c r="IG28" s="108"/>
      <c r="IH28" s="108"/>
      <c r="II28" s="108"/>
      <c r="IJ28" s="108"/>
      <c r="IK28" s="108"/>
      <c r="IL28" s="108"/>
      <c r="IM28" s="108"/>
      <c r="IN28" s="108"/>
      <c r="IO28" s="108"/>
      <c r="IP28" s="108"/>
      <c r="IQ28" s="108"/>
      <c r="IR28" s="108"/>
      <c r="IS28" s="108"/>
      <c r="IT28" s="108"/>
      <c r="IU28" s="108"/>
      <c r="IV28" s="108"/>
      <c r="IW28" s="108"/>
      <c r="IX28" s="108"/>
      <c r="IY28" s="108"/>
      <c r="IZ28" s="108"/>
      <c r="JA28" s="108"/>
      <c r="JB28" s="108"/>
      <c r="JC28" s="108"/>
      <c r="JD28" s="108"/>
      <c r="JE28" s="108"/>
      <c r="JF28" s="108"/>
      <c r="JG28" s="108"/>
      <c r="JH28" s="108"/>
      <c r="JI28" s="108"/>
      <c r="JJ28" s="108"/>
      <c r="JK28" s="108"/>
      <c r="JL28" s="108"/>
      <c r="JM28" s="108"/>
      <c r="JN28" s="108"/>
      <c r="JO28" s="108"/>
      <c r="JP28" s="108"/>
      <c r="JQ28" s="108"/>
      <c r="JR28" s="108"/>
      <c r="JS28" s="108"/>
      <c r="JT28" s="108"/>
      <c r="JU28" s="108"/>
      <c r="JV28" s="108"/>
      <c r="JW28" s="108"/>
      <c r="JX28" s="108"/>
      <c r="JY28" s="108"/>
      <c r="JZ28" s="108"/>
      <c r="KA28" s="108"/>
      <c r="KB28" s="108"/>
      <c r="KC28" s="108"/>
      <c r="KD28" s="108"/>
      <c r="KE28" s="108"/>
      <c r="KF28" s="108"/>
      <c r="KG28" s="108"/>
      <c r="KH28" s="108"/>
      <c r="KI28" s="108"/>
      <c r="KJ28" s="108"/>
      <c r="KK28" s="108"/>
      <c r="KL28" s="108"/>
      <c r="KM28" s="108"/>
      <c r="KN28" s="108"/>
      <c r="KO28" s="108"/>
      <c r="KP28" s="108"/>
      <c r="KQ28" s="108"/>
      <c r="KR28" s="108"/>
      <c r="KS28" s="108"/>
      <c r="KT28" s="108"/>
      <c r="KU28" s="108"/>
      <c r="KV28" s="108"/>
      <c r="KW28" s="108"/>
      <c r="KX28" s="108"/>
      <c r="KY28" s="108"/>
      <c r="KZ28" s="108"/>
      <c r="LA28" s="108"/>
      <c r="LB28" s="108"/>
      <c r="LC28" s="108"/>
      <c r="LD28" s="108"/>
      <c r="LE28" s="108"/>
      <c r="LF28" s="108"/>
      <c r="LG28" s="108"/>
      <c r="LH28" s="108"/>
      <c r="LI28" s="108"/>
      <c r="LJ28" s="108"/>
      <c r="LK28" s="108"/>
      <c r="LL28" s="108"/>
      <c r="LM28" s="108"/>
      <c r="LN28" s="108"/>
      <c r="LO28" s="108"/>
      <c r="LP28" s="108"/>
      <c r="LQ28" s="108"/>
      <c r="LR28" s="108"/>
      <c r="LS28" s="108"/>
      <c r="LT28" s="108"/>
      <c r="LU28" s="108"/>
      <c r="LV28" s="108"/>
      <c r="LW28" s="108"/>
      <c r="LX28" s="108"/>
      <c r="LY28" s="108"/>
      <c r="LZ28" s="108"/>
      <c r="MA28" s="108"/>
      <c r="MB28" s="108"/>
      <c r="MC28" s="108"/>
      <c r="MD28" s="108"/>
      <c r="ME28" s="108"/>
      <c r="MF28" s="108"/>
      <c r="MG28" s="108"/>
      <c r="MH28" s="108"/>
      <c r="MI28" s="108"/>
      <c r="MJ28" s="108"/>
      <c r="MK28" s="108"/>
      <c r="ML28" s="108"/>
      <c r="MM28" s="108"/>
      <c r="MN28" s="108"/>
      <c r="MO28" s="108"/>
      <c r="MP28" s="108"/>
      <c r="MQ28" s="108"/>
      <c r="MR28" s="108"/>
      <c r="MS28" s="108"/>
      <c r="MT28" s="108"/>
      <c r="MU28" s="108"/>
      <c r="MV28" s="108"/>
      <c r="MW28" s="108"/>
      <c r="MX28" s="108"/>
      <c r="MY28" s="108"/>
      <c r="MZ28" s="108"/>
      <c r="NA28" s="108"/>
      <c r="NB28" s="108"/>
      <c r="NC28" s="108"/>
      <c r="ND28" s="108"/>
      <c r="NE28" s="108"/>
      <c r="NF28" s="108"/>
      <c r="NG28" s="108"/>
      <c r="NH28" s="108"/>
      <c r="NI28" s="108"/>
      <c r="NJ28" s="108"/>
      <c r="NK28" s="108"/>
      <c r="NL28" s="108"/>
      <c r="NM28" s="108"/>
      <c r="NN28" s="108"/>
      <c r="NO28" s="108"/>
      <c r="NP28" s="108"/>
      <c r="NQ28" s="108"/>
      <c r="NR28" s="108"/>
      <c r="NS28" s="108"/>
      <c r="NT28" s="108"/>
      <c r="NU28" s="108"/>
      <c r="NV28" s="108"/>
      <c r="NW28" s="108"/>
      <c r="NX28" s="108"/>
      <c r="NY28" s="108"/>
      <c r="NZ28" s="108"/>
      <c r="OA28" s="108"/>
      <c r="OB28" s="108"/>
      <c r="OC28" s="108"/>
      <c r="OD28" s="108"/>
      <c r="OE28" s="108"/>
      <c r="OF28" s="108"/>
      <c r="OG28" s="108"/>
      <c r="OH28" s="108"/>
      <c r="OI28" s="108"/>
      <c r="OJ28" s="108"/>
      <c r="OK28" s="108"/>
      <c r="OL28" s="108"/>
      <c r="OM28" s="108"/>
      <c r="ON28" s="108"/>
      <c r="OO28" s="108"/>
      <c r="OP28" s="108"/>
      <c r="OQ28" s="108"/>
      <c r="OR28" s="108"/>
      <c r="OS28" s="108"/>
      <c r="OT28" s="108"/>
      <c r="OU28" s="108"/>
      <c r="OV28" s="108"/>
      <c r="OW28" s="108"/>
      <c r="OX28" s="108"/>
      <c r="OY28" s="108"/>
      <c r="OZ28" s="108"/>
      <c r="PA28" s="108"/>
      <c r="PB28" s="108"/>
      <c r="PC28" s="108"/>
      <c r="PD28" s="108"/>
      <c r="PE28" s="108"/>
      <c r="PF28" s="108"/>
      <c r="PG28" s="108"/>
      <c r="PH28" s="108"/>
      <c r="PI28" s="108"/>
      <c r="PJ28" s="108"/>
      <c r="PK28" s="108"/>
      <c r="PL28" s="108"/>
      <c r="PM28" s="108"/>
      <c r="PN28" s="108"/>
      <c r="PO28" s="108"/>
      <c r="PP28" s="108"/>
      <c r="PQ28" s="108"/>
      <c r="PR28" s="108"/>
      <c r="PS28" s="108"/>
      <c r="PT28" s="108"/>
      <c r="PU28" s="108"/>
      <c r="PV28" s="108"/>
      <c r="PW28" s="108"/>
      <c r="PX28" s="108"/>
      <c r="PY28" s="108"/>
      <c r="PZ28" s="108"/>
      <c r="QA28" s="108"/>
      <c r="QB28" s="108"/>
      <c r="QC28" s="108"/>
      <c r="QD28" s="108"/>
      <c r="QE28" s="108"/>
      <c r="QF28" s="108"/>
      <c r="QG28" s="108"/>
      <c r="QH28" s="108"/>
      <c r="QI28" s="108"/>
      <c r="QJ28" s="108"/>
      <c r="QK28" s="108"/>
      <c r="QL28" s="108"/>
      <c r="QM28" s="108"/>
      <c r="QN28" s="108"/>
      <c r="QO28" s="108"/>
      <c r="QP28" s="108"/>
      <c r="QQ28" s="108"/>
      <c r="QR28" s="108"/>
      <c r="QS28" s="108"/>
      <c r="QT28" s="108"/>
      <c r="QU28" s="108"/>
      <c r="QV28" s="108"/>
      <c r="QW28" s="108"/>
      <c r="QX28" s="108"/>
      <c r="QY28" s="108"/>
      <c r="QZ28" s="108"/>
      <c r="RA28" s="108"/>
      <c r="RB28" s="108"/>
      <c r="RC28" s="108"/>
      <c r="RD28" s="108"/>
      <c r="RE28" s="108"/>
      <c r="RF28" s="108"/>
      <c r="RG28" s="108"/>
      <c r="RH28" s="108"/>
      <c r="RI28" s="108"/>
      <c r="RJ28" s="108"/>
      <c r="RK28" s="108"/>
      <c r="RL28" s="108"/>
      <c r="RM28" s="108"/>
      <c r="RN28" s="108"/>
      <c r="RO28" s="108"/>
      <c r="RP28" s="108"/>
      <c r="RQ28" s="108"/>
      <c r="RR28" s="108"/>
      <c r="RS28" s="108"/>
      <c r="RT28" s="108"/>
      <c r="RU28" s="108"/>
      <c r="RV28" s="108"/>
      <c r="RW28" s="108"/>
      <c r="RX28" s="108"/>
      <c r="RY28" s="108"/>
      <c r="RZ28" s="108"/>
      <c r="SA28" s="108"/>
      <c r="SB28" s="108"/>
      <c r="SC28" s="108"/>
      <c r="SD28" s="108"/>
      <c r="SE28" s="108"/>
      <c r="SF28" s="108"/>
      <c r="SG28" s="108"/>
      <c r="SH28" s="108"/>
      <c r="SI28" s="108"/>
      <c r="SJ28" s="108"/>
      <c r="SK28" s="108"/>
      <c r="SL28" s="108"/>
      <c r="SM28" s="108"/>
      <c r="SN28" s="108"/>
      <c r="SO28" s="108"/>
      <c r="SP28" s="108"/>
      <c r="SQ28" s="108"/>
      <c r="SR28" s="108"/>
      <c r="SS28" s="108"/>
      <c r="ST28" s="108"/>
      <c r="SU28" s="108"/>
      <c r="SV28" s="108"/>
      <c r="SW28" s="108"/>
      <c r="SX28" s="108"/>
      <c r="SY28" s="108"/>
      <c r="SZ28" s="108"/>
      <c r="TA28" s="108"/>
      <c r="TB28" s="108"/>
      <c r="TC28" s="108"/>
      <c r="TD28" s="108"/>
      <c r="TE28" s="108"/>
      <c r="TF28" s="108"/>
      <c r="TG28" s="108"/>
      <c r="TH28" s="108"/>
      <c r="TI28" s="108"/>
      <c r="TJ28" s="108"/>
      <c r="TK28" s="108"/>
      <c r="TL28" s="108"/>
      <c r="TM28" s="108"/>
      <c r="TN28" s="108"/>
      <c r="TO28" s="108"/>
      <c r="TP28" s="108"/>
      <c r="TQ28" s="108"/>
      <c r="TR28" s="108"/>
      <c r="TS28" s="108"/>
      <c r="TT28" s="108"/>
      <c r="TU28" s="108"/>
      <c r="TV28" s="108"/>
      <c r="TW28" s="108"/>
      <c r="TX28" s="108"/>
      <c r="TY28" s="108"/>
      <c r="TZ28" s="108"/>
      <c r="UA28" s="108"/>
      <c r="UB28" s="108"/>
      <c r="UC28" s="108"/>
      <c r="UD28" s="108"/>
      <c r="UE28" s="108"/>
      <c r="UF28" s="108"/>
      <c r="UG28" s="108"/>
      <c r="UH28" s="108"/>
      <c r="UI28" s="108"/>
      <c r="UJ28" s="108"/>
      <c r="UK28" s="108"/>
      <c r="UL28" s="108"/>
      <c r="UM28" s="108"/>
      <c r="UN28" s="108"/>
      <c r="UO28" s="108"/>
      <c r="UP28" s="108"/>
      <c r="UQ28" s="108"/>
      <c r="UR28" s="108"/>
      <c r="US28" s="108"/>
      <c r="UT28" s="108"/>
      <c r="UU28" s="108"/>
      <c r="UV28" s="108"/>
      <c r="UW28" s="108"/>
      <c r="UX28" s="108"/>
      <c r="UY28" s="108"/>
      <c r="UZ28" s="108"/>
      <c r="VA28" s="108"/>
      <c r="VB28" s="108"/>
      <c r="VC28" s="108"/>
      <c r="VD28" s="108"/>
      <c r="VE28" s="108"/>
      <c r="VF28" s="108"/>
      <c r="VG28" s="108"/>
      <c r="VH28" s="108"/>
      <c r="VI28" s="108"/>
      <c r="VJ28" s="108"/>
      <c r="VK28" s="108"/>
      <c r="VL28" s="108"/>
      <c r="VM28" s="108"/>
      <c r="VN28" s="108"/>
      <c r="VO28" s="108"/>
      <c r="VP28" s="108"/>
      <c r="VQ28" s="108"/>
      <c r="VR28" s="108"/>
      <c r="VS28" s="108"/>
      <c r="VT28" s="108"/>
      <c r="VU28" s="108"/>
      <c r="VV28" s="108"/>
      <c r="VW28" s="108"/>
      <c r="VX28" s="108"/>
      <c r="VY28" s="108"/>
      <c r="VZ28" s="108"/>
      <c r="WA28" s="108"/>
      <c r="WB28" s="108"/>
      <c r="WC28" s="108"/>
      <c r="WD28" s="108"/>
      <c r="WE28" s="108"/>
      <c r="WF28" s="108"/>
      <c r="WG28" s="108"/>
      <c r="WH28" s="108"/>
      <c r="WI28" s="108"/>
      <c r="WJ28" s="108"/>
      <c r="WK28" s="108"/>
      <c r="WL28" s="108"/>
      <c r="WM28" s="108"/>
      <c r="WN28" s="108"/>
      <c r="WO28" s="108"/>
      <c r="WP28" s="108"/>
      <c r="WQ28" s="108"/>
      <c r="WR28" s="108"/>
      <c r="WS28" s="108"/>
      <c r="WT28" s="108"/>
      <c r="WU28" s="108"/>
      <c r="WV28" s="108"/>
      <c r="WW28" s="108"/>
      <c r="WX28" s="108"/>
      <c r="WY28" s="108"/>
      <c r="WZ28" s="108"/>
      <c r="XA28" s="108"/>
      <c r="XB28" s="108"/>
      <c r="XC28" s="108"/>
      <c r="XD28" s="108"/>
      <c r="XE28" s="108"/>
      <c r="XF28" s="108"/>
      <c r="XG28" s="108"/>
      <c r="XH28" s="108"/>
      <c r="XI28" s="108"/>
      <c r="XJ28" s="108"/>
      <c r="XK28" s="108"/>
      <c r="XL28" s="108"/>
      <c r="XM28" s="108"/>
      <c r="XN28" s="108"/>
      <c r="XO28" s="108"/>
      <c r="XP28" s="108"/>
      <c r="XQ28" s="108"/>
      <c r="XR28" s="108"/>
      <c r="XS28" s="108"/>
      <c r="XT28" s="108"/>
      <c r="XU28" s="108"/>
      <c r="XV28" s="108"/>
      <c r="XW28" s="108"/>
      <c r="XX28" s="108"/>
      <c r="XY28" s="108"/>
      <c r="XZ28" s="108"/>
      <c r="YA28" s="108"/>
      <c r="YB28" s="108"/>
      <c r="YC28" s="108"/>
      <c r="YD28" s="108"/>
      <c r="YE28" s="108"/>
      <c r="YF28" s="108"/>
      <c r="YG28" s="108"/>
      <c r="YH28" s="108"/>
      <c r="YI28" s="108"/>
      <c r="YJ28" s="108"/>
      <c r="YK28" s="108"/>
      <c r="YL28" s="108"/>
      <c r="YM28" s="108"/>
      <c r="YN28" s="108"/>
      <c r="YO28" s="108"/>
      <c r="YP28" s="108"/>
      <c r="YQ28" s="108"/>
      <c r="YR28" s="108"/>
      <c r="YS28" s="108"/>
      <c r="YT28" s="108"/>
      <c r="YU28" s="108"/>
      <c r="YV28" s="108"/>
      <c r="YW28" s="108"/>
      <c r="YX28" s="108"/>
      <c r="YY28" s="108"/>
      <c r="YZ28" s="108"/>
      <c r="ZA28" s="108"/>
      <c r="ZB28" s="108"/>
      <c r="ZC28" s="108"/>
      <c r="ZD28" s="108"/>
      <c r="ZE28" s="108"/>
      <c r="ZF28" s="108"/>
      <c r="ZG28" s="108"/>
      <c r="ZH28" s="108"/>
      <c r="ZI28" s="108"/>
      <c r="ZJ28" s="108"/>
      <c r="ZK28" s="108"/>
      <c r="ZL28" s="108"/>
      <c r="ZM28" s="108"/>
      <c r="ZN28" s="108"/>
      <c r="ZO28" s="108"/>
      <c r="ZP28" s="108"/>
      <c r="ZQ28" s="108"/>
      <c r="ZR28" s="108"/>
      <c r="ZS28" s="108"/>
      <c r="ZT28" s="108"/>
      <c r="ZU28" s="108"/>
      <c r="ZV28" s="108"/>
      <c r="ZW28" s="108"/>
      <c r="ZX28" s="108"/>
      <c r="ZY28" s="108"/>
      <c r="ZZ28" s="108"/>
      <c r="AAA28" s="108"/>
      <c r="AAB28" s="108"/>
      <c r="AAC28" s="108"/>
      <c r="AAD28" s="108"/>
      <c r="AAE28" s="108"/>
      <c r="AAF28" s="108"/>
      <c r="AAG28" s="108"/>
      <c r="AAH28" s="108"/>
      <c r="AAI28" s="108"/>
      <c r="AAJ28" s="108"/>
      <c r="AAK28" s="108"/>
      <c r="AAL28" s="108"/>
      <c r="AAM28" s="108"/>
      <c r="AAN28" s="108"/>
      <c r="AAO28" s="108"/>
      <c r="AAP28" s="108"/>
      <c r="AAQ28" s="108"/>
      <c r="AAR28" s="108"/>
      <c r="AAS28" s="108"/>
      <c r="AAT28" s="108"/>
      <c r="AAU28" s="108"/>
      <c r="AAV28" s="108"/>
      <c r="AAW28" s="108"/>
      <c r="AAX28" s="108"/>
      <c r="AAY28" s="108"/>
      <c r="AAZ28" s="108"/>
      <c r="ABA28" s="108"/>
      <c r="ABB28" s="108"/>
      <c r="ABC28" s="108"/>
      <c r="ABD28" s="108"/>
      <c r="ABE28" s="108"/>
      <c r="ABF28" s="108"/>
      <c r="ABG28" s="108"/>
      <c r="ABH28" s="108"/>
      <c r="ABI28" s="108"/>
      <c r="ABJ28" s="108"/>
      <c r="ABK28" s="108"/>
      <c r="ABL28" s="108"/>
      <c r="ABM28" s="108"/>
      <c r="ABN28" s="108"/>
      <c r="ABO28" s="108"/>
      <c r="ABP28" s="108"/>
      <c r="ABQ28" s="108"/>
      <c r="ABR28" s="108"/>
      <c r="ABS28" s="108"/>
      <c r="ABT28" s="108"/>
      <c r="ABU28" s="108"/>
      <c r="ABV28" s="108"/>
      <c r="ABW28" s="108"/>
      <c r="ABX28" s="108"/>
      <c r="ABY28" s="108"/>
      <c r="ABZ28" s="108"/>
      <c r="ACA28" s="108"/>
      <c r="ACB28" s="108"/>
      <c r="ACC28" s="108"/>
      <c r="ACD28" s="108"/>
      <c r="ACE28" s="108"/>
      <c r="ACF28" s="108"/>
      <c r="ACG28" s="108"/>
      <c r="ACH28" s="108"/>
      <c r="ACI28" s="108"/>
      <c r="ACJ28" s="108"/>
      <c r="ACK28" s="108"/>
      <c r="ACL28" s="108"/>
      <c r="ACM28" s="108"/>
      <c r="ACN28" s="108"/>
      <c r="ACO28" s="108"/>
      <c r="ACP28" s="108"/>
      <c r="ACQ28" s="108"/>
      <c r="ACR28" s="108"/>
      <c r="ACS28" s="108"/>
      <c r="ACT28" s="108"/>
      <c r="ACU28" s="108"/>
      <c r="ACV28" s="108"/>
      <c r="ACW28" s="108"/>
      <c r="ACX28" s="108"/>
      <c r="ACY28" s="108"/>
      <c r="ACZ28" s="108"/>
      <c r="ADA28" s="108"/>
      <c r="ADB28" s="108"/>
      <c r="ADC28" s="108"/>
      <c r="ADD28" s="108"/>
      <c r="ADE28" s="108"/>
      <c r="ADF28" s="108"/>
      <c r="ADG28" s="108"/>
      <c r="ADH28" s="108"/>
      <c r="ADI28" s="108"/>
      <c r="ADJ28" s="108"/>
      <c r="ADK28" s="108"/>
      <c r="ADL28" s="108"/>
      <c r="ADM28" s="108"/>
      <c r="ADN28" s="108"/>
      <c r="ADO28" s="108"/>
      <c r="ADP28" s="108"/>
      <c r="ADQ28" s="108"/>
      <c r="ADR28" s="108"/>
      <c r="ADS28" s="108"/>
      <c r="ADT28" s="108"/>
      <c r="ADU28" s="108"/>
      <c r="ADV28" s="108"/>
      <c r="ADW28" s="108"/>
      <c r="ADX28" s="108"/>
      <c r="ADY28" s="108"/>
      <c r="ADZ28" s="108"/>
      <c r="AEA28" s="108"/>
      <c r="AEB28" s="108"/>
      <c r="AEC28" s="108"/>
      <c r="AED28" s="108"/>
      <c r="AEE28" s="108"/>
      <c r="AEF28" s="108"/>
      <c r="AEG28" s="108"/>
      <c r="AEH28" s="108"/>
      <c r="AEI28" s="108"/>
      <c r="AEJ28" s="108"/>
      <c r="AEK28" s="108"/>
      <c r="AEL28" s="108"/>
      <c r="AEM28" s="108"/>
      <c r="AEN28" s="108"/>
      <c r="AEO28" s="108"/>
      <c r="AEP28" s="108"/>
      <c r="AEQ28" s="108"/>
      <c r="AER28" s="108"/>
      <c r="AES28" s="108"/>
      <c r="AET28" s="108"/>
      <c r="AEU28" s="108"/>
      <c r="AEV28" s="108"/>
      <c r="AEW28" s="108"/>
      <c r="AEX28" s="108"/>
      <c r="AEY28" s="108"/>
      <c r="AEZ28" s="108"/>
      <c r="AFA28" s="108"/>
      <c r="AFB28" s="108"/>
      <c r="AFC28" s="108"/>
      <c r="AFD28" s="108"/>
      <c r="AFE28" s="108"/>
      <c r="AFF28" s="108"/>
      <c r="AFG28" s="108"/>
      <c r="AFH28" s="108"/>
      <c r="AFI28" s="108"/>
      <c r="AFJ28" s="108"/>
      <c r="AFK28" s="108"/>
      <c r="AFL28" s="108"/>
      <c r="AFM28" s="108"/>
      <c r="AFN28" s="108"/>
      <c r="AFO28" s="108"/>
      <c r="AFP28" s="108"/>
      <c r="AFQ28" s="108"/>
      <c r="AFR28" s="108"/>
      <c r="AFS28" s="108"/>
      <c r="AFT28" s="108"/>
      <c r="AFU28" s="108"/>
      <c r="AFV28" s="108"/>
      <c r="AFW28" s="108"/>
      <c r="AFX28" s="108"/>
      <c r="AFY28" s="108"/>
      <c r="AFZ28" s="108"/>
      <c r="AGA28" s="108"/>
      <c r="AGB28" s="108"/>
      <c r="AGC28" s="108"/>
      <c r="AGD28" s="108"/>
      <c r="AGE28" s="108"/>
      <c r="AGF28" s="108"/>
      <c r="AGG28" s="108"/>
      <c r="AGH28" s="108"/>
      <c r="AGI28" s="108"/>
      <c r="AGJ28" s="108"/>
      <c r="AGK28" s="108"/>
      <c r="AGL28" s="108"/>
      <c r="AGM28" s="108"/>
      <c r="AGN28" s="108"/>
      <c r="AGO28" s="108"/>
      <c r="AGP28" s="108"/>
      <c r="AGQ28" s="108"/>
      <c r="AGR28" s="108"/>
      <c r="AGS28" s="108"/>
      <c r="AGT28" s="108"/>
      <c r="AGU28" s="108"/>
      <c r="AGV28" s="108"/>
      <c r="AGW28" s="108"/>
      <c r="AGX28" s="108"/>
      <c r="AGY28" s="108"/>
      <c r="AGZ28" s="108"/>
      <c r="AHA28" s="108"/>
      <c r="AHB28" s="108"/>
      <c r="AHC28" s="108"/>
      <c r="AHD28" s="108"/>
      <c r="AHE28" s="108"/>
      <c r="AHF28" s="108"/>
      <c r="AHG28" s="108"/>
      <c r="AHH28" s="108"/>
      <c r="AHI28" s="108"/>
      <c r="AHJ28" s="108"/>
      <c r="AHK28" s="108"/>
      <c r="AHL28" s="108"/>
      <c r="AHM28" s="108"/>
      <c r="AHN28" s="108"/>
      <c r="AHO28" s="108"/>
      <c r="AHP28" s="108"/>
      <c r="AHQ28" s="108"/>
      <c r="AHR28" s="108"/>
      <c r="AHS28" s="108"/>
      <c r="AHT28" s="108"/>
      <c r="AHU28" s="108"/>
      <c r="AHV28" s="108"/>
      <c r="AHW28" s="108"/>
      <c r="AHX28" s="108"/>
      <c r="AHY28" s="108"/>
      <c r="AHZ28" s="108"/>
      <c r="AIA28" s="108"/>
      <c r="AIB28" s="108"/>
      <c r="AIC28" s="108"/>
      <c r="AID28" s="108"/>
      <c r="AIE28" s="108"/>
      <c r="AIF28" s="108"/>
      <c r="AIG28" s="108"/>
      <c r="AIH28" s="108"/>
      <c r="AII28" s="108"/>
      <c r="AIJ28" s="108"/>
      <c r="AIK28" s="108"/>
      <c r="AIL28" s="108"/>
      <c r="AIM28" s="108"/>
      <c r="AIN28" s="108"/>
      <c r="AIO28" s="108"/>
      <c r="AIP28" s="108"/>
      <c r="AIQ28" s="108"/>
      <c r="AIR28" s="108"/>
      <c r="AIS28" s="108"/>
      <c r="AIT28" s="108"/>
      <c r="AIU28" s="108"/>
      <c r="AIV28" s="108"/>
      <c r="AIW28" s="108"/>
      <c r="AIX28" s="108"/>
      <c r="AIY28" s="108"/>
      <c r="AIZ28" s="108"/>
      <c r="AJA28" s="108"/>
      <c r="AJB28" s="108"/>
      <c r="AJC28" s="108"/>
      <c r="AJD28" s="108"/>
      <c r="AJE28" s="108"/>
      <c r="AJF28" s="108"/>
      <c r="AJG28" s="108"/>
      <c r="AJH28" s="108"/>
      <c r="AJI28" s="108"/>
      <c r="AJJ28" s="108"/>
      <c r="AJK28" s="108"/>
      <c r="AJL28" s="108"/>
      <c r="AJM28" s="108"/>
      <c r="AJN28" s="108"/>
      <c r="AJO28" s="108"/>
      <c r="AJP28" s="108"/>
      <c r="AJQ28" s="108"/>
      <c r="AJR28" s="108"/>
      <c r="AJS28" s="108"/>
      <c r="AJT28" s="108"/>
      <c r="AJU28" s="108"/>
      <c r="AJV28" s="108"/>
      <c r="AJW28" s="108"/>
      <c r="AJX28" s="108"/>
      <c r="AJY28" s="108"/>
      <c r="AJZ28" s="108"/>
      <c r="AKA28" s="108"/>
      <c r="AKB28" s="108"/>
      <c r="AKC28" s="108"/>
      <c r="AKD28" s="108"/>
      <c r="AKE28" s="108"/>
      <c r="AKF28" s="108"/>
      <c r="AKG28" s="108"/>
      <c r="AKH28" s="108"/>
      <c r="AKI28" s="108"/>
      <c r="AKJ28" s="108"/>
      <c r="AKK28" s="108"/>
      <c r="AKL28" s="108"/>
      <c r="AKM28" s="108"/>
      <c r="AKN28" s="108"/>
      <c r="AKO28" s="108"/>
      <c r="AKP28" s="108"/>
      <c r="AKQ28" s="108"/>
      <c r="AKR28" s="108"/>
      <c r="AKS28" s="108"/>
      <c r="AKT28" s="108"/>
      <c r="AKU28" s="108"/>
      <c r="AKV28" s="108"/>
      <c r="AKW28" s="108"/>
      <c r="AKX28" s="108"/>
      <c r="AKY28" s="108"/>
      <c r="AKZ28" s="108"/>
      <c r="ALA28" s="108"/>
      <c r="ALB28" s="108"/>
      <c r="ALC28" s="108"/>
      <c r="ALD28" s="108"/>
      <c r="ALE28" s="108"/>
      <c r="ALF28" s="108"/>
      <c r="ALG28" s="108"/>
      <c r="ALH28" s="108"/>
      <c r="ALI28" s="108"/>
      <c r="ALJ28" s="108"/>
      <c r="ALK28" s="108"/>
      <c r="ALL28" s="108"/>
      <c r="ALM28" s="108"/>
      <c r="ALN28" s="108"/>
      <c r="ALO28" s="108"/>
      <c r="ALP28" s="108"/>
      <c r="ALQ28" s="108"/>
      <c r="ALR28" s="108"/>
      <c r="ALS28" s="108"/>
      <c r="ALT28" s="108"/>
      <c r="ALU28" s="108"/>
      <c r="ALV28" s="108"/>
      <c r="ALW28" s="108"/>
      <c r="ALX28" s="108"/>
      <c r="ALY28" s="108"/>
      <c r="ALZ28" s="108"/>
      <c r="AMA28" s="108"/>
      <c r="AMB28" s="108"/>
      <c r="AMC28" s="108"/>
      <c r="AMD28" s="108"/>
      <c r="AME28" s="108"/>
      <c r="AMF28" s="108"/>
      <c r="AMG28" s="108"/>
      <c r="AMH28" s="108"/>
      <c r="AMI28" s="108"/>
      <c r="AMJ28" s="108"/>
      <c r="AMK28" s="108"/>
      <c r="AML28" s="108"/>
      <c r="AMM28" s="108"/>
      <c r="AMN28" s="108"/>
      <c r="AMO28" s="108"/>
      <c r="AMP28" s="108"/>
      <c r="AMQ28" s="108"/>
      <c r="AMR28" s="108"/>
      <c r="AMS28" s="108"/>
      <c r="AMT28" s="108"/>
      <c r="AMU28" s="108"/>
      <c r="AMV28" s="108"/>
      <c r="AMW28" s="108"/>
      <c r="AMX28" s="108"/>
      <c r="AMY28" s="108"/>
      <c r="AMZ28" s="108"/>
      <c r="ANA28" s="108"/>
      <c r="ANB28" s="108"/>
      <c r="ANC28" s="108"/>
      <c r="AND28" s="108"/>
      <c r="ANE28" s="108"/>
      <c r="ANF28" s="108"/>
      <c r="ANG28" s="108"/>
      <c r="ANH28" s="108"/>
      <c r="ANI28" s="108"/>
      <c r="ANJ28" s="108"/>
      <c r="ANK28" s="108"/>
      <c r="ANL28" s="108"/>
      <c r="ANM28" s="108"/>
      <c r="ANN28" s="108"/>
      <c r="ANO28" s="108"/>
      <c r="ANP28" s="108"/>
      <c r="ANQ28" s="108"/>
      <c r="ANR28" s="108"/>
      <c r="ANS28" s="108"/>
      <c r="ANT28" s="108"/>
      <c r="ANU28" s="108"/>
      <c r="ANV28" s="108"/>
      <c r="ANW28" s="108"/>
      <c r="ANX28" s="108"/>
      <c r="ANY28" s="108"/>
      <c r="ANZ28" s="108"/>
      <c r="AOA28" s="108"/>
      <c r="AOB28" s="108"/>
      <c r="AOC28" s="108"/>
      <c r="AOD28" s="108"/>
      <c r="AOE28" s="108"/>
      <c r="AOF28" s="108"/>
      <c r="AOG28" s="108"/>
      <c r="AOH28" s="108"/>
      <c r="AOI28" s="108"/>
      <c r="AOJ28" s="108"/>
      <c r="AOK28" s="108"/>
      <c r="AOL28" s="108"/>
      <c r="AOM28" s="108"/>
      <c r="AON28" s="108"/>
      <c r="AOO28" s="108"/>
      <c r="AOP28" s="108"/>
      <c r="AOQ28" s="108"/>
      <c r="AOR28" s="108"/>
      <c r="AOS28" s="108"/>
      <c r="AOT28" s="108"/>
      <c r="AOU28" s="108"/>
      <c r="AOV28" s="108"/>
      <c r="AOW28" s="108"/>
      <c r="AOX28" s="108"/>
      <c r="AOY28" s="108"/>
      <c r="AOZ28" s="108"/>
      <c r="APA28" s="108"/>
      <c r="APB28" s="108"/>
      <c r="APC28" s="108"/>
      <c r="APD28" s="108"/>
      <c r="APE28" s="108"/>
      <c r="APF28" s="108"/>
      <c r="APG28" s="108"/>
      <c r="APH28" s="108"/>
      <c r="API28" s="108"/>
      <c r="APJ28" s="108"/>
      <c r="APK28" s="108"/>
      <c r="APL28" s="108"/>
      <c r="APM28" s="108"/>
      <c r="APN28" s="108"/>
      <c r="APO28" s="108"/>
      <c r="APP28" s="108"/>
      <c r="APQ28" s="108"/>
      <c r="APR28" s="108"/>
      <c r="APS28" s="108"/>
      <c r="APT28" s="108"/>
      <c r="APU28" s="108"/>
      <c r="APV28" s="108"/>
      <c r="APW28" s="108"/>
      <c r="APX28" s="108"/>
      <c r="APY28" s="108"/>
      <c r="APZ28" s="108"/>
      <c r="AQA28" s="108"/>
      <c r="AQB28" s="108"/>
      <c r="AQC28" s="108"/>
      <c r="AQD28" s="108"/>
      <c r="AQE28" s="108"/>
      <c r="AQF28" s="108"/>
      <c r="AQG28" s="108"/>
      <c r="AQH28" s="108"/>
      <c r="AQI28" s="108"/>
      <c r="AQJ28" s="108"/>
      <c r="AQK28" s="108"/>
      <c r="AQL28" s="108"/>
      <c r="AQM28" s="108"/>
      <c r="AQN28" s="108"/>
      <c r="AQO28" s="108"/>
      <c r="AQP28" s="108"/>
      <c r="AQQ28" s="108"/>
      <c r="AQR28" s="108"/>
      <c r="AQS28" s="108"/>
      <c r="AQT28" s="108"/>
      <c r="AQU28" s="108"/>
      <c r="AQV28" s="108"/>
      <c r="AQW28" s="108"/>
      <c r="AQX28" s="108"/>
      <c r="AQY28" s="108"/>
      <c r="AQZ28" s="108"/>
      <c r="ARA28" s="108"/>
      <c r="ARB28" s="108"/>
      <c r="ARC28" s="108"/>
      <c r="ARD28" s="108"/>
      <c r="ARE28" s="108"/>
      <c r="ARF28" s="108"/>
      <c r="ARG28" s="108"/>
      <c r="ARH28" s="108"/>
      <c r="ARI28" s="108"/>
      <c r="ARJ28" s="108"/>
      <c r="ARK28" s="108"/>
      <c r="ARL28" s="108"/>
      <c r="ARM28" s="108"/>
      <c r="ARN28" s="108"/>
      <c r="ARO28" s="108"/>
      <c r="ARP28" s="108"/>
      <c r="ARQ28" s="108"/>
      <c r="ARR28" s="108"/>
      <c r="ARS28" s="108"/>
      <c r="ART28" s="108"/>
      <c r="ARU28" s="108"/>
      <c r="ARV28" s="108"/>
      <c r="ARW28" s="108"/>
      <c r="ARX28" s="108"/>
      <c r="ARY28" s="108"/>
      <c r="ARZ28" s="108"/>
      <c r="ASA28" s="108"/>
      <c r="ASB28" s="108"/>
      <c r="ASC28" s="108"/>
      <c r="ASD28" s="108"/>
      <c r="ASE28" s="108"/>
      <c r="ASF28" s="108"/>
      <c r="ASG28" s="108"/>
      <c r="ASH28" s="108"/>
      <c r="ASI28" s="108"/>
      <c r="ASJ28" s="108"/>
      <c r="ASK28" s="108"/>
      <c r="ASL28" s="108"/>
      <c r="ASM28" s="108"/>
      <c r="ASN28" s="108"/>
      <c r="ASO28" s="108"/>
      <c r="ASP28" s="108"/>
      <c r="ASQ28" s="108"/>
      <c r="ASR28" s="108"/>
      <c r="ASS28" s="108"/>
      <c r="AST28" s="108"/>
      <c r="ASU28" s="108"/>
      <c r="ASV28" s="108"/>
      <c r="ASW28" s="108"/>
      <c r="ASX28" s="108"/>
      <c r="ASY28" s="108"/>
      <c r="ASZ28" s="108"/>
      <c r="ATA28" s="108"/>
      <c r="ATB28" s="108"/>
      <c r="ATC28" s="108"/>
      <c r="ATD28" s="108"/>
      <c r="ATE28" s="108"/>
      <c r="ATF28" s="108"/>
      <c r="ATG28" s="108"/>
      <c r="ATH28" s="108"/>
      <c r="ATI28" s="108"/>
      <c r="ATJ28" s="108"/>
      <c r="ATK28" s="108"/>
      <c r="ATL28" s="108"/>
      <c r="ATM28" s="108"/>
      <c r="ATN28" s="108"/>
      <c r="ATO28" s="108"/>
      <c r="ATP28" s="108"/>
      <c r="ATQ28" s="108"/>
      <c r="ATR28" s="108"/>
      <c r="ATS28" s="108"/>
      <c r="ATT28" s="108"/>
      <c r="ATU28" s="108"/>
      <c r="ATV28" s="108"/>
      <c r="ATW28" s="108"/>
      <c r="ATX28" s="108"/>
      <c r="ATY28" s="108"/>
      <c r="ATZ28" s="108"/>
      <c r="AUA28" s="108"/>
      <c r="AUB28" s="108"/>
      <c r="AUC28" s="108"/>
      <c r="AUD28" s="108"/>
      <c r="AUE28" s="108"/>
      <c r="AUF28" s="108"/>
      <c r="AUG28" s="108"/>
      <c r="AUH28" s="108"/>
      <c r="AUI28" s="108"/>
      <c r="AUJ28" s="108"/>
      <c r="AUK28" s="108"/>
      <c r="AUL28" s="108"/>
      <c r="AUM28" s="108"/>
      <c r="AUN28" s="108"/>
      <c r="AUO28" s="108"/>
      <c r="AUP28" s="108"/>
      <c r="AUQ28" s="108"/>
      <c r="AUR28" s="108"/>
      <c r="AUS28" s="108"/>
      <c r="AUT28" s="108"/>
      <c r="AUU28" s="108"/>
      <c r="AUV28" s="108"/>
      <c r="AUW28" s="108"/>
      <c r="AUX28" s="108"/>
      <c r="AUY28" s="108"/>
      <c r="AUZ28" s="108"/>
      <c r="AVA28" s="108"/>
      <c r="AVB28" s="108"/>
      <c r="AVC28" s="108"/>
      <c r="AVD28" s="108"/>
      <c r="AVE28" s="108"/>
      <c r="AVF28" s="108"/>
      <c r="AVG28" s="108"/>
      <c r="AVH28" s="108"/>
      <c r="AVI28" s="108"/>
      <c r="AVJ28" s="108"/>
      <c r="AVK28" s="108"/>
      <c r="AVL28" s="108"/>
      <c r="AVM28" s="108"/>
      <c r="AVN28" s="108"/>
      <c r="AVO28" s="108"/>
      <c r="AVP28" s="108"/>
      <c r="AVQ28" s="108"/>
      <c r="AVR28" s="108"/>
      <c r="AVS28" s="108"/>
      <c r="AVT28" s="108"/>
      <c r="AVU28" s="108"/>
      <c r="AVV28" s="108"/>
      <c r="AVW28" s="108"/>
      <c r="AVX28" s="108"/>
      <c r="AVY28" s="108"/>
      <c r="AVZ28" s="108"/>
      <c r="AWA28" s="108"/>
      <c r="AWB28" s="108"/>
      <c r="AWC28" s="108"/>
      <c r="AWD28" s="108"/>
      <c r="AWE28" s="108"/>
      <c r="AWF28" s="108"/>
      <c r="AWG28" s="108"/>
      <c r="AWH28" s="108"/>
      <c r="AWI28" s="108"/>
      <c r="AWJ28" s="108"/>
      <c r="AWK28" s="108"/>
      <c r="AWL28" s="108"/>
      <c r="AWM28" s="108"/>
      <c r="AWN28" s="108"/>
      <c r="AWO28" s="108"/>
      <c r="AWP28" s="108"/>
      <c r="AWQ28" s="108"/>
      <c r="AWR28" s="108"/>
      <c r="AWS28" s="108"/>
      <c r="AWT28" s="108"/>
      <c r="AWU28" s="108"/>
      <c r="AWV28" s="108"/>
      <c r="AWW28" s="108"/>
      <c r="AWX28" s="108"/>
      <c r="AWY28" s="108"/>
      <c r="AWZ28" s="108"/>
      <c r="AXA28" s="108"/>
      <c r="AXB28" s="108"/>
      <c r="AXC28" s="108"/>
      <c r="AXD28" s="108"/>
      <c r="AXE28" s="108"/>
      <c r="AXF28" s="108"/>
      <c r="AXG28" s="108"/>
      <c r="AXH28" s="108"/>
      <c r="AXI28" s="108"/>
      <c r="AXJ28" s="108"/>
      <c r="AXK28" s="108"/>
      <c r="AXL28" s="108"/>
      <c r="AXM28" s="108"/>
      <c r="AXN28" s="108"/>
      <c r="AXO28" s="108"/>
      <c r="AXP28" s="108"/>
      <c r="AXQ28" s="108"/>
      <c r="AXR28" s="108"/>
      <c r="AXS28" s="108"/>
      <c r="AXT28" s="108"/>
      <c r="AXU28" s="108"/>
      <c r="AXV28" s="108"/>
      <c r="AXW28" s="108"/>
      <c r="AXX28" s="108"/>
      <c r="AXY28" s="108"/>
      <c r="AXZ28" s="108"/>
      <c r="AYA28" s="108"/>
      <c r="AYB28" s="108"/>
      <c r="AYC28" s="108"/>
      <c r="AYD28" s="108"/>
      <c r="AYE28" s="108"/>
      <c r="AYF28" s="108"/>
      <c r="AYG28" s="108"/>
      <c r="AYH28" s="108"/>
      <c r="AYI28" s="108"/>
      <c r="AYJ28" s="108"/>
      <c r="AYK28" s="108"/>
      <c r="AYL28" s="108"/>
      <c r="AYM28" s="108"/>
      <c r="AYN28" s="108"/>
      <c r="AYO28" s="108"/>
      <c r="AYP28" s="108"/>
      <c r="AYQ28" s="108"/>
      <c r="AYR28" s="108"/>
      <c r="AYS28" s="108"/>
      <c r="AYT28" s="108"/>
      <c r="AYU28" s="108"/>
      <c r="AYV28" s="108"/>
      <c r="AYW28" s="108"/>
      <c r="AYX28" s="108"/>
      <c r="AYY28" s="108"/>
      <c r="AYZ28" s="108"/>
      <c r="AZA28" s="108"/>
      <c r="AZB28" s="108"/>
      <c r="AZC28" s="108"/>
      <c r="AZD28" s="108"/>
      <c r="AZE28" s="108"/>
      <c r="AZF28" s="108"/>
      <c r="AZG28" s="108"/>
      <c r="AZH28" s="108"/>
      <c r="AZI28" s="108"/>
      <c r="AZJ28" s="108"/>
      <c r="AZK28" s="108"/>
      <c r="AZL28" s="108"/>
      <c r="AZM28" s="108"/>
      <c r="AZN28" s="108"/>
      <c r="AZO28" s="108"/>
      <c r="AZP28" s="108"/>
      <c r="AZQ28" s="108"/>
      <c r="AZR28" s="108"/>
      <c r="AZS28" s="108"/>
      <c r="AZT28" s="108"/>
      <c r="AZU28" s="108"/>
      <c r="AZV28" s="108"/>
      <c r="AZW28" s="108"/>
      <c r="AZX28" s="108"/>
      <c r="AZY28" s="108"/>
      <c r="AZZ28" s="108"/>
      <c r="BAA28" s="108"/>
      <c r="BAB28" s="108"/>
      <c r="BAC28" s="108"/>
      <c r="BAD28" s="108"/>
      <c r="BAE28" s="108"/>
      <c r="BAF28" s="108"/>
      <c r="BAG28" s="108"/>
      <c r="BAH28" s="108"/>
      <c r="BAI28" s="108"/>
      <c r="BAJ28" s="108"/>
      <c r="BAK28" s="108"/>
      <c r="BAL28" s="108"/>
      <c r="BAM28" s="108"/>
      <c r="BAN28" s="108"/>
      <c r="BAO28" s="108"/>
      <c r="BAP28" s="108"/>
      <c r="BAQ28" s="108"/>
      <c r="BAR28" s="108"/>
      <c r="BAS28" s="108"/>
      <c r="BAT28" s="108"/>
      <c r="BAU28" s="108"/>
      <c r="BAV28" s="108"/>
      <c r="BAW28" s="108"/>
      <c r="BAX28" s="108"/>
      <c r="BAY28" s="108"/>
      <c r="BAZ28" s="108"/>
      <c r="BBA28" s="108"/>
      <c r="BBB28" s="108"/>
      <c r="BBC28" s="108"/>
      <c r="BBD28" s="108"/>
      <c r="BBE28" s="108"/>
      <c r="BBF28" s="108"/>
      <c r="BBG28" s="108"/>
      <c r="BBH28" s="108"/>
      <c r="BBI28" s="108"/>
      <c r="BBJ28" s="108"/>
      <c r="BBK28" s="108"/>
      <c r="BBL28" s="108"/>
      <c r="BBM28" s="108"/>
      <c r="BBN28" s="108"/>
      <c r="BBO28" s="108"/>
      <c r="BBP28" s="108"/>
      <c r="BBQ28" s="108"/>
      <c r="BBR28" s="108"/>
      <c r="BBS28" s="108"/>
      <c r="BBT28" s="108"/>
      <c r="BBU28" s="108"/>
      <c r="BBV28" s="108"/>
      <c r="BBW28" s="108"/>
      <c r="BBX28" s="108"/>
      <c r="BBY28" s="108"/>
      <c r="BBZ28" s="108"/>
      <c r="BCA28" s="108"/>
      <c r="BCB28" s="108"/>
      <c r="BCC28" s="108"/>
      <c r="BCD28" s="108"/>
      <c r="BCE28" s="108"/>
      <c r="BCF28" s="108"/>
      <c r="BCG28" s="108"/>
      <c r="BCH28" s="108"/>
      <c r="BCI28" s="108"/>
      <c r="BCJ28" s="108"/>
      <c r="BCK28" s="108"/>
      <c r="BCL28" s="108"/>
      <c r="BCM28" s="108"/>
      <c r="BCN28" s="108"/>
      <c r="BCO28" s="108"/>
      <c r="BCP28" s="108"/>
      <c r="BCQ28" s="108"/>
      <c r="BCR28" s="108"/>
      <c r="BCS28" s="108"/>
      <c r="BCT28" s="108"/>
      <c r="BCU28" s="108"/>
      <c r="BCV28" s="108"/>
      <c r="BCW28" s="108"/>
      <c r="BCX28" s="108"/>
      <c r="BCY28" s="108"/>
      <c r="BCZ28" s="108"/>
      <c r="BDA28" s="108"/>
      <c r="BDB28" s="108"/>
      <c r="BDC28" s="108"/>
      <c r="BDD28" s="108"/>
      <c r="BDE28" s="108"/>
      <c r="BDF28" s="108"/>
      <c r="BDG28" s="108"/>
      <c r="BDH28" s="108"/>
      <c r="BDI28" s="108"/>
      <c r="BDJ28" s="108"/>
      <c r="BDK28" s="108"/>
      <c r="BDL28" s="108"/>
      <c r="BDM28" s="108"/>
      <c r="BDN28" s="108"/>
      <c r="BDO28" s="108"/>
      <c r="BDP28" s="108"/>
      <c r="BDQ28" s="108"/>
      <c r="BDR28" s="108"/>
      <c r="BDS28" s="108"/>
      <c r="BDT28" s="108"/>
      <c r="BDU28" s="108"/>
      <c r="BDV28" s="108"/>
      <c r="BDW28" s="108"/>
      <c r="BDX28" s="108"/>
      <c r="BDY28" s="108"/>
      <c r="BDZ28" s="108"/>
      <c r="BEA28" s="108"/>
      <c r="BEB28" s="108"/>
      <c r="BEC28" s="108"/>
      <c r="BED28" s="108"/>
      <c r="BEE28" s="108"/>
      <c r="BEF28" s="108"/>
      <c r="BEG28" s="108"/>
      <c r="BEH28" s="108"/>
      <c r="BEI28" s="108"/>
      <c r="BEJ28" s="108"/>
      <c r="BEK28" s="108"/>
      <c r="BEL28" s="108"/>
      <c r="BEM28" s="108"/>
      <c r="BEN28" s="108"/>
      <c r="BEO28" s="108"/>
      <c r="BEP28" s="108"/>
      <c r="BEQ28" s="108"/>
      <c r="BER28" s="108"/>
      <c r="BES28" s="108"/>
      <c r="BET28" s="108"/>
      <c r="BEU28" s="108"/>
      <c r="BEV28" s="108"/>
      <c r="BEW28" s="108"/>
      <c r="BEX28" s="108"/>
      <c r="BEY28" s="108"/>
      <c r="BEZ28" s="108"/>
      <c r="BFA28" s="108"/>
      <c r="BFB28" s="108"/>
      <c r="BFC28" s="108"/>
      <c r="BFD28" s="108"/>
      <c r="BFE28" s="108"/>
      <c r="BFF28" s="108"/>
      <c r="BFG28" s="108"/>
      <c r="BFH28" s="108"/>
      <c r="BFI28" s="108"/>
      <c r="BFJ28" s="108"/>
      <c r="BFK28" s="108"/>
      <c r="BFL28" s="108"/>
      <c r="BFM28" s="108"/>
      <c r="BFN28" s="108"/>
      <c r="BFO28" s="108"/>
      <c r="BFP28" s="108"/>
      <c r="BFQ28" s="108"/>
      <c r="BFR28" s="108"/>
      <c r="BFS28" s="108"/>
      <c r="BFT28" s="108"/>
      <c r="BFU28" s="108"/>
      <c r="BFV28" s="108"/>
      <c r="BFW28" s="108"/>
      <c r="BFX28" s="108"/>
      <c r="BFY28" s="108"/>
      <c r="BFZ28" s="108"/>
      <c r="BGA28" s="108"/>
      <c r="BGB28" s="108"/>
      <c r="BGC28" s="108"/>
      <c r="BGD28" s="108"/>
      <c r="BGE28" s="108"/>
      <c r="BGF28" s="108"/>
      <c r="BGG28" s="108"/>
      <c r="BGH28" s="108"/>
      <c r="BGI28" s="108"/>
      <c r="BGJ28" s="108"/>
      <c r="BGK28" s="108"/>
      <c r="BGL28" s="108"/>
      <c r="BGM28" s="108"/>
      <c r="BGN28" s="108"/>
      <c r="BGO28" s="108"/>
      <c r="BGP28" s="108"/>
      <c r="BGQ28" s="108"/>
      <c r="BGR28" s="108"/>
      <c r="BGS28" s="108"/>
      <c r="BGT28" s="108"/>
      <c r="BGU28" s="108"/>
      <c r="BGV28" s="108"/>
      <c r="BGW28" s="108"/>
      <c r="BGX28" s="108"/>
      <c r="BGY28" s="108"/>
      <c r="BGZ28" s="108"/>
      <c r="BHA28" s="108"/>
      <c r="BHB28" s="108"/>
      <c r="BHC28" s="108"/>
      <c r="BHD28" s="108"/>
      <c r="BHE28" s="108"/>
      <c r="BHF28" s="108"/>
      <c r="BHG28" s="108"/>
      <c r="BHH28" s="108"/>
      <c r="BHI28" s="108"/>
      <c r="BHJ28" s="108"/>
      <c r="BHK28" s="108"/>
      <c r="BHL28" s="108"/>
      <c r="BHM28" s="108"/>
      <c r="BHN28" s="108"/>
      <c r="BHO28" s="108"/>
      <c r="BHP28" s="108"/>
      <c r="BHQ28" s="108"/>
      <c r="BHR28" s="108"/>
      <c r="BHS28" s="108"/>
      <c r="BHT28" s="108"/>
      <c r="BHU28" s="108"/>
      <c r="BHV28" s="108"/>
      <c r="BHW28" s="108"/>
      <c r="BHX28" s="108"/>
      <c r="BHY28" s="108"/>
      <c r="BHZ28" s="108"/>
      <c r="BIA28" s="108"/>
      <c r="BIB28" s="108"/>
      <c r="BIC28" s="108"/>
      <c r="BID28" s="108"/>
      <c r="BIE28" s="108"/>
      <c r="BIF28" s="108"/>
      <c r="BIG28" s="108"/>
      <c r="BIH28" s="108"/>
      <c r="BII28" s="108"/>
      <c r="BIJ28" s="108"/>
      <c r="BIK28" s="108"/>
      <c r="BIL28" s="108"/>
      <c r="BIM28" s="108"/>
      <c r="BIN28" s="108"/>
      <c r="BIO28" s="108"/>
      <c r="BIP28" s="108"/>
      <c r="BIQ28" s="108"/>
      <c r="BIR28" s="108"/>
      <c r="BIS28" s="108"/>
      <c r="BIT28" s="108"/>
      <c r="BIU28" s="108"/>
      <c r="BIV28" s="108"/>
      <c r="BIW28" s="108"/>
      <c r="BIX28" s="108"/>
      <c r="BIY28" s="108"/>
      <c r="BIZ28" s="108"/>
      <c r="BJA28" s="108"/>
      <c r="BJB28" s="108"/>
      <c r="BJC28" s="108"/>
      <c r="BJD28" s="108"/>
      <c r="BJE28" s="108"/>
      <c r="BJF28" s="108"/>
      <c r="BJG28" s="108"/>
      <c r="BJH28" s="108"/>
      <c r="BJI28" s="108"/>
      <c r="BJJ28" s="108"/>
      <c r="BJK28" s="108"/>
      <c r="BJL28" s="108"/>
      <c r="BJM28" s="108"/>
      <c r="BJN28" s="108"/>
      <c r="BJO28" s="108"/>
      <c r="BJP28" s="108"/>
      <c r="BJQ28" s="108"/>
      <c r="BJR28" s="108"/>
      <c r="BJS28" s="108"/>
      <c r="BJT28" s="108"/>
      <c r="BJU28" s="108"/>
      <c r="BJV28" s="108"/>
      <c r="BJW28" s="108"/>
      <c r="BJX28" s="108"/>
      <c r="BJY28" s="108"/>
      <c r="BJZ28" s="108"/>
      <c r="BKA28" s="108"/>
      <c r="BKB28" s="108"/>
      <c r="BKC28" s="108"/>
      <c r="BKD28" s="108"/>
      <c r="BKE28" s="108"/>
      <c r="BKF28" s="108"/>
      <c r="BKG28" s="108"/>
      <c r="BKH28" s="108"/>
      <c r="BKI28" s="108"/>
      <c r="BKJ28" s="108"/>
      <c r="BKK28" s="108"/>
      <c r="BKL28" s="108"/>
      <c r="BKM28" s="108"/>
      <c r="BKN28" s="108"/>
      <c r="BKO28" s="108"/>
      <c r="BKP28" s="108"/>
      <c r="BKQ28" s="108"/>
      <c r="BKR28" s="108"/>
      <c r="BKS28" s="108"/>
      <c r="BKT28" s="108"/>
      <c r="BKU28" s="108"/>
      <c r="BKV28" s="108"/>
      <c r="BKW28" s="108"/>
      <c r="BKX28" s="108"/>
      <c r="BKY28" s="108"/>
      <c r="BKZ28" s="108"/>
      <c r="BLA28" s="108"/>
      <c r="BLB28" s="108"/>
      <c r="BLC28" s="108"/>
      <c r="BLD28" s="108"/>
      <c r="BLE28" s="108"/>
      <c r="BLF28" s="108"/>
      <c r="BLG28" s="108"/>
      <c r="BLH28" s="108"/>
      <c r="BLI28" s="108"/>
      <c r="BLJ28" s="108"/>
      <c r="BLK28" s="108"/>
      <c r="BLL28" s="108"/>
      <c r="BLM28" s="108"/>
      <c r="BLN28" s="108"/>
      <c r="BLO28" s="108"/>
      <c r="BLP28" s="108"/>
      <c r="BLQ28" s="108"/>
      <c r="BLR28" s="108"/>
      <c r="BLS28" s="108"/>
      <c r="BLT28" s="108"/>
      <c r="BLU28" s="108"/>
      <c r="BLV28" s="108"/>
      <c r="BLW28" s="108"/>
      <c r="BLX28" s="108"/>
      <c r="BLY28" s="108"/>
      <c r="BLZ28" s="108"/>
      <c r="BMA28" s="108"/>
      <c r="BMB28" s="108"/>
      <c r="BMC28" s="108"/>
      <c r="BMD28" s="108"/>
      <c r="BME28" s="108"/>
      <c r="BMF28" s="108"/>
      <c r="BMG28" s="108"/>
      <c r="BMH28" s="108"/>
      <c r="BMI28" s="108"/>
      <c r="BMJ28" s="108"/>
      <c r="BMK28" s="108"/>
      <c r="BML28" s="108"/>
      <c r="BMM28" s="108"/>
      <c r="BMN28" s="108"/>
      <c r="BMO28" s="108"/>
      <c r="BMP28" s="108"/>
      <c r="BMQ28" s="108"/>
      <c r="BMR28" s="108"/>
      <c r="BMS28" s="108"/>
      <c r="BMT28" s="108"/>
      <c r="BMU28" s="108"/>
      <c r="BMV28" s="108"/>
      <c r="BMW28" s="108"/>
      <c r="BMX28" s="108"/>
      <c r="BMY28" s="108"/>
      <c r="BMZ28" s="108"/>
      <c r="BNA28" s="108"/>
      <c r="BNB28" s="108"/>
      <c r="BNC28" s="108"/>
      <c r="BND28" s="108"/>
      <c r="BNE28" s="108"/>
      <c r="BNF28" s="108"/>
      <c r="BNG28" s="108"/>
      <c r="BNH28" s="108"/>
      <c r="BNI28" s="108"/>
      <c r="BNJ28" s="108"/>
      <c r="BNK28" s="108"/>
      <c r="BNL28" s="108"/>
      <c r="BNM28" s="108"/>
      <c r="BNN28" s="108"/>
      <c r="BNO28" s="108"/>
      <c r="BNP28" s="108"/>
      <c r="BNQ28" s="108"/>
      <c r="BNR28" s="108"/>
      <c r="BNS28" s="108"/>
      <c r="BNT28" s="108"/>
      <c r="BNU28" s="108"/>
      <c r="BNV28" s="108"/>
      <c r="BNW28" s="108"/>
      <c r="BNX28" s="108"/>
      <c r="BNY28" s="108"/>
      <c r="BNZ28" s="108"/>
      <c r="BOA28" s="108"/>
      <c r="BOB28" s="108"/>
      <c r="BOC28" s="108"/>
      <c r="BOD28" s="108"/>
      <c r="BOE28" s="108"/>
      <c r="BOF28" s="108"/>
      <c r="BOG28" s="108"/>
      <c r="BOH28" s="108"/>
      <c r="BOI28" s="108"/>
      <c r="BOJ28" s="108"/>
      <c r="BOK28" s="108"/>
      <c r="BOL28" s="108"/>
      <c r="BOM28" s="108"/>
      <c r="BON28" s="108"/>
      <c r="BOO28" s="108"/>
      <c r="BOP28" s="108"/>
      <c r="BOQ28" s="108"/>
      <c r="BOR28" s="108"/>
      <c r="BOS28" s="108"/>
      <c r="BOT28" s="108"/>
      <c r="BOU28" s="108"/>
      <c r="BOV28" s="108"/>
      <c r="BOW28" s="108"/>
      <c r="BOX28" s="108"/>
      <c r="BOY28" s="108"/>
      <c r="BOZ28" s="108"/>
      <c r="BPA28" s="108"/>
      <c r="BPB28" s="108"/>
      <c r="BPC28" s="108"/>
      <c r="BPD28" s="108"/>
      <c r="BPE28" s="108"/>
      <c r="BPF28" s="108"/>
      <c r="BPG28" s="108"/>
      <c r="BPH28" s="108"/>
      <c r="BPI28" s="108"/>
      <c r="BPJ28" s="108"/>
      <c r="BPK28" s="108"/>
      <c r="BPL28" s="108"/>
      <c r="BPM28" s="108"/>
      <c r="BPN28" s="108"/>
      <c r="BPO28" s="108"/>
      <c r="BPP28" s="108"/>
      <c r="BPQ28" s="108"/>
      <c r="BPR28" s="108"/>
      <c r="BPS28" s="108"/>
      <c r="BPT28" s="108"/>
      <c r="BPU28" s="108"/>
      <c r="BPV28" s="108"/>
      <c r="BPW28" s="108"/>
      <c r="BPX28" s="108"/>
      <c r="BPY28" s="108"/>
      <c r="BPZ28" s="108"/>
      <c r="BQA28" s="108"/>
      <c r="BQB28" s="108"/>
      <c r="BQC28" s="108"/>
      <c r="BQD28" s="108"/>
      <c r="BQE28" s="108"/>
      <c r="BQF28" s="108"/>
      <c r="BQG28" s="108"/>
      <c r="BQH28" s="108"/>
      <c r="BQI28" s="108"/>
      <c r="BQJ28" s="108"/>
      <c r="BQK28" s="108"/>
      <c r="BQL28" s="108"/>
      <c r="BQM28" s="108"/>
      <c r="BQN28" s="108"/>
      <c r="BQO28" s="108"/>
      <c r="BQP28" s="108"/>
      <c r="BQQ28" s="108"/>
      <c r="BQR28" s="108"/>
      <c r="BQS28" s="108"/>
      <c r="BQT28" s="108"/>
      <c r="BQU28" s="108"/>
      <c r="BQV28" s="108"/>
      <c r="BQW28" s="108"/>
      <c r="BQX28" s="108"/>
      <c r="BQY28" s="108"/>
      <c r="BQZ28" s="108"/>
      <c r="BRA28" s="108"/>
      <c r="BRB28" s="108"/>
      <c r="BRC28" s="108"/>
      <c r="BRD28" s="108"/>
      <c r="BRE28" s="108"/>
      <c r="BRF28" s="108"/>
      <c r="BRG28" s="108"/>
      <c r="BRH28" s="108"/>
      <c r="BRI28" s="108"/>
      <c r="BRJ28" s="108"/>
      <c r="BRK28" s="108"/>
      <c r="BRL28" s="108"/>
      <c r="BRM28" s="108"/>
      <c r="BRN28" s="108"/>
      <c r="BRO28" s="108"/>
      <c r="BRP28" s="108"/>
      <c r="BRQ28" s="108"/>
      <c r="BRR28" s="108"/>
      <c r="BRS28" s="108"/>
      <c r="BRT28" s="108"/>
      <c r="BRU28" s="108"/>
      <c r="BRV28" s="108"/>
      <c r="BRW28" s="108"/>
      <c r="BRX28" s="108"/>
      <c r="BRY28" s="108"/>
      <c r="BRZ28" s="108"/>
      <c r="BSA28" s="108"/>
      <c r="BSB28" s="108"/>
      <c r="BSC28" s="108"/>
      <c r="BSD28" s="108"/>
      <c r="BSE28" s="108"/>
      <c r="BSF28" s="108"/>
      <c r="BSG28" s="108"/>
      <c r="BSH28" s="108"/>
      <c r="BSI28" s="108"/>
      <c r="BSJ28" s="108"/>
      <c r="BSK28" s="108"/>
      <c r="BSL28" s="108"/>
      <c r="BSM28" s="108"/>
      <c r="BSN28" s="108"/>
      <c r="BSO28" s="108"/>
      <c r="BSP28" s="108"/>
      <c r="BSQ28" s="108"/>
      <c r="BSR28" s="108"/>
      <c r="BSS28" s="108"/>
      <c r="BST28" s="108"/>
      <c r="BSU28" s="108"/>
      <c r="BSV28" s="108"/>
      <c r="BSW28" s="108"/>
      <c r="BSX28" s="108"/>
      <c r="BSY28" s="108"/>
      <c r="BSZ28" s="108"/>
      <c r="BTA28" s="108"/>
      <c r="BTB28" s="108"/>
      <c r="BTC28" s="108"/>
      <c r="BTD28" s="108"/>
      <c r="BTE28" s="108"/>
      <c r="BTF28" s="108"/>
      <c r="BTG28" s="108"/>
      <c r="BTH28" s="108"/>
      <c r="BTI28" s="108"/>
      <c r="BTJ28" s="108"/>
      <c r="BTK28" s="108"/>
      <c r="BTL28" s="108"/>
      <c r="BTM28" s="108"/>
      <c r="BTN28" s="108"/>
      <c r="BTO28" s="108"/>
      <c r="BTP28" s="108"/>
      <c r="BTQ28" s="108"/>
      <c r="BTR28" s="108"/>
      <c r="BTS28" s="108"/>
      <c r="BTT28" s="108"/>
      <c r="BTU28" s="108"/>
      <c r="BTV28" s="108"/>
      <c r="BTW28" s="108"/>
      <c r="BTX28" s="108"/>
      <c r="BTY28" s="108"/>
      <c r="BTZ28" s="108"/>
      <c r="BUA28" s="108"/>
      <c r="BUB28" s="108"/>
      <c r="BUC28" s="108"/>
      <c r="BUD28" s="108"/>
      <c r="BUE28" s="108"/>
      <c r="BUF28" s="108"/>
      <c r="BUG28" s="108"/>
      <c r="BUH28" s="108"/>
      <c r="BUI28" s="108"/>
      <c r="BUJ28" s="108"/>
      <c r="BUK28" s="108"/>
      <c r="BUL28" s="108"/>
      <c r="BUM28" s="108"/>
      <c r="BUN28" s="108"/>
      <c r="BUO28" s="108"/>
      <c r="BUP28" s="108"/>
      <c r="BUQ28" s="108"/>
      <c r="BUR28" s="108"/>
      <c r="BUS28" s="108"/>
      <c r="BUT28" s="108"/>
      <c r="BUU28" s="108"/>
      <c r="BUV28" s="108"/>
      <c r="BUW28" s="108"/>
      <c r="BUX28" s="108"/>
      <c r="BUY28" s="108"/>
      <c r="BUZ28" s="108"/>
      <c r="BVA28" s="108"/>
      <c r="BVB28" s="108"/>
      <c r="BVC28" s="108"/>
      <c r="BVD28" s="108"/>
      <c r="BVE28" s="108"/>
      <c r="BVF28" s="108"/>
      <c r="BVG28" s="108"/>
      <c r="BVH28" s="108"/>
      <c r="BVI28" s="108"/>
      <c r="BVJ28" s="108"/>
      <c r="BVK28" s="108"/>
      <c r="BVL28" s="108"/>
      <c r="BVM28" s="108"/>
      <c r="BVN28" s="108"/>
      <c r="BVO28" s="108"/>
      <c r="BVP28" s="108"/>
      <c r="BVQ28" s="108"/>
      <c r="BVR28" s="108"/>
      <c r="BVS28" s="108"/>
      <c r="BVT28" s="108"/>
      <c r="BVU28" s="108"/>
      <c r="BVV28" s="108"/>
      <c r="BVW28" s="108"/>
      <c r="BVX28" s="108"/>
      <c r="BVY28" s="108"/>
      <c r="BVZ28" s="108"/>
      <c r="BWA28" s="108"/>
      <c r="BWB28" s="108"/>
      <c r="BWC28" s="108"/>
      <c r="BWD28" s="108"/>
      <c r="BWE28" s="108"/>
      <c r="BWF28" s="108"/>
      <c r="BWG28" s="108"/>
      <c r="BWH28" s="108"/>
      <c r="BWI28" s="108"/>
      <c r="BWJ28" s="108"/>
      <c r="BWK28" s="108"/>
      <c r="BWL28" s="108"/>
      <c r="BWM28" s="108"/>
      <c r="BWN28" s="108"/>
      <c r="BWO28" s="108"/>
      <c r="BWP28" s="108"/>
      <c r="BWQ28" s="108"/>
      <c r="BWR28" s="108"/>
      <c r="BWS28" s="108"/>
      <c r="BWT28" s="108"/>
      <c r="BWU28" s="108"/>
      <c r="BWV28" s="108"/>
      <c r="BWW28" s="108"/>
      <c r="BWX28" s="108"/>
      <c r="BWY28" s="108"/>
      <c r="BWZ28" s="108"/>
      <c r="BXA28" s="108"/>
      <c r="BXB28" s="108"/>
      <c r="BXC28" s="108"/>
      <c r="BXD28" s="108"/>
      <c r="BXE28" s="108"/>
      <c r="BXF28" s="108"/>
      <c r="BXG28" s="108"/>
      <c r="BXH28" s="108"/>
      <c r="BXI28" s="108"/>
      <c r="BXJ28" s="108"/>
      <c r="BXK28" s="108"/>
      <c r="BXL28" s="108"/>
      <c r="BXM28" s="108"/>
      <c r="BXN28" s="108"/>
      <c r="BXO28" s="108"/>
      <c r="BXP28" s="108"/>
      <c r="BXQ28" s="108"/>
      <c r="BXR28" s="108"/>
      <c r="BXS28" s="108"/>
      <c r="BXT28" s="108"/>
      <c r="BXU28" s="108"/>
      <c r="BXV28" s="108"/>
      <c r="BXW28" s="108"/>
      <c r="BXX28" s="108"/>
      <c r="BXY28" s="108"/>
      <c r="BXZ28" s="108"/>
      <c r="BYA28" s="108"/>
      <c r="BYB28" s="108"/>
      <c r="BYC28" s="108"/>
      <c r="BYD28" s="108"/>
      <c r="BYE28" s="108"/>
      <c r="BYF28" s="108"/>
      <c r="BYG28" s="108"/>
      <c r="BYH28" s="108"/>
      <c r="BYI28" s="108"/>
      <c r="BYJ28" s="108"/>
      <c r="BYK28" s="108"/>
      <c r="BYL28" s="108"/>
      <c r="BYM28" s="108"/>
      <c r="BYN28" s="108"/>
      <c r="BYO28" s="108"/>
      <c r="BYP28" s="108"/>
      <c r="BYQ28" s="108"/>
      <c r="BYR28" s="108"/>
      <c r="BYS28" s="108"/>
      <c r="BYT28" s="108"/>
      <c r="BYU28" s="108"/>
      <c r="BYV28" s="108"/>
      <c r="BYW28" s="108"/>
      <c r="BYX28" s="108"/>
      <c r="BYY28" s="108"/>
      <c r="BYZ28" s="108"/>
      <c r="BZA28" s="108"/>
      <c r="BZB28" s="108"/>
      <c r="BZC28" s="108"/>
      <c r="BZD28" s="108"/>
      <c r="BZE28" s="108"/>
      <c r="BZF28" s="108"/>
      <c r="BZG28" s="108"/>
      <c r="BZH28" s="108"/>
      <c r="BZI28" s="108"/>
      <c r="BZJ28" s="108"/>
      <c r="BZK28" s="108"/>
      <c r="BZL28" s="108"/>
      <c r="BZM28" s="108"/>
      <c r="BZN28" s="108"/>
      <c r="BZO28" s="108"/>
      <c r="BZP28" s="108"/>
      <c r="BZQ28" s="108"/>
      <c r="BZR28" s="108"/>
      <c r="BZS28" s="108"/>
      <c r="BZT28" s="108"/>
      <c r="BZU28" s="108"/>
      <c r="BZV28" s="108"/>
      <c r="BZW28" s="108"/>
      <c r="BZX28" s="108"/>
      <c r="BZY28" s="108"/>
      <c r="BZZ28" s="108"/>
      <c r="CAA28" s="108"/>
      <c r="CAB28" s="108"/>
      <c r="CAC28" s="108"/>
      <c r="CAD28" s="108"/>
      <c r="CAE28" s="108"/>
      <c r="CAF28" s="108"/>
      <c r="CAG28" s="108"/>
      <c r="CAH28" s="108"/>
      <c r="CAI28" s="108"/>
      <c r="CAJ28" s="108"/>
      <c r="CAK28" s="108"/>
      <c r="CAL28" s="108"/>
      <c r="CAM28" s="108"/>
      <c r="CAN28" s="108"/>
      <c r="CAO28" s="108"/>
      <c r="CAP28" s="108"/>
      <c r="CAQ28" s="108"/>
      <c r="CAR28" s="108"/>
      <c r="CAS28" s="108"/>
      <c r="CAT28" s="108"/>
      <c r="CAU28" s="108"/>
      <c r="CAV28" s="108"/>
      <c r="CAW28" s="108"/>
      <c r="CAX28" s="108"/>
      <c r="CAY28" s="108"/>
      <c r="CAZ28" s="108"/>
      <c r="CBA28" s="108"/>
      <c r="CBB28" s="108"/>
      <c r="CBC28" s="108"/>
      <c r="CBD28" s="108"/>
      <c r="CBE28" s="108"/>
      <c r="CBF28" s="108"/>
      <c r="CBG28" s="108"/>
      <c r="CBH28" s="108"/>
      <c r="CBI28" s="108"/>
      <c r="CBJ28" s="108"/>
      <c r="CBK28" s="108"/>
      <c r="CBL28" s="108"/>
      <c r="CBM28" s="108"/>
      <c r="CBN28" s="108"/>
      <c r="CBO28" s="108"/>
      <c r="CBP28" s="108"/>
      <c r="CBQ28" s="108"/>
      <c r="CBR28" s="108"/>
      <c r="CBS28" s="108"/>
      <c r="CBT28" s="108"/>
      <c r="CBU28" s="108"/>
      <c r="CBV28" s="108"/>
      <c r="CBW28" s="108"/>
      <c r="CBX28" s="108"/>
      <c r="CBY28" s="108"/>
      <c r="CBZ28" s="108"/>
      <c r="CCA28" s="108"/>
      <c r="CCB28" s="108"/>
      <c r="CCC28" s="108"/>
      <c r="CCD28" s="108"/>
      <c r="CCE28" s="108"/>
      <c r="CCF28" s="108"/>
      <c r="CCG28" s="108"/>
      <c r="CCH28" s="108"/>
      <c r="CCI28" s="108"/>
      <c r="CCJ28" s="108"/>
      <c r="CCK28" s="108"/>
      <c r="CCL28" s="108"/>
      <c r="CCM28" s="108"/>
      <c r="CCN28" s="108"/>
      <c r="CCO28" s="108"/>
      <c r="CCP28" s="108"/>
      <c r="CCQ28" s="108"/>
      <c r="CCR28" s="108"/>
      <c r="CCS28" s="108"/>
      <c r="CCT28" s="108"/>
      <c r="CCU28" s="108"/>
      <c r="CCV28" s="108"/>
      <c r="CCW28" s="108"/>
      <c r="CCX28" s="108"/>
      <c r="CCY28" s="108"/>
      <c r="CCZ28" s="108"/>
      <c r="CDA28" s="108"/>
      <c r="CDB28" s="108"/>
      <c r="CDC28" s="108"/>
      <c r="CDD28" s="108"/>
      <c r="CDE28" s="108"/>
      <c r="CDF28" s="108"/>
      <c r="CDG28" s="108"/>
      <c r="CDH28" s="108"/>
      <c r="CDI28" s="108"/>
      <c r="CDJ28" s="108"/>
      <c r="CDK28" s="108"/>
      <c r="CDL28" s="108"/>
      <c r="CDM28" s="108"/>
      <c r="CDN28" s="108"/>
      <c r="CDO28" s="108"/>
      <c r="CDP28" s="108"/>
      <c r="CDQ28" s="108"/>
      <c r="CDR28" s="108"/>
      <c r="CDS28" s="108"/>
      <c r="CDT28" s="108"/>
      <c r="CDU28" s="108"/>
      <c r="CDV28" s="108"/>
      <c r="CDW28" s="108"/>
      <c r="CDX28" s="108"/>
      <c r="CDY28" s="108"/>
      <c r="CDZ28" s="108"/>
      <c r="CEA28" s="108"/>
      <c r="CEB28" s="108"/>
      <c r="CEC28" s="108"/>
      <c r="CED28" s="108"/>
      <c r="CEE28" s="108"/>
      <c r="CEF28" s="108"/>
      <c r="CEG28" s="108"/>
      <c r="CEH28" s="108"/>
      <c r="CEI28" s="108"/>
      <c r="CEJ28" s="108"/>
      <c r="CEK28" s="108"/>
      <c r="CEL28" s="108"/>
      <c r="CEM28" s="108"/>
      <c r="CEN28" s="108"/>
      <c r="CEO28" s="108"/>
      <c r="CEP28" s="108"/>
      <c r="CEQ28" s="108"/>
      <c r="CER28" s="108"/>
      <c r="CES28" s="108"/>
      <c r="CET28" s="108"/>
      <c r="CEU28" s="108"/>
      <c r="CEV28" s="108"/>
      <c r="CEW28" s="108"/>
      <c r="CEX28" s="108"/>
      <c r="CEY28" s="108"/>
      <c r="CEZ28" s="108"/>
      <c r="CFA28" s="108"/>
      <c r="CFB28" s="108"/>
      <c r="CFC28" s="108"/>
      <c r="CFD28" s="108"/>
      <c r="CFE28" s="108"/>
      <c r="CFF28" s="108"/>
      <c r="CFG28" s="108"/>
      <c r="CFH28" s="108"/>
      <c r="CFI28" s="108"/>
      <c r="CFJ28" s="108"/>
      <c r="CFK28" s="108"/>
      <c r="CFL28" s="108"/>
      <c r="CFM28" s="108"/>
      <c r="CFN28" s="108"/>
      <c r="CFO28" s="108"/>
      <c r="CFP28" s="108"/>
      <c r="CFQ28" s="108"/>
      <c r="CFR28" s="108"/>
      <c r="CFS28" s="108"/>
      <c r="CFT28" s="108"/>
      <c r="CFU28" s="108"/>
      <c r="CFV28" s="108"/>
      <c r="CFW28" s="108"/>
      <c r="CFX28" s="108"/>
      <c r="CFY28" s="108"/>
      <c r="CFZ28" s="108"/>
      <c r="CGA28" s="108"/>
      <c r="CGB28" s="108"/>
      <c r="CGC28" s="108"/>
      <c r="CGD28" s="108"/>
      <c r="CGE28" s="108"/>
      <c r="CGF28" s="108"/>
      <c r="CGG28" s="108"/>
      <c r="CGH28" s="108"/>
      <c r="CGI28" s="108"/>
      <c r="CGJ28" s="108"/>
      <c r="CGK28" s="108"/>
      <c r="CGL28" s="108"/>
      <c r="CGM28" s="108"/>
      <c r="CGN28" s="108"/>
      <c r="CGO28" s="108"/>
      <c r="CGP28" s="108"/>
      <c r="CGQ28" s="108"/>
      <c r="CGR28" s="108"/>
      <c r="CGS28" s="108"/>
      <c r="CGT28" s="108"/>
      <c r="CGU28" s="108"/>
      <c r="CGV28" s="108"/>
      <c r="CGW28" s="108"/>
      <c r="CGX28" s="108"/>
      <c r="CGY28" s="108"/>
      <c r="CGZ28" s="108"/>
      <c r="CHA28" s="108"/>
      <c r="CHB28" s="108"/>
      <c r="CHC28" s="108"/>
      <c r="CHD28" s="108"/>
      <c r="CHE28" s="108"/>
      <c r="CHF28" s="108"/>
      <c r="CHG28" s="108"/>
      <c r="CHH28" s="108"/>
      <c r="CHI28" s="108"/>
      <c r="CHJ28" s="108"/>
      <c r="CHK28" s="108"/>
      <c r="CHL28" s="108"/>
      <c r="CHM28" s="108"/>
      <c r="CHN28" s="108"/>
      <c r="CHO28" s="108"/>
      <c r="CHP28" s="108"/>
      <c r="CHQ28" s="108"/>
      <c r="CHR28" s="108"/>
      <c r="CHS28" s="108"/>
      <c r="CHT28" s="108"/>
      <c r="CHU28" s="108"/>
      <c r="CHV28" s="108"/>
      <c r="CHW28" s="108"/>
      <c r="CHX28" s="108"/>
      <c r="CHY28" s="108"/>
      <c r="CHZ28" s="108"/>
      <c r="CIA28" s="108"/>
      <c r="CIB28" s="108"/>
      <c r="CIC28" s="108"/>
      <c r="CID28" s="108"/>
      <c r="CIE28" s="108"/>
      <c r="CIF28" s="108"/>
      <c r="CIG28" s="108"/>
      <c r="CIH28" s="108"/>
      <c r="CII28" s="108"/>
      <c r="CIJ28" s="108"/>
      <c r="CIK28" s="108"/>
      <c r="CIL28" s="108"/>
      <c r="CIM28" s="108"/>
      <c r="CIN28" s="108"/>
      <c r="CIO28" s="108"/>
      <c r="CIP28" s="108"/>
      <c r="CIQ28" s="108"/>
      <c r="CIR28" s="108"/>
      <c r="CIS28" s="108"/>
      <c r="CIT28" s="108"/>
      <c r="CIU28" s="108"/>
      <c r="CIV28" s="108"/>
      <c r="CIW28" s="108"/>
      <c r="CIX28" s="108"/>
      <c r="CIY28" s="108"/>
      <c r="CIZ28" s="108"/>
      <c r="CJA28" s="108"/>
      <c r="CJB28" s="108"/>
      <c r="CJC28" s="108"/>
      <c r="CJD28" s="108"/>
      <c r="CJE28" s="108"/>
      <c r="CJF28" s="108"/>
      <c r="CJG28" s="108"/>
      <c r="CJH28" s="108"/>
      <c r="CJI28" s="108"/>
      <c r="CJJ28" s="108"/>
      <c r="CJK28" s="108"/>
      <c r="CJL28" s="108"/>
      <c r="CJM28" s="108"/>
      <c r="CJN28" s="108"/>
      <c r="CJO28" s="108"/>
      <c r="CJP28" s="108"/>
      <c r="CJQ28" s="108"/>
      <c r="CJR28" s="108"/>
      <c r="CJS28" s="108"/>
      <c r="CJT28" s="108"/>
      <c r="CJU28" s="108"/>
      <c r="CJV28" s="108"/>
      <c r="CJW28" s="108"/>
      <c r="CJX28" s="108"/>
      <c r="CJY28" s="108"/>
      <c r="CJZ28" s="108"/>
      <c r="CKA28" s="108"/>
      <c r="CKB28" s="108"/>
      <c r="CKC28" s="108"/>
      <c r="CKD28" s="108"/>
      <c r="CKE28" s="108"/>
      <c r="CKF28" s="108"/>
      <c r="CKG28" s="108"/>
      <c r="CKH28" s="108"/>
      <c r="CKI28" s="108"/>
      <c r="CKJ28" s="108"/>
      <c r="CKK28" s="108"/>
      <c r="CKL28" s="108"/>
      <c r="CKM28" s="108"/>
      <c r="CKN28" s="108"/>
      <c r="CKO28" s="108"/>
      <c r="CKP28" s="108"/>
      <c r="CKQ28" s="108"/>
      <c r="CKR28" s="108"/>
      <c r="CKS28" s="108"/>
      <c r="CKT28" s="108"/>
      <c r="CKU28" s="108"/>
      <c r="CKV28" s="108"/>
      <c r="CKW28" s="108"/>
      <c r="CKX28" s="108"/>
      <c r="CKY28" s="108"/>
      <c r="CKZ28" s="108"/>
      <c r="CLA28" s="108"/>
      <c r="CLB28" s="108"/>
      <c r="CLC28" s="108"/>
      <c r="CLD28" s="108"/>
      <c r="CLE28" s="108"/>
      <c r="CLF28" s="108"/>
      <c r="CLG28" s="108"/>
      <c r="CLH28" s="108"/>
      <c r="CLI28" s="108"/>
      <c r="CLJ28" s="108"/>
      <c r="CLK28" s="108"/>
      <c r="CLL28" s="108"/>
      <c r="CLM28" s="108"/>
      <c r="CLN28" s="108"/>
      <c r="CLO28" s="108"/>
      <c r="CLP28" s="108"/>
      <c r="CLQ28" s="108"/>
      <c r="CLR28" s="108"/>
      <c r="CLS28" s="108"/>
      <c r="CLT28" s="108"/>
      <c r="CLU28" s="108"/>
      <c r="CLV28" s="108"/>
      <c r="CLW28" s="108"/>
      <c r="CLX28" s="108"/>
      <c r="CLY28" s="108"/>
      <c r="CLZ28" s="108"/>
      <c r="CMA28" s="108"/>
      <c r="CMB28" s="108"/>
      <c r="CMC28" s="108"/>
      <c r="CMD28" s="108"/>
      <c r="CME28" s="108"/>
      <c r="CMF28" s="108"/>
      <c r="CMG28" s="108"/>
      <c r="CMH28" s="108"/>
      <c r="CMI28" s="108"/>
      <c r="CMJ28" s="108"/>
      <c r="CMK28" s="108"/>
      <c r="CML28" s="108"/>
      <c r="CMM28" s="108"/>
      <c r="CMN28" s="108"/>
      <c r="CMO28" s="108"/>
      <c r="CMP28" s="108"/>
      <c r="CMQ28" s="108"/>
      <c r="CMR28" s="108"/>
      <c r="CMS28" s="108"/>
      <c r="CMT28" s="108"/>
      <c r="CMU28" s="108"/>
      <c r="CMV28" s="108"/>
      <c r="CMW28" s="108"/>
      <c r="CMX28" s="108"/>
      <c r="CMY28" s="108"/>
      <c r="CMZ28" s="108"/>
      <c r="CNA28" s="108"/>
      <c r="CNB28" s="108"/>
      <c r="CNC28" s="108"/>
      <c r="CND28" s="108"/>
      <c r="CNE28" s="108"/>
      <c r="CNF28" s="108"/>
      <c r="CNG28" s="108"/>
      <c r="CNH28" s="108"/>
      <c r="CNI28" s="108"/>
      <c r="CNJ28" s="108"/>
      <c r="CNK28" s="108"/>
      <c r="CNL28" s="108"/>
      <c r="CNM28" s="108"/>
      <c r="CNN28" s="108"/>
      <c r="CNO28" s="108"/>
      <c r="CNP28" s="108"/>
      <c r="CNQ28" s="108"/>
      <c r="CNR28" s="108"/>
      <c r="CNS28" s="108"/>
      <c r="CNT28" s="108"/>
      <c r="CNU28" s="108"/>
      <c r="CNV28" s="108"/>
      <c r="CNW28" s="108"/>
      <c r="CNX28" s="108"/>
      <c r="CNY28" s="108"/>
      <c r="CNZ28" s="108"/>
      <c r="COA28" s="108"/>
      <c r="COB28" s="108"/>
      <c r="COC28" s="108"/>
      <c r="COD28" s="108"/>
      <c r="COE28" s="108"/>
      <c r="COF28" s="108"/>
      <c r="COG28" s="108"/>
      <c r="COH28" s="108"/>
      <c r="COI28" s="108"/>
      <c r="COJ28" s="108"/>
      <c r="COK28" s="108"/>
      <c r="COL28" s="108"/>
      <c r="COM28" s="108"/>
      <c r="CON28" s="108"/>
      <c r="COO28" s="108"/>
      <c r="COP28" s="108"/>
      <c r="COQ28" s="108"/>
      <c r="COR28" s="108"/>
      <c r="COS28" s="108"/>
      <c r="COT28" s="108"/>
      <c r="COU28" s="108"/>
      <c r="COV28" s="108"/>
      <c r="COW28" s="108"/>
      <c r="COX28" s="108"/>
      <c r="COY28" s="108"/>
      <c r="COZ28" s="108"/>
      <c r="CPA28" s="108"/>
      <c r="CPB28" s="108"/>
      <c r="CPC28" s="108"/>
      <c r="CPD28" s="108"/>
      <c r="CPE28" s="108"/>
      <c r="CPF28" s="108"/>
      <c r="CPG28" s="108"/>
      <c r="CPH28" s="108"/>
      <c r="CPI28" s="108"/>
      <c r="CPJ28" s="108"/>
      <c r="CPK28" s="108"/>
      <c r="CPL28" s="108"/>
      <c r="CPM28" s="108"/>
      <c r="CPN28" s="108"/>
      <c r="CPO28" s="108"/>
      <c r="CPP28" s="108"/>
      <c r="CPQ28" s="108"/>
      <c r="CPR28" s="108"/>
      <c r="CPS28" s="108"/>
      <c r="CPT28" s="108"/>
      <c r="CPU28" s="108"/>
      <c r="CPV28" s="108"/>
      <c r="CPW28" s="108"/>
      <c r="CPX28" s="108"/>
      <c r="CPY28" s="108"/>
      <c r="CPZ28" s="108"/>
      <c r="CQA28" s="108"/>
      <c r="CQB28" s="108"/>
      <c r="CQC28" s="108"/>
      <c r="CQD28" s="108"/>
      <c r="CQE28" s="108"/>
      <c r="CQF28" s="108"/>
      <c r="CQG28" s="108"/>
      <c r="CQH28" s="108"/>
      <c r="CQI28" s="108"/>
      <c r="CQJ28" s="108"/>
      <c r="CQK28" s="108"/>
      <c r="CQL28" s="108"/>
      <c r="CQM28" s="108"/>
      <c r="CQN28" s="108"/>
      <c r="CQO28" s="108"/>
      <c r="CQP28" s="108"/>
      <c r="CQQ28" s="108"/>
      <c r="CQR28" s="108"/>
      <c r="CQS28" s="108"/>
      <c r="CQT28" s="108"/>
      <c r="CQU28" s="108"/>
      <c r="CQV28" s="108"/>
      <c r="CQW28" s="108"/>
      <c r="CQX28" s="108"/>
      <c r="CQY28" s="108"/>
      <c r="CQZ28" s="108"/>
      <c r="CRA28" s="108"/>
      <c r="CRB28" s="108"/>
      <c r="CRC28" s="108"/>
      <c r="CRD28" s="108"/>
      <c r="CRE28" s="108"/>
      <c r="CRF28" s="108"/>
      <c r="CRG28" s="108"/>
      <c r="CRH28" s="108"/>
      <c r="CRI28" s="108"/>
      <c r="CRJ28" s="108"/>
      <c r="CRK28" s="108"/>
      <c r="CRL28" s="108"/>
      <c r="CRM28" s="108"/>
      <c r="CRN28" s="108"/>
      <c r="CRO28" s="108"/>
      <c r="CRP28" s="108"/>
      <c r="CRQ28" s="108"/>
      <c r="CRR28" s="108"/>
      <c r="CRS28" s="108"/>
      <c r="CRT28" s="108"/>
      <c r="CRU28" s="108"/>
      <c r="CRV28" s="108"/>
      <c r="CRW28" s="108"/>
      <c r="CRX28" s="108"/>
      <c r="CRY28" s="108"/>
      <c r="CRZ28" s="108"/>
      <c r="CSA28" s="108"/>
      <c r="CSB28" s="108"/>
      <c r="CSC28" s="108"/>
      <c r="CSD28" s="108"/>
      <c r="CSE28" s="108"/>
      <c r="CSF28" s="108"/>
      <c r="CSG28" s="108"/>
      <c r="CSH28" s="108"/>
      <c r="CSI28" s="108"/>
      <c r="CSJ28" s="108"/>
      <c r="CSK28" s="108"/>
      <c r="CSL28" s="108"/>
      <c r="CSM28" s="108"/>
      <c r="CSN28" s="108"/>
      <c r="CSO28" s="108"/>
      <c r="CSP28" s="108"/>
      <c r="CSQ28" s="108"/>
      <c r="CSR28" s="108"/>
      <c r="CSS28" s="108"/>
      <c r="CST28" s="108"/>
      <c r="CSU28" s="108"/>
      <c r="CSV28" s="108"/>
      <c r="CSW28" s="108"/>
      <c r="CSX28" s="108"/>
      <c r="CSY28" s="108"/>
      <c r="CSZ28" s="108"/>
      <c r="CTA28" s="108"/>
      <c r="CTB28" s="108"/>
      <c r="CTC28" s="108"/>
      <c r="CTD28" s="108"/>
      <c r="CTE28" s="108"/>
      <c r="CTF28" s="108"/>
      <c r="CTG28" s="108"/>
      <c r="CTH28" s="108"/>
      <c r="CTI28" s="108"/>
      <c r="CTJ28" s="108"/>
      <c r="CTK28" s="108"/>
      <c r="CTL28" s="108"/>
      <c r="CTM28" s="108"/>
      <c r="CTN28" s="108"/>
      <c r="CTO28" s="108"/>
      <c r="CTP28" s="108"/>
      <c r="CTQ28" s="108"/>
      <c r="CTR28" s="108"/>
      <c r="CTS28" s="108"/>
      <c r="CTT28" s="108"/>
      <c r="CTU28" s="108"/>
      <c r="CTV28" s="108"/>
      <c r="CTW28" s="108"/>
      <c r="CTX28" s="108"/>
      <c r="CTY28" s="108"/>
      <c r="CTZ28" s="108"/>
      <c r="CUA28" s="108"/>
      <c r="CUB28" s="108"/>
      <c r="CUC28" s="108"/>
      <c r="CUD28" s="108"/>
      <c r="CUE28" s="108"/>
      <c r="CUF28" s="108"/>
      <c r="CUG28" s="108"/>
      <c r="CUH28" s="108"/>
      <c r="CUI28" s="108"/>
      <c r="CUJ28" s="108"/>
      <c r="CUK28" s="108"/>
      <c r="CUL28" s="108"/>
      <c r="CUM28" s="108"/>
      <c r="CUN28" s="108"/>
      <c r="CUO28" s="108"/>
      <c r="CUP28" s="108"/>
      <c r="CUQ28" s="108"/>
      <c r="CUR28" s="108"/>
      <c r="CUS28" s="108"/>
      <c r="CUT28" s="108"/>
      <c r="CUU28" s="108"/>
      <c r="CUV28" s="108"/>
      <c r="CUW28" s="108"/>
      <c r="CUX28" s="108"/>
      <c r="CUY28" s="108"/>
      <c r="CUZ28" s="108"/>
      <c r="CVA28" s="108"/>
      <c r="CVB28" s="108"/>
      <c r="CVC28" s="108"/>
      <c r="CVD28" s="108"/>
      <c r="CVE28" s="108"/>
      <c r="CVF28" s="108"/>
      <c r="CVG28" s="108"/>
      <c r="CVH28" s="108"/>
      <c r="CVI28" s="108"/>
      <c r="CVJ28" s="108"/>
      <c r="CVK28" s="108"/>
      <c r="CVL28" s="108"/>
      <c r="CVM28" s="108"/>
      <c r="CVN28" s="108"/>
      <c r="CVO28" s="108"/>
      <c r="CVP28" s="108"/>
      <c r="CVQ28" s="108"/>
      <c r="CVR28" s="108"/>
      <c r="CVS28" s="108"/>
      <c r="CVT28" s="108"/>
      <c r="CVU28" s="108"/>
      <c r="CVV28" s="108"/>
      <c r="CVW28" s="108"/>
      <c r="CVX28" s="108"/>
      <c r="CVY28" s="108"/>
      <c r="CVZ28" s="108"/>
      <c r="CWA28" s="108"/>
      <c r="CWB28" s="108"/>
      <c r="CWC28" s="108"/>
      <c r="CWD28" s="108"/>
      <c r="CWE28" s="108"/>
      <c r="CWF28" s="108"/>
      <c r="CWG28" s="108"/>
      <c r="CWH28" s="108"/>
      <c r="CWI28" s="108"/>
      <c r="CWJ28" s="108"/>
      <c r="CWK28" s="108"/>
      <c r="CWL28" s="108"/>
      <c r="CWM28" s="108"/>
      <c r="CWN28" s="108"/>
      <c r="CWO28" s="108"/>
      <c r="CWP28" s="108"/>
      <c r="CWQ28" s="108"/>
      <c r="CWR28" s="108"/>
      <c r="CWS28" s="108"/>
      <c r="CWT28" s="108"/>
      <c r="CWU28" s="108"/>
      <c r="CWV28" s="108"/>
      <c r="CWW28" s="108"/>
      <c r="CWX28" s="108"/>
      <c r="CWY28" s="108"/>
      <c r="CWZ28" s="108"/>
      <c r="CXA28" s="108"/>
      <c r="CXB28" s="108"/>
      <c r="CXC28" s="108"/>
      <c r="CXD28" s="108"/>
      <c r="CXE28" s="108"/>
      <c r="CXF28" s="108"/>
      <c r="CXG28" s="108"/>
      <c r="CXH28" s="108"/>
      <c r="CXI28" s="108"/>
      <c r="CXJ28" s="108"/>
      <c r="CXK28" s="108"/>
      <c r="CXL28" s="108"/>
      <c r="CXM28" s="108"/>
      <c r="CXN28" s="108"/>
      <c r="CXO28" s="108"/>
      <c r="CXP28" s="108"/>
      <c r="CXQ28" s="108"/>
      <c r="CXR28" s="108"/>
      <c r="CXS28" s="108"/>
      <c r="CXT28" s="108"/>
      <c r="CXU28" s="108"/>
      <c r="CXV28" s="108"/>
      <c r="CXW28" s="108"/>
      <c r="CXX28" s="108"/>
      <c r="CXY28" s="108"/>
      <c r="CXZ28" s="108"/>
      <c r="CYA28" s="108"/>
      <c r="CYB28" s="108"/>
      <c r="CYC28" s="108"/>
      <c r="CYD28" s="108"/>
      <c r="CYE28" s="108"/>
      <c r="CYF28" s="108"/>
      <c r="CYG28" s="108"/>
      <c r="CYH28" s="108"/>
      <c r="CYI28" s="108"/>
      <c r="CYJ28" s="108"/>
      <c r="CYK28" s="108"/>
      <c r="CYL28" s="108"/>
      <c r="CYM28" s="108"/>
      <c r="CYN28" s="108"/>
      <c r="CYO28" s="108"/>
      <c r="CYP28" s="108"/>
      <c r="CYQ28" s="108"/>
      <c r="CYR28" s="108"/>
      <c r="CYS28" s="108"/>
      <c r="CYT28" s="108"/>
      <c r="CYU28" s="108"/>
      <c r="CYV28" s="108"/>
      <c r="CYW28" s="108"/>
      <c r="CYX28" s="108"/>
      <c r="CYY28" s="108"/>
      <c r="CYZ28" s="108"/>
      <c r="CZA28" s="108"/>
      <c r="CZB28" s="108"/>
      <c r="CZC28" s="108"/>
      <c r="CZD28" s="108"/>
      <c r="CZE28" s="108"/>
      <c r="CZF28" s="108"/>
      <c r="CZG28" s="108"/>
      <c r="CZH28" s="108"/>
      <c r="CZI28" s="108"/>
      <c r="CZJ28" s="108"/>
      <c r="CZK28" s="108"/>
      <c r="CZL28" s="108"/>
      <c r="CZM28" s="108"/>
      <c r="CZN28" s="108"/>
      <c r="CZO28" s="108"/>
      <c r="CZP28" s="108"/>
      <c r="CZQ28" s="108"/>
      <c r="CZR28" s="108"/>
      <c r="CZS28" s="108"/>
      <c r="CZT28" s="108"/>
      <c r="CZU28" s="108"/>
      <c r="CZV28" s="108"/>
      <c r="CZW28" s="108"/>
      <c r="CZX28" s="108"/>
      <c r="CZY28" s="108"/>
      <c r="CZZ28" s="108"/>
      <c r="DAA28" s="108"/>
      <c r="DAB28" s="108"/>
      <c r="DAC28" s="108"/>
      <c r="DAD28" s="108"/>
      <c r="DAE28" s="108"/>
      <c r="DAF28" s="108"/>
      <c r="DAG28" s="108"/>
      <c r="DAH28" s="108"/>
      <c r="DAI28" s="108"/>
      <c r="DAJ28" s="108"/>
      <c r="DAK28" s="108"/>
      <c r="DAL28" s="108"/>
      <c r="DAM28" s="108"/>
      <c r="DAN28" s="108"/>
      <c r="DAO28" s="108"/>
      <c r="DAP28" s="108"/>
      <c r="DAQ28" s="108"/>
      <c r="DAR28" s="108"/>
      <c r="DAS28" s="108"/>
      <c r="DAT28" s="108"/>
      <c r="DAU28" s="108"/>
      <c r="DAV28" s="108"/>
      <c r="DAW28" s="108"/>
      <c r="DAX28" s="108"/>
      <c r="DAY28" s="108"/>
      <c r="DAZ28" s="108"/>
      <c r="DBA28" s="108"/>
      <c r="DBB28" s="108"/>
      <c r="DBC28" s="108"/>
      <c r="DBD28" s="108"/>
      <c r="DBE28" s="108"/>
      <c r="DBF28" s="108"/>
      <c r="DBG28" s="108"/>
      <c r="DBH28" s="108"/>
      <c r="DBI28" s="108"/>
      <c r="DBJ28" s="108"/>
      <c r="DBK28" s="108"/>
      <c r="DBL28" s="108"/>
      <c r="DBM28" s="108"/>
      <c r="DBN28" s="108"/>
      <c r="DBO28" s="108"/>
      <c r="DBP28" s="108"/>
      <c r="DBQ28" s="108"/>
      <c r="DBR28" s="108"/>
      <c r="DBS28" s="108"/>
      <c r="DBT28" s="108"/>
      <c r="DBU28" s="108"/>
      <c r="DBV28" s="108"/>
      <c r="DBW28" s="108"/>
      <c r="DBX28" s="108"/>
      <c r="DBY28" s="108"/>
      <c r="DBZ28" s="108"/>
      <c r="DCA28" s="108"/>
      <c r="DCB28" s="108"/>
      <c r="DCC28" s="108"/>
      <c r="DCD28" s="108"/>
      <c r="DCE28" s="108"/>
      <c r="DCF28" s="108"/>
      <c r="DCG28" s="108"/>
      <c r="DCH28" s="108"/>
      <c r="DCI28" s="108"/>
      <c r="DCJ28" s="108"/>
      <c r="DCK28" s="108"/>
      <c r="DCL28" s="108"/>
      <c r="DCM28" s="108"/>
      <c r="DCN28" s="108"/>
      <c r="DCO28" s="108"/>
      <c r="DCP28" s="108"/>
      <c r="DCQ28" s="108"/>
      <c r="DCR28" s="108"/>
      <c r="DCS28" s="108"/>
      <c r="DCT28" s="108"/>
      <c r="DCU28" s="108"/>
      <c r="DCV28" s="108"/>
      <c r="DCW28" s="108"/>
      <c r="DCX28" s="108"/>
      <c r="DCY28" s="108"/>
      <c r="DCZ28" s="108"/>
      <c r="DDA28" s="108"/>
      <c r="DDB28" s="108"/>
      <c r="DDC28" s="108"/>
      <c r="DDD28" s="108"/>
      <c r="DDE28" s="108"/>
      <c r="DDF28" s="108"/>
      <c r="DDG28" s="108"/>
      <c r="DDH28" s="108"/>
      <c r="DDI28" s="108"/>
      <c r="DDJ28" s="108"/>
      <c r="DDK28" s="108"/>
      <c r="DDL28" s="108"/>
      <c r="DDM28" s="108"/>
      <c r="DDN28" s="108"/>
      <c r="DDO28" s="108"/>
      <c r="DDP28" s="108"/>
      <c r="DDQ28" s="108"/>
      <c r="DDR28" s="108"/>
      <c r="DDS28" s="108"/>
      <c r="DDT28" s="108"/>
      <c r="DDU28" s="108"/>
      <c r="DDV28" s="108"/>
      <c r="DDW28" s="108"/>
      <c r="DDX28" s="108"/>
      <c r="DDY28" s="108"/>
      <c r="DDZ28" s="108"/>
      <c r="DEA28" s="108"/>
      <c r="DEB28" s="108"/>
      <c r="DEC28" s="108"/>
      <c r="DED28" s="108"/>
      <c r="DEE28" s="108"/>
      <c r="DEF28" s="108"/>
      <c r="DEG28" s="108"/>
      <c r="DEH28" s="108"/>
      <c r="DEI28" s="108"/>
      <c r="DEJ28" s="108"/>
      <c r="DEK28" s="108"/>
      <c r="DEL28" s="108"/>
      <c r="DEM28" s="108"/>
      <c r="DEN28" s="108"/>
      <c r="DEO28" s="108"/>
      <c r="DEP28" s="108"/>
      <c r="DEQ28" s="108"/>
      <c r="DER28" s="108"/>
      <c r="DES28" s="108"/>
      <c r="DET28" s="108"/>
      <c r="DEU28" s="108"/>
      <c r="DEV28" s="108"/>
      <c r="DEW28" s="108"/>
      <c r="DEX28" s="108"/>
      <c r="DEY28" s="108"/>
      <c r="DEZ28" s="108"/>
      <c r="DFA28" s="108"/>
      <c r="DFB28" s="108"/>
      <c r="DFC28" s="108"/>
      <c r="DFD28" s="108"/>
      <c r="DFE28" s="108"/>
      <c r="DFF28" s="108"/>
      <c r="DFG28" s="108"/>
      <c r="DFH28" s="108"/>
      <c r="DFI28" s="108"/>
      <c r="DFJ28" s="108"/>
      <c r="DFK28" s="108"/>
      <c r="DFL28" s="108"/>
      <c r="DFM28" s="108"/>
      <c r="DFN28" s="108"/>
      <c r="DFO28" s="108"/>
      <c r="DFP28" s="108"/>
      <c r="DFQ28" s="108"/>
      <c r="DFR28" s="108"/>
      <c r="DFS28" s="108"/>
      <c r="DFT28" s="108"/>
      <c r="DFU28" s="108"/>
      <c r="DFV28" s="108"/>
      <c r="DFW28" s="108"/>
      <c r="DFX28" s="108"/>
      <c r="DFY28" s="108"/>
      <c r="DFZ28" s="108"/>
      <c r="DGA28" s="108"/>
      <c r="DGB28" s="108"/>
      <c r="DGC28" s="108"/>
      <c r="DGD28" s="108"/>
      <c r="DGE28" s="108"/>
      <c r="DGF28" s="108"/>
      <c r="DGG28" s="108"/>
      <c r="DGH28" s="108"/>
      <c r="DGI28" s="108"/>
      <c r="DGJ28" s="108"/>
      <c r="DGK28" s="108"/>
      <c r="DGL28" s="108"/>
      <c r="DGM28" s="108"/>
      <c r="DGN28" s="108"/>
      <c r="DGO28" s="108"/>
      <c r="DGP28" s="108"/>
      <c r="DGQ28" s="108"/>
      <c r="DGR28" s="108"/>
      <c r="DGS28" s="108"/>
      <c r="DGT28" s="108"/>
      <c r="DGU28" s="108"/>
      <c r="DGV28" s="108"/>
      <c r="DGW28" s="108"/>
      <c r="DGX28" s="108"/>
      <c r="DGY28" s="108"/>
      <c r="DGZ28" s="108"/>
      <c r="DHA28" s="108"/>
      <c r="DHB28" s="108"/>
      <c r="DHC28" s="108"/>
      <c r="DHD28" s="108"/>
      <c r="DHE28" s="108"/>
      <c r="DHF28" s="108"/>
      <c r="DHG28" s="108"/>
      <c r="DHH28" s="108"/>
      <c r="DHI28" s="108"/>
      <c r="DHJ28" s="108"/>
      <c r="DHK28" s="108"/>
      <c r="DHL28" s="108"/>
      <c r="DHM28" s="108"/>
      <c r="DHN28" s="108"/>
      <c r="DHO28" s="108"/>
      <c r="DHP28" s="108"/>
      <c r="DHQ28" s="108"/>
      <c r="DHR28" s="108"/>
      <c r="DHS28" s="108"/>
      <c r="DHT28" s="108"/>
      <c r="DHU28" s="108"/>
      <c r="DHV28" s="108"/>
      <c r="DHW28" s="108"/>
      <c r="DHX28" s="108"/>
      <c r="DHY28" s="108"/>
      <c r="DHZ28" s="108"/>
      <c r="DIA28" s="108"/>
      <c r="DIB28" s="108"/>
      <c r="DIC28" s="108"/>
      <c r="DID28" s="108"/>
      <c r="DIE28" s="108"/>
      <c r="DIF28" s="108"/>
      <c r="DIG28" s="108"/>
      <c r="DIH28" s="108"/>
      <c r="DII28" s="108"/>
      <c r="DIJ28" s="108"/>
      <c r="DIK28" s="108"/>
      <c r="DIL28" s="108"/>
      <c r="DIM28" s="108"/>
      <c r="DIN28" s="108"/>
      <c r="DIO28" s="108"/>
      <c r="DIP28" s="108"/>
      <c r="DIQ28" s="108"/>
      <c r="DIR28" s="108"/>
      <c r="DIS28" s="108"/>
      <c r="DIT28" s="108"/>
      <c r="DIU28" s="108"/>
      <c r="DIV28" s="108"/>
      <c r="DIW28" s="108"/>
      <c r="DIX28" s="108"/>
      <c r="DIY28" s="108"/>
      <c r="DIZ28" s="108"/>
      <c r="DJA28" s="108"/>
      <c r="DJB28" s="108"/>
      <c r="DJC28" s="108"/>
      <c r="DJD28" s="108"/>
      <c r="DJE28" s="108"/>
      <c r="DJF28" s="108"/>
      <c r="DJG28" s="108"/>
      <c r="DJH28" s="108"/>
      <c r="DJI28" s="108"/>
      <c r="DJJ28" s="108"/>
      <c r="DJK28" s="108"/>
      <c r="DJL28" s="108"/>
      <c r="DJM28" s="108"/>
      <c r="DJN28" s="108"/>
      <c r="DJO28" s="108"/>
      <c r="DJP28" s="108"/>
      <c r="DJQ28" s="108"/>
      <c r="DJR28" s="108"/>
      <c r="DJS28" s="108"/>
      <c r="DJT28" s="108"/>
      <c r="DJU28" s="108"/>
      <c r="DJV28" s="108"/>
      <c r="DJW28" s="108"/>
      <c r="DJX28" s="108"/>
      <c r="DJY28" s="108"/>
      <c r="DJZ28" s="108"/>
      <c r="DKA28" s="108"/>
      <c r="DKB28" s="108"/>
      <c r="DKC28" s="108"/>
      <c r="DKD28" s="108"/>
      <c r="DKE28" s="108"/>
      <c r="DKF28" s="108"/>
      <c r="DKG28" s="108"/>
      <c r="DKH28" s="108"/>
      <c r="DKI28" s="108"/>
      <c r="DKJ28" s="108"/>
      <c r="DKK28" s="108"/>
      <c r="DKL28" s="108"/>
      <c r="DKM28" s="108"/>
      <c r="DKN28" s="108"/>
      <c r="DKO28" s="108"/>
      <c r="DKP28" s="108"/>
      <c r="DKQ28" s="108"/>
      <c r="DKR28" s="108"/>
      <c r="DKS28" s="108"/>
      <c r="DKT28" s="108"/>
      <c r="DKU28" s="108"/>
      <c r="DKV28" s="108"/>
      <c r="DKW28" s="108"/>
      <c r="DKX28" s="108"/>
      <c r="DKY28" s="108"/>
      <c r="DKZ28" s="108"/>
      <c r="DLA28" s="108"/>
      <c r="DLB28" s="108"/>
      <c r="DLC28" s="108"/>
      <c r="DLD28" s="108"/>
      <c r="DLE28" s="108"/>
      <c r="DLF28" s="108"/>
      <c r="DLG28" s="108"/>
      <c r="DLH28" s="108"/>
      <c r="DLI28" s="108"/>
      <c r="DLJ28" s="108"/>
      <c r="DLK28" s="108"/>
      <c r="DLL28" s="108"/>
      <c r="DLM28" s="108"/>
      <c r="DLN28" s="108"/>
      <c r="DLO28" s="108"/>
      <c r="DLP28" s="108"/>
      <c r="DLQ28" s="108"/>
      <c r="DLR28" s="108"/>
      <c r="DLS28" s="108"/>
      <c r="DLT28" s="108"/>
      <c r="DLU28" s="108"/>
      <c r="DLV28" s="108"/>
      <c r="DLW28" s="108"/>
      <c r="DLX28" s="108"/>
      <c r="DLY28" s="108"/>
      <c r="DLZ28" s="108"/>
      <c r="DMA28" s="108"/>
      <c r="DMB28" s="108"/>
      <c r="DMC28" s="108"/>
      <c r="DMD28" s="108"/>
      <c r="DME28" s="108"/>
      <c r="DMF28" s="108"/>
      <c r="DMG28" s="108"/>
      <c r="DMH28" s="108"/>
      <c r="DMI28" s="108"/>
      <c r="DMJ28" s="108"/>
      <c r="DMK28" s="108"/>
      <c r="DML28" s="108"/>
      <c r="DMM28" s="108"/>
      <c r="DMN28" s="108"/>
      <c r="DMO28" s="108"/>
      <c r="DMP28" s="108"/>
      <c r="DMQ28" s="108"/>
      <c r="DMR28" s="108"/>
      <c r="DMS28" s="108"/>
      <c r="DMT28" s="108"/>
      <c r="DMU28" s="108"/>
      <c r="DMV28" s="108"/>
      <c r="DMW28" s="108"/>
      <c r="DMX28" s="108"/>
      <c r="DMY28" s="108"/>
      <c r="DMZ28" s="108"/>
      <c r="DNA28" s="108"/>
      <c r="DNB28" s="108"/>
      <c r="DNC28" s="108"/>
      <c r="DND28" s="108"/>
      <c r="DNE28" s="108"/>
      <c r="DNF28" s="108"/>
      <c r="DNG28" s="108"/>
      <c r="DNH28" s="108"/>
      <c r="DNI28" s="108"/>
      <c r="DNJ28" s="108"/>
      <c r="DNK28" s="108"/>
      <c r="DNL28" s="108"/>
      <c r="DNM28" s="108"/>
      <c r="DNN28" s="108"/>
      <c r="DNO28" s="108"/>
      <c r="DNP28" s="108"/>
      <c r="DNQ28" s="108"/>
      <c r="DNR28" s="108"/>
      <c r="DNS28" s="108"/>
      <c r="DNT28" s="108"/>
      <c r="DNU28" s="108"/>
      <c r="DNV28" s="108"/>
      <c r="DNW28" s="108"/>
      <c r="DNX28" s="108"/>
      <c r="DNY28" s="108"/>
      <c r="DNZ28" s="108"/>
      <c r="DOA28" s="108"/>
      <c r="DOB28" s="108"/>
      <c r="DOC28" s="108"/>
      <c r="DOD28" s="108"/>
      <c r="DOE28" s="108"/>
      <c r="DOF28" s="108"/>
      <c r="DOG28" s="108"/>
      <c r="DOH28" s="108"/>
      <c r="DOI28" s="108"/>
      <c r="DOJ28" s="108"/>
      <c r="DOK28" s="108"/>
      <c r="DOL28" s="108"/>
      <c r="DOM28" s="108"/>
      <c r="DON28" s="108"/>
      <c r="DOO28" s="108"/>
      <c r="DOP28" s="108"/>
      <c r="DOQ28" s="108"/>
      <c r="DOR28" s="108"/>
      <c r="DOS28" s="108"/>
      <c r="DOT28" s="108"/>
      <c r="DOU28" s="108"/>
      <c r="DOV28" s="108"/>
      <c r="DOW28" s="108"/>
      <c r="DOX28" s="108"/>
      <c r="DOY28" s="108"/>
      <c r="DOZ28" s="108"/>
      <c r="DPA28" s="108"/>
      <c r="DPB28" s="108"/>
      <c r="DPC28" s="108"/>
      <c r="DPD28" s="108"/>
      <c r="DPE28" s="108"/>
      <c r="DPF28" s="108"/>
      <c r="DPG28" s="108"/>
      <c r="DPH28" s="108"/>
      <c r="DPI28" s="108"/>
      <c r="DPJ28" s="108"/>
      <c r="DPK28" s="108"/>
      <c r="DPL28" s="108"/>
      <c r="DPM28" s="108"/>
      <c r="DPN28" s="108"/>
      <c r="DPO28" s="108"/>
      <c r="DPP28" s="108"/>
      <c r="DPQ28" s="108"/>
      <c r="DPR28" s="108"/>
      <c r="DPS28" s="108"/>
      <c r="DPT28" s="108"/>
      <c r="DPU28" s="108"/>
      <c r="DPV28" s="108"/>
      <c r="DPW28" s="108"/>
      <c r="DPX28" s="108"/>
      <c r="DPY28" s="108"/>
      <c r="DPZ28" s="108"/>
      <c r="DQA28" s="108"/>
      <c r="DQB28" s="108"/>
      <c r="DQC28" s="108"/>
      <c r="DQD28" s="108"/>
      <c r="DQE28" s="108"/>
      <c r="DQF28" s="108"/>
      <c r="DQG28" s="108"/>
      <c r="DQH28" s="108"/>
      <c r="DQI28" s="108"/>
      <c r="DQJ28" s="108"/>
      <c r="DQK28" s="108"/>
      <c r="DQL28" s="108"/>
      <c r="DQM28" s="108"/>
      <c r="DQN28" s="108"/>
      <c r="DQO28" s="108"/>
      <c r="DQP28" s="108"/>
      <c r="DQQ28" s="108"/>
      <c r="DQR28" s="108"/>
      <c r="DQS28" s="108"/>
      <c r="DQT28" s="108"/>
      <c r="DQU28" s="108"/>
      <c r="DQV28" s="108"/>
      <c r="DQW28" s="108"/>
      <c r="DQX28" s="108"/>
      <c r="DQY28" s="108"/>
      <c r="DQZ28" s="108"/>
      <c r="DRA28" s="108"/>
      <c r="DRB28" s="108"/>
      <c r="DRC28" s="108"/>
      <c r="DRD28" s="108"/>
      <c r="DRE28" s="108"/>
      <c r="DRF28" s="108"/>
      <c r="DRG28" s="108"/>
      <c r="DRH28" s="108"/>
      <c r="DRI28" s="108"/>
      <c r="DRJ28" s="108"/>
      <c r="DRK28" s="108"/>
      <c r="DRL28" s="108"/>
      <c r="DRM28" s="108"/>
      <c r="DRN28" s="108"/>
      <c r="DRO28" s="108"/>
      <c r="DRP28" s="108"/>
      <c r="DRQ28" s="108"/>
      <c r="DRR28" s="108"/>
      <c r="DRS28" s="108"/>
      <c r="DRT28" s="108"/>
      <c r="DRU28" s="108"/>
      <c r="DRV28" s="108"/>
      <c r="DRW28" s="108"/>
      <c r="DRX28" s="108"/>
      <c r="DRY28" s="108"/>
      <c r="DRZ28" s="108"/>
      <c r="DSA28" s="108"/>
      <c r="DSB28" s="108"/>
      <c r="DSC28" s="108"/>
      <c r="DSD28" s="108"/>
      <c r="DSE28" s="108"/>
      <c r="DSF28" s="108"/>
      <c r="DSG28" s="108"/>
      <c r="DSH28" s="108"/>
      <c r="DSI28" s="108"/>
      <c r="DSJ28" s="108"/>
      <c r="DSK28" s="108"/>
      <c r="DSL28" s="108"/>
      <c r="DSM28" s="108"/>
      <c r="DSN28" s="108"/>
      <c r="DSO28" s="108"/>
      <c r="DSP28" s="108"/>
      <c r="DSQ28" s="108"/>
      <c r="DSR28" s="108"/>
      <c r="DSS28" s="108"/>
      <c r="DST28" s="108"/>
      <c r="DSU28" s="108"/>
      <c r="DSV28" s="108"/>
      <c r="DSW28" s="108"/>
      <c r="DSX28" s="108"/>
      <c r="DSY28" s="108"/>
      <c r="DSZ28" s="108"/>
      <c r="DTA28" s="108"/>
      <c r="DTB28" s="108"/>
      <c r="DTC28" s="108"/>
      <c r="DTD28" s="108"/>
      <c r="DTE28" s="108"/>
      <c r="DTF28" s="108"/>
      <c r="DTG28" s="108"/>
      <c r="DTH28" s="108"/>
      <c r="DTI28" s="108"/>
      <c r="DTJ28" s="108"/>
      <c r="DTK28" s="108"/>
      <c r="DTL28" s="108"/>
      <c r="DTM28" s="108"/>
      <c r="DTN28" s="108"/>
      <c r="DTO28" s="108"/>
      <c r="DTP28" s="108"/>
      <c r="DTQ28" s="108"/>
      <c r="DTR28" s="108"/>
      <c r="DTS28" s="108"/>
      <c r="DTT28" s="108"/>
      <c r="DTU28" s="108"/>
      <c r="DTV28" s="108"/>
      <c r="DTW28" s="108"/>
      <c r="DTX28" s="108"/>
      <c r="DTY28" s="108"/>
      <c r="DTZ28" s="108"/>
      <c r="DUA28" s="108"/>
      <c r="DUB28" s="108"/>
      <c r="DUC28" s="108"/>
      <c r="DUD28" s="108"/>
      <c r="DUE28" s="108"/>
      <c r="DUF28" s="108"/>
      <c r="DUG28" s="108"/>
      <c r="DUH28" s="108"/>
      <c r="DUI28" s="108"/>
      <c r="DUJ28" s="108"/>
      <c r="DUK28" s="108"/>
      <c r="DUL28" s="108"/>
      <c r="DUM28" s="108"/>
      <c r="DUN28" s="108"/>
      <c r="DUO28" s="108"/>
      <c r="DUP28" s="108"/>
      <c r="DUQ28" s="108"/>
      <c r="DUR28" s="108"/>
      <c r="DUS28" s="108"/>
      <c r="DUT28" s="108"/>
      <c r="DUU28" s="108"/>
      <c r="DUV28" s="108"/>
      <c r="DUW28" s="108"/>
      <c r="DUX28" s="108"/>
      <c r="DUY28" s="108"/>
      <c r="DUZ28" s="108"/>
      <c r="DVA28" s="108"/>
      <c r="DVB28" s="108"/>
      <c r="DVC28" s="108"/>
      <c r="DVD28" s="108"/>
      <c r="DVE28" s="108"/>
      <c r="DVF28" s="108"/>
      <c r="DVG28" s="108"/>
      <c r="DVH28" s="108"/>
      <c r="DVI28" s="108"/>
      <c r="DVJ28" s="108"/>
      <c r="DVK28" s="108"/>
      <c r="DVL28" s="108"/>
      <c r="DVM28" s="108"/>
      <c r="DVN28" s="108"/>
      <c r="DVO28" s="108"/>
      <c r="DVP28" s="108"/>
      <c r="DVQ28" s="108"/>
      <c r="DVR28" s="108"/>
      <c r="DVS28" s="108"/>
      <c r="DVT28" s="108"/>
      <c r="DVU28" s="108"/>
      <c r="DVV28" s="108"/>
      <c r="DVW28" s="108"/>
      <c r="DVX28" s="108"/>
      <c r="DVY28" s="108"/>
      <c r="DVZ28" s="108"/>
      <c r="DWA28" s="108"/>
      <c r="DWB28" s="108"/>
      <c r="DWC28" s="108"/>
      <c r="DWD28" s="108"/>
      <c r="DWE28" s="108"/>
      <c r="DWF28" s="108"/>
      <c r="DWG28" s="108"/>
      <c r="DWH28" s="108"/>
      <c r="DWI28" s="108"/>
      <c r="DWJ28" s="108"/>
      <c r="DWK28" s="108"/>
      <c r="DWL28" s="108"/>
      <c r="DWM28" s="108"/>
      <c r="DWN28" s="108"/>
      <c r="DWO28" s="108"/>
      <c r="DWP28" s="108"/>
      <c r="DWQ28" s="108"/>
      <c r="DWR28" s="108"/>
      <c r="DWS28" s="108"/>
      <c r="DWT28" s="108"/>
      <c r="DWU28" s="108"/>
      <c r="DWV28" s="108"/>
      <c r="DWW28" s="108"/>
      <c r="DWX28" s="108"/>
      <c r="DWY28" s="108"/>
      <c r="DWZ28" s="108"/>
      <c r="DXA28" s="108"/>
      <c r="DXB28" s="108"/>
      <c r="DXC28" s="108"/>
      <c r="DXD28" s="108"/>
      <c r="DXE28" s="108"/>
      <c r="DXF28" s="108"/>
      <c r="DXG28" s="108"/>
      <c r="DXH28" s="108"/>
      <c r="DXI28" s="108"/>
      <c r="DXJ28" s="108"/>
      <c r="DXK28" s="108"/>
      <c r="DXL28" s="108"/>
      <c r="DXM28" s="108"/>
      <c r="DXN28" s="108"/>
      <c r="DXO28" s="108"/>
      <c r="DXP28" s="108"/>
      <c r="DXQ28" s="108"/>
      <c r="DXR28" s="108"/>
      <c r="DXS28" s="108"/>
      <c r="DXT28" s="108"/>
      <c r="DXU28" s="108"/>
      <c r="DXV28" s="108"/>
      <c r="DXW28" s="108"/>
      <c r="DXX28" s="108"/>
      <c r="DXY28" s="108"/>
      <c r="DXZ28" s="108"/>
      <c r="DYA28" s="108"/>
      <c r="DYB28" s="108"/>
      <c r="DYC28" s="108"/>
      <c r="DYD28" s="108"/>
      <c r="DYE28" s="108"/>
      <c r="DYF28" s="108"/>
      <c r="DYG28" s="108"/>
      <c r="DYH28" s="108"/>
      <c r="DYI28" s="108"/>
      <c r="DYJ28" s="108"/>
      <c r="DYK28" s="108"/>
      <c r="DYL28" s="108"/>
      <c r="DYM28" s="108"/>
      <c r="DYN28" s="108"/>
      <c r="DYO28" s="108"/>
      <c r="DYP28" s="108"/>
      <c r="DYQ28" s="108"/>
      <c r="DYR28" s="108"/>
      <c r="DYS28" s="108"/>
      <c r="DYT28" s="108"/>
      <c r="DYU28" s="108"/>
      <c r="DYV28" s="108"/>
      <c r="DYW28" s="108"/>
      <c r="DYX28" s="108"/>
      <c r="DYY28" s="108"/>
      <c r="DYZ28" s="108"/>
      <c r="DZA28" s="108"/>
      <c r="DZB28" s="108"/>
      <c r="DZC28" s="108"/>
      <c r="DZD28" s="108"/>
      <c r="DZE28" s="108"/>
      <c r="DZF28" s="108"/>
      <c r="DZG28" s="108"/>
      <c r="DZH28" s="108"/>
      <c r="DZI28" s="108"/>
      <c r="DZJ28" s="108"/>
      <c r="DZK28" s="108"/>
      <c r="DZL28" s="108"/>
      <c r="DZM28" s="108"/>
      <c r="DZN28" s="108"/>
      <c r="DZO28" s="108"/>
      <c r="DZP28" s="108"/>
      <c r="DZQ28" s="108"/>
      <c r="DZR28" s="108"/>
      <c r="DZS28" s="108"/>
      <c r="DZT28" s="108"/>
      <c r="DZU28" s="108"/>
      <c r="DZV28" s="108"/>
      <c r="DZW28" s="108"/>
      <c r="DZX28" s="108"/>
      <c r="DZY28" s="108"/>
      <c r="DZZ28" s="108"/>
      <c r="EAA28" s="108"/>
      <c r="EAB28" s="108"/>
      <c r="EAC28" s="108"/>
      <c r="EAD28" s="108"/>
      <c r="EAE28" s="108"/>
      <c r="EAF28" s="108"/>
      <c r="EAG28" s="108"/>
      <c r="EAH28" s="108"/>
      <c r="EAI28" s="108"/>
      <c r="EAJ28" s="108"/>
      <c r="EAK28" s="108"/>
      <c r="EAL28" s="108"/>
      <c r="EAM28" s="108"/>
      <c r="EAN28" s="108"/>
      <c r="EAO28" s="108"/>
      <c r="EAP28" s="108"/>
      <c r="EAQ28" s="108"/>
      <c r="EAR28" s="108"/>
      <c r="EAS28" s="108"/>
      <c r="EAT28" s="108"/>
      <c r="EAU28" s="108"/>
      <c r="EAV28" s="108"/>
      <c r="EAW28" s="108"/>
      <c r="EAX28" s="108"/>
      <c r="EAY28" s="108"/>
      <c r="EAZ28" s="108"/>
      <c r="EBA28" s="108"/>
      <c r="EBB28" s="108"/>
      <c r="EBC28" s="108"/>
      <c r="EBD28" s="108"/>
      <c r="EBE28" s="108"/>
      <c r="EBF28" s="108"/>
      <c r="EBG28" s="108"/>
      <c r="EBH28" s="108"/>
      <c r="EBI28" s="108"/>
      <c r="EBJ28" s="108"/>
      <c r="EBK28" s="108"/>
      <c r="EBL28" s="108"/>
      <c r="EBM28" s="108"/>
      <c r="EBN28" s="108"/>
      <c r="EBO28" s="108"/>
      <c r="EBP28" s="108"/>
      <c r="EBQ28" s="108"/>
      <c r="EBR28" s="108"/>
      <c r="EBS28" s="108"/>
      <c r="EBT28" s="108"/>
      <c r="EBU28" s="108"/>
      <c r="EBV28" s="108"/>
      <c r="EBW28" s="108"/>
      <c r="EBX28" s="108"/>
      <c r="EBY28" s="108"/>
      <c r="EBZ28" s="108"/>
      <c r="ECA28" s="108"/>
      <c r="ECB28" s="108"/>
      <c r="ECC28" s="108"/>
      <c r="ECD28" s="108"/>
      <c r="ECE28" s="108"/>
      <c r="ECF28" s="108"/>
      <c r="ECG28" s="108"/>
      <c r="ECH28" s="108"/>
      <c r="ECI28" s="108"/>
      <c r="ECJ28" s="108"/>
      <c r="ECK28" s="108"/>
      <c r="ECL28" s="108"/>
      <c r="ECM28" s="108"/>
      <c r="ECN28" s="108"/>
      <c r="ECO28" s="108"/>
      <c r="ECP28" s="108"/>
      <c r="ECQ28" s="108"/>
      <c r="ECR28" s="108"/>
      <c r="ECS28" s="108"/>
      <c r="ECT28" s="108"/>
      <c r="ECU28" s="108"/>
      <c r="ECV28" s="108"/>
      <c r="ECW28" s="108"/>
      <c r="ECX28" s="108"/>
      <c r="ECY28" s="108"/>
      <c r="ECZ28" s="108"/>
      <c r="EDA28" s="108"/>
      <c r="EDB28" s="108"/>
      <c r="EDC28" s="108"/>
      <c r="EDD28" s="108"/>
      <c r="EDE28" s="108"/>
      <c r="EDF28" s="108"/>
      <c r="EDG28" s="108"/>
      <c r="EDH28" s="108"/>
      <c r="EDI28" s="108"/>
      <c r="EDJ28" s="108"/>
      <c r="EDK28" s="108"/>
      <c r="EDL28" s="108"/>
      <c r="EDM28" s="108"/>
      <c r="EDN28" s="108"/>
      <c r="EDO28" s="108"/>
      <c r="EDP28" s="108"/>
      <c r="EDQ28" s="108"/>
      <c r="EDR28" s="108"/>
      <c r="EDS28" s="108"/>
      <c r="EDT28" s="108"/>
      <c r="EDU28" s="108"/>
      <c r="EDV28" s="108"/>
      <c r="EDW28" s="108"/>
      <c r="EDX28" s="108"/>
      <c r="EDY28" s="108"/>
      <c r="EDZ28" s="108"/>
      <c r="EEA28" s="108"/>
      <c r="EEB28" s="108"/>
      <c r="EEC28" s="108"/>
      <c r="EED28" s="108"/>
      <c r="EEE28" s="108"/>
      <c r="EEF28" s="108"/>
      <c r="EEG28" s="108"/>
      <c r="EEH28" s="108"/>
      <c r="EEI28" s="108"/>
      <c r="EEJ28" s="108"/>
      <c r="EEK28" s="108"/>
      <c r="EEL28" s="108"/>
      <c r="EEM28" s="108"/>
      <c r="EEN28" s="108"/>
      <c r="EEO28" s="108"/>
      <c r="EEP28" s="108"/>
      <c r="EEQ28" s="108"/>
      <c r="EER28" s="108"/>
      <c r="EES28" s="108"/>
      <c r="EET28" s="108"/>
      <c r="EEU28" s="108"/>
      <c r="EEV28" s="108"/>
      <c r="EEW28" s="108"/>
      <c r="EEX28" s="108"/>
      <c r="EEY28" s="108"/>
      <c r="EEZ28" s="108"/>
      <c r="EFA28" s="108"/>
      <c r="EFB28" s="108"/>
      <c r="EFC28" s="108"/>
      <c r="EFD28" s="108"/>
      <c r="EFE28" s="108"/>
      <c r="EFF28" s="108"/>
      <c r="EFG28" s="108"/>
      <c r="EFH28" s="108"/>
      <c r="EFI28" s="108"/>
      <c r="EFJ28" s="108"/>
      <c r="EFK28" s="108"/>
      <c r="EFL28" s="108"/>
      <c r="EFM28" s="108"/>
      <c r="EFN28" s="108"/>
      <c r="EFO28" s="108"/>
      <c r="EFP28" s="108"/>
      <c r="EFQ28" s="108"/>
      <c r="EFR28" s="108"/>
      <c r="EFS28" s="108"/>
      <c r="EFT28" s="108"/>
      <c r="EFU28" s="108"/>
      <c r="EFV28" s="108"/>
      <c r="EFW28" s="108"/>
      <c r="EFX28" s="108"/>
      <c r="EFY28" s="108"/>
      <c r="EFZ28" s="108"/>
      <c r="EGA28" s="108"/>
      <c r="EGB28" s="108"/>
      <c r="EGC28" s="108"/>
      <c r="EGD28" s="108"/>
      <c r="EGE28" s="108"/>
      <c r="EGF28" s="108"/>
      <c r="EGG28" s="108"/>
      <c r="EGH28" s="108"/>
      <c r="EGI28" s="108"/>
      <c r="EGJ28" s="108"/>
      <c r="EGK28" s="108"/>
      <c r="EGL28" s="108"/>
      <c r="EGM28" s="108"/>
      <c r="EGN28" s="108"/>
      <c r="EGO28" s="108"/>
      <c r="EGP28" s="108"/>
      <c r="EGQ28" s="108"/>
      <c r="EGR28" s="108"/>
      <c r="EGS28" s="108"/>
      <c r="EGT28" s="108"/>
      <c r="EGU28" s="108"/>
      <c r="EGV28" s="108"/>
      <c r="EGW28" s="108"/>
      <c r="EGX28" s="108"/>
      <c r="EGY28" s="108"/>
      <c r="EGZ28" s="108"/>
      <c r="EHA28" s="108"/>
      <c r="EHB28" s="108"/>
      <c r="EHC28" s="108"/>
      <c r="EHD28" s="108"/>
      <c r="EHE28" s="108"/>
      <c r="EHF28" s="108"/>
      <c r="EHG28" s="108"/>
      <c r="EHH28" s="108"/>
      <c r="EHI28" s="108"/>
      <c r="EHJ28" s="108"/>
      <c r="EHK28" s="108"/>
      <c r="EHL28" s="108"/>
      <c r="EHM28" s="108"/>
      <c r="EHN28" s="108"/>
      <c r="EHO28" s="108"/>
      <c r="EHP28" s="108"/>
      <c r="EHQ28" s="108"/>
      <c r="EHR28" s="108"/>
      <c r="EHS28" s="108"/>
      <c r="EHT28" s="108"/>
      <c r="EHU28" s="108"/>
      <c r="EHV28" s="108"/>
      <c r="EHW28" s="108"/>
      <c r="EHX28" s="108"/>
      <c r="EHY28" s="108"/>
      <c r="EHZ28" s="108"/>
      <c r="EIA28" s="108"/>
      <c r="EIB28" s="108"/>
      <c r="EIC28" s="108"/>
      <c r="EID28" s="108"/>
      <c r="EIE28" s="108"/>
      <c r="EIF28" s="108"/>
      <c r="EIG28" s="108"/>
      <c r="EIH28" s="108"/>
      <c r="EII28" s="108"/>
      <c r="EIJ28" s="108"/>
      <c r="EIK28" s="108"/>
      <c r="EIL28" s="108"/>
      <c r="EIM28" s="108"/>
      <c r="EIN28" s="108"/>
      <c r="EIO28" s="108"/>
      <c r="EIP28" s="108"/>
      <c r="EIQ28" s="108"/>
      <c r="EIR28" s="108"/>
      <c r="EIS28" s="108"/>
      <c r="EIT28" s="108"/>
      <c r="EIU28" s="108"/>
      <c r="EIV28" s="108"/>
      <c r="EIW28" s="108"/>
      <c r="EIX28" s="108"/>
      <c r="EIY28" s="108"/>
      <c r="EIZ28" s="108"/>
      <c r="EJA28" s="108"/>
      <c r="EJB28" s="108"/>
      <c r="EJC28" s="108"/>
      <c r="EJD28" s="108"/>
      <c r="EJE28" s="108"/>
      <c r="EJF28" s="108"/>
      <c r="EJG28" s="108"/>
      <c r="EJH28" s="108"/>
      <c r="EJI28" s="108"/>
      <c r="EJJ28" s="108"/>
      <c r="EJK28" s="108"/>
      <c r="EJL28" s="108"/>
      <c r="EJM28" s="108"/>
      <c r="EJN28" s="108"/>
      <c r="EJO28" s="108"/>
      <c r="EJP28" s="108"/>
      <c r="EJQ28" s="108"/>
      <c r="EJR28" s="108"/>
      <c r="EJS28" s="108"/>
      <c r="EJT28" s="108"/>
      <c r="EJU28" s="108"/>
      <c r="EJV28" s="108"/>
      <c r="EJW28" s="108"/>
      <c r="EJX28" s="108"/>
      <c r="EJY28" s="108"/>
      <c r="EJZ28" s="108"/>
      <c r="EKA28" s="108"/>
      <c r="EKB28" s="108"/>
      <c r="EKC28" s="108"/>
      <c r="EKD28" s="108"/>
      <c r="EKE28" s="108"/>
      <c r="EKF28" s="108"/>
      <c r="EKG28" s="108"/>
      <c r="EKH28" s="108"/>
      <c r="EKI28" s="108"/>
      <c r="EKJ28" s="108"/>
      <c r="EKK28" s="108"/>
      <c r="EKL28" s="108"/>
      <c r="EKM28" s="108"/>
      <c r="EKN28" s="108"/>
      <c r="EKO28" s="108"/>
      <c r="EKP28" s="108"/>
      <c r="EKQ28" s="108"/>
      <c r="EKR28" s="108"/>
      <c r="EKS28" s="108"/>
      <c r="EKT28" s="108"/>
      <c r="EKU28" s="108"/>
      <c r="EKV28" s="108"/>
      <c r="EKW28" s="108"/>
      <c r="EKX28" s="108"/>
      <c r="EKY28" s="108"/>
      <c r="EKZ28" s="108"/>
      <c r="ELA28" s="108"/>
      <c r="ELB28" s="108"/>
      <c r="ELC28" s="108"/>
      <c r="ELD28" s="108"/>
      <c r="ELE28" s="108"/>
      <c r="ELF28" s="108"/>
      <c r="ELG28" s="108"/>
      <c r="ELH28" s="108"/>
      <c r="ELI28" s="108"/>
      <c r="ELJ28" s="108"/>
      <c r="ELK28" s="108"/>
      <c r="ELL28" s="108"/>
      <c r="ELM28" s="108"/>
      <c r="ELN28" s="108"/>
      <c r="ELO28" s="108"/>
      <c r="ELP28" s="108"/>
      <c r="ELQ28" s="108"/>
      <c r="ELR28" s="108"/>
      <c r="ELS28" s="108"/>
      <c r="ELT28" s="108"/>
      <c r="ELU28" s="108"/>
      <c r="ELV28" s="108"/>
      <c r="ELW28" s="108"/>
      <c r="ELX28" s="108"/>
      <c r="ELY28" s="108"/>
      <c r="ELZ28" s="108"/>
      <c r="EMA28" s="108"/>
      <c r="EMB28" s="108"/>
      <c r="EMC28" s="108"/>
      <c r="EMD28" s="108"/>
      <c r="EME28" s="108"/>
      <c r="EMF28" s="108"/>
      <c r="EMG28" s="108"/>
      <c r="EMH28" s="108"/>
      <c r="EMI28" s="108"/>
      <c r="EMJ28" s="108"/>
      <c r="EMK28" s="108"/>
      <c r="EML28" s="108"/>
      <c r="EMM28" s="108"/>
      <c r="EMN28" s="108"/>
      <c r="EMO28" s="108"/>
      <c r="EMP28" s="108"/>
      <c r="EMQ28" s="108"/>
      <c r="EMR28" s="108"/>
      <c r="EMS28" s="108"/>
      <c r="EMT28" s="108"/>
      <c r="EMU28" s="108"/>
      <c r="EMV28" s="108"/>
      <c r="EMW28" s="108"/>
      <c r="EMX28" s="108"/>
      <c r="EMY28" s="108"/>
      <c r="EMZ28" s="108"/>
      <c r="ENA28" s="108"/>
      <c r="ENB28" s="108"/>
      <c r="ENC28" s="108"/>
      <c r="END28" s="108"/>
      <c r="ENE28" s="108"/>
      <c r="ENF28" s="108"/>
      <c r="ENG28" s="108"/>
      <c r="ENH28" s="108"/>
      <c r="ENI28" s="108"/>
      <c r="ENJ28" s="108"/>
      <c r="ENK28" s="108"/>
      <c r="ENL28" s="108"/>
      <c r="ENM28" s="108"/>
      <c r="ENN28" s="108"/>
      <c r="ENO28" s="108"/>
      <c r="ENP28" s="108"/>
      <c r="ENQ28" s="108"/>
      <c r="ENR28" s="108"/>
      <c r="ENS28" s="108"/>
      <c r="ENT28" s="108"/>
      <c r="ENU28" s="108"/>
      <c r="ENV28" s="108"/>
      <c r="ENW28" s="108"/>
      <c r="ENX28" s="108"/>
      <c r="ENY28" s="108"/>
      <c r="ENZ28" s="108"/>
      <c r="EOA28" s="108"/>
      <c r="EOB28" s="108"/>
      <c r="EOC28" s="108"/>
      <c r="EOD28" s="108"/>
      <c r="EOE28" s="108"/>
      <c r="EOF28" s="108"/>
      <c r="EOG28" s="108"/>
      <c r="EOH28" s="108"/>
      <c r="EOI28" s="108"/>
      <c r="EOJ28" s="108"/>
      <c r="EOK28" s="108"/>
      <c r="EOL28" s="108"/>
      <c r="EOM28" s="108"/>
      <c r="EON28" s="108"/>
      <c r="EOO28" s="108"/>
      <c r="EOP28" s="108"/>
      <c r="EOQ28" s="108"/>
      <c r="EOR28" s="108"/>
      <c r="EOS28" s="108"/>
      <c r="EOT28" s="108"/>
      <c r="EOU28" s="108"/>
      <c r="EOV28" s="108"/>
      <c r="EOW28" s="108"/>
      <c r="EOX28" s="108"/>
      <c r="EOY28" s="108"/>
      <c r="EOZ28" s="108"/>
      <c r="EPA28" s="108"/>
      <c r="EPB28" s="108"/>
      <c r="EPC28" s="108"/>
      <c r="EPD28" s="108"/>
      <c r="EPE28" s="108"/>
      <c r="EPF28" s="108"/>
      <c r="EPG28" s="108"/>
      <c r="EPH28" s="108"/>
      <c r="EPI28" s="108"/>
      <c r="EPJ28" s="108"/>
      <c r="EPK28" s="108"/>
      <c r="EPL28" s="108"/>
      <c r="EPM28" s="108"/>
      <c r="EPN28" s="108"/>
      <c r="EPO28" s="108"/>
      <c r="EPP28" s="108"/>
      <c r="EPQ28" s="108"/>
      <c r="EPR28" s="108"/>
      <c r="EPS28" s="108"/>
      <c r="EPT28" s="108"/>
      <c r="EPU28" s="108"/>
      <c r="EPV28" s="108"/>
      <c r="EPW28" s="108"/>
      <c r="EPX28" s="108"/>
      <c r="EPY28" s="108"/>
      <c r="EPZ28" s="108"/>
      <c r="EQA28" s="108"/>
      <c r="EQB28" s="108"/>
      <c r="EQC28" s="108"/>
      <c r="EQD28" s="108"/>
      <c r="EQE28" s="108"/>
      <c r="EQF28" s="108"/>
      <c r="EQG28" s="108"/>
      <c r="EQH28" s="108"/>
      <c r="EQI28" s="108"/>
      <c r="EQJ28" s="108"/>
      <c r="EQK28" s="108"/>
      <c r="EQL28" s="108"/>
      <c r="EQM28" s="108"/>
      <c r="EQN28" s="108"/>
      <c r="EQO28" s="108"/>
      <c r="EQP28" s="108"/>
      <c r="EQQ28" s="108"/>
      <c r="EQR28" s="108"/>
      <c r="EQS28" s="108"/>
      <c r="EQT28" s="108"/>
      <c r="EQU28" s="108"/>
      <c r="EQV28" s="108"/>
      <c r="EQW28" s="108"/>
      <c r="EQX28" s="108"/>
      <c r="EQY28" s="108"/>
      <c r="EQZ28" s="108"/>
      <c r="ERA28" s="108"/>
      <c r="ERB28" s="108"/>
      <c r="ERC28" s="108"/>
      <c r="ERD28" s="108"/>
      <c r="ERE28" s="108"/>
      <c r="ERF28" s="108"/>
      <c r="ERG28" s="108"/>
      <c r="ERH28" s="108"/>
      <c r="ERI28" s="108"/>
      <c r="ERJ28" s="108"/>
      <c r="ERK28" s="108"/>
      <c r="ERL28" s="108"/>
      <c r="ERM28" s="108"/>
      <c r="ERN28" s="108"/>
      <c r="ERO28" s="108"/>
      <c r="ERP28" s="108"/>
      <c r="ERQ28" s="108"/>
      <c r="ERR28" s="108"/>
      <c r="ERS28" s="108"/>
      <c r="ERT28" s="108"/>
      <c r="ERU28" s="108"/>
      <c r="ERV28" s="108"/>
      <c r="ERW28" s="108"/>
      <c r="ERX28" s="108"/>
      <c r="ERY28" s="108"/>
      <c r="ERZ28" s="108"/>
      <c r="ESA28" s="108"/>
      <c r="ESB28" s="108"/>
      <c r="ESC28" s="108"/>
      <c r="ESD28" s="108"/>
      <c r="ESE28" s="108"/>
      <c r="ESF28" s="108"/>
      <c r="ESG28" s="108"/>
      <c r="ESH28" s="108"/>
      <c r="ESI28" s="108"/>
      <c r="ESJ28" s="108"/>
      <c r="ESK28" s="108"/>
      <c r="ESL28" s="108"/>
      <c r="ESM28" s="108"/>
      <c r="ESN28" s="108"/>
      <c r="ESO28" s="108"/>
      <c r="ESP28" s="108"/>
      <c r="ESQ28" s="108"/>
      <c r="ESR28" s="108"/>
      <c r="ESS28" s="108"/>
      <c r="EST28" s="108"/>
      <c r="ESU28" s="108"/>
      <c r="ESV28" s="108"/>
      <c r="ESW28" s="108"/>
      <c r="ESX28" s="108"/>
      <c r="ESY28" s="108"/>
      <c r="ESZ28" s="108"/>
      <c r="ETA28" s="108"/>
      <c r="ETB28" s="108"/>
      <c r="ETC28" s="108"/>
      <c r="ETD28" s="108"/>
      <c r="ETE28" s="108"/>
      <c r="ETF28" s="108"/>
      <c r="ETG28" s="108"/>
      <c r="ETH28" s="108"/>
      <c r="ETI28" s="108"/>
      <c r="ETJ28" s="108"/>
      <c r="ETK28" s="108"/>
      <c r="ETL28" s="108"/>
      <c r="ETM28" s="108"/>
      <c r="ETN28" s="108"/>
      <c r="ETO28" s="108"/>
      <c r="ETP28" s="108"/>
      <c r="ETQ28" s="108"/>
      <c r="ETR28" s="108"/>
      <c r="ETS28" s="108"/>
      <c r="ETT28" s="108"/>
      <c r="ETU28" s="108"/>
      <c r="ETV28" s="108"/>
      <c r="ETW28" s="108"/>
      <c r="ETX28" s="108"/>
      <c r="ETY28" s="108"/>
      <c r="ETZ28" s="108"/>
      <c r="EUA28" s="108"/>
      <c r="EUB28" s="108"/>
      <c r="EUC28" s="108"/>
      <c r="EUD28" s="108"/>
      <c r="EUE28" s="108"/>
      <c r="EUF28" s="108"/>
      <c r="EUG28" s="108"/>
      <c r="EUH28" s="108"/>
      <c r="EUI28" s="108"/>
      <c r="EUJ28" s="108"/>
      <c r="EUK28" s="108"/>
      <c r="EUL28" s="108"/>
      <c r="EUM28" s="108"/>
      <c r="EUN28" s="108"/>
      <c r="EUO28" s="108"/>
      <c r="EUP28" s="108"/>
      <c r="EUQ28" s="108"/>
      <c r="EUR28" s="108"/>
      <c r="EUS28" s="108"/>
      <c r="EUT28" s="108"/>
      <c r="EUU28" s="108"/>
      <c r="EUV28" s="108"/>
      <c r="EUW28" s="108"/>
      <c r="EUX28" s="108"/>
      <c r="EUY28" s="108"/>
      <c r="EUZ28" s="108"/>
      <c r="EVA28" s="108"/>
      <c r="EVB28" s="108"/>
      <c r="EVC28" s="108"/>
      <c r="EVD28" s="108"/>
      <c r="EVE28" s="108"/>
      <c r="EVF28" s="108"/>
      <c r="EVG28" s="108"/>
    </row>
    <row r="29" spans="1:3959" ht="15" x14ac:dyDescent="0.25">
      <c r="A29" s="786" t="s">
        <v>1292</v>
      </c>
      <c r="B29" s="406" t="s">
        <v>40</v>
      </c>
      <c r="C29" s="370">
        <v>25</v>
      </c>
      <c r="D29" s="414">
        <f>'Notes BS'!D376</f>
        <v>0</v>
      </c>
      <c r="E29" s="117"/>
      <c r="F29" s="414">
        <f>'Notes BS'!E376</f>
        <v>0</v>
      </c>
      <c r="G29" s="4"/>
      <c r="H29" s="420">
        <f>'Notes BS'!F376</f>
        <v>0</v>
      </c>
    </row>
    <row r="30" spans="1:3959" ht="15" x14ac:dyDescent="0.25">
      <c r="A30" s="108"/>
      <c r="B30" s="387" t="s">
        <v>1502</v>
      </c>
      <c r="C30" s="45"/>
      <c r="D30" s="841"/>
      <c r="E30" s="117"/>
      <c r="F30" s="841"/>
      <c r="G30" s="4"/>
      <c r="H30" s="842"/>
    </row>
    <row r="31" spans="1:3959" ht="15" x14ac:dyDescent="0.25">
      <c r="B31" s="404" t="s">
        <v>1049</v>
      </c>
      <c r="C31" s="94"/>
      <c r="D31" s="418">
        <f>SUM(D20:D30)</f>
        <v>0</v>
      </c>
      <c r="E31" s="117"/>
      <c r="F31" s="418">
        <f>SUM(F20:F30)</f>
        <v>0</v>
      </c>
      <c r="G31" s="4"/>
      <c r="H31" s="421">
        <f>SUM(H20:H30)</f>
        <v>0</v>
      </c>
    </row>
    <row r="32" spans="1:3959" ht="15" x14ac:dyDescent="0.25">
      <c r="B32" s="406"/>
      <c r="C32" s="94"/>
      <c r="D32" s="5"/>
      <c r="E32" s="5"/>
      <c r="F32" s="5"/>
      <c r="G32" s="4"/>
      <c r="H32" s="292"/>
    </row>
    <row r="33" spans="1:8" ht="15" x14ac:dyDescent="0.25">
      <c r="B33" s="404" t="s">
        <v>27</v>
      </c>
      <c r="C33" s="94"/>
      <c r="D33" s="5"/>
      <c r="E33" s="5"/>
      <c r="F33" s="5"/>
      <c r="G33" s="4"/>
      <c r="H33" s="292"/>
    </row>
    <row r="34" spans="1:8" ht="15" x14ac:dyDescent="0.25">
      <c r="A34" s="786" t="s">
        <v>1292</v>
      </c>
      <c r="B34" s="406" t="s">
        <v>1</v>
      </c>
      <c r="C34" s="370">
        <v>19</v>
      </c>
      <c r="D34" s="414">
        <f>'Statement of Changes in Equity'!C49</f>
        <v>0</v>
      </c>
      <c r="E34" s="117"/>
      <c r="F34" s="414">
        <f>'Statement of Changes in Equity'!C65</f>
        <v>0</v>
      </c>
      <c r="G34" s="4"/>
      <c r="H34" s="420">
        <f>'Notes BS'!F316</f>
        <v>0</v>
      </c>
    </row>
    <row r="35" spans="1:8" ht="15" x14ac:dyDescent="0.25">
      <c r="A35" s="786" t="s">
        <v>1292</v>
      </c>
      <c r="B35" s="406" t="s">
        <v>1321</v>
      </c>
      <c r="C35" s="370">
        <v>20</v>
      </c>
      <c r="D35" s="414">
        <f>'Statement of Changes in Equity'!D49</f>
        <v>0</v>
      </c>
      <c r="E35" s="117"/>
      <c r="F35" s="414">
        <f>'Statement of Changes in Equity'!D65</f>
        <v>0</v>
      </c>
      <c r="G35" s="4"/>
      <c r="H35" s="420">
        <f>'Notes BS'!F322</f>
        <v>0</v>
      </c>
    </row>
    <row r="36" spans="1:8" ht="15" x14ac:dyDescent="0.25">
      <c r="A36" s="786" t="s">
        <v>1292</v>
      </c>
      <c r="B36" s="406" t="s">
        <v>2</v>
      </c>
      <c r="C36" s="370">
        <v>21</v>
      </c>
      <c r="D36" s="414">
        <f>'Statement of Changes in Equity'!E49</f>
        <v>0</v>
      </c>
      <c r="E36" s="117"/>
      <c r="F36" s="414">
        <f>'Notes BS'!E322</f>
        <v>0</v>
      </c>
      <c r="G36" s="4"/>
      <c r="H36" s="420">
        <f>'Notes BS'!F329</f>
        <v>0</v>
      </c>
    </row>
    <row r="37" spans="1:8" ht="15" x14ac:dyDescent="0.25">
      <c r="A37" s="786" t="s">
        <v>1292</v>
      </c>
      <c r="B37" s="406" t="s">
        <v>17</v>
      </c>
      <c r="C37" s="370">
        <v>22</v>
      </c>
      <c r="D37" s="414">
        <f>'Statement of Changes in Equity'!I49</f>
        <v>0</v>
      </c>
      <c r="E37" s="117"/>
      <c r="F37" s="414">
        <f>'Statement of Changes in Equity'!I65</f>
        <v>0</v>
      </c>
      <c r="G37" s="4"/>
      <c r="H37" s="420">
        <f>'Notes BS'!F337</f>
        <v>0</v>
      </c>
    </row>
    <row r="38" spans="1:8" ht="15" x14ac:dyDescent="0.25">
      <c r="A38" s="786" t="s">
        <v>1292</v>
      </c>
      <c r="B38" s="406" t="s">
        <v>1322</v>
      </c>
      <c r="C38" s="370"/>
      <c r="D38" s="414">
        <f>'Statement of Changes in Equity'!F49+'Statement of Changes in Equity'!G49+'Statement of Changes in Equity'!J49</f>
        <v>0</v>
      </c>
      <c r="E38" s="117"/>
      <c r="F38" s="414">
        <f>'Statement of Changes in Equity'!F65+'Statement of Changes in Equity'!G65+'Statement of Changes in Equity'!J65</f>
        <v>0</v>
      </c>
      <c r="G38" s="4"/>
      <c r="H38" s="545"/>
    </row>
    <row r="39" spans="1:8" ht="15" x14ac:dyDescent="0.25">
      <c r="A39" s="786" t="s">
        <v>1292</v>
      </c>
      <c r="B39" s="406" t="s">
        <v>227</v>
      </c>
      <c r="C39" s="370"/>
      <c r="D39" s="414">
        <f>'Statement of Changes in Equity'!H49</f>
        <v>0</v>
      </c>
      <c r="E39" s="117"/>
      <c r="F39" s="414">
        <f>'Statement of Changes in Equity'!H65</f>
        <v>0</v>
      </c>
      <c r="G39" s="4"/>
      <c r="H39" s="545"/>
    </row>
    <row r="40" spans="1:8" ht="16.5" thickBot="1" x14ac:dyDescent="0.3">
      <c r="B40" s="407" t="s">
        <v>1050</v>
      </c>
      <c r="C40" s="94"/>
      <c r="D40" s="419">
        <f>SUM(D34:D39)</f>
        <v>0</v>
      </c>
      <c r="E40" s="54"/>
      <c r="F40" s="419">
        <f>SUM(F34:F39)</f>
        <v>0</v>
      </c>
      <c r="G40" s="4"/>
      <c r="H40" s="475">
        <f>SUM(H34:H39)</f>
        <v>0</v>
      </c>
    </row>
    <row r="41" spans="1:8" ht="16.5" thickTop="1" x14ac:dyDescent="0.25">
      <c r="B41" s="407"/>
      <c r="C41" s="94"/>
      <c r="D41" s="54"/>
      <c r="E41" s="54"/>
      <c r="F41" s="54"/>
      <c r="G41" s="4"/>
      <c r="H41" s="408"/>
    </row>
    <row r="42" spans="1:8" ht="16.5" thickBot="1" x14ac:dyDescent="0.3">
      <c r="B42" s="407" t="s">
        <v>1051</v>
      </c>
      <c r="C42" s="94"/>
      <c r="D42" s="419">
        <f>D31+D40</f>
        <v>0</v>
      </c>
      <c r="E42" s="54"/>
      <c r="F42" s="419">
        <f>F31+F40</f>
        <v>0</v>
      </c>
      <c r="G42" s="4"/>
      <c r="H42" s="475">
        <f>H31+H40</f>
        <v>0</v>
      </c>
    </row>
    <row r="43" spans="1:8" ht="16.5" thickTop="1" x14ac:dyDescent="0.25">
      <c r="B43" s="409"/>
      <c r="C43" s="94"/>
      <c r="D43" s="94"/>
      <c r="F43" s="54"/>
      <c r="G43" s="4"/>
      <c r="H43" s="408"/>
    </row>
    <row r="44" spans="1:8" ht="40.5" customHeight="1" x14ac:dyDescent="0.2">
      <c r="B44" s="876" t="s">
        <v>1052</v>
      </c>
      <c r="C44" s="877"/>
      <c r="D44" s="877"/>
      <c r="E44" s="877"/>
      <c r="F44" s="877"/>
      <c r="G44" s="877"/>
      <c r="H44" s="878"/>
    </row>
    <row r="45" spans="1:8" ht="15.75" x14ac:dyDescent="0.25">
      <c r="B45" s="409"/>
      <c r="C45" s="94"/>
      <c r="D45" s="94"/>
      <c r="F45" s="54"/>
      <c r="G45" s="4"/>
      <c r="H45" s="408"/>
    </row>
    <row r="46" spans="1:8" ht="15" x14ac:dyDescent="0.25">
      <c r="B46" s="403"/>
      <c r="C46" s="94"/>
      <c r="D46" s="94"/>
      <c r="F46" s="89"/>
      <c r="G46" s="4"/>
      <c r="H46" s="402"/>
    </row>
    <row r="47" spans="1:8" ht="15" customHeight="1" x14ac:dyDescent="0.2">
      <c r="B47" s="871"/>
      <c r="C47" s="94"/>
      <c r="D47" s="94"/>
      <c r="F47" s="879"/>
      <c r="G47" s="879"/>
      <c r="H47" s="402"/>
    </row>
    <row r="48" spans="1:8" ht="15" customHeight="1" x14ac:dyDescent="0.2">
      <c r="B48" s="871"/>
      <c r="C48" s="94"/>
      <c r="D48" s="94"/>
      <c r="F48" s="879"/>
      <c r="G48" s="879"/>
      <c r="H48" s="402"/>
    </row>
    <row r="49" spans="2:8" ht="54" customHeight="1" thickBot="1" x14ac:dyDescent="0.25">
      <c r="B49" s="874"/>
      <c r="C49" s="94"/>
      <c r="D49" s="94"/>
      <c r="F49" s="880"/>
      <c r="G49" s="880"/>
      <c r="H49" s="402"/>
    </row>
    <row r="50" spans="2:8" ht="15" x14ac:dyDescent="0.25">
      <c r="B50" s="401" t="s">
        <v>152</v>
      </c>
      <c r="C50" s="94"/>
      <c r="D50" s="94"/>
      <c r="F50" s="93" t="s">
        <v>1046</v>
      </c>
      <c r="G50" s="89"/>
      <c r="H50" s="402"/>
    </row>
    <row r="51" spans="2:8" ht="13.5" customHeight="1" x14ac:dyDescent="0.2">
      <c r="B51" s="871" t="s">
        <v>948</v>
      </c>
      <c r="C51" s="94"/>
      <c r="D51" s="94"/>
      <c r="F51" s="89"/>
      <c r="G51" s="89"/>
      <c r="H51" s="402"/>
    </row>
    <row r="52" spans="2:8" x14ac:dyDescent="0.2">
      <c r="B52" s="872"/>
      <c r="C52" s="94"/>
      <c r="D52" s="94"/>
      <c r="F52" s="89"/>
      <c r="G52" s="89"/>
      <c r="H52" s="402"/>
    </row>
    <row r="53" spans="2:8" ht="42" customHeight="1" thickBot="1" x14ac:dyDescent="0.25">
      <c r="B53" s="873"/>
      <c r="C53" s="45"/>
      <c r="D53" s="45"/>
      <c r="F53" s="102"/>
      <c r="H53" s="385"/>
    </row>
    <row r="54" spans="2:8" ht="15" x14ac:dyDescent="0.25">
      <c r="B54" s="410" t="s">
        <v>151</v>
      </c>
      <c r="C54" s="45"/>
      <c r="D54" s="45"/>
      <c r="F54" s="102"/>
      <c r="H54" s="385"/>
    </row>
    <row r="55" spans="2:8" x14ac:dyDescent="0.2">
      <c r="B55" s="411" t="s">
        <v>163</v>
      </c>
      <c r="C55" s="45"/>
      <c r="D55" s="45"/>
      <c r="F55" s="102"/>
      <c r="H55" s="385"/>
    </row>
    <row r="56" spans="2:8" ht="15" x14ac:dyDescent="0.25">
      <c r="B56" s="404">
        <f>HOME!I5</f>
        <v>0</v>
      </c>
      <c r="C56" s="45"/>
      <c r="D56" s="45"/>
      <c r="F56" s="102"/>
      <c r="H56" s="385"/>
    </row>
    <row r="57" spans="2:8" ht="15" thickBot="1" x14ac:dyDescent="0.25">
      <c r="B57" s="393"/>
      <c r="C57" s="412"/>
      <c r="D57" s="412"/>
      <c r="E57" s="413"/>
      <c r="F57" s="395"/>
      <c r="G57" s="395"/>
      <c r="H57" s="396"/>
    </row>
    <row r="59" spans="2:8" x14ac:dyDescent="0.2">
      <c r="B59" s="53"/>
    </row>
  </sheetData>
  <sheetProtection algorithmName="SHA-512" hashValue="puXr5cpIVYzkLZlJIiwwbJo/ephNlBGVMSPQ0hvaBzV2Kva1uVJWggkpZjPwGsIWBkKUi9XXZRI8Wrnl3AIfPA==" saltValue="C10wtqhFo/2Z7IzYlcPnIg==" spinCount="100000" sheet="1" objects="1" scenarios="1"/>
  <mergeCells count="5">
    <mergeCell ref="B51:B53"/>
    <mergeCell ref="B47:B49"/>
    <mergeCell ref="A1:A4"/>
    <mergeCell ref="B44:H44"/>
    <mergeCell ref="F47:G49"/>
  </mergeCells>
  <hyperlinks>
    <hyperlink ref="A1" location="HOME!A1" display="HOME"/>
    <hyperlink ref="A2" location="HOME!A1" display="HOME!A1"/>
    <hyperlink ref="A3" location="HOME!A1" display="HOME!A1"/>
    <hyperlink ref="A4" location="HOME!A1" display="HOME!A1"/>
    <hyperlink ref="A6" location="'Notes BS'!L1" display="Link to note"/>
    <hyperlink ref="A7" location="'Schedule of Investments'!A1" display="Link to note"/>
    <hyperlink ref="A8" location="'Notes BS'!B45" display="Link to note"/>
    <hyperlink ref="A9" location="'Notes BS'!B65" display="Link to note"/>
    <hyperlink ref="A11" location="'Notes on Subsidiaries'!A1" display="Link to note"/>
    <hyperlink ref="A15" location="'Notes BS'!B129" display="Link to note"/>
    <hyperlink ref="A16" location="'Notes BS'!B157" display="Link to note"/>
    <hyperlink ref="A13" location="'Notes BS'!B103" display="Link to note"/>
    <hyperlink ref="A14" location="'Notes BS'!B112" display="Link to note"/>
    <hyperlink ref="A20" location="'Notes BS'!B183" display="Link to note"/>
    <hyperlink ref="A21" location="'Notes BS'!B192" display="Link to note"/>
    <hyperlink ref="A22" location="'Notes BS'!B200" display="Link to note"/>
    <hyperlink ref="A23" location="'Notes BS'!B212" display="Link to note"/>
    <hyperlink ref="A24" location="'Notes BS'!B228" display="Link to note"/>
    <hyperlink ref="A25" location="'Notes BS'!B260" display="Link to note"/>
    <hyperlink ref="A26" location="'Notes BS'!B269" display="Link to note"/>
    <hyperlink ref="A27" location="'Notes BS'!B278" display="Link to note"/>
    <hyperlink ref="A28" location="'Notes BS'!B294" display="Link to note"/>
    <hyperlink ref="A29" location="'Notes BS'!B360" display="Link to note"/>
    <hyperlink ref="A34" location="'Notes BS'!B308" display="Link to note"/>
    <hyperlink ref="A36" location="'Notes BS'!B324" display="Link to note"/>
    <hyperlink ref="A37" location="'Notes BS'!B332" display="Link to note"/>
    <hyperlink ref="A38" location="'Statement of Changes in Equity'!A1" display="Link to note"/>
    <hyperlink ref="A39" location="'Statement of Changes in Equity'!A1" display="Link to note"/>
    <hyperlink ref="A10" location="'Notes BS'!B37" display="Link to note"/>
    <hyperlink ref="A12" location="'Notes on Subsidiaries'!A36" display="Link to note"/>
    <hyperlink ref="A35" location="'Notes BS'!B318" display="Link to note"/>
  </hyperlinks>
  <pageMargins left="0.70866141732283472" right="0.70866141732283472" top="0.74803149606299213" bottom="0.74803149606299213" header="0.31496062992125984" footer="0.31496062992125984"/>
  <pageSetup paperSize="9" orientation="portrait" r:id="rId1"/>
  <headerFooter alignWithMargins="0">
    <oddHeader>&amp;CCOMPANY NAME</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XFD1" sqref="XFD1"/>
      <selection pane="topRight" activeCell="XFD1" sqref="XFD1"/>
      <selection pane="bottomLeft" activeCell="XFD1" sqref="XFD1"/>
      <selection pane="bottomRight" activeCell="G1" sqref="G1"/>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8.42578125" style="627" customWidth="1"/>
    <col min="22" max="22" width="29.71093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Clients'!C18</f>
        <v>0</v>
      </c>
      <c r="E2" s="680"/>
      <c r="G2" s="679"/>
      <c r="H2" s="679"/>
      <c r="J2" s="678"/>
      <c r="K2" s="678"/>
      <c r="L2" s="678"/>
      <c r="M2" s="678"/>
    </row>
    <row r="3" spans="1:25" s="670" customFormat="1" ht="54"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t="b">
        <f>D2='List of Clients'!C18</f>
        <v>1</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XFD1" sqref="XFD1"/>
      <selection pane="topRight" activeCell="XFD1" sqref="XFD1"/>
      <selection pane="bottomLeft" activeCell="XFD1" sqref="XFD1"/>
      <selection pane="bottomRight" activeCell="E5" sqref="E5"/>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9.42578125" style="627" customWidth="1"/>
    <col min="22" max="22" width="30.285156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Clients'!C19</f>
        <v>0</v>
      </c>
      <c r="E2" s="680"/>
      <c r="G2" s="679"/>
      <c r="H2" s="679"/>
      <c r="J2" s="678"/>
      <c r="K2" s="678"/>
      <c r="L2" s="678"/>
      <c r="M2" s="678"/>
    </row>
    <row r="3" spans="1:25" s="670" customFormat="1" ht="51"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Clients'!C19</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36">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XFD1" sqref="XFD1"/>
      <selection pane="topRight" activeCell="XFD1" sqref="XFD1"/>
      <selection pane="bottomLeft" activeCell="XFD1" sqref="XFD1"/>
      <selection pane="bottomRight" activeCell="E5" sqref="E5"/>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9" style="627" customWidth="1"/>
    <col min="22" max="22" width="29.1406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Clients'!C20</f>
        <v>0</v>
      </c>
      <c r="E2" s="680"/>
      <c r="G2" s="679"/>
      <c r="H2" s="679"/>
      <c r="J2" s="678"/>
      <c r="K2" s="678"/>
      <c r="L2" s="678"/>
      <c r="M2" s="678"/>
    </row>
    <row r="3" spans="1:25" s="670" customFormat="1" ht="55.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Clients'!C20</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9195"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I1" sqref="I1"/>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5.5703125" style="627" customWidth="1"/>
    <col min="22" max="22" width="26.71093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Clients'!C21</f>
        <v>0</v>
      </c>
      <c r="E2" s="680"/>
      <c r="G2" s="679"/>
      <c r="H2" s="679"/>
      <c r="J2" s="678"/>
      <c r="K2" s="678"/>
      <c r="L2" s="678"/>
      <c r="M2" s="678"/>
    </row>
    <row r="3" spans="1:25" s="670" customFormat="1" ht="49.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Clients'!C21</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7.42578125" style="627" customWidth="1"/>
    <col min="22" max="22" width="28"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Clients'!C22</f>
        <v>0</v>
      </c>
      <c r="E2" s="680"/>
      <c r="G2" s="679"/>
      <c r="H2" s="679"/>
      <c r="J2" s="678"/>
      <c r="K2" s="678"/>
      <c r="L2" s="678"/>
      <c r="M2" s="678"/>
    </row>
    <row r="3" spans="1:25" s="670" customFormat="1" ht="50.2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Clients'!C22</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708"/>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L14" sqref="L14"/>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7.7109375" style="627" customWidth="1"/>
    <col min="22" max="22" width="28"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Clients'!C23</f>
        <v>0</v>
      </c>
      <c r="E2" s="680"/>
      <c r="G2" s="679"/>
      <c r="H2" s="679"/>
      <c r="J2" s="678"/>
      <c r="K2" s="678"/>
      <c r="L2" s="678"/>
      <c r="M2" s="678"/>
    </row>
    <row r="3" spans="1:25" s="670" customFormat="1" ht="48"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Clients'!C23</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8.28515625" style="627" customWidth="1"/>
    <col min="22" max="22" width="28.855468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Clients'!C24</f>
        <v>0</v>
      </c>
      <c r="E2" s="680"/>
      <c r="G2" s="679"/>
      <c r="H2" s="679"/>
      <c r="J2" s="678"/>
      <c r="K2" s="678"/>
      <c r="L2" s="678"/>
      <c r="M2" s="678"/>
    </row>
    <row r="3" spans="1:25" s="670" customFormat="1" ht="46.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Clients'!C24</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713"/>
      <c r="M204" s="713"/>
      <c r="N204" s="646">
        <f t="shared" si="32"/>
        <v>0</v>
      </c>
      <c r="O204" s="712"/>
      <c r="P204" s="645">
        <f t="shared" si="33"/>
        <v>0</v>
      </c>
      <c r="Q204" s="712"/>
      <c r="R204" s="712"/>
      <c r="S204" s="711"/>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9195"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bestFit="1" customWidth="1"/>
    <col min="18" max="18" width="25.7109375" style="627" bestFit="1" customWidth="1"/>
    <col min="19" max="19" width="25.7109375" style="627" customWidth="1"/>
    <col min="20" max="20" width="25.7109375" style="627" bestFit="1" customWidth="1"/>
    <col min="21" max="21" width="29.5703125" style="627" customWidth="1"/>
    <col min="22" max="22" width="24"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Clients'!C25</f>
        <v>0</v>
      </c>
      <c r="E2" s="680"/>
      <c r="G2" s="679"/>
      <c r="H2" s="679"/>
      <c r="J2" s="678"/>
      <c r="K2" s="678"/>
      <c r="L2" s="678"/>
      <c r="M2" s="678"/>
    </row>
    <row r="3" spans="1:25" s="670" customFormat="1" ht="56.2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Clients'!C25</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716"/>
      <c r="V5" s="716"/>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715"/>
      <c r="V6" s="715"/>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715"/>
      <c r="V7" s="715"/>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715"/>
      <c r="V8" s="715"/>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715"/>
      <c r="V9" s="715"/>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715"/>
      <c r="V10" s="715"/>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715"/>
      <c r="V11" s="715"/>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715"/>
      <c r="V12" s="715"/>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715"/>
      <c r="V13" s="715"/>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715"/>
      <c r="V14" s="715"/>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715"/>
      <c r="V15" s="715"/>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715"/>
      <c r="V16" s="715"/>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715"/>
      <c r="V17" s="715"/>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715"/>
      <c r="V18" s="715"/>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715"/>
      <c r="V19" s="715"/>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715"/>
      <c r="V20" s="715"/>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715"/>
      <c r="V21" s="715"/>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715"/>
      <c r="V22" s="715"/>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715"/>
      <c r="V23" s="715"/>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715"/>
      <c r="V24" s="715"/>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715"/>
      <c r="V25" s="715"/>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715"/>
      <c r="V26" s="715"/>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715"/>
      <c r="V27" s="715"/>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715"/>
      <c r="V28" s="715"/>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715"/>
      <c r="V29" s="715"/>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715"/>
      <c r="V30" s="715"/>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715"/>
      <c r="V31" s="715"/>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715"/>
      <c r="V32" s="715"/>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715"/>
      <c r="V33" s="715"/>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715"/>
      <c r="V34" s="715"/>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715"/>
      <c r="V35" s="715"/>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715"/>
      <c r="V36" s="715"/>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715"/>
      <c r="V37" s="715"/>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715"/>
      <c r="V38" s="715"/>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715"/>
      <c r="V39" s="715"/>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715"/>
      <c r="V40" s="715"/>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715"/>
      <c r="V41" s="715"/>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715"/>
      <c r="V42" s="715"/>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715"/>
      <c r="V43" s="715"/>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715"/>
      <c r="V44" s="715"/>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715"/>
      <c r="V45" s="715"/>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715"/>
      <c r="V46" s="715"/>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715"/>
      <c r="V47" s="715"/>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715"/>
      <c r="V48" s="715"/>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715"/>
      <c r="V49" s="715"/>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715"/>
      <c r="V50" s="715"/>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715"/>
      <c r="V51" s="715"/>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715"/>
      <c r="V52" s="715"/>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715"/>
      <c r="V53" s="715"/>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715"/>
      <c r="V54" s="715"/>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715"/>
      <c r="V55" s="715"/>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715"/>
      <c r="V56" s="715"/>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715"/>
      <c r="V57" s="715"/>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715"/>
      <c r="V58" s="715"/>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715"/>
      <c r="V59" s="715"/>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715"/>
      <c r="V60" s="715"/>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715"/>
      <c r="V61" s="715"/>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715"/>
      <c r="V62" s="715"/>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715"/>
      <c r="V63" s="715"/>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715"/>
      <c r="V64" s="715"/>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715"/>
      <c r="V65" s="715"/>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715"/>
      <c r="V66" s="715"/>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715"/>
      <c r="V67" s="715"/>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715"/>
      <c r="V68" s="715"/>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715"/>
      <c r="V69" s="715"/>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715"/>
      <c r="V70" s="715"/>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715"/>
      <c r="V71" s="715"/>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715"/>
      <c r="V72" s="715"/>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715"/>
      <c r="V73" s="715"/>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715"/>
      <c r="V74" s="715"/>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715"/>
      <c r="V75" s="715"/>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715"/>
      <c r="V76" s="715"/>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715"/>
      <c r="V77" s="715"/>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715"/>
      <c r="V78" s="715"/>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715"/>
      <c r="V79" s="715"/>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715"/>
      <c r="V80" s="715"/>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715"/>
      <c r="V81" s="715"/>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715"/>
      <c r="V82" s="715"/>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715"/>
      <c r="V83" s="715"/>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715"/>
      <c r="V84" s="715"/>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715"/>
      <c r="V85" s="715"/>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715"/>
      <c r="V86" s="715"/>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715"/>
      <c r="V87" s="715"/>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715"/>
      <c r="V88" s="715"/>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715"/>
      <c r="V89" s="715"/>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715"/>
      <c r="V90" s="715"/>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715"/>
      <c r="V91" s="715"/>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715"/>
      <c r="V92" s="715"/>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715"/>
      <c r="V93" s="715"/>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715"/>
      <c r="V94" s="715"/>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715"/>
      <c r="V95" s="715"/>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715"/>
      <c r="V96" s="715"/>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715"/>
      <c r="V97" s="715"/>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715"/>
      <c r="V98" s="715"/>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715"/>
      <c r="V99" s="715"/>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715"/>
      <c r="V100" s="715"/>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715"/>
      <c r="V101" s="715"/>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715"/>
      <c r="V102" s="715"/>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715"/>
      <c r="V103" s="715"/>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715"/>
      <c r="V104" s="715"/>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715"/>
      <c r="V105" s="715"/>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715"/>
      <c r="V106" s="715"/>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715"/>
      <c r="V107" s="715"/>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715"/>
      <c r="V108" s="715"/>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715"/>
      <c r="V109" s="715"/>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715"/>
      <c r="V110" s="715"/>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715"/>
      <c r="V111" s="715"/>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715"/>
      <c r="V112" s="715"/>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715"/>
      <c r="V113" s="715"/>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715"/>
      <c r="V114" s="715"/>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715"/>
      <c r="V115" s="715"/>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715"/>
      <c r="V116" s="715"/>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715"/>
      <c r="V117" s="715"/>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715"/>
      <c r="V118" s="715"/>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715"/>
      <c r="V119" s="715"/>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715"/>
      <c r="V120" s="715"/>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715"/>
      <c r="V121" s="715"/>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715"/>
      <c r="V122" s="715"/>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715"/>
      <c r="V123" s="715"/>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715"/>
      <c r="V124" s="715"/>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715"/>
      <c r="V125" s="715"/>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715"/>
      <c r="V126" s="715"/>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715"/>
      <c r="V127" s="715"/>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715"/>
      <c r="V128" s="715"/>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715"/>
      <c r="V129" s="715"/>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715"/>
      <c r="V130" s="715"/>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715"/>
      <c r="V131" s="715"/>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715"/>
      <c r="V132" s="715"/>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715"/>
      <c r="V133" s="715"/>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715"/>
      <c r="V134" s="715"/>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715"/>
      <c r="V135" s="715"/>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715"/>
      <c r="V136" s="715"/>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715"/>
      <c r="V137" s="715"/>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715"/>
      <c r="V138" s="715"/>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715"/>
      <c r="V139" s="715"/>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715"/>
      <c r="V140" s="715"/>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715"/>
      <c r="V141" s="715"/>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715"/>
      <c r="V142" s="715"/>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715"/>
      <c r="V143" s="715"/>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715"/>
      <c r="V144" s="715"/>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715"/>
      <c r="V145" s="715"/>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715"/>
      <c r="V146" s="715"/>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715"/>
      <c r="V147" s="715"/>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715"/>
      <c r="V148" s="715"/>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715"/>
      <c r="V149" s="715"/>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715"/>
      <c r="V150" s="715"/>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715"/>
      <c r="V151" s="715"/>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715"/>
      <c r="V152" s="715"/>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715"/>
      <c r="V153" s="715"/>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715"/>
      <c r="V154" s="715"/>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715"/>
      <c r="V155" s="715"/>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715"/>
      <c r="V156" s="715"/>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715"/>
      <c r="V157" s="715"/>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715"/>
      <c r="V158" s="715"/>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715"/>
      <c r="V159" s="715"/>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715"/>
      <c r="V160" s="715"/>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715"/>
      <c r="V161" s="715"/>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715"/>
      <c r="V162" s="715"/>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715"/>
      <c r="V163" s="715"/>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715"/>
      <c r="V164" s="715"/>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715"/>
      <c r="V165" s="715"/>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715"/>
      <c r="V166" s="715"/>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715"/>
      <c r="V167" s="715"/>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715"/>
      <c r="V168" s="715"/>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715"/>
      <c r="V169" s="715"/>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715"/>
      <c r="V170" s="715"/>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715"/>
      <c r="V171" s="715"/>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715"/>
      <c r="V172" s="715"/>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715"/>
      <c r="V173" s="715"/>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715"/>
      <c r="V174" s="715"/>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715"/>
      <c r="V175" s="715"/>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715"/>
      <c r="V176" s="715"/>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715"/>
      <c r="V177" s="715"/>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715"/>
      <c r="V178" s="715"/>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715"/>
      <c r="V179" s="715"/>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715"/>
      <c r="V180" s="715"/>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715"/>
      <c r="V181" s="715"/>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715"/>
      <c r="V182" s="715"/>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715"/>
      <c r="V183" s="715"/>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715"/>
      <c r="V184" s="715"/>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715"/>
      <c r="V185" s="715"/>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715"/>
      <c r="V186" s="715"/>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715"/>
      <c r="V187" s="715"/>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715"/>
      <c r="V188" s="715"/>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715"/>
      <c r="V189" s="715"/>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715"/>
      <c r="V190" s="715"/>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715"/>
      <c r="V191" s="715"/>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715"/>
      <c r="V192" s="715"/>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715"/>
      <c r="V193" s="715"/>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715"/>
      <c r="V194" s="715"/>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715"/>
      <c r="V195" s="715"/>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715"/>
      <c r="V196" s="715"/>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715"/>
      <c r="V197" s="715"/>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715"/>
      <c r="V198" s="715"/>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715"/>
      <c r="V199" s="715"/>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715"/>
      <c r="V200" s="715"/>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715"/>
      <c r="V201" s="715"/>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715"/>
      <c r="V202" s="715"/>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715"/>
      <c r="V203" s="715"/>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715"/>
      <c r="V204" s="715"/>
    </row>
    <row r="205" spans="2:22" s="632" customFormat="1" ht="15.75" thickBot="1" x14ac:dyDescent="0.3">
      <c r="B205" s="641"/>
      <c r="C205" s="640" t="s">
        <v>6</v>
      </c>
      <c r="D205" s="639"/>
      <c r="E205" s="639"/>
      <c r="F205" s="634">
        <f>SUM(F5:F204)</f>
        <v>0</v>
      </c>
      <c r="G205" s="638"/>
      <c r="H205" s="634">
        <f>SUM(H5:H204)</f>
        <v>0</v>
      </c>
      <c r="I205" s="636">
        <f>SUM(I5:I204)</f>
        <v>0</v>
      </c>
      <c r="J205" s="637"/>
      <c r="K205" s="636">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c r="U205" s="714"/>
      <c r="V205" s="714"/>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40.28515625" style="627" customWidth="1"/>
    <col min="22" max="22" width="30.855468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Clients'!C26</f>
        <v>0</v>
      </c>
      <c r="E2" s="680"/>
      <c r="G2" s="679"/>
      <c r="H2" s="679"/>
      <c r="J2" s="678"/>
      <c r="K2" s="678"/>
      <c r="L2" s="678"/>
      <c r="M2" s="678"/>
    </row>
    <row r="3" spans="1:25" s="670" customFormat="1" ht="48"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Clients'!C26</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34">
        <f>SUM(H5:H204)</f>
        <v>0</v>
      </c>
      <c r="I205" s="636">
        <f>SUM(I5:I204)</f>
        <v>0</v>
      </c>
      <c r="J205" s="637"/>
      <c r="K205" s="636">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8.7109375" style="627" customWidth="1"/>
    <col min="22" max="22" width="29.855468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Clients'!C27</f>
        <v>0</v>
      </c>
      <c r="E2" s="680"/>
      <c r="G2" s="679"/>
      <c r="H2" s="679"/>
      <c r="J2" s="678"/>
      <c r="K2" s="678"/>
      <c r="L2" s="678"/>
      <c r="M2" s="678"/>
    </row>
    <row r="3" spans="1:25" s="670" customFormat="1" ht="44.2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Clients'!C27</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6"/>
  <sheetViews>
    <sheetView showGridLines="0" zoomScale="80" zoomScaleNormal="80" zoomScaleSheetLayoutView="90" workbookViewId="0">
      <pane ySplit="3" topLeftCell="A58" activePane="bottomLeft" state="frozen"/>
      <selection pane="bottomLeft" sqref="A1:A3"/>
    </sheetView>
  </sheetViews>
  <sheetFormatPr defaultRowHeight="15" x14ac:dyDescent="0.25"/>
  <cols>
    <col min="1" max="1" width="11.85546875" style="29" customWidth="1"/>
    <col min="2" max="2" width="61.42578125" style="29" customWidth="1"/>
    <col min="3" max="3" width="32.140625" style="29" customWidth="1"/>
    <col min="4" max="4" width="30.42578125" style="29" customWidth="1"/>
    <col min="5" max="5" width="32.85546875" style="29" customWidth="1"/>
    <col min="6" max="6" width="32.140625" style="29" customWidth="1"/>
    <col min="7" max="7" width="32.28515625" style="29" customWidth="1"/>
    <col min="8" max="8" width="32.5703125" style="29" customWidth="1"/>
    <col min="9" max="9" width="35.7109375" style="29" customWidth="1"/>
    <col min="10" max="10" width="34" style="29" customWidth="1"/>
    <col min="11" max="11" width="36.42578125" style="29" customWidth="1"/>
    <col min="12" max="16384" width="9.140625" style="29"/>
  </cols>
  <sheetData>
    <row r="1" spans="1:13" x14ac:dyDescent="0.25">
      <c r="A1" s="875" t="s">
        <v>172</v>
      </c>
      <c r="B1" s="100" t="s">
        <v>213</v>
      </c>
    </row>
    <row r="2" spans="1:13" x14ac:dyDescent="0.25">
      <c r="A2" s="875"/>
      <c r="B2" s="100" t="s">
        <v>218</v>
      </c>
      <c r="C2" s="118">
        <f>HOME!O5</f>
        <v>42825</v>
      </c>
      <c r="D2" s="118"/>
    </row>
    <row r="3" spans="1:13" s="56" customFormat="1" ht="30" x14ac:dyDescent="0.25">
      <c r="A3" s="875"/>
      <c r="B3" s="55"/>
      <c r="C3" s="444" t="s">
        <v>214</v>
      </c>
      <c r="D3" s="814" t="s">
        <v>1365</v>
      </c>
      <c r="E3" s="444" t="s">
        <v>215</v>
      </c>
      <c r="F3" s="444" t="s">
        <v>221</v>
      </c>
      <c r="G3" s="444" t="s">
        <v>220</v>
      </c>
      <c r="H3" s="444" t="s">
        <v>216</v>
      </c>
      <c r="I3" s="444" t="s">
        <v>17</v>
      </c>
      <c r="J3" s="445" t="s">
        <v>222</v>
      </c>
      <c r="K3" s="444" t="s">
        <v>6</v>
      </c>
    </row>
    <row r="4" spans="1:13" s="450" customFormat="1" x14ac:dyDescent="0.25">
      <c r="A4" s="451"/>
      <c r="B4" s="68"/>
      <c r="C4" s="426" t="s">
        <v>1010</v>
      </c>
      <c r="D4" s="426" t="s">
        <v>1010</v>
      </c>
      <c r="E4" s="426" t="s">
        <v>1010</v>
      </c>
      <c r="F4" s="426" t="s">
        <v>1010</v>
      </c>
      <c r="G4" s="426" t="s">
        <v>1010</v>
      </c>
      <c r="H4" s="426" t="s">
        <v>1010</v>
      </c>
      <c r="I4" s="426" t="s">
        <v>1010</v>
      </c>
      <c r="J4" s="426" t="s">
        <v>1010</v>
      </c>
      <c r="K4" s="426" t="s">
        <v>1010</v>
      </c>
    </row>
    <row r="5" spans="1:13" s="450" customFormat="1" x14ac:dyDescent="0.25">
      <c r="A5" s="881" t="s">
        <v>1294</v>
      </c>
      <c r="B5" s="546" t="s">
        <v>1060</v>
      </c>
      <c r="C5" s="426"/>
      <c r="D5" s="426"/>
      <c r="E5" s="426"/>
      <c r="F5" s="426"/>
      <c r="G5" s="426"/>
      <c r="H5" s="426"/>
      <c r="I5" s="426"/>
      <c r="J5" s="426"/>
      <c r="K5" s="426"/>
    </row>
    <row r="6" spans="1:13" s="450" customFormat="1" x14ac:dyDescent="0.25">
      <c r="A6" s="881"/>
      <c r="B6" s="68"/>
      <c r="C6" s="426"/>
      <c r="D6" s="426"/>
      <c r="E6" s="426"/>
      <c r="F6" s="426"/>
      <c r="G6" s="426"/>
      <c r="H6" s="426"/>
      <c r="I6" s="426"/>
      <c r="J6" s="426"/>
      <c r="K6" s="426"/>
    </row>
    <row r="7" spans="1:13" s="450" customFormat="1" x14ac:dyDescent="0.25">
      <c r="A7" s="881"/>
      <c r="B7" s="60" t="s">
        <v>1057</v>
      </c>
      <c r="C7" s="549"/>
      <c r="D7" s="549"/>
      <c r="E7" s="549"/>
      <c r="F7" s="549"/>
      <c r="G7" s="549"/>
      <c r="H7" s="324"/>
      <c r="I7" s="549"/>
      <c r="J7" s="549"/>
      <c r="K7" s="437">
        <f>SUM(C7:J7)</f>
        <v>0</v>
      </c>
      <c r="M7" s="60"/>
    </row>
    <row r="8" spans="1:13" s="450" customFormat="1" x14ac:dyDescent="0.25">
      <c r="A8" s="788"/>
      <c r="B8" s="61" t="s">
        <v>1323</v>
      </c>
      <c r="C8" s="549"/>
      <c r="D8" s="549"/>
      <c r="E8" s="549"/>
      <c r="F8" s="549"/>
      <c r="G8" s="549"/>
      <c r="H8" s="324"/>
      <c r="I8" s="549"/>
      <c r="J8" s="549"/>
      <c r="K8" s="437">
        <f>SUM(C8:J8)</f>
        <v>0</v>
      </c>
      <c r="M8" s="60"/>
    </row>
    <row r="9" spans="1:13" s="450" customFormat="1" x14ac:dyDescent="0.25">
      <c r="A9" s="788"/>
      <c r="B9" s="60" t="s">
        <v>1324</v>
      </c>
      <c r="C9" s="549"/>
      <c r="D9" s="549"/>
      <c r="E9" s="549"/>
      <c r="F9" s="549"/>
      <c r="G9" s="549"/>
      <c r="H9" s="324"/>
      <c r="I9" s="549"/>
      <c r="J9" s="549"/>
      <c r="K9" s="549"/>
      <c r="M9" s="60"/>
    </row>
    <row r="10" spans="1:13" s="450" customFormat="1" x14ac:dyDescent="0.25">
      <c r="A10" s="451"/>
      <c r="B10" s="61" t="s">
        <v>1061</v>
      </c>
      <c r="C10" s="324"/>
      <c r="D10" s="324"/>
      <c r="E10" s="324"/>
      <c r="F10" s="324"/>
      <c r="G10" s="324"/>
      <c r="H10" s="324"/>
      <c r="I10" s="549"/>
      <c r="J10" s="324"/>
      <c r="K10" s="437">
        <f t="shared" ref="K10:K23" si="0">SUM(C10:J10)</f>
        <v>0</v>
      </c>
      <c r="M10" s="61"/>
    </row>
    <row r="11" spans="1:13" s="450" customFormat="1" x14ac:dyDescent="0.25">
      <c r="A11" s="451"/>
      <c r="B11" s="99" t="s">
        <v>33</v>
      </c>
      <c r="C11" s="324"/>
      <c r="D11" s="324"/>
      <c r="E11" s="324"/>
      <c r="F11" s="549"/>
      <c r="G11" s="324"/>
      <c r="H11" s="324"/>
      <c r="I11" s="324"/>
      <c r="J11" s="324"/>
      <c r="K11" s="437">
        <f t="shared" si="0"/>
        <v>0</v>
      </c>
      <c r="M11" s="60"/>
    </row>
    <row r="12" spans="1:13" s="450" customFormat="1" x14ac:dyDescent="0.25">
      <c r="A12" s="875" t="s">
        <v>1293</v>
      </c>
      <c r="B12" s="99" t="s">
        <v>35</v>
      </c>
      <c r="C12" s="324"/>
      <c r="D12" s="324"/>
      <c r="E12" s="324"/>
      <c r="F12" s="324"/>
      <c r="G12" s="324"/>
      <c r="H12" s="549"/>
      <c r="I12" s="324"/>
      <c r="J12" s="324"/>
      <c r="K12" s="437">
        <f t="shared" si="0"/>
        <v>0</v>
      </c>
      <c r="M12" s="61"/>
    </row>
    <row r="13" spans="1:13" s="450" customFormat="1" x14ac:dyDescent="0.25">
      <c r="A13" s="875"/>
      <c r="B13" s="41" t="s">
        <v>219</v>
      </c>
      <c r="C13" s="324"/>
      <c r="D13" s="324"/>
      <c r="E13" s="324"/>
      <c r="F13" s="324"/>
      <c r="G13" s="549"/>
      <c r="H13" s="324"/>
      <c r="I13" s="324"/>
      <c r="J13" s="324"/>
      <c r="K13" s="437">
        <f t="shared" si="0"/>
        <v>0</v>
      </c>
      <c r="M13" s="99"/>
    </row>
    <row r="14" spans="1:13" s="450" customFormat="1" x14ac:dyDescent="0.25">
      <c r="A14" s="875"/>
      <c r="B14" s="99" t="s">
        <v>34</v>
      </c>
      <c r="C14" s="324"/>
      <c r="D14" s="324"/>
      <c r="E14" s="324"/>
      <c r="F14" s="324"/>
      <c r="G14" s="324"/>
      <c r="H14" s="324"/>
      <c r="I14" s="549"/>
      <c r="J14" s="324"/>
      <c r="K14" s="437">
        <f t="shared" si="0"/>
        <v>0</v>
      </c>
      <c r="M14" s="99"/>
    </row>
    <row r="15" spans="1:13" s="450" customFormat="1" ht="16.5" customHeight="1" x14ac:dyDescent="0.25">
      <c r="A15" s="451"/>
      <c r="B15" s="99" t="s">
        <v>174</v>
      </c>
      <c r="C15" s="323"/>
      <c r="D15" s="323"/>
      <c r="E15" s="323"/>
      <c r="F15" s="323"/>
      <c r="G15" s="550"/>
      <c r="H15" s="323"/>
      <c r="I15" s="323"/>
      <c r="J15" s="323"/>
      <c r="K15" s="437">
        <f t="shared" si="0"/>
        <v>0</v>
      </c>
      <c r="M15" s="41"/>
    </row>
    <row r="16" spans="1:13" s="450" customFormat="1" x14ac:dyDescent="0.25">
      <c r="A16" s="451"/>
      <c r="B16" s="45" t="s">
        <v>224</v>
      </c>
      <c r="C16" s="322"/>
      <c r="D16" s="322"/>
      <c r="E16" s="322"/>
      <c r="F16" s="322"/>
      <c r="G16" s="322"/>
      <c r="H16" s="322"/>
      <c r="I16" s="322"/>
      <c r="J16" s="322"/>
      <c r="K16" s="441">
        <f t="shared" si="0"/>
        <v>0</v>
      </c>
      <c r="M16" s="99"/>
    </row>
    <row r="17" spans="1:13" s="450" customFormat="1" x14ac:dyDescent="0.25">
      <c r="A17" s="451"/>
      <c r="B17" s="61" t="s">
        <v>1058</v>
      </c>
      <c r="C17" s="437">
        <f>SUM(C7:C16)</f>
        <v>0</v>
      </c>
      <c r="D17" s="437">
        <f>SUM(D7:D16)</f>
        <v>0</v>
      </c>
      <c r="E17" s="437">
        <f t="shared" ref="E17:J17" si="1">SUM(E7:E16)</f>
        <v>0</v>
      </c>
      <c r="F17" s="437">
        <f t="shared" si="1"/>
        <v>0</v>
      </c>
      <c r="G17" s="437">
        <f t="shared" si="1"/>
        <v>0</v>
      </c>
      <c r="H17" s="437">
        <f t="shared" si="1"/>
        <v>0</v>
      </c>
      <c r="I17" s="437">
        <f t="shared" si="1"/>
        <v>0</v>
      </c>
      <c r="J17" s="437">
        <f t="shared" si="1"/>
        <v>0</v>
      </c>
      <c r="K17" s="437">
        <f t="shared" si="0"/>
        <v>0</v>
      </c>
      <c r="M17" s="99"/>
    </row>
    <row r="18" spans="1:13" s="450" customFormat="1" x14ac:dyDescent="0.25">
      <c r="A18" s="451"/>
      <c r="B18" s="61" t="s">
        <v>225</v>
      </c>
      <c r="C18" s="322"/>
      <c r="D18" s="322"/>
      <c r="E18" s="322"/>
      <c r="F18" s="322"/>
      <c r="G18" s="322"/>
      <c r="H18" s="322"/>
      <c r="I18" s="322"/>
      <c r="J18" s="322"/>
      <c r="K18" s="441">
        <f t="shared" si="0"/>
        <v>0</v>
      </c>
      <c r="M18" s="45"/>
    </row>
    <row r="19" spans="1:13" s="450" customFormat="1" x14ac:dyDescent="0.25">
      <c r="A19" s="451"/>
      <c r="B19" s="60" t="s">
        <v>1059</v>
      </c>
      <c r="C19" s="437">
        <f>C17-C18</f>
        <v>0</v>
      </c>
      <c r="D19" s="437">
        <f>D17-D18</f>
        <v>0</v>
      </c>
      <c r="E19" s="437">
        <f t="shared" ref="E19:J19" si="2">E17-E18</f>
        <v>0</v>
      </c>
      <c r="F19" s="437">
        <f t="shared" si="2"/>
        <v>0</v>
      </c>
      <c r="G19" s="437">
        <f t="shared" si="2"/>
        <v>0</v>
      </c>
      <c r="H19" s="437">
        <f t="shared" si="2"/>
        <v>0</v>
      </c>
      <c r="I19" s="437">
        <f t="shared" si="2"/>
        <v>0</v>
      </c>
      <c r="J19" s="437">
        <f t="shared" si="2"/>
        <v>0</v>
      </c>
      <c r="K19" s="437">
        <f t="shared" si="0"/>
        <v>0</v>
      </c>
      <c r="M19" s="61"/>
    </row>
    <row r="20" spans="1:13" s="450" customFormat="1" x14ac:dyDescent="0.25">
      <c r="A20" s="451"/>
      <c r="B20" s="61" t="s">
        <v>217</v>
      </c>
      <c r="C20" s="324"/>
      <c r="D20" s="324"/>
      <c r="E20" s="324"/>
      <c r="F20" s="324"/>
      <c r="G20" s="324"/>
      <c r="H20" s="324"/>
      <c r="I20" s="324"/>
      <c r="J20" s="324"/>
      <c r="K20" s="437">
        <f t="shared" si="0"/>
        <v>0</v>
      </c>
      <c r="M20" s="61"/>
    </row>
    <row r="21" spans="1:13" s="450" customFormat="1" x14ac:dyDescent="0.25">
      <c r="A21" s="451"/>
      <c r="B21" s="61" t="s">
        <v>1366</v>
      </c>
      <c r="C21" s="323"/>
      <c r="D21" s="323"/>
      <c r="E21" s="550"/>
      <c r="F21" s="323"/>
      <c r="G21" s="323"/>
      <c r="H21" s="323"/>
      <c r="I21" s="323"/>
      <c r="J21" s="323"/>
      <c r="K21" s="437">
        <f t="shared" si="0"/>
        <v>0</v>
      </c>
      <c r="M21" s="60"/>
    </row>
    <row r="22" spans="1:13" s="450" customFormat="1" x14ac:dyDescent="0.25">
      <c r="A22" s="451"/>
      <c r="B22" s="61" t="s">
        <v>224</v>
      </c>
      <c r="C22" s="323"/>
      <c r="D22" s="323"/>
      <c r="E22" s="323"/>
      <c r="F22" s="323"/>
      <c r="G22" s="323"/>
      <c r="H22" s="323"/>
      <c r="I22" s="323"/>
      <c r="J22" s="323"/>
      <c r="K22" s="437">
        <f t="shared" si="0"/>
        <v>0</v>
      </c>
      <c r="M22" s="61"/>
    </row>
    <row r="23" spans="1:13" s="450" customFormat="1" ht="15.75" thickBot="1" x14ac:dyDescent="0.3">
      <c r="A23" s="451"/>
      <c r="B23" s="60" t="s">
        <v>109</v>
      </c>
      <c r="C23" s="443">
        <f>SUM(C19:C22)</f>
        <v>0</v>
      </c>
      <c r="D23" s="443">
        <f>SUM(D19:D22)</f>
        <v>0</v>
      </c>
      <c r="E23" s="443">
        <f t="shared" ref="E23:J23" si="3">SUM(E19:E22)</f>
        <v>0</v>
      </c>
      <c r="F23" s="443">
        <f t="shared" si="3"/>
        <v>0</v>
      </c>
      <c r="G23" s="443">
        <f t="shared" si="3"/>
        <v>0</v>
      </c>
      <c r="H23" s="443">
        <f t="shared" si="3"/>
        <v>0</v>
      </c>
      <c r="I23" s="443">
        <f t="shared" si="3"/>
        <v>0</v>
      </c>
      <c r="J23" s="443">
        <f t="shared" si="3"/>
        <v>0</v>
      </c>
      <c r="K23" s="442">
        <f t="shared" si="0"/>
        <v>0</v>
      </c>
      <c r="M23" s="61"/>
    </row>
    <row r="24" spans="1:13" s="450" customFormat="1" ht="15.75" thickTop="1" x14ac:dyDescent="0.25">
      <c r="A24" s="451"/>
      <c r="B24" s="68"/>
      <c r="C24" s="426"/>
      <c r="D24" s="426"/>
      <c r="E24" s="426"/>
      <c r="F24" s="426"/>
      <c r="G24" s="426"/>
      <c r="H24" s="426"/>
      <c r="I24" s="426"/>
      <c r="J24" s="426"/>
      <c r="K24" s="426"/>
      <c r="M24" s="61"/>
    </row>
    <row r="25" spans="1:13" s="450" customFormat="1" x14ac:dyDescent="0.25">
      <c r="A25" s="451"/>
      <c r="B25" s="68"/>
      <c r="C25" s="426"/>
      <c r="D25" s="426"/>
      <c r="E25" s="426"/>
      <c r="F25" s="426"/>
      <c r="G25" s="426"/>
      <c r="H25" s="426"/>
      <c r="I25" s="426"/>
      <c r="J25" s="426"/>
      <c r="K25" s="426"/>
      <c r="M25" s="60"/>
    </row>
    <row r="26" spans="1:13" s="450" customFormat="1" x14ac:dyDescent="0.25">
      <c r="A26" s="451"/>
      <c r="B26" s="452" t="s">
        <v>1062</v>
      </c>
      <c r="C26" s="426"/>
      <c r="D26" s="426"/>
      <c r="E26" s="426"/>
      <c r="F26" s="426"/>
      <c r="G26" s="426"/>
      <c r="H26" s="426"/>
      <c r="I26" s="426"/>
      <c r="J26" s="426"/>
      <c r="K26" s="426"/>
    </row>
    <row r="27" spans="1:13" s="450" customFormat="1" x14ac:dyDescent="0.25">
      <c r="A27" s="451"/>
      <c r="B27" s="68"/>
      <c r="C27" s="426"/>
      <c r="D27" s="426"/>
      <c r="E27" s="426"/>
      <c r="F27" s="426"/>
      <c r="G27" s="426"/>
      <c r="H27" s="426"/>
      <c r="I27" s="426"/>
      <c r="J27" s="426"/>
      <c r="K27" s="426"/>
    </row>
    <row r="28" spans="1:13" s="450" customFormat="1" x14ac:dyDescent="0.25">
      <c r="A28" s="451"/>
      <c r="B28" s="60" t="s">
        <v>1057</v>
      </c>
      <c r="C28" s="549"/>
      <c r="D28" s="549"/>
      <c r="E28" s="549"/>
      <c r="F28" s="549"/>
      <c r="G28" s="549"/>
      <c r="H28" s="324"/>
      <c r="I28" s="549"/>
      <c r="J28" s="549"/>
      <c r="K28" s="437">
        <f>SUM(C28:J28)</f>
        <v>0</v>
      </c>
    </row>
    <row r="29" spans="1:13" s="450" customFormat="1" x14ac:dyDescent="0.25">
      <c r="A29" s="451"/>
      <c r="B29" s="61" t="s">
        <v>1323</v>
      </c>
      <c r="C29" s="549"/>
      <c r="D29" s="549"/>
      <c r="E29" s="549"/>
      <c r="F29" s="549"/>
      <c r="G29" s="549"/>
      <c r="H29" s="324"/>
      <c r="I29" s="549"/>
      <c r="J29" s="549"/>
      <c r="K29" s="437">
        <f>SUM(C29:J29)</f>
        <v>0</v>
      </c>
    </row>
    <row r="30" spans="1:13" s="450" customFormat="1" x14ac:dyDescent="0.25">
      <c r="A30" s="451"/>
      <c r="B30" s="60" t="s">
        <v>1324</v>
      </c>
      <c r="C30" s="549"/>
      <c r="D30" s="549"/>
      <c r="E30" s="549"/>
      <c r="F30" s="549"/>
      <c r="G30" s="549"/>
      <c r="H30" s="324"/>
      <c r="I30" s="549"/>
      <c r="J30" s="549"/>
      <c r="K30" s="549"/>
    </row>
    <row r="31" spans="1:13" s="450" customFormat="1" x14ac:dyDescent="0.25">
      <c r="A31" s="451"/>
      <c r="B31" s="61" t="s">
        <v>1061</v>
      </c>
      <c r="C31" s="324"/>
      <c r="D31" s="324"/>
      <c r="E31" s="324"/>
      <c r="F31" s="324"/>
      <c r="G31" s="324"/>
      <c r="H31" s="324"/>
      <c r="I31" s="549"/>
      <c r="J31" s="324"/>
      <c r="K31" s="437">
        <f t="shared" ref="K31:K44" si="4">SUM(C31:J31)</f>
        <v>0</v>
      </c>
    </row>
    <row r="32" spans="1:13" s="450" customFormat="1" x14ac:dyDescent="0.25">
      <c r="A32" s="451"/>
      <c r="B32" s="99" t="s">
        <v>33</v>
      </c>
      <c r="C32" s="324"/>
      <c r="D32" s="324"/>
      <c r="E32" s="324"/>
      <c r="F32" s="549"/>
      <c r="G32" s="324"/>
      <c r="H32" s="324"/>
      <c r="I32" s="324"/>
      <c r="J32" s="324"/>
      <c r="K32" s="437">
        <f t="shared" si="4"/>
        <v>0</v>
      </c>
    </row>
    <row r="33" spans="1:11" s="450" customFormat="1" x14ac:dyDescent="0.25">
      <c r="A33" s="451"/>
      <c r="B33" s="99" t="s">
        <v>35</v>
      </c>
      <c r="C33" s="324"/>
      <c r="D33" s="324"/>
      <c r="E33" s="324"/>
      <c r="F33" s="324"/>
      <c r="G33" s="324"/>
      <c r="H33" s="549"/>
      <c r="I33" s="324"/>
      <c r="J33" s="324"/>
      <c r="K33" s="437">
        <f t="shared" si="4"/>
        <v>0</v>
      </c>
    </row>
    <row r="34" spans="1:11" s="450" customFormat="1" x14ac:dyDescent="0.25">
      <c r="A34" s="451"/>
      <c r="B34" s="41" t="s">
        <v>219</v>
      </c>
      <c r="C34" s="324"/>
      <c r="D34" s="324"/>
      <c r="E34" s="324"/>
      <c r="F34" s="324"/>
      <c r="G34" s="549"/>
      <c r="H34" s="324"/>
      <c r="I34" s="324"/>
      <c r="J34" s="324"/>
      <c r="K34" s="437">
        <f t="shared" si="4"/>
        <v>0</v>
      </c>
    </row>
    <row r="35" spans="1:11" s="450" customFormat="1" x14ac:dyDescent="0.25">
      <c r="A35" s="451"/>
      <c r="B35" s="99" t="s">
        <v>34</v>
      </c>
      <c r="C35" s="324"/>
      <c r="D35" s="324"/>
      <c r="E35" s="324"/>
      <c r="F35" s="324"/>
      <c r="G35" s="324"/>
      <c r="H35" s="324"/>
      <c r="I35" s="549"/>
      <c r="J35" s="324"/>
      <c r="K35" s="437">
        <f t="shared" si="4"/>
        <v>0</v>
      </c>
    </row>
    <row r="36" spans="1:11" s="450" customFormat="1" x14ac:dyDescent="0.25">
      <c r="A36" s="451"/>
      <c r="B36" s="99" t="s">
        <v>174</v>
      </c>
      <c r="C36" s="323"/>
      <c r="D36" s="323"/>
      <c r="E36" s="323"/>
      <c r="F36" s="323"/>
      <c r="G36" s="550"/>
      <c r="H36" s="323"/>
      <c r="I36" s="323"/>
      <c r="J36" s="323"/>
      <c r="K36" s="437">
        <f t="shared" si="4"/>
        <v>0</v>
      </c>
    </row>
    <row r="37" spans="1:11" s="450" customFormat="1" x14ac:dyDescent="0.25">
      <c r="A37" s="451"/>
      <c r="B37" s="45" t="s">
        <v>224</v>
      </c>
      <c r="C37" s="322"/>
      <c r="D37" s="322"/>
      <c r="E37" s="322"/>
      <c r="F37" s="322"/>
      <c r="G37" s="322"/>
      <c r="H37" s="322"/>
      <c r="I37" s="322"/>
      <c r="J37" s="322"/>
      <c r="K37" s="441">
        <f t="shared" si="4"/>
        <v>0</v>
      </c>
    </row>
    <row r="38" spans="1:11" s="450" customFormat="1" x14ac:dyDescent="0.25">
      <c r="A38" s="451"/>
      <c r="B38" s="61" t="s">
        <v>1058</v>
      </c>
      <c r="C38" s="437">
        <f>SUM(C28:C37)</f>
        <v>0</v>
      </c>
      <c r="D38" s="437">
        <f>SUM(D28:D37)</f>
        <v>0</v>
      </c>
      <c r="E38" s="437">
        <f t="shared" ref="E38:J38" si="5">SUM(E28:E37)</f>
        <v>0</v>
      </c>
      <c r="F38" s="437">
        <f t="shared" si="5"/>
        <v>0</v>
      </c>
      <c r="G38" s="437">
        <f t="shared" si="5"/>
        <v>0</v>
      </c>
      <c r="H38" s="437">
        <f t="shared" si="5"/>
        <v>0</v>
      </c>
      <c r="I38" s="437">
        <f t="shared" si="5"/>
        <v>0</v>
      </c>
      <c r="J38" s="437">
        <f t="shared" si="5"/>
        <v>0</v>
      </c>
      <c r="K38" s="437">
        <f t="shared" si="4"/>
        <v>0</v>
      </c>
    </row>
    <row r="39" spans="1:11" s="450" customFormat="1" x14ac:dyDescent="0.25">
      <c r="A39" s="451"/>
      <c r="B39" s="61" t="s">
        <v>225</v>
      </c>
      <c r="C39" s="322"/>
      <c r="D39" s="322"/>
      <c r="E39" s="322"/>
      <c r="F39" s="322"/>
      <c r="G39" s="322"/>
      <c r="H39" s="322"/>
      <c r="I39" s="322"/>
      <c r="J39" s="322"/>
      <c r="K39" s="441">
        <f t="shared" si="4"/>
        <v>0</v>
      </c>
    </row>
    <row r="40" spans="1:11" s="450" customFormat="1" x14ac:dyDescent="0.25">
      <c r="A40" s="451"/>
      <c r="B40" s="60" t="s">
        <v>1059</v>
      </c>
      <c r="C40" s="437">
        <f>C38-C39</f>
        <v>0</v>
      </c>
      <c r="D40" s="437">
        <f>D38-D39</f>
        <v>0</v>
      </c>
      <c r="E40" s="437">
        <f t="shared" ref="E40:J40" si="6">E38-E39</f>
        <v>0</v>
      </c>
      <c r="F40" s="437">
        <f t="shared" si="6"/>
        <v>0</v>
      </c>
      <c r="G40" s="437">
        <f t="shared" si="6"/>
        <v>0</v>
      </c>
      <c r="H40" s="437">
        <f t="shared" si="6"/>
        <v>0</v>
      </c>
      <c r="I40" s="437">
        <f t="shared" si="6"/>
        <v>0</v>
      </c>
      <c r="J40" s="437">
        <f t="shared" si="6"/>
        <v>0</v>
      </c>
      <c r="K40" s="437">
        <f t="shared" si="4"/>
        <v>0</v>
      </c>
    </row>
    <row r="41" spans="1:11" s="450" customFormat="1" x14ac:dyDescent="0.25">
      <c r="A41" s="451"/>
      <c r="B41" s="61" t="s">
        <v>217</v>
      </c>
      <c r="C41" s="324"/>
      <c r="D41" s="324"/>
      <c r="E41" s="324"/>
      <c r="F41" s="324"/>
      <c r="G41" s="324"/>
      <c r="H41" s="324"/>
      <c r="I41" s="324"/>
      <c r="J41" s="324"/>
      <c r="K41" s="437">
        <f t="shared" si="4"/>
        <v>0</v>
      </c>
    </row>
    <row r="42" spans="1:11" s="450" customFormat="1" x14ac:dyDescent="0.25">
      <c r="A42" s="451"/>
      <c r="B42" s="61" t="s">
        <v>1366</v>
      </c>
      <c r="C42" s="323"/>
      <c r="D42" s="323"/>
      <c r="E42" s="550"/>
      <c r="F42" s="323"/>
      <c r="G42" s="323"/>
      <c r="H42" s="323"/>
      <c r="I42" s="323"/>
      <c r="J42" s="323"/>
      <c r="K42" s="437">
        <f t="shared" si="4"/>
        <v>0</v>
      </c>
    </row>
    <row r="43" spans="1:11" s="450" customFormat="1" x14ac:dyDescent="0.25">
      <c r="A43" s="451"/>
      <c r="B43" s="61" t="s">
        <v>224</v>
      </c>
      <c r="C43" s="323"/>
      <c r="D43" s="323"/>
      <c r="E43" s="323"/>
      <c r="F43" s="323"/>
      <c r="G43" s="323"/>
      <c r="H43" s="323"/>
      <c r="I43" s="323"/>
      <c r="J43" s="323"/>
      <c r="K43" s="437">
        <f t="shared" si="4"/>
        <v>0</v>
      </c>
    </row>
    <row r="44" spans="1:11" s="450" customFormat="1" ht="15.75" thickBot="1" x14ac:dyDescent="0.3">
      <c r="A44" s="451"/>
      <c r="B44" s="60" t="s">
        <v>109</v>
      </c>
      <c r="C44" s="443">
        <f>SUM(C40:C43)</f>
        <v>0</v>
      </c>
      <c r="D44" s="443">
        <f>SUM(D40:D43)</f>
        <v>0</v>
      </c>
      <c r="E44" s="443">
        <f t="shared" ref="E44:J44" si="7">SUM(E40:E43)</f>
        <v>0</v>
      </c>
      <c r="F44" s="443">
        <f t="shared" si="7"/>
        <v>0</v>
      </c>
      <c r="G44" s="443">
        <f t="shared" si="7"/>
        <v>0</v>
      </c>
      <c r="H44" s="443">
        <f t="shared" si="7"/>
        <v>0</v>
      </c>
      <c r="I44" s="443">
        <f t="shared" si="7"/>
        <v>0</v>
      </c>
      <c r="J44" s="443">
        <f t="shared" si="7"/>
        <v>0</v>
      </c>
      <c r="K44" s="442">
        <f t="shared" si="4"/>
        <v>0</v>
      </c>
    </row>
    <row r="45" spans="1:11" s="450" customFormat="1" ht="15.75" thickTop="1" x14ac:dyDescent="0.25">
      <c r="A45" s="451"/>
      <c r="B45" s="68"/>
      <c r="C45" s="426"/>
      <c r="D45" s="426"/>
      <c r="E45" s="426"/>
      <c r="F45" s="426"/>
      <c r="G45" s="426"/>
      <c r="H45" s="426"/>
      <c r="I45" s="426"/>
      <c r="J45" s="426"/>
      <c r="K45" s="426"/>
    </row>
    <row r="46" spans="1:11" s="450" customFormat="1" x14ac:dyDescent="0.25">
      <c r="A46" s="451"/>
      <c r="B46" s="68"/>
      <c r="C46" s="426"/>
      <c r="D46" s="426"/>
      <c r="E46" s="426"/>
      <c r="F46" s="426"/>
      <c r="G46" s="426"/>
      <c r="H46" s="426"/>
      <c r="I46" s="426"/>
      <c r="J46" s="426"/>
      <c r="K46" s="426"/>
    </row>
    <row r="47" spans="1:11" s="450" customFormat="1" x14ac:dyDescent="0.25">
      <c r="A47" s="451"/>
      <c r="B47" s="452" t="s">
        <v>1053</v>
      </c>
      <c r="C47" s="426"/>
      <c r="D47" s="426"/>
      <c r="E47" s="426"/>
      <c r="F47" s="426"/>
      <c r="G47" s="426"/>
      <c r="H47" s="426"/>
      <c r="I47" s="426"/>
      <c r="J47" s="426"/>
      <c r="K47" s="426"/>
    </row>
    <row r="48" spans="1:11" s="58" customFormat="1" x14ac:dyDescent="0.25">
      <c r="A48" s="451"/>
      <c r="B48" s="796"/>
    </row>
    <row r="49" spans="2:11" s="59" customFormat="1" x14ac:dyDescent="0.25">
      <c r="B49" s="60" t="s">
        <v>70</v>
      </c>
      <c r="C49" s="437">
        <f>'Notes BS'!D316</f>
        <v>0</v>
      </c>
      <c r="D49" s="437">
        <f>'Notes BS'!D322</f>
        <v>0</v>
      </c>
      <c r="E49" s="437">
        <f>'Notes BS'!D329</f>
        <v>0</v>
      </c>
      <c r="F49" s="437">
        <f>('Statement of Financial Performa'!G27-'Statement of Financial Performa'!F27)+'Notes BS'!D343</f>
        <v>0</v>
      </c>
      <c r="G49" s="437">
        <f>(('Statement of Financial Performa'!G28-'Statement of Financial Performa'!F28)+('Statement of Financial Performa'!G42-'Statement of Financial Performa'!F42))+'Notes BS'!D344</f>
        <v>0</v>
      </c>
      <c r="H49" s="437">
        <f>('Statement of Financial Performa'!G33-'Statement of Financial Performa'!F33)+'Notes BS'!D345</f>
        <v>0</v>
      </c>
      <c r="I49" s="437">
        <f>'Notes BS'!D337+('Statement of Financial Performa'!G34-'Statement of Financial Performa'!F34)</f>
        <v>0</v>
      </c>
      <c r="J49" s="437">
        <f>'Notes BS'!D341+'Notes BS'!D342+'Notes BS'!D346</f>
        <v>0</v>
      </c>
      <c r="K49" s="437">
        <f>SUM(C49:J49)</f>
        <v>0</v>
      </c>
    </row>
    <row r="50" spans="2:11" s="59" customFormat="1" x14ac:dyDescent="0.25">
      <c r="B50" s="61" t="s">
        <v>1323</v>
      </c>
      <c r="C50" s="437"/>
      <c r="D50" s="437"/>
      <c r="E50" s="437"/>
      <c r="F50" s="437"/>
      <c r="G50" s="437"/>
      <c r="H50" s="438"/>
      <c r="I50" s="437"/>
      <c r="J50" s="437"/>
      <c r="K50" s="437">
        <f>SUM(C50:J50)</f>
        <v>0</v>
      </c>
    </row>
    <row r="51" spans="2:11" s="59" customFormat="1" x14ac:dyDescent="0.25">
      <c r="B51" s="60" t="s">
        <v>1324</v>
      </c>
      <c r="C51" s="549"/>
      <c r="D51" s="549"/>
      <c r="E51" s="549"/>
      <c r="F51" s="549"/>
      <c r="G51" s="549"/>
      <c r="H51" s="324"/>
      <c r="I51" s="549"/>
      <c r="J51" s="549"/>
      <c r="K51" s="549"/>
    </row>
    <row r="52" spans="2:11" s="59" customFormat="1" x14ac:dyDescent="0.25">
      <c r="B52" s="61" t="s">
        <v>31</v>
      </c>
      <c r="C52" s="438"/>
      <c r="D52" s="438"/>
      <c r="E52" s="438"/>
      <c r="F52" s="438"/>
      <c r="G52" s="438"/>
      <c r="H52" s="438"/>
      <c r="I52" s="437">
        <f>'Statement of Financial Performa'!F23</f>
        <v>0</v>
      </c>
      <c r="J52" s="438"/>
      <c r="K52" s="437">
        <f t="shared" ref="K52:K65" si="8">SUM(C52:J52)</f>
        <v>0</v>
      </c>
    </row>
    <row r="53" spans="2:11" s="59" customFormat="1" x14ac:dyDescent="0.25">
      <c r="B53" s="99" t="s">
        <v>33</v>
      </c>
      <c r="C53" s="438"/>
      <c r="D53" s="438"/>
      <c r="E53" s="438"/>
      <c r="F53" s="437">
        <f>'Statement of Financial Performa'!F27</f>
        <v>0</v>
      </c>
      <c r="G53" s="438"/>
      <c r="H53" s="438"/>
      <c r="I53" s="438"/>
      <c r="J53" s="438"/>
      <c r="K53" s="437">
        <f t="shared" si="8"/>
        <v>0</v>
      </c>
    </row>
    <row r="54" spans="2:11" s="59" customFormat="1" x14ac:dyDescent="0.25">
      <c r="B54" s="99" t="s">
        <v>35</v>
      </c>
      <c r="C54" s="438"/>
      <c r="D54" s="438"/>
      <c r="E54" s="438"/>
      <c r="F54" s="438"/>
      <c r="G54" s="438"/>
      <c r="H54" s="437">
        <f>'Statement of Financial Performa'!F33</f>
        <v>0</v>
      </c>
      <c r="I54" s="438"/>
      <c r="J54" s="438"/>
      <c r="K54" s="437">
        <f t="shared" si="8"/>
        <v>0</v>
      </c>
    </row>
    <row r="55" spans="2:11" s="59" customFormat="1" x14ac:dyDescent="0.25">
      <c r="B55" s="838" t="s">
        <v>1500</v>
      </c>
      <c r="C55" s="438"/>
      <c r="D55" s="438"/>
      <c r="E55" s="438"/>
      <c r="F55" s="438"/>
      <c r="G55" s="437">
        <f>'Statement of Financial Performa'!F35</f>
        <v>0</v>
      </c>
      <c r="H55" s="438"/>
      <c r="I55" s="438"/>
      <c r="J55" s="438"/>
      <c r="K55" s="437">
        <f t="shared" si="8"/>
        <v>0</v>
      </c>
    </row>
    <row r="56" spans="2:11" s="59" customFormat="1" x14ac:dyDescent="0.25">
      <c r="B56" s="99" t="s">
        <v>34</v>
      </c>
      <c r="C56" s="438"/>
      <c r="D56" s="438"/>
      <c r="E56" s="438"/>
      <c r="F56" s="438"/>
      <c r="G56" s="438"/>
      <c r="H56" s="438"/>
      <c r="I56" s="437">
        <f>'Statement of Financial Performa'!F34</f>
        <v>0</v>
      </c>
      <c r="J56" s="438"/>
      <c r="K56" s="437">
        <f t="shared" si="8"/>
        <v>0</v>
      </c>
    </row>
    <row r="57" spans="2:11" s="59" customFormat="1" x14ac:dyDescent="0.25">
      <c r="B57" s="99" t="s">
        <v>174</v>
      </c>
      <c r="C57" s="439"/>
      <c r="D57" s="439"/>
      <c r="E57" s="439"/>
      <c r="F57" s="439"/>
      <c r="G57" s="440">
        <f>'Statement of Financial Performa'!F42</f>
        <v>0</v>
      </c>
      <c r="H57" s="439"/>
      <c r="I57" s="439"/>
      <c r="J57" s="439"/>
      <c r="K57" s="437">
        <f t="shared" si="8"/>
        <v>0</v>
      </c>
    </row>
    <row r="58" spans="2:11" s="59" customFormat="1" x14ac:dyDescent="0.25">
      <c r="B58" s="45" t="s">
        <v>224</v>
      </c>
      <c r="C58" s="322"/>
      <c r="D58" s="322"/>
      <c r="E58" s="322"/>
      <c r="F58" s="322"/>
      <c r="G58" s="322"/>
      <c r="H58" s="322"/>
      <c r="I58" s="322"/>
      <c r="J58" s="322"/>
      <c r="K58" s="441">
        <f t="shared" si="8"/>
        <v>0</v>
      </c>
    </row>
    <row r="59" spans="2:11" s="59" customFormat="1" x14ac:dyDescent="0.25">
      <c r="B59" s="61" t="s">
        <v>223</v>
      </c>
      <c r="C59" s="437">
        <f>SUM(C48:C58)</f>
        <v>0</v>
      </c>
      <c r="D59" s="437">
        <f>SUM(D48:D58)</f>
        <v>0</v>
      </c>
      <c r="E59" s="437">
        <f t="shared" ref="E59:J59" si="9">SUM(E48:E58)</f>
        <v>0</v>
      </c>
      <c r="F59" s="437">
        <f t="shared" si="9"/>
        <v>0</v>
      </c>
      <c r="G59" s="437">
        <f t="shared" si="9"/>
        <v>0</v>
      </c>
      <c r="H59" s="437">
        <f t="shared" si="9"/>
        <v>0</v>
      </c>
      <c r="I59" s="437">
        <f t="shared" si="9"/>
        <v>0</v>
      </c>
      <c r="J59" s="437">
        <f t="shared" si="9"/>
        <v>0</v>
      </c>
      <c r="K59" s="437">
        <f t="shared" si="8"/>
        <v>0</v>
      </c>
    </row>
    <row r="60" spans="2:11" s="59" customFormat="1" x14ac:dyDescent="0.25">
      <c r="B60" s="61" t="s">
        <v>225</v>
      </c>
      <c r="C60" s="322"/>
      <c r="D60" s="322"/>
      <c r="E60" s="322"/>
      <c r="F60" s="322"/>
      <c r="G60" s="322"/>
      <c r="H60" s="322"/>
      <c r="I60" s="322"/>
      <c r="J60" s="322"/>
      <c r="K60" s="441">
        <f t="shared" si="8"/>
        <v>0</v>
      </c>
    </row>
    <row r="61" spans="2:11" s="59" customFormat="1" x14ac:dyDescent="0.25">
      <c r="B61" s="60" t="s">
        <v>226</v>
      </c>
      <c r="C61" s="437">
        <f>C59-C60</f>
        <v>0</v>
      </c>
      <c r="D61" s="437">
        <f>D59-D60</f>
        <v>0</v>
      </c>
      <c r="E61" s="437">
        <f t="shared" ref="E61:J61" si="10">E59-E60</f>
        <v>0</v>
      </c>
      <c r="F61" s="437">
        <f t="shared" si="10"/>
        <v>0</v>
      </c>
      <c r="G61" s="437">
        <f t="shared" si="10"/>
        <v>0</v>
      </c>
      <c r="H61" s="437">
        <f t="shared" si="10"/>
        <v>0</v>
      </c>
      <c r="I61" s="437">
        <f t="shared" si="10"/>
        <v>0</v>
      </c>
      <c r="J61" s="437">
        <f t="shared" si="10"/>
        <v>0</v>
      </c>
      <c r="K61" s="437">
        <f t="shared" si="8"/>
        <v>0</v>
      </c>
    </row>
    <row r="62" spans="2:11" s="59" customFormat="1" x14ac:dyDescent="0.25">
      <c r="B62" s="61" t="s">
        <v>217</v>
      </c>
      <c r="C62" s="438"/>
      <c r="D62" s="438"/>
      <c r="E62" s="438"/>
      <c r="F62" s="438"/>
      <c r="G62" s="438"/>
      <c r="H62" s="438"/>
      <c r="I62" s="324">
        <v>0</v>
      </c>
      <c r="J62" s="438"/>
      <c r="K62" s="437">
        <f t="shared" si="8"/>
        <v>0</v>
      </c>
    </row>
    <row r="63" spans="2:11" s="59" customFormat="1" x14ac:dyDescent="0.25">
      <c r="B63" s="61" t="s">
        <v>1366</v>
      </c>
      <c r="C63" s="440">
        <f>'Notes BS'!E315</f>
        <v>0</v>
      </c>
      <c r="D63" s="440">
        <f>'Notes BS'!E321</f>
        <v>0</v>
      </c>
      <c r="E63" s="440">
        <f>'Notes BS'!E327-'Notes BS'!E328</f>
        <v>0</v>
      </c>
      <c r="F63" s="439"/>
      <c r="G63" s="439"/>
      <c r="H63" s="439"/>
      <c r="I63" s="439"/>
      <c r="J63" s="439"/>
      <c r="K63" s="437">
        <f t="shared" si="8"/>
        <v>0</v>
      </c>
    </row>
    <row r="64" spans="2:11" s="59" customFormat="1" x14ac:dyDescent="0.25">
      <c r="B64" s="61" t="s">
        <v>224</v>
      </c>
      <c r="C64" s="323"/>
      <c r="D64" s="323"/>
      <c r="E64" s="323"/>
      <c r="F64" s="323"/>
      <c r="G64" s="323"/>
      <c r="H64" s="323"/>
      <c r="I64" s="323"/>
      <c r="J64" s="323"/>
      <c r="K64" s="437">
        <f t="shared" si="8"/>
        <v>0</v>
      </c>
    </row>
    <row r="65" spans="2:11" s="59" customFormat="1" ht="15.75" thickBot="1" x14ac:dyDescent="0.3">
      <c r="B65" s="60" t="s">
        <v>72</v>
      </c>
      <c r="C65" s="443">
        <f>SUM(C61:C64)</f>
        <v>0</v>
      </c>
      <c r="D65" s="443"/>
      <c r="E65" s="443">
        <f t="shared" ref="E65:J65" si="11">SUM(E61:E64)</f>
        <v>0</v>
      </c>
      <c r="F65" s="443">
        <f t="shared" si="11"/>
        <v>0</v>
      </c>
      <c r="G65" s="443">
        <f t="shared" si="11"/>
        <v>0</v>
      </c>
      <c r="H65" s="443">
        <f t="shared" si="11"/>
        <v>0</v>
      </c>
      <c r="I65" s="443">
        <f t="shared" si="11"/>
        <v>0</v>
      </c>
      <c r="J65" s="443">
        <f t="shared" si="11"/>
        <v>0</v>
      </c>
      <c r="K65" s="442">
        <f t="shared" si="8"/>
        <v>0</v>
      </c>
    </row>
    <row r="66" spans="2:11" ht="15.75" thickTop="1" x14ac:dyDescent="0.25">
      <c r="B66" s="62"/>
      <c r="C66" s="63"/>
      <c r="D66" s="63"/>
      <c r="E66" s="63"/>
      <c r="F66" s="63"/>
      <c r="G66" s="63"/>
      <c r="H66" s="63"/>
      <c r="I66" s="63"/>
      <c r="J66" s="63"/>
      <c r="K66" s="63"/>
    </row>
  </sheetData>
  <sheetProtection algorithmName="SHA-512" hashValue="deOX1NoU4jyqaoRiJbTnrXpTmID7BIVE0MdF1ZCSY5r70varVkl9gyUr1FvKyUHN211+gji5z433/YoTw+WRkg==" saltValue="9AuolMYdOb1T3VpzvN6mpg==" spinCount="100000" sheet="1" objects="1" scenarios="1"/>
  <mergeCells count="3">
    <mergeCell ref="A1:A3"/>
    <mergeCell ref="A5:A7"/>
    <mergeCell ref="A12:A14"/>
  </mergeCells>
  <hyperlinks>
    <hyperlink ref="A1" location="HOME!A1" display="HOME"/>
    <hyperlink ref="A2" location="HOME!A1" display="HOME!A1"/>
    <hyperlink ref="A3" location="HOME!A1" display="HOME!A1"/>
    <hyperlink ref="A48" location="HOME!A1" display="HOME!A1"/>
    <hyperlink ref="A5" location="HOME!A1" display="HOME"/>
    <hyperlink ref="A6" location="HOME!A1" display="HOME!A1"/>
    <hyperlink ref="A7" location="HOME!A1" display="HOME!A1"/>
    <hyperlink ref="A12" location="HOME!A1" display="HOME"/>
    <hyperlink ref="A13" location="HOME!A1" display="HOME!A1"/>
    <hyperlink ref="A14" location="HOME!A1" display="HOME!A1"/>
    <hyperlink ref="A5:A7" location="'Statement of Financial Performa'!A1" display="Income Statement"/>
    <hyperlink ref="A12:A14" location="'Statement of Financial Position'!A1" display="SFP"/>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7" style="627" customWidth="1"/>
    <col min="22" max="22" width="27.57031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Clients'!C28</f>
        <v>0</v>
      </c>
      <c r="E2" s="680"/>
      <c r="G2" s="679"/>
      <c r="H2" s="679"/>
      <c r="J2" s="678"/>
      <c r="K2" s="678"/>
      <c r="L2" s="678"/>
      <c r="M2" s="678"/>
    </row>
    <row r="3" spans="1:25" s="670" customFormat="1" ht="49.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Clients'!C28</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34">
        <f>SUM(H5:H204)</f>
        <v>0</v>
      </c>
      <c r="I205" s="636">
        <f>SUM(I5:I204)</f>
        <v>0</v>
      </c>
      <c r="J205" s="637"/>
      <c r="K205" s="636">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bestFit="1" customWidth="1"/>
    <col min="18" max="18" width="25.7109375" style="627" bestFit="1" customWidth="1"/>
    <col min="19" max="19" width="25.7109375" style="627" customWidth="1"/>
    <col min="20" max="20" width="25.7109375" style="627" bestFit="1" customWidth="1"/>
    <col min="21" max="21" width="22.7109375" style="627" customWidth="1"/>
    <col min="22" max="22" width="24.425781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Clients'!C29</f>
        <v>0</v>
      </c>
      <c r="E2" s="680"/>
      <c r="G2" s="679"/>
      <c r="H2" s="679"/>
      <c r="J2" s="678"/>
      <c r="K2" s="678"/>
      <c r="L2" s="678"/>
      <c r="M2" s="678"/>
    </row>
    <row r="3" spans="1:25" s="670" customFormat="1" ht="48"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725"/>
      <c r="V4" s="724" t="s">
        <v>1175</v>
      </c>
    </row>
    <row r="5" spans="1:25" x14ac:dyDescent="0.25">
      <c r="B5" s="950"/>
      <c r="C5" s="953">
        <f>'List of Clients'!C29</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721">
        <f t="shared" ref="T5:T36" si="4">I5-N5-Q5-R5+S5</f>
        <v>0</v>
      </c>
      <c r="U5" s="723"/>
      <c r="V5" s="722"/>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721">
        <f t="shared" si="4"/>
        <v>0</v>
      </c>
      <c r="U6" s="720"/>
      <c r="V6" s="719"/>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721">
        <f t="shared" si="4"/>
        <v>0</v>
      </c>
      <c r="U7" s="720"/>
      <c r="V7" s="719"/>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721">
        <f t="shared" si="4"/>
        <v>0</v>
      </c>
      <c r="U8" s="720"/>
      <c r="V8" s="719"/>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721">
        <f t="shared" si="4"/>
        <v>0</v>
      </c>
      <c r="U9" s="720"/>
      <c r="V9" s="719"/>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721">
        <f t="shared" si="4"/>
        <v>0</v>
      </c>
      <c r="U10" s="720"/>
      <c r="V10" s="719"/>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721">
        <f t="shared" si="4"/>
        <v>0</v>
      </c>
      <c r="U11" s="720"/>
      <c r="V11" s="719"/>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721">
        <f t="shared" si="4"/>
        <v>0</v>
      </c>
      <c r="U12" s="720"/>
      <c r="V12" s="719"/>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721">
        <f t="shared" si="4"/>
        <v>0</v>
      </c>
      <c r="U13" s="720"/>
      <c r="V13" s="719"/>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721">
        <f t="shared" si="4"/>
        <v>0</v>
      </c>
      <c r="U14" s="720"/>
      <c r="V14" s="719"/>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721">
        <f t="shared" si="4"/>
        <v>0</v>
      </c>
      <c r="U15" s="720"/>
      <c r="V15" s="719"/>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721">
        <f t="shared" si="4"/>
        <v>0</v>
      </c>
      <c r="U16" s="720"/>
      <c r="V16" s="719"/>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721">
        <f t="shared" si="4"/>
        <v>0</v>
      </c>
      <c r="U17" s="720"/>
      <c r="V17" s="719"/>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721">
        <f t="shared" si="4"/>
        <v>0</v>
      </c>
      <c r="U18" s="720"/>
      <c r="V18" s="719"/>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721">
        <f t="shared" si="4"/>
        <v>0</v>
      </c>
      <c r="U19" s="720"/>
      <c r="V19" s="719"/>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721">
        <f t="shared" si="4"/>
        <v>0</v>
      </c>
      <c r="U20" s="720"/>
      <c r="V20" s="719"/>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721">
        <f t="shared" si="4"/>
        <v>0</v>
      </c>
      <c r="U21" s="720"/>
      <c r="V21" s="719"/>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721">
        <f t="shared" si="4"/>
        <v>0</v>
      </c>
      <c r="U22" s="720"/>
      <c r="V22" s="719"/>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721">
        <f t="shared" si="4"/>
        <v>0</v>
      </c>
      <c r="U23" s="720"/>
      <c r="V23" s="719"/>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721">
        <f t="shared" si="4"/>
        <v>0</v>
      </c>
      <c r="U24" s="720"/>
      <c r="V24" s="719"/>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721">
        <f t="shared" si="4"/>
        <v>0</v>
      </c>
      <c r="U25" s="720"/>
      <c r="V25" s="719"/>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721">
        <f t="shared" si="4"/>
        <v>0</v>
      </c>
      <c r="U26" s="720"/>
      <c r="V26" s="719"/>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721">
        <f t="shared" si="4"/>
        <v>0</v>
      </c>
      <c r="U27" s="720"/>
      <c r="V27" s="719"/>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721">
        <f t="shared" si="4"/>
        <v>0</v>
      </c>
      <c r="U28" s="720"/>
      <c r="V28" s="719"/>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721">
        <f t="shared" si="4"/>
        <v>0</v>
      </c>
      <c r="U29" s="720"/>
      <c r="V29" s="719"/>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721">
        <f t="shared" si="4"/>
        <v>0</v>
      </c>
      <c r="U30" s="720"/>
      <c r="V30" s="719"/>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721">
        <f t="shared" si="4"/>
        <v>0</v>
      </c>
      <c r="U31" s="720"/>
      <c r="V31" s="719"/>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721">
        <f t="shared" si="4"/>
        <v>0</v>
      </c>
      <c r="U32" s="720"/>
      <c r="V32" s="719"/>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721">
        <f t="shared" si="4"/>
        <v>0</v>
      </c>
      <c r="U33" s="720"/>
      <c r="V33" s="719"/>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721">
        <f t="shared" si="4"/>
        <v>0</v>
      </c>
      <c r="U34" s="720"/>
      <c r="V34" s="719"/>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721">
        <f t="shared" si="4"/>
        <v>0</v>
      </c>
      <c r="U35" s="720"/>
      <c r="V35" s="719"/>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721">
        <f t="shared" si="4"/>
        <v>0</v>
      </c>
      <c r="U36" s="720"/>
      <c r="V36" s="719"/>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721">
        <f t="shared" ref="T37:T68" si="9">I37-N37-Q37-R37+S37</f>
        <v>0</v>
      </c>
      <c r="U37" s="720"/>
      <c r="V37" s="719"/>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721">
        <f t="shared" si="9"/>
        <v>0</v>
      </c>
      <c r="U38" s="720"/>
      <c r="V38" s="719"/>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721">
        <f t="shared" si="9"/>
        <v>0</v>
      </c>
      <c r="U39" s="720"/>
      <c r="V39" s="719"/>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721">
        <f t="shared" si="9"/>
        <v>0</v>
      </c>
      <c r="U40" s="720"/>
      <c r="V40" s="719"/>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721">
        <f t="shared" si="9"/>
        <v>0</v>
      </c>
      <c r="U41" s="720"/>
      <c r="V41" s="719"/>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721">
        <f t="shared" si="9"/>
        <v>0</v>
      </c>
      <c r="U42" s="720"/>
      <c r="V42" s="719"/>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721">
        <f t="shared" si="9"/>
        <v>0</v>
      </c>
      <c r="U43" s="720"/>
      <c r="V43" s="719"/>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721">
        <f t="shared" si="9"/>
        <v>0</v>
      </c>
      <c r="U44" s="720"/>
      <c r="V44" s="719"/>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721">
        <f t="shared" si="9"/>
        <v>0</v>
      </c>
      <c r="U45" s="720"/>
      <c r="V45" s="719"/>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721">
        <f t="shared" si="9"/>
        <v>0</v>
      </c>
      <c r="U46" s="720"/>
      <c r="V46" s="719"/>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721">
        <f t="shared" si="9"/>
        <v>0</v>
      </c>
      <c r="U47" s="720"/>
      <c r="V47" s="719"/>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721">
        <f t="shared" si="9"/>
        <v>0</v>
      </c>
      <c r="U48" s="720"/>
      <c r="V48" s="719"/>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721">
        <f t="shared" si="9"/>
        <v>0</v>
      </c>
      <c r="U49" s="720"/>
      <c r="V49" s="719"/>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721">
        <f t="shared" si="9"/>
        <v>0</v>
      </c>
      <c r="U50" s="720"/>
      <c r="V50" s="719"/>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721">
        <f t="shared" si="9"/>
        <v>0</v>
      </c>
      <c r="U51" s="720"/>
      <c r="V51" s="719"/>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721">
        <f t="shared" si="9"/>
        <v>0</v>
      </c>
      <c r="U52" s="720"/>
      <c r="V52" s="719"/>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721">
        <f t="shared" si="9"/>
        <v>0</v>
      </c>
      <c r="U53" s="720"/>
      <c r="V53" s="719"/>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721">
        <f t="shared" si="9"/>
        <v>0</v>
      </c>
      <c r="U54" s="720"/>
      <c r="V54" s="719"/>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721">
        <f t="shared" si="9"/>
        <v>0</v>
      </c>
      <c r="U55" s="720"/>
      <c r="V55" s="719"/>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721">
        <f t="shared" si="9"/>
        <v>0</v>
      </c>
      <c r="U56" s="720"/>
      <c r="V56" s="719"/>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721">
        <f t="shared" si="9"/>
        <v>0</v>
      </c>
      <c r="U57" s="720"/>
      <c r="V57" s="719"/>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721">
        <f t="shared" si="9"/>
        <v>0</v>
      </c>
      <c r="U58" s="720"/>
      <c r="V58" s="719"/>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721">
        <f t="shared" si="9"/>
        <v>0</v>
      </c>
      <c r="U59" s="720"/>
      <c r="V59" s="719"/>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721">
        <f t="shared" si="9"/>
        <v>0</v>
      </c>
      <c r="U60" s="720"/>
      <c r="V60" s="719"/>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721">
        <f t="shared" si="9"/>
        <v>0</v>
      </c>
      <c r="U61" s="720"/>
      <c r="V61" s="719"/>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721">
        <f t="shared" si="9"/>
        <v>0</v>
      </c>
      <c r="U62" s="720"/>
      <c r="V62" s="719"/>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721">
        <f t="shared" si="9"/>
        <v>0</v>
      </c>
      <c r="U63" s="720"/>
      <c r="V63" s="719"/>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721">
        <f t="shared" si="9"/>
        <v>0</v>
      </c>
      <c r="U64" s="720"/>
      <c r="V64" s="719"/>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721">
        <f t="shared" si="9"/>
        <v>0</v>
      </c>
      <c r="U65" s="720"/>
      <c r="V65" s="719"/>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721">
        <f t="shared" si="9"/>
        <v>0</v>
      </c>
      <c r="U66" s="720"/>
      <c r="V66" s="719"/>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721">
        <f t="shared" si="9"/>
        <v>0</v>
      </c>
      <c r="U67" s="720"/>
      <c r="V67" s="719"/>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721">
        <f t="shared" si="9"/>
        <v>0</v>
      </c>
      <c r="U68" s="720"/>
      <c r="V68" s="719"/>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721">
        <f t="shared" ref="T69:T100" si="14">I69-N69-Q69-R69+S69</f>
        <v>0</v>
      </c>
      <c r="U69" s="720"/>
      <c r="V69" s="719"/>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721">
        <f t="shared" si="14"/>
        <v>0</v>
      </c>
      <c r="U70" s="720"/>
      <c r="V70" s="719"/>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721">
        <f t="shared" si="14"/>
        <v>0</v>
      </c>
      <c r="U71" s="720"/>
      <c r="V71" s="719"/>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721">
        <f t="shared" si="14"/>
        <v>0</v>
      </c>
      <c r="U72" s="720"/>
      <c r="V72" s="719"/>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721">
        <f t="shared" si="14"/>
        <v>0</v>
      </c>
      <c r="U73" s="720"/>
      <c r="V73" s="719"/>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721">
        <f t="shared" si="14"/>
        <v>0</v>
      </c>
      <c r="U74" s="720"/>
      <c r="V74" s="719"/>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721">
        <f t="shared" si="14"/>
        <v>0</v>
      </c>
      <c r="U75" s="720"/>
      <c r="V75" s="719"/>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721">
        <f t="shared" si="14"/>
        <v>0</v>
      </c>
      <c r="U76" s="720"/>
      <c r="V76" s="719"/>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721">
        <f t="shared" si="14"/>
        <v>0</v>
      </c>
      <c r="U77" s="720"/>
      <c r="V77" s="719"/>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721">
        <f t="shared" si="14"/>
        <v>0</v>
      </c>
      <c r="U78" s="720"/>
      <c r="V78" s="719"/>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721">
        <f t="shared" si="14"/>
        <v>0</v>
      </c>
      <c r="U79" s="720"/>
      <c r="V79" s="719"/>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721">
        <f t="shared" si="14"/>
        <v>0</v>
      </c>
      <c r="U80" s="720"/>
      <c r="V80" s="719"/>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721">
        <f t="shared" si="14"/>
        <v>0</v>
      </c>
      <c r="U81" s="720"/>
      <c r="V81" s="719"/>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721">
        <f t="shared" si="14"/>
        <v>0</v>
      </c>
      <c r="U82" s="720"/>
      <c r="V82" s="719"/>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721">
        <f t="shared" si="14"/>
        <v>0</v>
      </c>
      <c r="U83" s="720"/>
      <c r="V83" s="719"/>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721">
        <f t="shared" si="14"/>
        <v>0</v>
      </c>
      <c r="U84" s="720"/>
      <c r="V84" s="719"/>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721">
        <f t="shared" si="14"/>
        <v>0</v>
      </c>
      <c r="U85" s="720"/>
      <c r="V85" s="719"/>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721">
        <f t="shared" si="14"/>
        <v>0</v>
      </c>
      <c r="U86" s="720"/>
      <c r="V86" s="719"/>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721">
        <f t="shared" si="14"/>
        <v>0</v>
      </c>
      <c r="U87" s="720"/>
      <c r="V87" s="719"/>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721">
        <f t="shared" si="14"/>
        <v>0</v>
      </c>
      <c r="U88" s="720"/>
      <c r="V88" s="719"/>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721">
        <f t="shared" si="14"/>
        <v>0</v>
      </c>
      <c r="U89" s="720"/>
      <c r="V89" s="719"/>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721">
        <f t="shared" si="14"/>
        <v>0</v>
      </c>
      <c r="U90" s="720"/>
      <c r="V90" s="719"/>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721">
        <f t="shared" si="14"/>
        <v>0</v>
      </c>
      <c r="U91" s="720"/>
      <c r="V91" s="719"/>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721">
        <f t="shared" si="14"/>
        <v>0</v>
      </c>
      <c r="U92" s="720"/>
      <c r="V92" s="719"/>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721">
        <f t="shared" si="14"/>
        <v>0</v>
      </c>
      <c r="U93" s="720"/>
      <c r="V93" s="719"/>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721">
        <f t="shared" si="14"/>
        <v>0</v>
      </c>
      <c r="U94" s="720"/>
      <c r="V94" s="719"/>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721">
        <f t="shared" si="14"/>
        <v>0</v>
      </c>
      <c r="U95" s="720"/>
      <c r="V95" s="719"/>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721">
        <f t="shared" si="14"/>
        <v>0</v>
      </c>
      <c r="U96" s="720"/>
      <c r="V96" s="719"/>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721">
        <f t="shared" si="14"/>
        <v>0</v>
      </c>
      <c r="U97" s="720"/>
      <c r="V97" s="719"/>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721">
        <f t="shared" si="14"/>
        <v>0</v>
      </c>
      <c r="U98" s="720"/>
      <c r="V98" s="719"/>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721">
        <f t="shared" si="14"/>
        <v>0</v>
      </c>
      <c r="U99" s="720"/>
      <c r="V99" s="719"/>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721">
        <f t="shared" si="14"/>
        <v>0</v>
      </c>
      <c r="U100" s="720"/>
      <c r="V100" s="719"/>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721">
        <f t="shared" ref="T101:T132" si="19">I101-N101-Q101-R101+S101</f>
        <v>0</v>
      </c>
      <c r="U101" s="720"/>
      <c r="V101" s="719"/>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721">
        <f t="shared" si="19"/>
        <v>0</v>
      </c>
      <c r="U102" s="720"/>
      <c r="V102" s="719"/>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721">
        <f t="shared" si="19"/>
        <v>0</v>
      </c>
      <c r="U103" s="720"/>
      <c r="V103" s="719"/>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721">
        <f t="shared" si="19"/>
        <v>0</v>
      </c>
      <c r="U104" s="720"/>
      <c r="V104" s="719"/>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721">
        <f t="shared" si="19"/>
        <v>0</v>
      </c>
      <c r="U105" s="720"/>
      <c r="V105" s="719"/>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721">
        <f t="shared" si="19"/>
        <v>0</v>
      </c>
      <c r="U106" s="720"/>
      <c r="V106" s="719"/>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721">
        <f t="shared" si="19"/>
        <v>0</v>
      </c>
      <c r="U107" s="720"/>
      <c r="V107" s="719"/>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721">
        <f t="shared" si="19"/>
        <v>0</v>
      </c>
      <c r="U108" s="720"/>
      <c r="V108" s="719"/>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721">
        <f t="shared" si="19"/>
        <v>0</v>
      </c>
      <c r="U109" s="720"/>
      <c r="V109" s="719"/>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721">
        <f t="shared" si="19"/>
        <v>0</v>
      </c>
      <c r="U110" s="720"/>
      <c r="V110" s="719"/>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721">
        <f t="shared" si="19"/>
        <v>0</v>
      </c>
      <c r="U111" s="720"/>
      <c r="V111" s="719"/>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721">
        <f t="shared" si="19"/>
        <v>0</v>
      </c>
      <c r="U112" s="720"/>
      <c r="V112" s="719"/>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721">
        <f t="shared" si="19"/>
        <v>0</v>
      </c>
      <c r="U113" s="720"/>
      <c r="V113" s="719"/>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721">
        <f t="shared" si="19"/>
        <v>0</v>
      </c>
      <c r="U114" s="720"/>
      <c r="V114" s="719"/>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721">
        <f t="shared" si="19"/>
        <v>0</v>
      </c>
      <c r="U115" s="720"/>
      <c r="V115" s="719"/>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721">
        <f t="shared" si="19"/>
        <v>0</v>
      </c>
      <c r="U116" s="720"/>
      <c r="V116" s="719"/>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721">
        <f t="shared" si="19"/>
        <v>0</v>
      </c>
      <c r="U117" s="720"/>
      <c r="V117" s="719"/>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721">
        <f t="shared" si="19"/>
        <v>0</v>
      </c>
      <c r="U118" s="720"/>
      <c r="V118" s="719"/>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721">
        <f t="shared" si="19"/>
        <v>0</v>
      </c>
      <c r="U119" s="720"/>
      <c r="V119" s="719"/>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721">
        <f t="shared" si="19"/>
        <v>0</v>
      </c>
      <c r="U120" s="720"/>
      <c r="V120" s="719"/>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721">
        <f t="shared" si="19"/>
        <v>0</v>
      </c>
      <c r="U121" s="720"/>
      <c r="V121" s="719"/>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721">
        <f t="shared" si="19"/>
        <v>0</v>
      </c>
      <c r="U122" s="720"/>
      <c r="V122" s="719"/>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721">
        <f t="shared" si="19"/>
        <v>0</v>
      </c>
      <c r="U123" s="720"/>
      <c r="V123" s="719"/>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721">
        <f t="shared" si="19"/>
        <v>0</v>
      </c>
      <c r="U124" s="720"/>
      <c r="V124" s="719"/>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721">
        <f t="shared" si="19"/>
        <v>0</v>
      </c>
      <c r="U125" s="720"/>
      <c r="V125" s="719"/>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721">
        <f t="shared" si="19"/>
        <v>0</v>
      </c>
      <c r="U126" s="720"/>
      <c r="V126" s="719"/>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721">
        <f t="shared" si="19"/>
        <v>0</v>
      </c>
      <c r="U127" s="720"/>
      <c r="V127" s="719"/>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721">
        <f t="shared" si="19"/>
        <v>0</v>
      </c>
      <c r="U128" s="720"/>
      <c r="V128" s="719"/>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721">
        <f t="shared" si="19"/>
        <v>0</v>
      </c>
      <c r="U129" s="720"/>
      <c r="V129" s="719"/>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721">
        <f t="shared" si="19"/>
        <v>0</v>
      </c>
      <c r="U130" s="720"/>
      <c r="V130" s="719"/>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721">
        <f t="shared" si="19"/>
        <v>0</v>
      </c>
      <c r="U131" s="720"/>
      <c r="V131" s="719"/>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721">
        <f t="shared" si="19"/>
        <v>0</v>
      </c>
      <c r="U132" s="720"/>
      <c r="V132" s="719"/>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721">
        <f t="shared" ref="T133:T164" si="24">I133-N133-Q133-R133+S133</f>
        <v>0</v>
      </c>
      <c r="U133" s="720"/>
      <c r="V133" s="719"/>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721">
        <f t="shared" si="24"/>
        <v>0</v>
      </c>
      <c r="U134" s="720"/>
      <c r="V134" s="719"/>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721">
        <f t="shared" si="24"/>
        <v>0</v>
      </c>
      <c r="U135" s="720"/>
      <c r="V135" s="719"/>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721">
        <f t="shared" si="24"/>
        <v>0</v>
      </c>
      <c r="U136" s="720"/>
      <c r="V136" s="719"/>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721">
        <f t="shared" si="24"/>
        <v>0</v>
      </c>
      <c r="U137" s="720"/>
      <c r="V137" s="719"/>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721">
        <f t="shared" si="24"/>
        <v>0</v>
      </c>
      <c r="U138" s="720"/>
      <c r="V138" s="719"/>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721">
        <f t="shared" si="24"/>
        <v>0</v>
      </c>
      <c r="U139" s="720"/>
      <c r="V139" s="719"/>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721">
        <f t="shared" si="24"/>
        <v>0</v>
      </c>
      <c r="U140" s="720"/>
      <c r="V140" s="719"/>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721">
        <f t="shared" si="24"/>
        <v>0</v>
      </c>
      <c r="U141" s="720"/>
      <c r="V141" s="719"/>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721">
        <f t="shared" si="24"/>
        <v>0</v>
      </c>
      <c r="U142" s="720"/>
      <c r="V142" s="719"/>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721">
        <f t="shared" si="24"/>
        <v>0</v>
      </c>
      <c r="U143" s="720"/>
      <c r="V143" s="719"/>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721">
        <f t="shared" si="24"/>
        <v>0</v>
      </c>
      <c r="U144" s="720"/>
      <c r="V144" s="719"/>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721">
        <f t="shared" si="24"/>
        <v>0</v>
      </c>
      <c r="U145" s="720"/>
      <c r="V145" s="719"/>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721">
        <f t="shared" si="24"/>
        <v>0</v>
      </c>
      <c r="U146" s="720"/>
      <c r="V146" s="719"/>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721">
        <f t="shared" si="24"/>
        <v>0</v>
      </c>
      <c r="U147" s="720"/>
      <c r="V147" s="719"/>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721">
        <f t="shared" si="24"/>
        <v>0</v>
      </c>
      <c r="U148" s="720"/>
      <c r="V148" s="719"/>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721">
        <f t="shared" si="24"/>
        <v>0</v>
      </c>
      <c r="U149" s="720"/>
      <c r="V149" s="719"/>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721">
        <f t="shared" si="24"/>
        <v>0</v>
      </c>
      <c r="U150" s="720"/>
      <c r="V150" s="719"/>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721">
        <f t="shared" si="24"/>
        <v>0</v>
      </c>
      <c r="U151" s="720"/>
      <c r="V151" s="719"/>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721">
        <f t="shared" si="24"/>
        <v>0</v>
      </c>
      <c r="U152" s="720"/>
      <c r="V152" s="719"/>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721">
        <f t="shared" si="24"/>
        <v>0</v>
      </c>
      <c r="U153" s="720"/>
      <c r="V153" s="719"/>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721">
        <f t="shared" si="24"/>
        <v>0</v>
      </c>
      <c r="U154" s="720"/>
      <c r="V154" s="719"/>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721">
        <f t="shared" si="24"/>
        <v>0</v>
      </c>
      <c r="U155" s="720"/>
      <c r="V155" s="719"/>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721">
        <f t="shared" si="24"/>
        <v>0</v>
      </c>
      <c r="U156" s="720"/>
      <c r="V156" s="719"/>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721">
        <f t="shared" si="24"/>
        <v>0</v>
      </c>
      <c r="U157" s="720"/>
      <c r="V157" s="719"/>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721">
        <f t="shared" si="24"/>
        <v>0</v>
      </c>
      <c r="U158" s="720"/>
      <c r="V158" s="719"/>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721">
        <f t="shared" si="24"/>
        <v>0</v>
      </c>
      <c r="U159" s="720"/>
      <c r="V159" s="719"/>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721">
        <f t="shared" si="24"/>
        <v>0</v>
      </c>
      <c r="U160" s="720"/>
      <c r="V160" s="719"/>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721">
        <f t="shared" si="24"/>
        <v>0</v>
      </c>
      <c r="U161" s="720"/>
      <c r="V161" s="719"/>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721">
        <f t="shared" si="24"/>
        <v>0</v>
      </c>
      <c r="U162" s="720"/>
      <c r="V162" s="719"/>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721">
        <f t="shared" si="24"/>
        <v>0</v>
      </c>
      <c r="U163" s="720"/>
      <c r="V163" s="719"/>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721">
        <f t="shared" si="24"/>
        <v>0</v>
      </c>
      <c r="U164" s="720"/>
      <c r="V164" s="719"/>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721">
        <f t="shared" ref="T165:T196" si="29">I165-N165-Q165-R165+S165</f>
        <v>0</v>
      </c>
      <c r="U165" s="720"/>
      <c r="V165" s="719"/>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721">
        <f t="shared" si="29"/>
        <v>0</v>
      </c>
      <c r="U166" s="720"/>
      <c r="V166" s="719"/>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721">
        <f t="shared" si="29"/>
        <v>0</v>
      </c>
      <c r="U167" s="720"/>
      <c r="V167" s="719"/>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721">
        <f t="shared" si="29"/>
        <v>0</v>
      </c>
      <c r="U168" s="720"/>
      <c r="V168" s="719"/>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721">
        <f t="shared" si="29"/>
        <v>0</v>
      </c>
      <c r="U169" s="720"/>
      <c r="V169" s="719"/>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721">
        <f t="shared" si="29"/>
        <v>0</v>
      </c>
      <c r="U170" s="720"/>
      <c r="V170" s="719"/>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721">
        <f t="shared" si="29"/>
        <v>0</v>
      </c>
      <c r="U171" s="720"/>
      <c r="V171" s="719"/>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721">
        <f t="shared" si="29"/>
        <v>0</v>
      </c>
      <c r="U172" s="720"/>
      <c r="V172" s="719"/>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721">
        <f t="shared" si="29"/>
        <v>0</v>
      </c>
      <c r="U173" s="720"/>
      <c r="V173" s="719"/>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721">
        <f t="shared" si="29"/>
        <v>0</v>
      </c>
      <c r="U174" s="720"/>
      <c r="V174" s="719"/>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721">
        <f t="shared" si="29"/>
        <v>0</v>
      </c>
      <c r="U175" s="720"/>
      <c r="V175" s="719"/>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721">
        <f t="shared" si="29"/>
        <v>0</v>
      </c>
      <c r="U176" s="720"/>
      <c r="V176" s="719"/>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721">
        <f t="shared" si="29"/>
        <v>0</v>
      </c>
      <c r="U177" s="720"/>
      <c r="V177" s="719"/>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721">
        <f t="shared" si="29"/>
        <v>0</v>
      </c>
      <c r="U178" s="720"/>
      <c r="V178" s="719"/>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721">
        <f t="shared" si="29"/>
        <v>0</v>
      </c>
      <c r="U179" s="720"/>
      <c r="V179" s="719"/>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721">
        <f t="shared" si="29"/>
        <v>0</v>
      </c>
      <c r="U180" s="720"/>
      <c r="V180" s="719"/>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721">
        <f t="shared" si="29"/>
        <v>0</v>
      </c>
      <c r="U181" s="720"/>
      <c r="V181" s="719"/>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721">
        <f t="shared" si="29"/>
        <v>0</v>
      </c>
      <c r="U182" s="720"/>
      <c r="V182" s="719"/>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721">
        <f t="shared" si="29"/>
        <v>0</v>
      </c>
      <c r="U183" s="720"/>
      <c r="V183" s="719"/>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721">
        <f t="shared" si="29"/>
        <v>0</v>
      </c>
      <c r="U184" s="720"/>
      <c r="V184" s="719"/>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721">
        <f t="shared" si="29"/>
        <v>0</v>
      </c>
      <c r="U185" s="720"/>
      <c r="V185" s="719"/>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721">
        <f t="shared" si="29"/>
        <v>0</v>
      </c>
      <c r="U186" s="720"/>
      <c r="V186" s="719"/>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721">
        <f t="shared" si="29"/>
        <v>0</v>
      </c>
      <c r="U187" s="720"/>
      <c r="V187" s="719"/>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721">
        <f t="shared" si="29"/>
        <v>0</v>
      </c>
      <c r="U188" s="720"/>
      <c r="V188" s="719"/>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721">
        <f t="shared" si="29"/>
        <v>0</v>
      </c>
      <c r="U189" s="720"/>
      <c r="V189" s="719"/>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721">
        <f t="shared" si="29"/>
        <v>0</v>
      </c>
      <c r="U190" s="720"/>
      <c r="V190" s="719"/>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721">
        <f t="shared" si="29"/>
        <v>0</v>
      </c>
      <c r="U191" s="720"/>
      <c r="V191" s="719"/>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721">
        <f t="shared" si="29"/>
        <v>0</v>
      </c>
      <c r="U192" s="720"/>
      <c r="V192" s="719"/>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721">
        <f t="shared" si="29"/>
        <v>0</v>
      </c>
      <c r="U193" s="720"/>
      <c r="V193" s="719"/>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721">
        <f t="shared" si="29"/>
        <v>0</v>
      </c>
      <c r="U194" s="720"/>
      <c r="V194" s="719"/>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721">
        <f t="shared" si="29"/>
        <v>0</v>
      </c>
      <c r="U195" s="720"/>
      <c r="V195" s="719"/>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721">
        <f t="shared" si="29"/>
        <v>0</v>
      </c>
      <c r="U196" s="720"/>
      <c r="V196" s="719"/>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721">
        <f t="shared" ref="T197:T204" si="34">I197-N197-Q197-R197+S197</f>
        <v>0</v>
      </c>
      <c r="U197" s="720"/>
      <c r="V197" s="719"/>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721">
        <f t="shared" si="34"/>
        <v>0</v>
      </c>
      <c r="U198" s="720"/>
      <c r="V198" s="719"/>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721">
        <f t="shared" si="34"/>
        <v>0</v>
      </c>
      <c r="U199" s="720"/>
      <c r="V199" s="719"/>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721">
        <f t="shared" si="34"/>
        <v>0</v>
      </c>
      <c r="U200" s="720"/>
      <c r="V200" s="719"/>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721">
        <f t="shared" si="34"/>
        <v>0</v>
      </c>
      <c r="U201" s="720"/>
      <c r="V201" s="719"/>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721">
        <f t="shared" si="34"/>
        <v>0</v>
      </c>
      <c r="U202" s="720"/>
      <c r="V202" s="719"/>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721">
        <f t="shared" si="34"/>
        <v>0</v>
      </c>
      <c r="U203" s="720"/>
      <c r="V203" s="719"/>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721">
        <f t="shared" si="34"/>
        <v>0</v>
      </c>
      <c r="U204" s="720"/>
      <c r="V204" s="719"/>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6">
        <f t="shared" si="35"/>
        <v>0</v>
      </c>
      <c r="U205" s="718"/>
      <c r="V205" s="717"/>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5.85546875" style="627" customWidth="1"/>
    <col min="22" max="22" width="26.855468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Clients'!C30</f>
        <v>0</v>
      </c>
      <c r="E2" s="680"/>
      <c r="G2" s="679"/>
      <c r="H2" s="679"/>
      <c r="J2" s="678"/>
      <c r="K2" s="678"/>
      <c r="L2" s="678"/>
      <c r="M2" s="678"/>
    </row>
    <row r="3" spans="1:25" s="670" customFormat="1" ht="47.25" customHeight="1" x14ac:dyDescent="0.25">
      <c r="A3" s="677" t="s">
        <v>1161</v>
      </c>
      <c r="B3" s="959" t="s">
        <v>60</v>
      </c>
      <c r="C3" s="737" t="s">
        <v>1196</v>
      </c>
      <c r="D3" s="741" t="s">
        <v>1195</v>
      </c>
      <c r="E3" s="741" t="s">
        <v>1194</v>
      </c>
      <c r="F3" s="736" t="s">
        <v>1193</v>
      </c>
      <c r="G3" s="739" t="s">
        <v>1192</v>
      </c>
      <c r="H3" s="740" t="s">
        <v>1189</v>
      </c>
      <c r="I3" s="735" t="s">
        <v>1191</v>
      </c>
      <c r="J3" s="739" t="s">
        <v>1190</v>
      </c>
      <c r="K3" s="738" t="s">
        <v>1189</v>
      </c>
      <c r="L3" s="738" t="s">
        <v>1188</v>
      </c>
      <c r="M3" s="738" t="s">
        <v>1187</v>
      </c>
      <c r="N3" s="737" t="s">
        <v>1186</v>
      </c>
      <c r="O3" s="736" t="s">
        <v>1185</v>
      </c>
      <c r="P3" s="736" t="s">
        <v>1184</v>
      </c>
      <c r="Q3" s="736" t="s">
        <v>1183</v>
      </c>
      <c r="R3" s="736" t="s">
        <v>1182</v>
      </c>
      <c r="S3" s="735" t="s">
        <v>1147</v>
      </c>
      <c r="T3" s="734" t="s">
        <v>1181</v>
      </c>
      <c r="U3" s="734" t="s">
        <v>1180</v>
      </c>
      <c r="V3" s="734" t="s">
        <v>1179</v>
      </c>
    </row>
    <row r="4" spans="1:25" s="661" customFormat="1" ht="15.75" thickBot="1" x14ac:dyDescent="0.3">
      <c r="B4" s="960"/>
      <c r="C4" s="733"/>
      <c r="D4" s="732"/>
      <c r="E4" s="732" t="s">
        <v>1178</v>
      </c>
      <c r="F4" s="729"/>
      <c r="G4" s="730" t="s">
        <v>1177</v>
      </c>
      <c r="H4" s="731"/>
      <c r="I4" s="728"/>
      <c r="J4" s="730" t="s">
        <v>1177</v>
      </c>
      <c r="K4" s="726"/>
      <c r="L4" s="726" t="s">
        <v>1175</v>
      </c>
      <c r="M4" s="726" t="s">
        <v>1175</v>
      </c>
      <c r="N4" s="726" t="s">
        <v>1175</v>
      </c>
      <c r="O4" s="729" t="s">
        <v>1176</v>
      </c>
      <c r="P4" s="729"/>
      <c r="Q4" s="729"/>
      <c r="R4" s="729"/>
      <c r="S4" s="728"/>
      <c r="T4" s="727"/>
      <c r="U4" s="727"/>
      <c r="V4" s="726" t="s">
        <v>1175</v>
      </c>
    </row>
    <row r="5" spans="1:25" x14ac:dyDescent="0.25">
      <c r="B5" s="950"/>
      <c r="C5" s="953">
        <f>'List of Clients'!C30</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bestFit="1" customWidth="1"/>
    <col min="18" max="18" width="25.7109375" style="627" bestFit="1" customWidth="1"/>
    <col min="19" max="19" width="25.7109375" style="627" customWidth="1"/>
    <col min="20" max="20" width="25.7109375" style="627" bestFit="1" customWidth="1"/>
    <col min="21" max="21" width="31.7109375" style="627" customWidth="1"/>
    <col min="22" max="22" width="27"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Clients'!C31</f>
        <v>0</v>
      </c>
      <c r="E2" s="680"/>
      <c r="G2" s="679"/>
      <c r="H2" s="679"/>
      <c r="J2" s="678"/>
      <c r="K2" s="678"/>
      <c r="L2" s="678"/>
      <c r="M2" s="678"/>
    </row>
    <row r="3" spans="1:25" s="670" customFormat="1" ht="51"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725"/>
      <c r="V4" s="724" t="s">
        <v>1175</v>
      </c>
    </row>
    <row r="5" spans="1:25" x14ac:dyDescent="0.25">
      <c r="B5" s="950"/>
      <c r="C5" s="953">
        <f>'List of Clients'!C31</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721">
        <f t="shared" ref="T5:T36" si="4">I5-N5-Q5-R5+S5</f>
        <v>0</v>
      </c>
      <c r="U5" s="723"/>
      <c r="V5" s="722"/>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721">
        <f t="shared" si="4"/>
        <v>0</v>
      </c>
      <c r="U6" s="720"/>
      <c r="V6" s="719"/>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721">
        <f t="shared" si="4"/>
        <v>0</v>
      </c>
      <c r="U7" s="720"/>
      <c r="V7" s="719"/>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721">
        <f t="shared" si="4"/>
        <v>0</v>
      </c>
      <c r="U8" s="720"/>
      <c r="V8" s="719"/>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721">
        <f t="shared" si="4"/>
        <v>0</v>
      </c>
      <c r="U9" s="720"/>
      <c r="V9" s="719"/>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721">
        <f t="shared" si="4"/>
        <v>0</v>
      </c>
      <c r="U10" s="720"/>
      <c r="V10" s="719"/>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721">
        <f t="shared" si="4"/>
        <v>0</v>
      </c>
      <c r="U11" s="720"/>
      <c r="V11" s="719"/>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721">
        <f t="shared" si="4"/>
        <v>0</v>
      </c>
      <c r="U12" s="720"/>
      <c r="V12" s="719"/>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721">
        <f t="shared" si="4"/>
        <v>0</v>
      </c>
      <c r="U13" s="720"/>
      <c r="V13" s="719"/>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721">
        <f t="shared" si="4"/>
        <v>0</v>
      </c>
      <c r="U14" s="720"/>
      <c r="V14" s="719"/>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721">
        <f t="shared" si="4"/>
        <v>0</v>
      </c>
      <c r="U15" s="720"/>
      <c r="V15" s="719"/>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721">
        <f t="shared" si="4"/>
        <v>0</v>
      </c>
      <c r="U16" s="720"/>
      <c r="V16" s="719"/>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721">
        <f t="shared" si="4"/>
        <v>0</v>
      </c>
      <c r="U17" s="720"/>
      <c r="V17" s="719"/>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721">
        <f t="shared" si="4"/>
        <v>0</v>
      </c>
      <c r="U18" s="720"/>
      <c r="V18" s="719"/>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721">
        <f t="shared" si="4"/>
        <v>0</v>
      </c>
      <c r="U19" s="720"/>
      <c r="V19" s="719"/>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721">
        <f t="shared" si="4"/>
        <v>0</v>
      </c>
      <c r="U20" s="720"/>
      <c r="V20" s="719"/>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721">
        <f t="shared" si="4"/>
        <v>0</v>
      </c>
      <c r="U21" s="720"/>
      <c r="V21" s="719"/>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721">
        <f t="shared" si="4"/>
        <v>0</v>
      </c>
      <c r="U22" s="720"/>
      <c r="V22" s="719"/>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721">
        <f t="shared" si="4"/>
        <v>0</v>
      </c>
      <c r="U23" s="720"/>
      <c r="V23" s="719"/>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721">
        <f t="shared" si="4"/>
        <v>0</v>
      </c>
      <c r="U24" s="720"/>
      <c r="V24" s="719"/>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721">
        <f t="shared" si="4"/>
        <v>0</v>
      </c>
      <c r="U25" s="720"/>
      <c r="V25" s="719"/>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721">
        <f t="shared" si="4"/>
        <v>0</v>
      </c>
      <c r="U26" s="720"/>
      <c r="V26" s="719"/>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721">
        <f t="shared" si="4"/>
        <v>0</v>
      </c>
      <c r="U27" s="720"/>
      <c r="V27" s="719"/>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721">
        <f t="shared" si="4"/>
        <v>0</v>
      </c>
      <c r="U28" s="720"/>
      <c r="V28" s="719"/>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721">
        <f t="shared" si="4"/>
        <v>0</v>
      </c>
      <c r="U29" s="720"/>
      <c r="V29" s="719"/>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721">
        <f t="shared" si="4"/>
        <v>0</v>
      </c>
      <c r="U30" s="720"/>
      <c r="V30" s="719"/>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721">
        <f t="shared" si="4"/>
        <v>0</v>
      </c>
      <c r="U31" s="720"/>
      <c r="V31" s="719"/>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721">
        <f t="shared" si="4"/>
        <v>0</v>
      </c>
      <c r="U32" s="720"/>
      <c r="V32" s="719"/>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721">
        <f t="shared" si="4"/>
        <v>0</v>
      </c>
      <c r="U33" s="720"/>
      <c r="V33" s="719"/>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721">
        <f t="shared" si="4"/>
        <v>0</v>
      </c>
      <c r="U34" s="720"/>
      <c r="V34" s="719"/>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721">
        <f t="shared" si="4"/>
        <v>0</v>
      </c>
      <c r="U35" s="720"/>
      <c r="V35" s="719"/>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721">
        <f t="shared" si="4"/>
        <v>0</v>
      </c>
      <c r="U36" s="720"/>
      <c r="V36" s="719"/>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721">
        <f t="shared" ref="T37:T68" si="9">I37-N37-Q37-R37+S37</f>
        <v>0</v>
      </c>
      <c r="U37" s="720"/>
      <c r="V37" s="719"/>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721">
        <f t="shared" si="9"/>
        <v>0</v>
      </c>
      <c r="U38" s="720"/>
      <c r="V38" s="719"/>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721">
        <f t="shared" si="9"/>
        <v>0</v>
      </c>
      <c r="U39" s="720"/>
      <c r="V39" s="719"/>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721">
        <f t="shared" si="9"/>
        <v>0</v>
      </c>
      <c r="U40" s="720"/>
      <c r="V40" s="719"/>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721">
        <f t="shared" si="9"/>
        <v>0</v>
      </c>
      <c r="U41" s="720"/>
      <c r="V41" s="719"/>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721">
        <f t="shared" si="9"/>
        <v>0</v>
      </c>
      <c r="U42" s="720"/>
      <c r="V42" s="719"/>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721">
        <f t="shared" si="9"/>
        <v>0</v>
      </c>
      <c r="U43" s="720"/>
      <c r="V43" s="719"/>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721">
        <f t="shared" si="9"/>
        <v>0</v>
      </c>
      <c r="U44" s="720"/>
      <c r="V44" s="719"/>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721">
        <f t="shared" si="9"/>
        <v>0</v>
      </c>
      <c r="U45" s="720"/>
      <c r="V45" s="719"/>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721">
        <f t="shared" si="9"/>
        <v>0</v>
      </c>
      <c r="U46" s="720"/>
      <c r="V46" s="719"/>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721">
        <f t="shared" si="9"/>
        <v>0</v>
      </c>
      <c r="U47" s="720"/>
      <c r="V47" s="719"/>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721">
        <f t="shared" si="9"/>
        <v>0</v>
      </c>
      <c r="U48" s="720"/>
      <c r="V48" s="719"/>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721">
        <f t="shared" si="9"/>
        <v>0</v>
      </c>
      <c r="U49" s="720"/>
      <c r="V49" s="719"/>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721">
        <f t="shared" si="9"/>
        <v>0</v>
      </c>
      <c r="U50" s="720"/>
      <c r="V50" s="719"/>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721">
        <f t="shared" si="9"/>
        <v>0</v>
      </c>
      <c r="U51" s="720"/>
      <c r="V51" s="719"/>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721">
        <f t="shared" si="9"/>
        <v>0</v>
      </c>
      <c r="U52" s="720"/>
      <c r="V52" s="719"/>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721">
        <f t="shared" si="9"/>
        <v>0</v>
      </c>
      <c r="U53" s="720"/>
      <c r="V53" s="719"/>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721">
        <f t="shared" si="9"/>
        <v>0</v>
      </c>
      <c r="U54" s="720"/>
      <c r="V54" s="719"/>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721">
        <f t="shared" si="9"/>
        <v>0</v>
      </c>
      <c r="U55" s="720"/>
      <c r="V55" s="719"/>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721">
        <f t="shared" si="9"/>
        <v>0</v>
      </c>
      <c r="U56" s="720"/>
      <c r="V56" s="719"/>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721">
        <f t="shared" si="9"/>
        <v>0</v>
      </c>
      <c r="U57" s="720"/>
      <c r="V57" s="719"/>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721">
        <f t="shared" si="9"/>
        <v>0</v>
      </c>
      <c r="U58" s="720"/>
      <c r="V58" s="719"/>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721">
        <f t="shared" si="9"/>
        <v>0</v>
      </c>
      <c r="U59" s="720"/>
      <c r="V59" s="719"/>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721">
        <f t="shared" si="9"/>
        <v>0</v>
      </c>
      <c r="U60" s="720"/>
      <c r="V60" s="719"/>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721">
        <f t="shared" si="9"/>
        <v>0</v>
      </c>
      <c r="U61" s="720"/>
      <c r="V61" s="719"/>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721">
        <f t="shared" si="9"/>
        <v>0</v>
      </c>
      <c r="U62" s="720"/>
      <c r="V62" s="719"/>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721">
        <f t="shared" si="9"/>
        <v>0</v>
      </c>
      <c r="U63" s="720"/>
      <c r="V63" s="719"/>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721">
        <f t="shared" si="9"/>
        <v>0</v>
      </c>
      <c r="U64" s="720"/>
      <c r="V64" s="719"/>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721">
        <f t="shared" si="9"/>
        <v>0</v>
      </c>
      <c r="U65" s="720"/>
      <c r="V65" s="719"/>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721">
        <f t="shared" si="9"/>
        <v>0</v>
      </c>
      <c r="U66" s="720"/>
      <c r="V66" s="719"/>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721">
        <f t="shared" si="9"/>
        <v>0</v>
      </c>
      <c r="U67" s="720"/>
      <c r="V67" s="719"/>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721">
        <f t="shared" si="9"/>
        <v>0</v>
      </c>
      <c r="U68" s="720"/>
      <c r="V68" s="719"/>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721">
        <f t="shared" ref="T69:T100" si="14">I69-N69-Q69-R69+S69</f>
        <v>0</v>
      </c>
      <c r="U69" s="720"/>
      <c r="V69" s="719"/>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721">
        <f t="shared" si="14"/>
        <v>0</v>
      </c>
      <c r="U70" s="720"/>
      <c r="V70" s="719"/>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721">
        <f t="shared" si="14"/>
        <v>0</v>
      </c>
      <c r="U71" s="720"/>
      <c r="V71" s="719"/>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721">
        <f t="shared" si="14"/>
        <v>0</v>
      </c>
      <c r="U72" s="720"/>
      <c r="V72" s="719"/>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721">
        <f t="shared" si="14"/>
        <v>0</v>
      </c>
      <c r="U73" s="720"/>
      <c r="V73" s="719"/>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721">
        <f t="shared" si="14"/>
        <v>0</v>
      </c>
      <c r="U74" s="720"/>
      <c r="V74" s="719"/>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721">
        <f t="shared" si="14"/>
        <v>0</v>
      </c>
      <c r="U75" s="720"/>
      <c r="V75" s="719"/>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721">
        <f t="shared" si="14"/>
        <v>0</v>
      </c>
      <c r="U76" s="720"/>
      <c r="V76" s="719"/>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721">
        <f t="shared" si="14"/>
        <v>0</v>
      </c>
      <c r="U77" s="720"/>
      <c r="V77" s="719"/>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721">
        <f t="shared" si="14"/>
        <v>0</v>
      </c>
      <c r="U78" s="720"/>
      <c r="V78" s="719"/>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721">
        <f t="shared" si="14"/>
        <v>0</v>
      </c>
      <c r="U79" s="720"/>
      <c r="V79" s="719"/>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721">
        <f t="shared" si="14"/>
        <v>0</v>
      </c>
      <c r="U80" s="720"/>
      <c r="V80" s="719"/>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721">
        <f t="shared" si="14"/>
        <v>0</v>
      </c>
      <c r="U81" s="720"/>
      <c r="V81" s="719"/>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721">
        <f t="shared" si="14"/>
        <v>0</v>
      </c>
      <c r="U82" s="720"/>
      <c r="V82" s="719"/>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721">
        <f t="shared" si="14"/>
        <v>0</v>
      </c>
      <c r="U83" s="720"/>
      <c r="V83" s="719"/>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721">
        <f t="shared" si="14"/>
        <v>0</v>
      </c>
      <c r="U84" s="720"/>
      <c r="V84" s="719"/>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721">
        <f t="shared" si="14"/>
        <v>0</v>
      </c>
      <c r="U85" s="720"/>
      <c r="V85" s="719"/>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721">
        <f t="shared" si="14"/>
        <v>0</v>
      </c>
      <c r="U86" s="720"/>
      <c r="V86" s="719"/>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721">
        <f t="shared" si="14"/>
        <v>0</v>
      </c>
      <c r="U87" s="720"/>
      <c r="V87" s="719"/>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721">
        <f t="shared" si="14"/>
        <v>0</v>
      </c>
      <c r="U88" s="720"/>
      <c r="V88" s="719"/>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721">
        <f t="shared" si="14"/>
        <v>0</v>
      </c>
      <c r="U89" s="720"/>
      <c r="V89" s="719"/>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721">
        <f t="shared" si="14"/>
        <v>0</v>
      </c>
      <c r="U90" s="720"/>
      <c r="V90" s="719"/>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721">
        <f t="shared" si="14"/>
        <v>0</v>
      </c>
      <c r="U91" s="720"/>
      <c r="V91" s="719"/>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721">
        <f t="shared" si="14"/>
        <v>0</v>
      </c>
      <c r="U92" s="720"/>
      <c r="V92" s="719"/>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721">
        <f t="shared" si="14"/>
        <v>0</v>
      </c>
      <c r="U93" s="720"/>
      <c r="V93" s="719"/>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721">
        <f t="shared" si="14"/>
        <v>0</v>
      </c>
      <c r="U94" s="720"/>
      <c r="V94" s="719"/>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721">
        <f t="shared" si="14"/>
        <v>0</v>
      </c>
      <c r="U95" s="720"/>
      <c r="V95" s="719"/>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721">
        <f t="shared" si="14"/>
        <v>0</v>
      </c>
      <c r="U96" s="720"/>
      <c r="V96" s="719"/>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721">
        <f t="shared" si="14"/>
        <v>0</v>
      </c>
      <c r="U97" s="720"/>
      <c r="V97" s="719"/>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721">
        <f t="shared" si="14"/>
        <v>0</v>
      </c>
      <c r="U98" s="720"/>
      <c r="V98" s="719"/>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721">
        <f t="shared" si="14"/>
        <v>0</v>
      </c>
      <c r="U99" s="720"/>
      <c r="V99" s="719"/>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721">
        <f t="shared" si="14"/>
        <v>0</v>
      </c>
      <c r="U100" s="720"/>
      <c r="V100" s="719"/>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721">
        <f t="shared" ref="T101:T132" si="19">I101-N101-Q101-R101+S101</f>
        <v>0</v>
      </c>
      <c r="U101" s="720"/>
      <c r="V101" s="719"/>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721">
        <f t="shared" si="19"/>
        <v>0</v>
      </c>
      <c r="U102" s="720"/>
      <c r="V102" s="719"/>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721">
        <f t="shared" si="19"/>
        <v>0</v>
      </c>
      <c r="U103" s="720"/>
      <c r="V103" s="719"/>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721">
        <f t="shared" si="19"/>
        <v>0</v>
      </c>
      <c r="U104" s="720"/>
      <c r="V104" s="719"/>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721">
        <f t="shared" si="19"/>
        <v>0</v>
      </c>
      <c r="U105" s="720"/>
      <c r="V105" s="719"/>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721">
        <f t="shared" si="19"/>
        <v>0</v>
      </c>
      <c r="U106" s="720"/>
      <c r="V106" s="719"/>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721">
        <f t="shared" si="19"/>
        <v>0</v>
      </c>
      <c r="U107" s="720"/>
      <c r="V107" s="719"/>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721">
        <f t="shared" si="19"/>
        <v>0</v>
      </c>
      <c r="U108" s="720"/>
      <c r="V108" s="719"/>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721">
        <f t="shared" si="19"/>
        <v>0</v>
      </c>
      <c r="U109" s="720"/>
      <c r="V109" s="719"/>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721">
        <f t="shared" si="19"/>
        <v>0</v>
      </c>
      <c r="U110" s="720"/>
      <c r="V110" s="719"/>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721">
        <f t="shared" si="19"/>
        <v>0</v>
      </c>
      <c r="U111" s="720"/>
      <c r="V111" s="719"/>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721">
        <f t="shared" si="19"/>
        <v>0</v>
      </c>
      <c r="U112" s="720"/>
      <c r="V112" s="719"/>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721">
        <f t="shared" si="19"/>
        <v>0</v>
      </c>
      <c r="U113" s="720"/>
      <c r="V113" s="719"/>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721">
        <f t="shared" si="19"/>
        <v>0</v>
      </c>
      <c r="U114" s="720"/>
      <c r="V114" s="719"/>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721">
        <f t="shared" si="19"/>
        <v>0</v>
      </c>
      <c r="U115" s="720"/>
      <c r="V115" s="719"/>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721">
        <f t="shared" si="19"/>
        <v>0</v>
      </c>
      <c r="U116" s="720"/>
      <c r="V116" s="719"/>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721">
        <f t="shared" si="19"/>
        <v>0</v>
      </c>
      <c r="U117" s="720"/>
      <c r="V117" s="719"/>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721">
        <f t="shared" si="19"/>
        <v>0</v>
      </c>
      <c r="U118" s="720"/>
      <c r="V118" s="719"/>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721">
        <f t="shared" si="19"/>
        <v>0</v>
      </c>
      <c r="U119" s="720"/>
      <c r="V119" s="719"/>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721">
        <f t="shared" si="19"/>
        <v>0</v>
      </c>
      <c r="U120" s="720"/>
      <c r="V120" s="719"/>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721">
        <f t="shared" si="19"/>
        <v>0</v>
      </c>
      <c r="U121" s="720"/>
      <c r="V121" s="719"/>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721">
        <f t="shared" si="19"/>
        <v>0</v>
      </c>
      <c r="U122" s="720"/>
      <c r="V122" s="719"/>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721">
        <f t="shared" si="19"/>
        <v>0</v>
      </c>
      <c r="U123" s="720"/>
      <c r="V123" s="719"/>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721">
        <f t="shared" si="19"/>
        <v>0</v>
      </c>
      <c r="U124" s="720"/>
      <c r="V124" s="719"/>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721">
        <f t="shared" si="19"/>
        <v>0</v>
      </c>
      <c r="U125" s="720"/>
      <c r="V125" s="719"/>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721">
        <f t="shared" si="19"/>
        <v>0</v>
      </c>
      <c r="U126" s="720"/>
      <c r="V126" s="719"/>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721">
        <f t="shared" si="19"/>
        <v>0</v>
      </c>
      <c r="U127" s="720"/>
      <c r="V127" s="719"/>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721">
        <f t="shared" si="19"/>
        <v>0</v>
      </c>
      <c r="U128" s="720"/>
      <c r="V128" s="719"/>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721">
        <f t="shared" si="19"/>
        <v>0</v>
      </c>
      <c r="U129" s="720"/>
      <c r="V129" s="719"/>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721">
        <f t="shared" si="19"/>
        <v>0</v>
      </c>
      <c r="U130" s="720"/>
      <c r="V130" s="719"/>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721">
        <f t="shared" si="19"/>
        <v>0</v>
      </c>
      <c r="U131" s="720"/>
      <c r="V131" s="719"/>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721">
        <f t="shared" si="19"/>
        <v>0</v>
      </c>
      <c r="U132" s="720"/>
      <c r="V132" s="719"/>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721">
        <f t="shared" ref="T133:T164" si="24">I133-N133-Q133-R133+S133</f>
        <v>0</v>
      </c>
      <c r="U133" s="720"/>
      <c r="V133" s="719"/>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721">
        <f t="shared" si="24"/>
        <v>0</v>
      </c>
      <c r="U134" s="720"/>
      <c r="V134" s="719"/>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721">
        <f t="shared" si="24"/>
        <v>0</v>
      </c>
      <c r="U135" s="720"/>
      <c r="V135" s="719"/>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721">
        <f t="shared" si="24"/>
        <v>0</v>
      </c>
      <c r="U136" s="720"/>
      <c r="V136" s="719"/>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721">
        <f t="shared" si="24"/>
        <v>0</v>
      </c>
      <c r="U137" s="720"/>
      <c r="V137" s="719"/>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721">
        <f t="shared" si="24"/>
        <v>0</v>
      </c>
      <c r="U138" s="720"/>
      <c r="V138" s="719"/>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721">
        <f t="shared" si="24"/>
        <v>0</v>
      </c>
      <c r="U139" s="720"/>
      <c r="V139" s="719"/>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721">
        <f t="shared" si="24"/>
        <v>0</v>
      </c>
      <c r="U140" s="720"/>
      <c r="V140" s="719"/>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721">
        <f t="shared" si="24"/>
        <v>0</v>
      </c>
      <c r="U141" s="720"/>
      <c r="V141" s="719"/>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721">
        <f t="shared" si="24"/>
        <v>0</v>
      </c>
      <c r="U142" s="720"/>
      <c r="V142" s="719"/>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721">
        <f t="shared" si="24"/>
        <v>0</v>
      </c>
      <c r="U143" s="720"/>
      <c r="V143" s="719"/>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721">
        <f t="shared" si="24"/>
        <v>0</v>
      </c>
      <c r="U144" s="720"/>
      <c r="V144" s="719"/>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721">
        <f t="shared" si="24"/>
        <v>0</v>
      </c>
      <c r="U145" s="720"/>
      <c r="V145" s="719"/>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721">
        <f t="shared" si="24"/>
        <v>0</v>
      </c>
      <c r="U146" s="720"/>
      <c r="V146" s="719"/>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721">
        <f t="shared" si="24"/>
        <v>0</v>
      </c>
      <c r="U147" s="720"/>
      <c r="V147" s="719"/>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721">
        <f t="shared" si="24"/>
        <v>0</v>
      </c>
      <c r="U148" s="720"/>
      <c r="V148" s="719"/>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721">
        <f t="shared" si="24"/>
        <v>0</v>
      </c>
      <c r="U149" s="720"/>
      <c r="V149" s="719"/>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721">
        <f t="shared" si="24"/>
        <v>0</v>
      </c>
      <c r="U150" s="720"/>
      <c r="V150" s="719"/>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721">
        <f t="shared" si="24"/>
        <v>0</v>
      </c>
      <c r="U151" s="720"/>
      <c r="V151" s="719"/>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721">
        <f t="shared" si="24"/>
        <v>0</v>
      </c>
      <c r="U152" s="720"/>
      <c r="V152" s="719"/>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721">
        <f t="shared" si="24"/>
        <v>0</v>
      </c>
      <c r="U153" s="720"/>
      <c r="V153" s="719"/>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721">
        <f t="shared" si="24"/>
        <v>0</v>
      </c>
      <c r="U154" s="720"/>
      <c r="V154" s="719"/>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721">
        <f t="shared" si="24"/>
        <v>0</v>
      </c>
      <c r="U155" s="720"/>
      <c r="V155" s="719"/>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721">
        <f t="shared" si="24"/>
        <v>0</v>
      </c>
      <c r="U156" s="720"/>
      <c r="V156" s="719"/>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721">
        <f t="shared" si="24"/>
        <v>0</v>
      </c>
      <c r="U157" s="720"/>
      <c r="V157" s="719"/>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721">
        <f t="shared" si="24"/>
        <v>0</v>
      </c>
      <c r="U158" s="720"/>
      <c r="V158" s="719"/>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721">
        <f t="shared" si="24"/>
        <v>0</v>
      </c>
      <c r="U159" s="720"/>
      <c r="V159" s="719"/>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721">
        <f t="shared" si="24"/>
        <v>0</v>
      </c>
      <c r="U160" s="720"/>
      <c r="V160" s="719"/>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721">
        <f t="shared" si="24"/>
        <v>0</v>
      </c>
      <c r="U161" s="720"/>
      <c r="V161" s="719"/>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721">
        <f t="shared" si="24"/>
        <v>0</v>
      </c>
      <c r="U162" s="720"/>
      <c r="V162" s="719"/>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721">
        <f t="shared" si="24"/>
        <v>0</v>
      </c>
      <c r="U163" s="720"/>
      <c r="V163" s="719"/>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721">
        <f t="shared" si="24"/>
        <v>0</v>
      </c>
      <c r="U164" s="720"/>
      <c r="V164" s="719"/>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721">
        <f t="shared" ref="T165:T196" si="29">I165-N165-Q165-R165+S165</f>
        <v>0</v>
      </c>
      <c r="U165" s="720"/>
      <c r="V165" s="719"/>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721">
        <f t="shared" si="29"/>
        <v>0</v>
      </c>
      <c r="U166" s="720"/>
      <c r="V166" s="719"/>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721">
        <f t="shared" si="29"/>
        <v>0</v>
      </c>
      <c r="U167" s="720"/>
      <c r="V167" s="719"/>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721">
        <f t="shared" si="29"/>
        <v>0</v>
      </c>
      <c r="U168" s="720"/>
      <c r="V168" s="719"/>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721">
        <f t="shared" si="29"/>
        <v>0</v>
      </c>
      <c r="U169" s="720"/>
      <c r="V169" s="719"/>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721">
        <f t="shared" si="29"/>
        <v>0</v>
      </c>
      <c r="U170" s="720"/>
      <c r="V170" s="719"/>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721">
        <f t="shared" si="29"/>
        <v>0</v>
      </c>
      <c r="U171" s="720"/>
      <c r="V171" s="719"/>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721">
        <f t="shared" si="29"/>
        <v>0</v>
      </c>
      <c r="U172" s="720"/>
      <c r="V172" s="719"/>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721">
        <f t="shared" si="29"/>
        <v>0</v>
      </c>
      <c r="U173" s="720"/>
      <c r="V173" s="719"/>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721">
        <f t="shared" si="29"/>
        <v>0</v>
      </c>
      <c r="U174" s="720"/>
      <c r="V174" s="719"/>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721">
        <f t="shared" si="29"/>
        <v>0</v>
      </c>
      <c r="U175" s="720"/>
      <c r="V175" s="719"/>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721">
        <f t="shared" si="29"/>
        <v>0</v>
      </c>
      <c r="U176" s="720"/>
      <c r="V176" s="719"/>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721">
        <f t="shared" si="29"/>
        <v>0</v>
      </c>
      <c r="U177" s="720"/>
      <c r="V177" s="719"/>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721">
        <f t="shared" si="29"/>
        <v>0</v>
      </c>
      <c r="U178" s="720"/>
      <c r="V178" s="719"/>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721">
        <f t="shared" si="29"/>
        <v>0</v>
      </c>
      <c r="U179" s="720"/>
      <c r="V179" s="719"/>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721">
        <f t="shared" si="29"/>
        <v>0</v>
      </c>
      <c r="U180" s="720"/>
      <c r="V180" s="719"/>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721">
        <f t="shared" si="29"/>
        <v>0</v>
      </c>
      <c r="U181" s="720"/>
      <c r="V181" s="719"/>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721">
        <f t="shared" si="29"/>
        <v>0</v>
      </c>
      <c r="U182" s="720"/>
      <c r="V182" s="719"/>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721">
        <f t="shared" si="29"/>
        <v>0</v>
      </c>
      <c r="U183" s="720"/>
      <c r="V183" s="719"/>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721">
        <f t="shared" si="29"/>
        <v>0</v>
      </c>
      <c r="U184" s="720"/>
      <c r="V184" s="719"/>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721">
        <f t="shared" si="29"/>
        <v>0</v>
      </c>
      <c r="U185" s="720"/>
      <c r="V185" s="719"/>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721">
        <f t="shared" si="29"/>
        <v>0</v>
      </c>
      <c r="U186" s="720"/>
      <c r="V186" s="719"/>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721">
        <f t="shared" si="29"/>
        <v>0</v>
      </c>
      <c r="U187" s="720"/>
      <c r="V187" s="719"/>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721">
        <f t="shared" si="29"/>
        <v>0</v>
      </c>
      <c r="U188" s="720"/>
      <c r="V188" s="719"/>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721">
        <f t="shared" si="29"/>
        <v>0</v>
      </c>
      <c r="U189" s="720"/>
      <c r="V189" s="719"/>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721">
        <f t="shared" si="29"/>
        <v>0</v>
      </c>
      <c r="U190" s="720"/>
      <c r="V190" s="719"/>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721">
        <f t="shared" si="29"/>
        <v>0</v>
      </c>
      <c r="U191" s="720"/>
      <c r="V191" s="719"/>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721">
        <f t="shared" si="29"/>
        <v>0</v>
      </c>
      <c r="U192" s="720"/>
      <c r="V192" s="719"/>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721">
        <f t="shared" si="29"/>
        <v>0</v>
      </c>
      <c r="U193" s="720"/>
      <c r="V193" s="719"/>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721">
        <f t="shared" si="29"/>
        <v>0</v>
      </c>
      <c r="U194" s="720"/>
      <c r="V194" s="719"/>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721">
        <f t="shared" si="29"/>
        <v>0</v>
      </c>
      <c r="U195" s="720"/>
      <c r="V195" s="719"/>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721">
        <f t="shared" si="29"/>
        <v>0</v>
      </c>
      <c r="U196" s="720"/>
      <c r="V196" s="719"/>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721">
        <f t="shared" ref="T197:T204" si="34">I197-N197-Q197-R197+S197</f>
        <v>0</v>
      </c>
      <c r="U197" s="720"/>
      <c r="V197" s="719"/>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721">
        <f t="shared" si="34"/>
        <v>0</v>
      </c>
      <c r="U198" s="720"/>
      <c r="V198" s="719"/>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721">
        <f t="shared" si="34"/>
        <v>0</v>
      </c>
      <c r="U199" s="720"/>
      <c r="V199" s="719"/>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721">
        <f t="shared" si="34"/>
        <v>0</v>
      </c>
      <c r="U200" s="720"/>
      <c r="V200" s="719"/>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721">
        <f t="shared" si="34"/>
        <v>0</v>
      </c>
      <c r="U201" s="720"/>
      <c r="V201" s="719"/>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721">
        <f t="shared" si="34"/>
        <v>0</v>
      </c>
      <c r="U202" s="720"/>
      <c r="V202" s="719"/>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721">
        <f t="shared" si="34"/>
        <v>0</v>
      </c>
      <c r="U203" s="720"/>
      <c r="V203" s="719"/>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721">
        <f t="shared" si="34"/>
        <v>0</v>
      </c>
      <c r="U204" s="720"/>
      <c r="V204" s="719"/>
    </row>
    <row r="205" spans="2:22" s="632" customFormat="1" ht="15.75" thickBot="1" x14ac:dyDescent="0.3">
      <c r="B205" s="641"/>
      <c r="C205" s="640" t="s">
        <v>6</v>
      </c>
      <c r="D205" s="639"/>
      <c r="E205" s="639"/>
      <c r="F205" s="634">
        <f>SUM(F5:F204)</f>
        <v>0</v>
      </c>
      <c r="G205" s="638"/>
      <c r="H205" s="634">
        <f>SUM(H5:H204)</f>
        <v>0</v>
      </c>
      <c r="I205" s="636">
        <f>SUM(I5:I204)</f>
        <v>0</v>
      </c>
      <c r="J205" s="637"/>
      <c r="K205" s="636">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6">
        <f t="shared" si="35"/>
        <v>0</v>
      </c>
      <c r="U205" s="718"/>
      <c r="V205" s="717"/>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7.5703125" style="627" customWidth="1"/>
    <col min="22" max="22" width="28.1406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Clients'!C32</f>
        <v>0</v>
      </c>
      <c r="E2" s="680"/>
      <c r="G2" s="679"/>
      <c r="H2" s="679"/>
      <c r="J2" s="678"/>
      <c r="K2" s="678"/>
      <c r="L2" s="678"/>
      <c r="M2" s="678"/>
    </row>
    <row r="3" spans="1:25" s="670" customFormat="1" ht="49.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Clients'!C32</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9195"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8.7109375" style="627" customWidth="1"/>
    <col min="22" max="22" width="29.71093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Clients'!C33</f>
        <v>0</v>
      </c>
      <c r="E2" s="680"/>
      <c r="G2" s="679"/>
      <c r="H2" s="679"/>
      <c r="J2" s="678"/>
      <c r="K2" s="678"/>
      <c r="L2" s="678"/>
      <c r="M2" s="678"/>
    </row>
    <row r="3" spans="1:25" s="670" customFormat="1" ht="45.75" customHeight="1" x14ac:dyDescent="0.25">
      <c r="A3" s="677" t="s">
        <v>1161</v>
      </c>
      <c r="B3" s="959" t="s">
        <v>60</v>
      </c>
      <c r="C3" s="737" t="s">
        <v>1196</v>
      </c>
      <c r="D3" s="741" t="s">
        <v>1195</v>
      </c>
      <c r="E3" s="741" t="s">
        <v>1194</v>
      </c>
      <c r="F3" s="736" t="s">
        <v>1193</v>
      </c>
      <c r="G3" s="739" t="s">
        <v>1192</v>
      </c>
      <c r="H3" s="740" t="s">
        <v>1189</v>
      </c>
      <c r="I3" s="735" t="s">
        <v>1191</v>
      </c>
      <c r="J3" s="739" t="s">
        <v>1190</v>
      </c>
      <c r="K3" s="738" t="s">
        <v>1189</v>
      </c>
      <c r="L3" s="738" t="s">
        <v>1188</v>
      </c>
      <c r="M3" s="738" t="s">
        <v>1187</v>
      </c>
      <c r="N3" s="737" t="s">
        <v>1186</v>
      </c>
      <c r="O3" s="736" t="s">
        <v>1185</v>
      </c>
      <c r="P3" s="736" t="s">
        <v>1184</v>
      </c>
      <c r="Q3" s="736" t="s">
        <v>1183</v>
      </c>
      <c r="R3" s="736" t="s">
        <v>1182</v>
      </c>
      <c r="S3" s="735" t="s">
        <v>1147</v>
      </c>
      <c r="T3" s="734" t="s">
        <v>1181</v>
      </c>
      <c r="U3" s="734" t="s">
        <v>1180</v>
      </c>
      <c r="V3" s="734" t="s">
        <v>1179</v>
      </c>
    </row>
    <row r="4" spans="1:25" s="661" customFormat="1" ht="15.75" thickBot="1" x14ac:dyDescent="0.3">
      <c r="B4" s="960"/>
      <c r="C4" s="733"/>
      <c r="D4" s="732"/>
      <c r="E4" s="732" t="s">
        <v>1178</v>
      </c>
      <c r="F4" s="729"/>
      <c r="G4" s="730" t="s">
        <v>1177</v>
      </c>
      <c r="H4" s="731"/>
      <c r="I4" s="728"/>
      <c r="J4" s="730" t="s">
        <v>1177</v>
      </c>
      <c r="K4" s="726"/>
      <c r="L4" s="726" t="s">
        <v>1175</v>
      </c>
      <c r="M4" s="726" t="s">
        <v>1175</v>
      </c>
      <c r="N4" s="726" t="s">
        <v>1175</v>
      </c>
      <c r="O4" s="729" t="s">
        <v>1176</v>
      </c>
      <c r="P4" s="729"/>
      <c r="Q4" s="729"/>
      <c r="R4" s="729"/>
      <c r="S4" s="728"/>
      <c r="T4" s="727"/>
      <c r="U4" s="727"/>
      <c r="V4" s="726" t="s">
        <v>1175</v>
      </c>
    </row>
    <row r="5" spans="1:25" x14ac:dyDescent="0.25">
      <c r="B5" s="950"/>
      <c r="C5" s="953">
        <f>'List of Clients'!C33</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34">
        <f>SUM(H5:H204)</f>
        <v>0</v>
      </c>
      <c r="I205" s="636">
        <f>SUM(I5:I204)</f>
        <v>0</v>
      </c>
      <c r="J205" s="637"/>
      <c r="K205" s="636">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9195"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7.5703125" style="627" customWidth="1"/>
    <col min="22" max="22" width="28.285156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Clients'!C34</f>
        <v>0</v>
      </c>
      <c r="E2" s="680"/>
      <c r="G2" s="679"/>
      <c r="H2" s="679"/>
      <c r="J2" s="678"/>
      <c r="K2" s="678"/>
      <c r="L2" s="678"/>
      <c r="M2" s="678"/>
    </row>
    <row r="3" spans="1:25" s="670" customFormat="1" ht="45.7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Clients'!C34</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182"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9.85546875" style="627" customWidth="1"/>
    <col min="22" max="22" width="30.71093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Clients'!C35</f>
        <v>0</v>
      </c>
      <c r="E2" s="680"/>
      <c r="G2" s="679"/>
      <c r="H2" s="679"/>
      <c r="J2" s="678"/>
      <c r="K2" s="678"/>
      <c r="L2" s="678"/>
      <c r="M2" s="678"/>
    </row>
    <row r="3" spans="1:25" s="670" customFormat="1" ht="47.2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Clients'!C35</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7.5703125" style="627" customWidth="1"/>
    <col min="22" max="22" width="28.425781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Clients'!C36</f>
        <v>0</v>
      </c>
      <c r="E2" s="680"/>
      <c r="G2" s="679"/>
      <c r="H2" s="679"/>
      <c r="J2" s="678"/>
      <c r="K2" s="678"/>
      <c r="L2" s="678"/>
      <c r="M2" s="678"/>
    </row>
    <row r="3" spans="1:25" s="670" customFormat="1" ht="48" customHeight="1" x14ac:dyDescent="0.25">
      <c r="A3" s="677" t="s">
        <v>1161</v>
      </c>
      <c r="B3" s="959" t="s">
        <v>60</v>
      </c>
      <c r="C3" s="737" t="s">
        <v>1196</v>
      </c>
      <c r="D3" s="741" t="s">
        <v>1195</v>
      </c>
      <c r="E3" s="741" t="s">
        <v>1194</v>
      </c>
      <c r="F3" s="736" t="s">
        <v>1193</v>
      </c>
      <c r="G3" s="739" t="s">
        <v>1192</v>
      </c>
      <c r="H3" s="740" t="s">
        <v>1189</v>
      </c>
      <c r="I3" s="735" t="s">
        <v>1191</v>
      </c>
      <c r="J3" s="739" t="s">
        <v>1190</v>
      </c>
      <c r="K3" s="738" t="s">
        <v>1189</v>
      </c>
      <c r="L3" s="738" t="s">
        <v>1188</v>
      </c>
      <c r="M3" s="738" t="s">
        <v>1187</v>
      </c>
      <c r="N3" s="737" t="s">
        <v>1186</v>
      </c>
      <c r="O3" s="736" t="s">
        <v>1185</v>
      </c>
      <c r="P3" s="736" t="s">
        <v>1184</v>
      </c>
      <c r="Q3" s="736" t="s">
        <v>1183</v>
      </c>
      <c r="R3" s="736" t="s">
        <v>1182</v>
      </c>
      <c r="S3" s="735" t="s">
        <v>1147</v>
      </c>
      <c r="T3" s="734" t="s">
        <v>1181</v>
      </c>
      <c r="U3" s="734" t="s">
        <v>1180</v>
      </c>
      <c r="V3" s="734" t="s">
        <v>1179</v>
      </c>
    </row>
    <row r="4" spans="1:25" s="661" customFormat="1" ht="15.75" thickBot="1" x14ac:dyDescent="0.3">
      <c r="B4" s="960"/>
      <c r="C4" s="733"/>
      <c r="D4" s="732"/>
      <c r="E4" s="732" t="s">
        <v>1178</v>
      </c>
      <c r="F4" s="729"/>
      <c r="G4" s="730" t="s">
        <v>1177</v>
      </c>
      <c r="H4" s="731"/>
      <c r="I4" s="728"/>
      <c r="J4" s="730" t="s">
        <v>1177</v>
      </c>
      <c r="K4" s="726"/>
      <c r="L4" s="726" t="s">
        <v>1175</v>
      </c>
      <c r="M4" s="726" t="s">
        <v>1175</v>
      </c>
      <c r="N4" s="726" t="s">
        <v>1175</v>
      </c>
      <c r="O4" s="729" t="s">
        <v>1176</v>
      </c>
      <c r="P4" s="729"/>
      <c r="Q4" s="729"/>
      <c r="R4" s="729"/>
      <c r="S4" s="728"/>
      <c r="T4" s="727"/>
      <c r="U4" s="727"/>
      <c r="V4" s="726" t="s">
        <v>1175</v>
      </c>
    </row>
    <row r="5" spans="1:25" x14ac:dyDescent="0.25">
      <c r="B5" s="950"/>
      <c r="C5" s="953">
        <f>'List of Clients'!C36</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5.140625" style="627" customWidth="1"/>
    <col min="22" max="22" width="26.285156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Clients'!C37</f>
        <v>0</v>
      </c>
      <c r="E2" s="680"/>
      <c r="G2" s="679"/>
      <c r="H2" s="679"/>
      <c r="J2" s="678"/>
      <c r="K2" s="678"/>
      <c r="L2" s="678"/>
      <c r="M2" s="678"/>
    </row>
    <row r="3" spans="1:25" s="670" customFormat="1" ht="47.25" customHeight="1" x14ac:dyDescent="0.25">
      <c r="A3" s="677" t="s">
        <v>1161</v>
      </c>
      <c r="B3" s="959" t="s">
        <v>60</v>
      </c>
      <c r="C3" s="737" t="s">
        <v>1196</v>
      </c>
      <c r="D3" s="741" t="s">
        <v>1195</v>
      </c>
      <c r="E3" s="741" t="s">
        <v>1194</v>
      </c>
      <c r="F3" s="736" t="s">
        <v>1193</v>
      </c>
      <c r="G3" s="739" t="s">
        <v>1192</v>
      </c>
      <c r="H3" s="740" t="s">
        <v>1189</v>
      </c>
      <c r="I3" s="735" t="s">
        <v>1191</v>
      </c>
      <c r="J3" s="739" t="s">
        <v>1190</v>
      </c>
      <c r="K3" s="738" t="s">
        <v>1189</v>
      </c>
      <c r="L3" s="738" t="s">
        <v>1188</v>
      </c>
      <c r="M3" s="738" t="s">
        <v>1187</v>
      </c>
      <c r="N3" s="737" t="s">
        <v>1186</v>
      </c>
      <c r="O3" s="736" t="s">
        <v>1185</v>
      </c>
      <c r="P3" s="736" t="s">
        <v>1184</v>
      </c>
      <c r="Q3" s="736" t="s">
        <v>1183</v>
      </c>
      <c r="R3" s="736" t="s">
        <v>1182</v>
      </c>
      <c r="S3" s="735" t="s">
        <v>1147</v>
      </c>
      <c r="T3" s="734" t="s">
        <v>1181</v>
      </c>
      <c r="U3" s="734" t="s">
        <v>1180</v>
      </c>
      <c r="V3" s="734" t="s">
        <v>1179</v>
      </c>
    </row>
    <row r="4" spans="1:25" s="661" customFormat="1" ht="15.75" thickBot="1" x14ac:dyDescent="0.3">
      <c r="B4" s="960"/>
      <c r="C4" s="733"/>
      <c r="D4" s="732"/>
      <c r="E4" s="732" t="s">
        <v>1178</v>
      </c>
      <c r="F4" s="729"/>
      <c r="G4" s="730" t="s">
        <v>1177</v>
      </c>
      <c r="H4" s="731"/>
      <c r="I4" s="728"/>
      <c r="J4" s="730" t="s">
        <v>1177</v>
      </c>
      <c r="K4" s="726"/>
      <c r="L4" s="726" t="s">
        <v>1175</v>
      </c>
      <c r="M4" s="726" t="s">
        <v>1175</v>
      </c>
      <c r="N4" s="726" t="s">
        <v>1175</v>
      </c>
      <c r="O4" s="729" t="s">
        <v>1176</v>
      </c>
      <c r="P4" s="729"/>
      <c r="Q4" s="729"/>
      <c r="R4" s="729"/>
      <c r="S4" s="728"/>
      <c r="T4" s="727"/>
      <c r="U4" s="727"/>
      <c r="V4" s="726" t="s">
        <v>1175</v>
      </c>
    </row>
    <row r="5" spans="1:25" x14ac:dyDescent="0.25">
      <c r="B5" s="950"/>
      <c r="C5" s="953">
        <f>'List of Clients'!C37</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713"/>
      <c r="M204" s="713"/>
      <c r="N204" s="646">
        <f t="shared" si="32"/>
        <v>0</v>
      </c>
      <c r="O204" s="712"/>
      <c r="P204" s="645">
        <f t="shared" si="33"/>
        <v>0</v>
      </c>
      <c r="Q204" s="712"/>
      <c r="R204" s="712"/>
      <c r="S204" s="711"/>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
  <sheetViews>
    <sheetView showGridLines="0" zoomScaleNormal="100" zoomScaleSheetLayoutView="100" workbookViewId="0">
      <pane ySplit="3" topLeftCell="A55" activePane="bottomLeft" state="frozen"/>
      <selection activeCell="H20" sqref="H20"/>
      <selection pane="bottomLeft" sqref="A1:A4"/>
    </sheetView>
  </sheetViews>
  <sheetFormatPr defaultRowHeight="15" x14ac:dyDescent="0.25"/>
  <cols>
    <col min="1" max="1" width="9.140625" style="29"/>
    <col min="2" max="2" width="55.85546875" style="29" customWidth="1"/>
    <col min="3" max="3" width="4.42578125" style="29" customWidth="1"/>
    <col min="4" max="4" width="24.28515625" style="75" customWidth="1"/>
    <col min="5" max="5" width="25.5703125" style="29" customWidth="1"/>
    <col min="6" max="6" width="2.140625" style="75" customWidth="1"/>
    <col min="7" max="7" width="25.85546875" style="75" customWidth="1"/>
    <col min="8" max="8" width="26.5703125" style="75" customWidth="1"/>
    <col min="9" max="9" width="24.28515625" style="29" customWidth="1"/>
    <col min="10" max="16384" width="9.140625" style="29"/>
  </cols>
  <sheetData>
    <row r="1" spans="1:8" x14ac:dyDescent="0.25">
      <c r="A1" s="875" t="s">
        <v>172</v>
      </c>
      <c r="B1" s="64" t="s">
        <v>264</v>
      </c>
      <c r="C1" s="65"/>
      <c r="D1" s="98">
        <f>E1-120</f>
        <v>42705</v>
      </c>
      <c r="E1" s="98">
        <f>HOME!O5</f>
        <v>42825</v>
      </c>
      <c r="F1" s="66"/>
      <c r="G1" s="66"/>
      <c r="H1" s="66"/>
    </row>
    <row r="2" spans="1:8" ht="30" customHeight="1" x14ac:dyDescent="0.25">
      <c r="A2" s="875"/>
      <c r="B2" s="60"/>
      <c r="C2" s="60"/>
      <c r="D2" s="427" t="s">
        <v>21</v>
      </c>
      <c r="E2" s="427" t="s">
        <v>20</v>
      </c>
      <c r="F2" s="67"/>
      <c r="G2" s="428" t="s">
        <v>1055</v>
      </c>
      <c r="H2" s="429" t="s">
        <v>1056</v>
      </c>
    </row>
    <row r="3" spans="1:8" s="71" customFormat="1" x14ac:dyDescent="0.25">
      <c r="A3" s="875"/>
      <c r="B3" s="68"/>
      <c r="C3" s="68"/>
      <c r="D3" s="69" t="s">
        <v>1010</v>
      </c>
      <c r="E3" s="69" t="s">
        <v>1010</v>
      </c>
      <c r="F3" s="70"/>
      <c r="G3" s="69" t="s">
        <v>1010</v>
      </c>
      <c r="H3" s="69" t="s">
        <v>1010</v>
      </c>
    </row>
    <row r="4" spans="1:8" x14ac:dyDescent="0.25">
      <c r="A4" s="875"/>
      <c r="B4" s="60" t="s">
        <v>228</v>
      </c>
      <c r="C4" s="60"/>
      <c r="D4" s="72"/>
      <c r="E4" s="72"/>
      <c r="F4" s="73"/>
      <c r="G4" s="73"/>
      <c r="H4" s="73"/>
    </row>
    <row r="5" spans="1:8" x14ac:dyDescent="0.25">
      <c r="B5" s="61" t="s">
        <v>229</v>
      </c>
      <c r="C5" s="74"/>
      <c r="D5" s="326"/>
      <c r="E5" s="325"/>
      <c r="F5" s="133"/>
      <c r="G5" s="133"/>
      <c r="H5" s="133"/>
    </row>
    <row r="6" spans="1:8" x14ac:dyDescent="0.25">
      <c r="B6" s="61" t="s">
        <v>230</v>
      </c>
      <c r="C6" s="74"/>
      <c r="D6" s="326"/>
      <c r="E6" s="326"/>
      <c r="F6" s="133"/>
      <c r="G6" s="133"/>
      <c r="H6" s="133"/>
    </row>
    <row r="7" spans="1:8" x14ac:dyDescent="0.25">
      <c r="B7" s="61" t="s">
        <v>231</v>
      </c>
      <c r="C7" s="74"/>
      <c r="D7" s="325"/>
      <c r="E7" s="325"/>
      <c r="F7" s="134"/>
      <c r="G7" s="134"/>
      <c r="H7" s="134"/>
    </row>
    <row r="8" spans="1:8" x14ac:dyDescent="0.25">
      <c r="B8" s="61" t="s">
        <v>232</v>
      </c>
      <c r="C8" s="74"/>
      <c r="D8" s="325"/>
      <c r="E8" s="325"/>
      <c r="F8" s="134"/>
      <c r="G8" s="134"/>
      <c r="H8" s="134"/>
    </row>
    <row r="9" spans="1:8" x14ac:dyDescent="0.25">
      <c r="B9" s="61" t="s">
        <v>233</v>
      </c>
      <c r="C9" s="74"/>
      <c r="D9" s="325"/>
      <c r="E9" s="325"/>
      <c r="F9" s="134"/>
      <c r="G9" s="134"/>
      <c r="H9" s="134"/>
    </row>
    <row r="10" spans="1:8" x14ac:dyDescent="0.25">
      <c r="B10" s="61" t="s">
        <v>234</v>
      </c>
      <c r="C10" s="74"/>
      <c r="D10" s="325"/>
      <c r="E10" s="325"/>
      <c r="F10" s="134"/>
      <c r="G10" s="134"/>
      <c r="H10" s="134"/>
    </row>
    <row r="11" spans="1:8" x14ac:dyDescent="0.25">
      <c r="B11" s="61" t="s">
        <v>235</v>
      </c>
      <c r="C11" s="74"/>
      <c r="D11" s="134"/>
      <c r="E11" s="134"/>
      <c r="F11" s="134"/>
      <c r="G11" s="134"/>
      <c r="H11" s="134"/>
    </row>
    <row r="12" spans="1:8" x14ac:dyDescent="0.25">
      <c r="B12" s="61" t="s">
        <v>257</v>
      </c>
      <c r="C12" s="74"/>
      <c r="D12" s="134"/>
      <c r="E12" s="134"/>
      <c r="F12" s="134"/>
      <c r="G12" s="134"/>
      <c r="H12" s="134"/>
    </row>
    <row r="13" spans="1:8" x14ac:dyDescent="0.25">
      <c r="B13" s="61"/>
      <c r="C13" s="74"/>
      <c r="D13" s="134"/>
      <c r="E13" s="134"/>
      <c r="F13" s="134"/>
      <c r="G13" s="134"/>
      <c r="H13" s="134"/>
    </row>
    <row r="14" spans="1:8" x14ac:dyDescent="0.25">
      <c r="B14" s="61"/>
      <c r="C14" s="74"/>
      <c r="D14" s="327"/>
      <c r="E14" s="327"/>
      <c r="F14" s="134"/>
      <c r="G14" s="134"/>
      <c r="H14" s="134"/>
    </row>
    <row r="15" spans="1:8" x14ac:dyDescent="0.25">
      <c r="B15" s="61"/>
      <c r="C15" s="74"/>
      <c r="D15" s="446">
        <f>SUM(D5:D14)</f>
        <v>0</v>
      </c>
      <c r="E15" s="446">
        <f>SUM(E5:E14)</f>
        <v>0</v>
      </c>
      <c r="F15" s="430">
        <f>SUM(F5:F14)</f>
        <v>0</v>
      </c>
      <c r="G15" s="447">
        <f>SUM(G5:G14)</f>
        <v>0</v>
      </c>
      <c r="H15" s="447">
        <f>SUM(H5:H14)</f>
        <v>0</v>
      </c>
    </row>
    <row r="16" spans="1:8" x14ac:dyDescent="0.25">
      <c r="B16" s="61" t="s">
        <v>1344</v>
      </c>
      <c r="C16" s="74"/>
      <c r="D16" s="61"/>
      <c r="E16" s="61"/>
      <c r="F16" s="61"/>
      <c r="G16" s="61"/>
      <c r="H16" s="133"/>
    </row>
    <row r="17" spans="2:8" x14ac:dyDescent="0.25">
      <c r="B17" s="61" t="s">
        <v>1345</v>
      </c>
      <c r="C17" s="74"/>
      <c r="D17" s="61"/>
      <c r="E17" s="61"/>
      <c r="F17" s="61"/>
      <c r="G17" s="61"/>
      <c r="H17" s="133"/>
    </row>
    <row r="18" spans="2:8" x14ac:dyDescent="0.25">
      <c r="B18" s="61" t="s">
        <v>1023</v>
      </c>
      <c r="C18" s="74"/>
      <c r="D18" s="61"/>
      <c r="E18" s="61"/>
      <c r="F18" s="61"/>
      <c r="G18" s="61"/>
      <c r="H18" s="133"/>
    </row>
    <row r="19" spans="2:8" x14ac:dyDescent="0.25">
      <c r="B19" s="61" t="s">
        <v>1346</v>
      </c>
      <c r="C19" s="74"/>
      <c r="D19" s="61"/>
      <c r="E19" s="61"/>
      <c r="F19" s="61"/>
      <c r="G19" s="61"/>
      <c r="H19" s="133"/>
    </row>
    <row r="20" spans="2:8" x14ac:dyDescent="0.25">
      <c r="B20" s="61" t="s">
        <v>236</v>
      </c>
      <c r="C20" s="74"/>
      <c r="D20" s="61"/>
      <c r="E20" s="61"/>
      <c r="F20" s="61"/>
      <c r="G20" s="61"/>
      <c r="H20" s="133"/>
    </row>
    <row r="21" spans="2:8" x14ac:dyDescent="0.25">
      <c r="B21" s="61" t="s">
        <v>1278</v>
      </c>
      <c r="C21" s="74"/>
      <c r="D21" s="61"/>
      <c r="E21" s="61"/>
      <c r="F21" s="61"/>
      <c r="G21" s="61"/>
      <c r="H21" s="133"/>
    </row>
    <row r="22" spans="2:8" x14ac:dyDescent="0.25">
      <c r="B22" s="61" t="s">
        <v>1279</v>
      </c>
      <c r="C22" s="74"/>
      <c r="D22" s="61"/>
      <c r="E22" s="61"/>
      <c r="F22" s="61"/>
      <c r="G22" s="61"/>
      <c r="H22" s="133"/>
    </row>
    <row r="23" spans="2:8" x14ac:dyDescent="0.25">
      <c r="B23" s="61" t="s">
        <v>1347</v>
      </c>
      <c r="C23" s="74"/>
      <c r="D23" s="61"/>
      <c r="E23" s="61"/>
      <c r="F23" s="61"/>
      <c r="G23" s="61"/>
      <c r="H23" s="133"/>
    </row>
    <row r="24" spans="2:8" x14ac:dyDescent="0.25">
      <c r="B24" s="61" t="s">
        <v>1024</v>
      </c>
      <c r="C24" s="74"/>
      <c r="D24" s="61"/>
      <c r="E24" s="61"/>
      <c r="F24" s="61"/>
      <c r="G24" s="61"/>
      <c r="H24" s="133"/>
    </row>
    <row r="25" spans="2:8" x14ac:dyDescent="0.25">
      <c r="B25" s="61" t="s">
        <v>1013</v>
      </c>
      <c r="C25" s="74"/>
      <c r="D25" s="61"/>
      <c r="E25" s="61"/>
      <c r="F25" s="61"/>
      <c r="G25" s="61"/>
      <c r="H25" s="133"/>
    </row>
    <row r="26" spans="2:8" x14ac:dyDescent="0.25">
      <c r="B26" s="61" t="s">
        <v>237</v>
      </c>
      <c r="C26" s="74"/>
      <c r="D26" s="61"/>
      <c r="E26" s="61"/>
      <c r="F26" s="61"/>
      <c r="G26" s="61"/>
      <c r="H26" s="133"/>
    </row>
    <row r="27" spans="2:8" x14ac:dyDescent="0.25">
      <c r="B27" s="61" t="s">
        <v>238</v>
      </c>
      <c r="C27" s="74"/>
      <c r="D27" s="133"/>
      <c r="E27" s="133"/>
      <c r="F27" s="133"/>
      <c r="G27" s="133"/>
      <c r="H27" s="133"/>
    </row>
    <row r="28" spans="2:8" x14ac:dyDescent="0.25">
      <c r="B28" s="61" t="s">
        <v>257</v>
      </c>
      <c r="C28" s="74"/>
      <c r="D28" s="133"/>
      <c r="E28" s="133"/>
      <c r="F28" s="133"/>
      <c r="G28" s="133"/>
      <c r="H28" s="133"/>
    </row>
    <row r="29" spans="2:8" x14ac:dyDescent="0.25">
      <c r="C29" s="74"/>
      <c r="D29" s="328"/>
      <c r="E29" s="328"/>
      <c r="F29" s="133"/>
      <c r="G29" s="133"/>
      <c r="H29" s="133"/>
    </row>
    <row r="30" spans="2:8" x14ac:dyDescent="0.25">
      <c r="B30" s="61"/>
      <c r="C30" s="74"/>
      <c r="D30" s="448">
        <f>SUM(D16:D29)</f>
        <v>0</v>
      </c>
      <c r="E30" s="448">
        <f>SUM(E16:E29)</f>
        <v>0</v>
      </c>
      <c r="F30" s="431">
        <f>SUM(F16:F29)</f>
        <v>0</v>
      </c>
      <c r="G30" s="447">
        <f>SUM(G16:G29)</f>
        <v>0</v>
      </c>
      <c r="H30" s="447">
        <f>SUM(H16:H29)</f>
        <v>0</v>
      </c>
    </row>
    <row r="31" spans="2:8" x14ac:dyDescent="0.25">
      <c r="B31" s="61" t="s">
        <v>239</v>
      </c>
      <c r="C31" s="74"/>
      <c r="D31" s="326"/>
      <c r="E31" s="326"/>
      <c r="F31" s="133"/>
      <c r="G31" s="133"/>
      <c r="H31" s="133"/>
    </row>
    <row r="32" spans="2:8" x14ac:dyDescent="0.25">
      <c r="B32" s="61" t="s">
        <v>240</v>
      </c>
      <c r="C32" s="74"/>
      <c r="D32" s="326"/>
      <c r="E32" s="326"/>
      <c r="F32" s="133"/>
      <c r="G32" s="133"/>
      <c r="H32" s="133"/>
    </row>
    <row r="33" spans="2:8" x14ac:dyDescent="0.25">
      <c r="B33" s="61" t="s">
        <v>241</v>
      </c>
      <c r="C33" s="74"/>
      <c r="D33" s="328"/>
      <c r="E33" s="328"/>
      <c r="F33" s="133"/>
      <c r="G33" s="133"/>
      <c r="H33" s="133"/>
    </row>
    <row r="34" spans="2:8" ht="15.75" thickBot="1" x14ac:dyDescent="0.3">
      <c r="B34" s="60" t="s">
        <v>242</v>
      </c>
      <c r="C34" s="57"/>
      <c r="D34" s="449">
        <f>D15+D30+D31+D32+D33</f>
        <v>0</v>
      </c>
      <c r="E34" s="449">
        <f>E15+E30+E31+E32+E33</f>
        <v>0</v>
      </c>
      <c r="F34" s="432">
        <f>F15+F30+F31+F32+F33</f>
        <v>0</v>
      </c>
      <c r="G34" s="449">
        <f>G15+G30+G31+G32+G33</f>
        <v>0</v>
      </c>
      <c r="H34" s="449">
        <f>H15+H30+H31+H32+H33</f>
        <v>0</v>
      </c>
    </row>
    <row r="35" spans="2:8" x14ac:dyDescent="0.25">
      <c r="B35" s="60"/>
      <c r="C35" s="57"/>
      <c r="D35" s="136"/>
      <c r="E35" s="136"/>
      <c r="F35" s="135"/>
      <c r="G35" s="135"/>
      <c r="H35" s="135"/>
    </row>
    <row r="36" spans="2:8" x14ac:dyDescent="0.25">
      <c r="B36" s="60" t="s">
        <v>243</v>
      </c>
      <c r="C36" s="57"/>
      <c r="D36" s="136"/>
      <c r="E36" s="136"/>
      <c r="F36" s="135"/>
      <c r="G36" s="135"/>
      <c r="H36" s="135"/>
    </row>
    <row r="37" spans="2:8" x14ac:dyDescent="0.25">
      <c r="B37" s="61" t="s">
        <v>244</v>
      </c>
      <c r="C37" s="74"/>
      <c r="D37" s="326"/>
      <c r="E37" s="326"/>
      <c r="F37" s="133"/>
      <c r="G37" s="133"/>
      <c r="H37" s="133"/>
    </row>
    <row r="38" spans="2:8" x14ac:dyDescent="0.25">
      <c r="B38" s="61" t="s">
        <v>245</v>
      </c>
      <c r="C38" s="74"/>
      <c r="D38" s="326"/>
      <c r="E38" s="326"/>
      <c r="F38" s="133"/>
      <c r="G38" s="133"/>
      <c r="H38" s="133"/>
    </row>
    <row r="39" spans="2:8" x14ac:dyDescent="0.25">
      <c r="B39" s="61" t="s">
        <v>246</v>
      </c>
      <c r="C39" s="74"/>
      <c r="D39" s="133"/>
      <c r="E39" s="133"/>
      <c r="F39" s="133"/>
      <c r="G39" s="133"/>
      <c r="H39" s="133"/>
    </row>
    <row r="40" spans="2:8" x14ac:dyDescent="0.25">
      <c r="B40" s="61" t="s">
        <v>1306</v>
      </c>
      <c r="C40" s="74"/>
      <c r="D40" s="133"/>
      <c r="E40" s="133"/>
      <c r="F40" s="133"/>
      <c r="G40" s="133"/>
      <c r="H40" s="133"/>
    </row>
    <row r="41" spans="2:8" x14ac:dyDescent="0.25">
      <c r="B41" s="61" t="s">
        <v>1348</v>
      </c>
      <c r="C41" s="74"/>
      <c r="D41" s="133"/>
      <c r="E41" s="133"/>
      <c r="F41" s="133"/>
      <c r="G41" s="133"/>
      <c r="H41" s="133"/>
    </row>
    <row r="42" spans="2:8" x14ac:dyDescent="0.25">
      <c r="B42" s="61" t="s">
        <v>258</v>
      </c>
      <c r="C42" s="74"/>
      <c r="D42" s="133"/>
      <c r="E42" s="133"/>
      <c r="F42" s="133"/>
      <c r="G42" s="133"/>
      <c r="H42" s="133"/>
    </row>
    <row r="43" spans="2:8" x14ac:dyDescent="0.25">
      <c r="B43" s="61"/>
      <c r="C43" s="74"/>
      <c r="D43" s="133"/>
      <c r="E43" s="133"/>
      <c r="F43" s="133"/>
      <c r="G43" s="133"/>
      <c r="H43" s="133"/>
    </row>
    <row r="44" spans="2:8" x14ac:dyDescent="0.25">
      <c r="B44" s="61"/>
      <c r="C44" s="74"/>
      <c r="D44" s="133"/>
      <c r="E44" s="133"/>
      <c r="F44" s="133"/>
      <c r="G44" s="133"/>
      <c r="H44" s="133"/>
    </row>
    <row r="45" spans="2:8" ht="15.75" thickBot="1" x14ac:dyDescent="0.3">
      <c r="B45" s="60" t="s">
        <v>247</v>
      </c>
      <c r="C45" s="57"/>
      <c r="D45" s="449">
        <f>SUM(D37:D42)</f>
        <v>0</v>
      </c>
      <c r="E45" s="449">
        <f>SUM(E37:E42)</f>
        <v>0</v>
      </c>
      <c r="F45" s="432">
        <f>SUM(F37:F42)</f>
        <v>0</v>
      </c>
      <c r="G45" s="449">
        <f>SUM(G37:G42)</f>
        <v>0</v>
      </c>
      <c r="H45" s="449">
        <f>SUM(H37:H42)</f>
        <v>0</v>
      </c>
    </row>
    <row r="46" spans="2:8" x14ac:dyDescent="0.25">
      <c r="B46" s="60"/>
      <c r="C46" s="57"/>
      <c r="D46" s="136"/>
      <c r="E46" s="136"/>
      <c r="F46" s="135"/>
      <c r="G46" s="135"/>
      <c r="H46" s="135"/>
    </row>
    <row r="47" spans="2:8" x14ac:dyDescent="0.25">
      <c r="B47" s="60" t="s">
        <v>248</v>
      </c>
      <c r="C47" s="57"/>
      <c r="D47" s="136"/>
      <c r="E47" s="136"/>
      <c r="F47" s="135"/>
      <c r="G47" s="135"/>
      <c r="H47" s="135"/>
    </row>
    <row r="48" spans="2:8" x14ac:dyDescent="0.25">
      <c r="B48" s="61" t="s">
        <v>249</v>
      </c>
      <c r="C48" s="74"/>
      <c r="D48" s="326"/>
      <c r="E48" s="326"/>
      <c r="F48" s="133"/>
      <c r="G48" s="133"/>
      <c r="H48" s="133"/>
    </row>
    <row r="49" spans="2:8" x14ac:dyDescent="0.25">
      <c r="B49" s="61" t="s">
        <v>250</v>
      </c>
      <c r="C49" s="74"/>
      <c r="D49" s="326"/>
      <c r="E49" s="326"/>
      <c r="F49" s="133"/>
      <c r="G49" s="133"/>
      <c r="H49" s="133"/>
    </row>
    <row r="50" spans="2:8" x14ac:dyDescent="0.25">
      <c r="B50" s="61" t="s">
        <v>251</v>
      </c>
      <c r="C50" s="74"/>
      <c r="D50" s="326"/>
      <c r="E50" s="326"/>
      <c r="F50" s="133"/>
      <c r="G50" s="133"/>
      <c r="H50" s="133"/>
    </row>
    <row r="51" spans="2:8" x14ac:dyDescent="0.25">
      <c r="B51" s="61" t="s">
        <v>252</v>
      </c>
      <c r="C51" s="74"/>
      <c r="D51" s="133"/>
      <c r="E51" s="133"/>
      <c r="F51" s="133"/>
      <c r="G51" s="133"/>
      <c r="H51" s="133"/>
    </row>
    <row r="52" spans="2:8" x14ac:dyDescent="0.25">
      <c r="B52" s="61" t="s">
        <v>259</v>
      </c>
      <c r="C52" s="74"/>
      <c r="D52" s="133"/>
      <c r="E52" s="133"/>
      <c r="F52" s="133"/>
      <c r="G52" s="133"/>
      <c r="H52" s="133"/>
    </row>
    <row r="53" spans="2:8" x14ac:dyDescent="0.25">
      <c r="B53" s="61"/>
      <c r="C53" s="74"/>
      <c r="D53" s="133"/>
      <c r="E53" s="133"/>
      <c r="F53" s="133"/>
      <c r="G53" s="133"/>
      <c r="H53" s="133"/>
    </row>
    <row r="54" spans="2:8" x14ac:dyDescent="0.25">
      <c r="B54" s="61"/>
      <c r="C54" s="74"/>
      <c r="D54" s="133"/>
      <c r="E54" s="133"/>
      <c r="F54" s="133"/>
      <c r="G54" s="133"/>
      <c r="H54" s="133"/>
    </row>
    <row r="55" spans="2:8" x14ac:dyDescent="0.25">
      <c r="B55" s="61"/>
      <c r="C55" s="74"/>
      <c r="D55" s="328"/>
      <c r="E55" s="328"/>
      <c r="F55" s="133"/>
      <c r="G55" s="328"/>
      <c r="H55" s="328"/>
    </row>
    <row r="56" spans="2:8" x14ac:dyDescent="0.25">
      <c r="B56" s="60" t="s">
        <v>253</v>
      </c>
      <c r="C56" s="57"/>
      <c r="D56" s="434">
        <f>SUM(D48:D55)</f>
        <v>0</v>
      </c>
      <c r="E56" s="434">
        <f>SUM(E48:E55)</f>
        <v>0</v>
      </c>
      <c r="F56" s="432">
        <f>SUM(F48:F55)</f>
        <v>0</v>
      </c>
      <c r="G56" s="434">
        <f>SUM(G48:G55)</f>
        <v>0</v>
      </c>
      <c r="H56" s="434">
        <f>SUM(H48:H55)</f>
        <v>0</v>
      </c>
    </row>
    <row r="57" spans="2:8" x14ac:dyDescent="0.25">
      <c r="B57" s="60"/>
      <c r="C57" s="57"/>
      <c r="D57" s="137"/>
      <c r="E57" s="137"/>
      <c r="F57" s="135"/>
      <c r="G57" s="135"/>
      <c r="H57" s="135"/>
    </row>
    <row r="58" spans="2:8" x14ac:dyDescent="0.25">
      <c r="B58" s="60" t="s">
        <v>254</v>
      </c>
      <c r="C58" s="57"/>
      <c r="D58" s="433">
        <f>D34+D45+D56</f>
        <v>0</v>
      </c>
      <c r="E58" s="433">
        <f>E34+E45+E56</f>
        <v>0</v>
      </c>
      <c r="F58" s="436">
        <f>F34+F45+F56</f>
        <v>0</v>
      </c>
      <c r="G58" s="433">
        <f>G34+G45+G56</f>
        <v>0</v>
      </c>
      <c r="H58" s="433">
        <f>H34+H45+H56</f>
        <v>0</v>
      </c>
    </row>
    <row r="59" spans="2:8" x14ac:dyDescent="0.25">
      <c r="B59" s="60" t="s">
        <v>255</v>
      </c>
      <c r="C59" s="57"/>
      <c r="D59" s="328"/>
      <c r="E59" s="434">
        <f>'Statement of Financial Position'!D6</f>
        <v>0</v>
      </c>
      <c r="F59" s="135"/>
      <c r="G59" s="135"/>
      <c r="H59" s="135"/>
    </row>
    <row r="60" spans="2:8" ht="15.75" thickBot="1" x14ac:dyDescent="0.3">
      <c r="B60" s="60" t="s">
        <v>256</v>
      </c>
      <c r="C60" s="57"/>
      <c r="D60" s="435">
        <f>SUM(D58:D59)</f>
        <v>0</v>
      </c>
      <c r="E60" s="435">
        <f>SUM(E58:E59)</f>
        <v>0</v>
      </c>
      <c r="F60" s="432">
        <f>SUM(F58:F59)</f>
        <v>0</v>
      </c>
      <c r="G60" s="435">
        <f>SUM(G58:G59)</f>
        <v>0</v>
      </c>
      <c r="H60" s="435">
        <f>SUM(H58:H59)</f>
        <v>0</v>
      </c>
    </row>
    <row r="61" spans="2:8" ht="24" thickTop="1" x14ac:dyDescent="0.25">
      <c r="B61" s="793" t="s">
        <v>1330</v>
      </c>
    </row>
  </sheetData>
  <sheetProtection algorithmName="SHA-512" hashValue="Zkpoa6N2u3KE/7ur8swyqrrDGTL1DNtZDZr+VQkTwxhKuQ/W6/vWYL6UaU4szCc+ijHSJ5Y3tlLMhXUcyLfuUA==" saltValue="1LfcYWVV+nRZOLbXq1U56A==" spinCount="100000" sheet="1" objects="1" scenarios="1"/>
  <mergeCells count="1">
    <mergeCell ref="A1:A4"/>
  </mergeCells>
  <hyperlinks>
    <hyperlink ref="A1" location="HOME!A1" display="HOME"/>
    <hyperlink ref="A2" location="HOME!A1" display="HOME!A1"/>
    <hyperlink ref="A3" location="HOME!A1" display="HOME!A1"/>
    <hyperlink ref="A4" location="HOME!A1" display="HOME!A1"/>
    <hyperlink ref="B61" location="'Cashflow Reconciliation'!A1" display="RECONCILE YOUR CASHFLOW FROM OPERATING ACTIVITIES HERE !!!!"/>
  </hyperlinks>
  <pageMargins left="0.7" right="0.7" top="0.75" bottom="0.75" header="0.3" footer="0.3"/>
  <pageSetup scale="64"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742"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7.7109375" style="627" customWidth="1"/>
    <col min="22" max="22" width="28.425781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744"/>
      <c r="L1" s="678"/>
      <c r="M1" s="678"/>
    </row>
    <row r="2" spans="1:25" s="632" customFormat="1" ht="16.5" thickBot="1" x14ac:dyDescent="0.3">
      <c r="A2" s="684"/>
      <c r="B2" s="683"/>
      <c r="C2" s="682" t="s">
        <v>1197</v>
      </c>
      <c r="D2" s="681">
        <f>'List of Clients'!C38</f>
        <v>0</v>
      </c>
      <c r="E2" s="680"/>
      <c r="G2" s="679"/>
      <c r="H2" s="679"/>
      <c r="J2" s="678"/>
      <c r="K2" s="744"/>
      <c r="L2" s="678"/>
      <c r="M2" s="678"/>
    </row>
    <row r="3" spans="1:25" s="670" customFormat="1" ht="49.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Clients'!C38</f>
        <v>0</v>
      </c>
      <c r="D5" s="660"/>
      <c r="E5" s="652"/>
      <c r="F5" s="644"/>
      <c r="G5" s="651"/>
      <c r="H5" s="650" t="str">
        <f t="shared" ref="H5:H36" si="0">IF(G5&gt;$H$1,F5,"")</f>
        <v/>
      </c>
      <c r="I5" s="642"/>
      <c r="J5" s="651"/>
      <c r="K5" s="74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74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74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74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74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74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74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74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74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74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74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74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74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74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74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74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74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74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74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74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74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74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74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74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74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74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74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74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74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74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74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74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74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74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74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74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74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74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74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74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74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74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74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74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74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74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74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74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74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74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74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74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74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74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74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74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74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74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74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74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74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74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74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74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74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74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74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74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74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74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74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74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74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74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74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74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74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74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74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74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74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74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74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74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74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74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74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74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74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74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74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74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74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74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74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74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74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74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74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74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74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74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74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74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74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74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74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74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74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74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74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74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74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74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74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74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74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74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74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74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74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74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74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74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74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74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74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74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74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74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74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74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74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74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74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74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74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74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74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74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74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74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74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74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74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74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74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74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74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74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74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74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74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74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74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74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74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74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74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74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74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74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74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74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74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74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74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74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74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74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74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74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74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74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74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74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74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74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74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74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74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74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74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74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74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74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74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74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74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74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74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74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74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74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74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74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74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74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74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5"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36">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5.42578125" style="627" customWidth="1"/>
    <col min="22" max="22" width="26.71093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Clients'!C39</f>
        <v>0</v>
      </c>
      <c r="E2" s="680"/>
      <c r="G2" s="679"/>
      <c r="H2" s="679"/>
      <c r="J2" s="678"/>
      <c r="K2" s="678"/>
      <c r="L2" s="678"/>
      <c r="M2" s="678"/>
    </row>
    <row r="3" spans="1:25" s="670" customFormat="1" ht="47.2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Clients'!C39</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34">
        <f>SUM(H5:H204)</f>
        <v>0</v>
      </c>
      <c r="I205" s="636">
        <f>SUM(I5:I204)</f>
        <v>0</v>
      </c>
      <c r="J205" s="637"/>
      <c r="K205" s="636">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8"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6.140625" style="627" customWidth="1"/>
    <col min="22" max="22" width="27"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Clients'!C40</f>
        <v>0</v>
      </c>
      <c r="E2" s="680"/>
      <c r="G2" s="679"/>
      <c r="H2" s="679"/>
      <c r="J2" s="678"/>
      <c r="K2" s="678"/>
      <c r="L2" s="678"/>
      <c r="M2" s="678"/>
    </row>
    <row r="3" spans="1:25" s="670" customFormat="1" ht="47.25" customHeight="1" x14ac:dyDescent="0.25">
      <c r="A3" s="677" t="s">
        <v>1161</v>
      </c>
      <c r="B3" s="959" t="s">
        <v>60</v>
      </c>
      <c r="C3" s="737" t="s">
        <v>1196</v>
      </c>
      <c r="D3" s="741" t="s">
        <v>1195</v>
      </c>
      <c r="E3" s="741" t="s">
        <v>1194</v>
      </c>
      <c r="F3" s="736" t="s">
        <v>1193</v>
      </c>
      <c r="G3" s="739" t="s">
        <v>1192</v>
      </c>
      <c r="H3" s="740" t="s">
        <v>1189</v>
      </c>
      <c r="I3" s="735" t="s">
        <v>1191</v>
      </c>
      <c r="J3" s="739" t="s">
        <v>1190</v>
      </c>
      <c r="K3" s="738" t="s">
        <v>1189</v>
      </c>
      <c r="L3" s="738" t="s">
        <v>1188</v>
      </c>
      <c r="M3" s="738" t="s">
        <v>1187</v>
      </c>
      <c r="N3" s="737" t="s">
        <v>1186</v>
      </c>
      <c r="O3" s="736" t="s">
        <v>1185</v>
      </c>
      <c r="P3" s="736" t="s">
        <v>1184</v>
      </c>
      <c r="Q3" s="736" t="s">
        <v>1183</v>
      </c>
      <c r="R3" s="736" t="s">
        <v>1182</v>
      </c>
      <c r="S3" s="735" t="s">
        <v>1147</v>
      </c>
      <c r="T3" s="734" t="s">
        <v>1181</v>
      </c>
      <c r="U3" s="734" t="s">
        <v>1180</v>
      </c>
      <c r="V3" s="734" t="s">
        <v>1179</v>
      </c>
    </row>
    <row r="4" spans="1:25" s="661" customFormat="1" ht="15.75" thickBot="1" x14ac:dyDescent="0.3">
      <c r="B4" s="960"/>
      <c r="C4" s="733"/>
      <c r="D4" s="732"/>
      <c r="E4" s="732" t="s">
        <v>1178</v>
      </c>
      <c r="F4" s="729"/>
      <c r="G4" s="730" t="s">
        <v>1177</v>
      </c>
      <c r="H4" s="731"/>
      <c r="I4" s="728"/>
      <c r="J4" s="730" t="s">
        <v>1177</v>
      </c>
      <c r="K4" s="726"/>
      <c r="L4" s="726" t="s">
        <v>1175</v>
      </c>
      <c r="M4" s="726" t="s">
        <v>1175</v>
      </c>
      <c r="N4" s="726" t="s">
        <v>1175</v>
      </c>
      <c r="O4" s="729" t="s">
        <v>1176</v>
      </c>
      <c r="P4" s="729"/>
      <c r="Q4" s="729"/>
      <c r="R4" s="729"/>
      <c r="S4" s="728"/>
      <c r="T4" s="727"/>
      <c r="U4" s="727"/>
      <c r="V4" s="726" t="s">
        <v>1175</v>
      </c>
    </row>
    <row r="5" spans="1:25" x14ac:dyDescent="0.25">
      <c r="B5" s="950"/>
      <c r="C5" s="953">
        <f>'List of Clients'!C40</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9195"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5.42578125" style="627" customWidth="1"/>
    <col min="22" max="22" width="27"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Clients'!C41</f>
        <v>0</v>
      </c>
      <c r="E2" s="680"/>
      <c r="G2" s="679"/>
      <c r="H2" s="679"/>
      <c r="J2" s="678"/>
      <c r="K2" s="678"/>
      <c r="L2" s="678"/>
      <c r="M2" s="678"/>
    </row>
    <row r="3" spans="1:25" s="670" customFormat="1" ht="4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Clients'!C41</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182"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6" style="627" customWidth="1"/>
    <col min="22" max="22" width="26.855468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Clients'!C42</f>
        <v>0</v>
      </c>
      <c r="E2" s="680"/>
      <c r="G2" s="679"/>
      <c r="H2" s="679"/>
      <c r="J2" s="678"/>
      <c r="K2" s="678"/>
      <c r="L2" s="678"/>
      <c r="M2" s="678"/>
    </row>
    <row r="3" spans="1:25" s="670" customFormat="1" ht="46.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Clients'!C42</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8.28515625" style="627" customWidth="1"/>
    <col min="22" max="22" width="29.425781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Clients'!C43</f>
        <v>0</v>
      </c>
      <c r="E2" s="680"/>
      <c r="G2" s="679"/>
      <c r="H2" s="679"/>
      <c r="J2" s="678"/>
      <c r="K2" s="678"/>
      <c r="L2" s="678"/>
      <c r="M2" s="678"/>
    </row>
    <row r="3" spans="1:25" s="670" customFormat="1" ht="4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Clients'!C43</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6.28515625" style="627" customWidth="1"/>
    <col min="22" max="22" width="27"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Clients'!C44</f>
        <v>0</v>
      </c>
      <c r="E2" s="680"/>
      <c r="G2" s="679"/>
      <c r="H2" s="679"/>
      <c r="J2" s="678"/>
      <c r="K2" s="678"/>
      <c r="L2" s="678"/>
      <c r="M2" s="678"/>
    </row>
    <row r="3" spans="1:25" s="670" customFormat="1" ht="48"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Clients'!C44</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8.85546875" style="627" customWidth="1"/>
    <col min="22" max="22" width="29.57031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Clients'!C45</f>
        <v>0</v>
      </c>
      <c r="E2" s="680"/>
      <c r="G2" s="679"/>
      <c r="H2" s="679"/>
      <c r="J2" s="678"/>
      <c r="K2" s="678"/>
      <c r="L2" s="678"/>
      <c r="M2" s="678"/>
    </row>
    <row r="3" spans="1:25" s="670" customFormat="1" ht="54" customHeight="1" x14ac:dyDescent="0.25">
      <c r="A3" s="677" t="s">
        <v>1161</v>
      </c>
      <c r="B3" s="959" t="s">
        <v>60</v>
      </c>
      <c r="C3" s="737" t="s">
        <v>1196</v>
      </c>
      <c r="D3" s="741" t="s">
        <v>1195</v>
      </c>
      <c r="E3" s="741" t="s">
        <v>1194</v>
      </c>
      <c r="F3" s="736" t="s">
        <v>1193</v>
      </c>
      <c r="G3" s="739" t="s">
        <v>1192</v>
      </c>
      <c r="H3" s="740" t="s">
        <v>1189</v>
      </c>
      <c r="I3" s="735" t="s">
        <v>1191</v>
      </c>
      <c r="J3" s="739" t="s">
        <v>1190</v>
      </c>
      <c r="K3" s="738" t="s">
        <v>1189</v>
      </c>
      <c r="L3" s="738" t="s">
        <v>1188</v>
      </c>
      <c r="M3" s="738" t="s">
        <v>1187</v>
      </c>
      <c r="N3" s="737" t="s">
        <v>1186</v>
      </c>
      <c r="O3" s="736" t="s">
        <v>1185</v>
      </c>
      <c r="P3" s="736" t="s">
        <v>1184</v>
      </c>
      <c r="Q3" s="736" t="s">
        <v>1183</v>
      </c>
      <c r="R3" s="736" t="s">
        <v>1182</v>
      </c>
      <c r="S3" s="735" t="s">
        <v>1147</v>
      </c>
      <c r="T3" s="734" t="s">
        <v>1181</v>
      </c>
      <c r="U3" s="734" t="s">
        <v>1180</v>
      </c>
      <c r="V3" s="734" t="s">
        <v>1179</v>
      </c>
    </row>
    <row r="4" spans="1:25" s="661" customFormat="1" ht="15.75" thickBot="1" x14ac:dyDescent="0.3">
      <c r="B4" s="960"/>
      <c r="C4" s="733"/>
      <c r="D4" s="732"/>
      <c r="E4" s="732" t="s">
        <v>1178</v>
      </c>
      <c r="F4" s="729"/>
      <c r="G4" s="730" t="s">
        <v>1177</v>
      </c>
      <c r="H4" s="731"/>
      <c r="I4" s="728"/>
      <c r="J4" s="730" t="s">
        <v>1177</v>
      </c>
      <c r="K4" s="726"/>
      <c r="L4" s="726" t="s">
        <v>1175</v>
      </c>
      <c r="M4" s="726" t="s">
        <v>1175</v>
      </c>
      <c r="N4" s="726" t="s">
        <v>1175</v>
      </c>
      <c r="O4" s="729" t="s">
        <v>1176</v>
      </c>
      <c r="P4" s="729"/>
      <c r="Q4" s="729"/>
      <c r="R4" s="729"/>
      <c r="S4" s="728"/>
      <c r="T4" s="727"/>
      <c r="U4" s="727"/>
      <c r="V4" s="726" t="s">
        <v>1175</v>
      </c>
    </row>
    <row r="5" spans="1:25" x14ac:dyDescent="0.25">
      <c r="B5" s="950"/>
      <c r="C5" s="953">
        <f>'List of Clients'!C45</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36">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6.7109375" style="627" customWidth="1"/>
    <col min="22" max="22" width="27.71093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Clients'!C46</f>
        <v>0</v>
      </c>
      <c r="E2" s="680"/>
      <c r="G2" s="679"/>
      <c r="H2" s="679"/>
      <c r="J2" s="678"/>
      <c r="K2" s="678"/>
      <c r="L2" s="678"/>
      <c r="M2" s="678"/>
    </row>
    <row r="3" spans="1:25" s="670" customFormat="1" ht="45.7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Clients'!C46</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6.28515625" style="627" customWidth="1"/>
    <col min="22" max="22" width="26.71093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Clients'!C47</f>
        <v>0</v>
      </c>
      <c r="E2" s="680"/>
      <c r="G2" s="679"/>
      <c r="H2" s="679"/>
      <c r="J2" s="678"/>
      <c r="K2" s="678"/>
      <c r="L2" s="678"/>
      <c r="M2" s="678"/>
    </row>
    <row r="3" spans="1:25" s="670" customFormat="1" ht="49.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Clients'!C47</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view="pageBreakPreview" zoomScale="90" zoomScaleNormal="100" zoomScaleSheetLayoutView="90" workbookViewId="0">
      <selection activeCell="B2" sqref="B2"/>
    </sheetView>
  </sheetViews>
  <sheetFormatPr defaultRowHeight="15" x14ac:dyDescent="0.25"/>
  <cols>
    <col min="1" max="1" width="13.28515625" style="87" customWidth="1"/>
    <col min="2" max="2" width="44.7109375" style="87" customWidth="1"/>
    <col min="3" max="3" width="1.42578125" style="87" customWidth="1"/>
    <col min="4" max="4" width="15.85546875" style="87" customWidth="1"/>
    <col min="5" max="5" width="18.7109375" style="87" bestFit="1" customWidth="1"/>
    <col min="6" max="6" width="1.85546875" style="87" customWidth="1"/>
    <col min="7" max="7" width="21.5703125" style="87" customWidth="1"/>
    <col min="8" max="8" width="23.7109375" style="87" customWidth="1"/>
    <col min="9" max="16384" width="9.140625" style="87"/>
  </cols>
  <sheetData>
    <row r="1" spans="1:8" x14ac:dyDescent="0.25">
      <c r="A1" s="882" t="s">
        <v>1328</v>
      </c>
      <c r="B1" s="64" t="s">
        <v>1329</v>
      </c>
      <c r="C1" s="65"/>
      <c r="D1" s="98">
        <f>E1-120</f>
        <v>41335</v>
      </c>
      <c r="E1" s="98">
        <f>[1]HOME!O5</f>
        <v>41455</v>
      </c>
      <c r="F1" s="66"/>
      <c r="G1" s="66"/>
      <c r="H1" s="66"/>
    </row>
    <row r="2" spans="1:8" ht="39" customHeight="1" x14ac:dyDescent="0.25">
      <c r="A2" s="882"/>
      <c r="B2" s="60"/>
      <c r="C2" s="60"/>
      <c r="D2" s="427" t="s">
        <v>21</v>
      </c>
      <c r="E2" s="427" t="s">
        <v>20</v>
      </c>
      <c r="F2" s="67"/>
      <c r="G2" s="428" t="s">
        <v>1055</v>
      </c>
      <c r="H2" s="429" t="s">
        <v>1056</v>
      </c>
    </row>
    <row r="3" spans="1:8" x14ac:dyDescent="0.25">
      <c r="A3" s="791"/>
      <c r="B3" s="68"/>
      <c r="C3" s="68"/>
      <c r="D3" s="69" t="s">
        <v>1010</v>
      </c>
      <c r="E3" s="69" t="s">
        <v>1010</v>
      </c>
      <c r="F3" s="70"/>
      <c r="G3" s="69" t="s">
        <v>1010</v>
      </c>
      <c r="H3" s="69" t="s">
        <v>1010</v>
      </c>
    </row>
    <row r="4" spans="1:8" x14ac:dyDescent="0.25">
      <c r="A4" s="883" t="s">
        <v>1293</v>
      </c>
      <c r="B4" s="60"/>
      <c r="C4" s="60"/>
      <c r="D4" s="72"/>
      <c r="E4" s="72"/>
      <c r="F4" s="73"/>
      <c r="G4" s="73"/>
      <c r="H4" s="73"/>
    </row>
    <row r="5" spans="1:8" x14ac:dyDescent="0.25">
      <c r="A5" s="883"/>
      <c r="B5" s="61"/>
      <c r="C5" s="74"/>
      <c r="D5" s="326"/>
      <c r="E5" s="325"/>
      <c r="F5" s="133"/>
      <c r="G5" s="133"/>
      <c r="H5" s="133"/>
    </row>
    <row r="6" spans="1:8" x14ac:dyDescent="0.25">
      <c r="A6" s="792"/>
      <c r="B6" s="61"/>
      <c r="C6" s="74"/>
      <c r="D6" s="326"/>
      <c r="E6" s="326"/>
      <c r="F6" s="133"/>
      <c r="G6" s="133"/>
      <c r="H6" s="133"/>
    </row>
    <row r="7" spans="1:8" x14ac:dyDescent="0.25">
      <c r="A7" s="883" t="s">
        <v>172</v>
      </c>
      <c r="B7" s="61"/>
      <c r="C7" s="74"/>
      <c r="D7" s="325"/>
      <c r="E7" s="325"/>
      <c r="F7" s="134"/>
      <c r="G7" s="134"/>
      <c r="H7" s="134"/>
    </row>
    <row r="8" spans="1:8" x14ac:dyDescent="0.25">
      <c r="A8" s="883"/>
      <c r="B8" s="61"/>
      <c r="C8" s="74"/>
      <c r="D8" s="325"/>
      <c r="E8" s="325"/>
      <c r="F8" s="134"/>
      <c r="G8" s="134"/>
      <c r="H8" s="134"/>
    </row>
    <row r="9" spans="1:8" x14ac:dyDescent="0.25">
      <c r="B9" s="61"/>
      <c r="C9" s="74"/>
      <c r="D9" s="325"/>
      <c r="E9" s="325"/>
      <c r="F9" s="134"/>
      <c r="G9" s="134"/>
      <c r="H9" s="134"/>
    </row>
    <row r="10" spans="1:8" x14ac:dyDescent="0.25">
      <c r="B10" s="61"/>
      <c r="C10" s="74"/>
      <c r="D10" s="325"/>
      <c r="E10" s="325"/>
      <c r="F10" s="134"/>
      <c r="G10" s="134"/>
      <c r="H10" s="134"/>
    </row>
    <row r="11" spans="1:8" x14ac:dyDescent="0.25">
      <c r="B11" s="61"/>
      <c r="C11" s="74"/>
      <c r="D11" s="134"/>
      <c r="E11" s="134"/>
      <c r="F11" s="134"/>
      <c r="G11" s="134"/>
      <c r="H11" s="134"/>
    </row>
    <row r="12" spans="1:8" x14ac:dyDescent="0.25">
      <c r="B12" s="61"/>
      <c r="C12" s="74"/>
      <c r="D12" s="134"/>
      <c r="E12" s="134"/>
      <c r="F12" s="134"/>
      <c r="G12" s="134"/>
      <c r="H12" s="134"/>
    </row>
    <row r="13" spans="1:8" x14ac:dyDescent="0.25">
      <c r="B13" s="61"/>
      <c r="C13" s="74"/>
      <c r="D13" s="134"/>
      <c r="E13" s="134"/>
      <c r="F13" s="134"/>
      <c r="G13" s="134"/>
      <c r="H13" s="134"/>
    </row>
  </sheetData>
  <sheetProtection algorithmName="SHA-512" hashValue="Wh+W6jXTM6fA4csCQWdieFtlmriFJeK1S2gLJkxq8YqVCU1U7T1AfDse24wYhMsPld+JlaE4JKHh8KKCrgJzjQ==" saltValue="icK/YX5iT2Rml6+UeLs33w==" spinCount="100000" sheet="1" objects="1" scenarios="1"/>
  <mergeCells count="3">
    <mergeCell ref="A1:A2"/>
    <mergeCell ref="A4:A5"/>
    <mergeCell ref="A7:A8"/>
  </mergeCells>
  <hyperlinks>
    <hyperlink ref="A1:A2" location="'Statement of Cash flow'!A1" display="CASHFLOW STATEMENT"/>
    <hyperlink ref="A4:A5" location="'Statement of Financial Position'!A1" display="SFP"/>
    <hyperlink ref="A7:A8" location="HOME!A1" display="HOME"/>
  </hyperlinks>
  <pageMargins left="0.7" right="0.7" top="0.75" bottom="0.75" header="0.3" footer="0.3"/>
  <pageSetup scale="48"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181"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6.7109375" style="627" customWidth="1"/>
    <col min="22" max="22" width="27.71093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Clients'!C48</f>
        <v>0</v>
      </c>
      <c r="E2" s="680"/>
      <c r="G2" s="679"/>
      <c r="H2" s="679"/>
      <c r="J2" s="678"/>
      <c r="K2" s="678"/>
      <c r="L2" s="678"/>
      <c r="M2" s="678"/>
    </row>
    <row r="3" spans="1:25" s="670" customFormat="1" ht="48"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Clients'!C48</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6.140625" style="627" customWidth="1"/>
    <col min="22" max="22" width="27.425781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Clients'!C49</f>
        <v>0</v>
      </c>
      <c r="E2" s="680"/>
      <c r="G2" s="679"/>
      <c r="H2" s="679"/>
      <c r="J2" s="678"/>
      <c r="K2" s="678"/>
      <c r="L2" s="678"/>
      <c r="M2" s="678"/>
    </row>
    <row r="3" spans="1:25" s="670" customFormat="1" ht="51"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Clients'!C49</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8" activePane="bottomRight" state="frozen"/>
      <selection activeCell="A3" sqref="A3"/>
      <selection pane="topRight" activeCell="A3" sqref="A3"/>
      <selection pane="bottomLeft" activeCell="A3" sqref="A3"/>
      <selection pane="bottomRight" activeCell="M1" sqref="M1"/>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7" style="627" customWidth="1"/>
    <col min="22" max="22" width="28.285156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Clients'!C50</f>
        <v>0</v>
      </c>
      <c r="E2" s="680"/>
      <c r="G2" s="679"/>
      <c r="H2" s="679"/>
      <c r="J2" s="678"/>
      <c r="K2" s="678"/>
      <c r="L2" s="678"/>
      <c r="M2" s="678"/>
    </row>
    <row r="3" spans="1:25" s="670" customFormat="1" ht="47.2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Clients'!C50</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7.5703125" style="627" customWidth="1"/>
    <col min="22" max="22" width="28.71093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Clients'!C51</f>
        <v>0</v>
      </c>
      <c r="E2" s="680"/>
      <c r="G2" s="679"/>
      <c r="H2" s="679"/>
      <c r="J2" s="678"/>
      <c r="K2" s="678"/>
      <c r="L2" s="678"/>
      <c r="M2" s="678"/>
    </row>
    <row r="3" spans="1:25" s="670" customFormat="1" ht="49.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Clients'!C51</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7" style="627" customWidth="1"/>
    <col min="22" max="22" width="28.1406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Clients'!C52</f>
        <v>0</v>
      </c>
      <c r="E2" s="680"/>
      <c r="G2" s="679"/>
      <c r="H2" s="679"/>
      <c r="J2" s="678"/>
      <c r="K2" s="678"/>
      <c r="L2" s="678"/>
      <c r="M2" s="678"/>
    </row>
    <row r="3" spans="1:25" s="670" customFormat="1" ht="46.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Clients'!C52</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90">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183"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8.140625" style="627" customWidth="1"/>
    <col min="22" max="22" width="28.855468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Clients'!C53</f>
        <v>0</v>
      </c>
      <c r="E2" s="680"/>
      <c r="G2" s="679"/>
      <c r="H2" s="679"/>
      <c r="J2" s="678"/>
      <c r="K2" s="678"/>
      <c r="L2" s="678"/>
      <c r="M2" s="678"/>
    </row>
    <row r="3" spans="1:25" s="670" customFormat="1" ht="51.7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Clients'!C53</f>
        <v>0</v>
      </c>
      <c r="D5" s="660"/>
      <c r="E5" s="652"/>
      <c r="F5" s="644"/>
      <c r="G5" s="651"/>
      <c r="H5" s="650" t="str">
        <f t="shared" ref="H5:H36" si="0">IF(G5&gt;$H$1,F5,"")</f>
        <v/>
      </c>
      <c r="I5" s="642"/>
      <c r="J5" s="651"/>
      <c r="K5" s="653"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4.42578125" style="627" customWidth="1"/>
    <col min="22" max="22" width="25.425781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Clients'!C54</f>
        <v>0</v>
      </c>
      <c r="E2" s="680"/>
      <c r="G2" s="679"/>
      <c r="H2" s="679"/>
      <c r="J2" s="678"/>
      <c r="K2" s="678"/>
      <c r="L2" s="678"/>
      <c r="M2" s="678"/>
    </row>
    <row r="3" spans="1:25" s="670" customFormat="1" ht="54"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Clients'!C54</f>
        <v>0</v>
      </c>
      <c r="D5" s="660"/>
      <c r="E5" s="652"/>
      <c r="F5" s="644"/>
      <c r="G5" s="651"/>
      <c r="H5" s="650" t="str">
        <f t="shared" ref="H5:H36" si="0">IF(G5&gt;$H$1,F5,"")</f>
        <v/>
      </c>
      <c r="I5" s="642"/>
      <c r="J5" s="651"/>
      <c r="K5" s="691"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8.7109375" style="627" customWidth="1"/>
    <col min="22" max="22" width="29.1406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Clients'!C55</f>
        <v>0</v>
      </c>
      <c r="E2" s="680"/>
      <c r="G2" s="679"/>
      <c r="H2" s="679"/>
      <c r="J2" s="678"/>
      <c r="K2" s="678"/>
      <c r="L2" s="678"/>
      <c r="M2" s="678"/>
    </row>
    <row r="3" spans="1:25" s="670" customFormat="1" ht="44.2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Clients'!C55</f>
        <v>0</v>
      </c>
      <c r="D5" s="660"/>
      <c r="E5" s="652"/>
      <c r="F5" s="644"/>
      <c r="G5" s="651"/>
      <c r="H5" s="650" t="str">
        <f t="shared" ref="H5:H36" si="0">IF(G5&gt;$H$1,F5,"")</f>
        <v/>
      </c>
      <c r="I5" s="642"/>
      <c r="J5" s="651"/>
      <c r="K5" s="691"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3.7109375" style="627" customWidth="1"/>
    <col min="22" max="22" width="23.855468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Clients'!C56</f>
        <v>0</v>
      </c>
      <c r="E2" s="680"/>
      <c r="G2" s="679"/>
      <c r="H2" s="679"/>
      <c r="J2" s="678"/>
      <c r="K2" s="678"/>
      <c r="L2" s="678"/>
      <c r="M2" s="678"/>
    </row>
    <row r="3" spans="1:25" s="670" customFormat="1" ht="51"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Clients'!C56</f>
        <v>0</v>
      </c>
      <c r="D5" s="660"/>
      <c r="E5" s="652"/>
      <c r="F5" s="644"/>
      <c r="G5" s="651"/>
      <c r="H5" s="650" t="str">
        <f t="shared" ref="H5:H36" si="0">IF(G5&gt;$H$1,F5,"")</f>
        <v/>
      </c>
      <c r="I5" s="642"/>
      <c r="J5" s="651"/>
      <c r="K5" s="691"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181"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7.42578125" style="627" customWidth="1"/>
    <col min="22" max="22" width="28.1406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Clients'!C57</f>
        <v>0</v>
      </c>
      <c r="E2" s="680"/>
      <c r="G2" s="679"/>
      <c r="H2" s="679"/>
      <c r="J2" s="678"/>
      <c r="K2" s="678"/>
      <c r="L2" s="678"/>
      <c r="M2" s="678"/>
    </row>
    <row r="3" spans="1:25" s="670" customFormat="1" ht="49.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Clients'!C57</f>
        <v>0</v>
      </c>
      <c r="D5" s="660"/>
      <c r="E5" s="652"/>
      <c r="F5" s="644"/>
      <c r="G5" s="651"/>
      <c r="H5" s="650" t="str">
        <f t="shared" ref="H5:H36" si="0">IF(G5&gt;$H$1,F5,"")</f>
        <v/>
      </c>
      <c r="I5" s="642"/>
      <c r="J5" s="651"/>
      <c r="K5" s="691"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6"/>
  <sheetViews>
    <sheetView zoomScale="80" zoomScaleNormal="80" workbookViewId="0">
      <pane ySplit="5" topLeftCell="A6" activePane="bottomLeft" state="frozen"/>
      <selection pane="bottomLeft" activeCell="C3" sqref="C3"/>
    </sheetView>
  </sheetViews>
  <sheetFormatPr defaultRowHeight="15" x14ac:dyDescent="0.25"/>
  <cols>
    <col min="3" max="3" width="42.85546875" customWidth="1"/>
    <col min="4" max="4" width="26.7109375" style="87" customWidth="1"/>
    <col min="5" max="5" width="2" style="455" customWidth="1"/>
    <col min="6" max="6" width="22.42578125" customWidth="1"/>
    <col min="7" max="7" width="26.140625" customWidth="1"/>
    <col min="8" max="8" width="2.140625" style="455" customWidth="1"/>
    <col min="9" max="9" width="21.85546875" customWidth="1"/>
    <col min="10" max="10" width="26.28515625" customWidth="1"/>
    <col min="12" max="12" width="42" bestFit="1" customWidth="1"/>
    <col min="13" max="13" width="8.7109375" style="87" customWidth="1"/>
    <col min="14" max="14" width="18.7109375" customWidth="1"/>
    <col min="15" max="15" width="1.5703125" style="87" customWidth="1"/>
    <col min="16" max="16" width="20.140625" customWidth="1"/>
    <col min="17" max="17" width="26.7109375" bestFit="1" customWidth="1"/>
    <col min="18" max="18" width="2" customWidth="1"/>
    <col min="19" max="19" width="20.7109375" customWidth="1"/>
    <col min="20" max="20" width="26.7109375" bestFit="1" customWidth="1"/>
  </cols>
  <sheetData>
    <row r="1" spans="1:20" x14ac:dyDescent="0.25">
      <c r="A1" s="875" t="s">
        <v>172</v>
      </c>
      <c r="B1" s="107" t="s">
        <v>3</v>
      </c>
      <c r="C1" s="108"/>
      <c r="D1" s="118">
        <f>F1-120</f>
        <v>42705</v>
      </c>
      <c r="E1" s="372"/>
      <c r="F1" s="118">
        <f>HOME!O5</f>
        <v>42825</v>
      </c>
      <c r="G1" s="101"/>
      <c r="L1" s="103" t="s">
        <v>210</v>
      </c>
      <c r="M1" s="893" t="s">
        <v>172</v>
      </c>
      <c r="N1" s="118">
        <f>P1-120</f>
        <v>42705</v>
      </c>
      <c r="O1" s="118"/>
      <c r="P1" s="118">
        <f>HOME!O5</f>
        <v>42825</v>
      </c>
      <c r="Q1" s="87"/>
      <c r="R1" s="87"/>
      <c r="S1" s="87"/>
      <c r="T1" s="87"/>
    </row>
    <row r="2" spans="1:20" s="87" customFormat="1" x14ac:dyDescent="0.25">
      <c r="A2" s="875"/>
      <c r="B2" s="107"/>
      <c r="C2" s="108"/>
      <c r="D2" s="118"/>
      <c r="E2" s="372"/>
      <c r="F2" s="894" t="s">
        <v>1063</v>
      </c>
      <c r="G2" s="894"/>
      <c r="H2" s="455"/>
      <c r="I2" s="895" t="s">
        <v>1064</v>
      </c>
      <c r="J2" s="895"/>
      <c r="L2"/>
      <c r="M2" s="893"/>
      <c r="N2"/>
      <c r="P2" s="894" t="s">
        <v>1063</v>
      </c>
      <c r="Q2" s="894"/>
      <c r="R2"/>
      <c r="S2" s="895" t="s">
        <v>1064</v>
      </c>
      <c r="T2" s="895"/>
    </row>
    <row r="3" spans="1:20" x14ac:dyDescent="0.25">
      <c r="A3" s="875"/>
      <c r="B3" s="107" t="s">
        <v>36</v>
      </c>
      <c r="C3" s="107" t="s">
        <v>37</v>
      </c>
      <c r="D3" s="456" t="s">
        <v>21</v>
      </c>
      <c r="E3" s="3"/>
      <c r="F3" s="456" t="s">
        <v>1053</v>
      </c>
      <c r="G3" s="456" t="s">
        <v>1065</v>
      </c>
      <c r="I3" s="456" t="s">
        <v>1053</v>
      </c>
      <c r="J3" s="456" t="s">
        <v>1065</v>
      </c>
      <c r="L3" s="101"/>
      <c r="M3" s="893"/>
      <c r="N3" s="456" t="s">
        <v>21</v>
      </c>
      <c r="O3" s="116"/>
      <c r="P3" s="456" t="s">
        <v>1053</v>
      </c>
      <c r="Q3" s="456" t="s">
        <v>1065</v>
      </c>
      <c r="S3" s="456" t="s">
        <v>1053</v>
      </c>
      <c r="T3" s="456" t="s">
        <v>1065</v>
      </c>
    </row>
    <row r="4" spans="1:20" x14ac:dyDescent="0.25">
      <c r="A4" s="875"/>
      <c r="B4" s="107"/>
      <c r="C4" s="108"/>
      <c r="D4" s="456" t="s">
        <v>28</v>
      </c>
      <c r="E4" s="3"/>
      <c r="F4" s="456" t="s">
        <v>28</v>
      </c>
      <c r="G4" s="456" t="s">
        <v>28</v>
      </c>
      <c r="I4" s="456" t="s">
        <v>28</v>
      </c>
      <c r="J4" s="456" t="s">
        <v>28</v>
      </c>
      <c r="M4" s="103"/>
      <c r="N4" s="456" t="s">
        <v>28</v>
      </c>
      <c r="O4" s="337"/>
      <c r="P4" s="456" t="s">
        <v>28</v>
      </c>
      <c r="Q4" s="456" t="s">
        <v>28</v>
      </c>
      <c r="S4" s="456" t="s">
        <v>28</v>
      </c>
      <c r="T4" s="456" t="s">
        <v>28</v>
      </c>
    </row>
    <row r="5" spans="1:20" x14ac:dyDescent="0.25">
      <c r="A5" s="875"/>
      <c r="B5" s="107"/>
      <c r="C5" s="108"/>
      <c r="D5" s="108"/>
      <c r="E5" s="94"/>
      <c r="F5" s="101"/>
      <c r="G5" s="101"/>
      <c r="L5" s="103" t="s">
        <v>278</v>
      </c>
    </row>
    <row r="6" spans="1:20" s="87" customFormat="1" x14ac:dyDescent="0.25">
      <c r="A6" s="453"/>
      <c r="B6" s="107"/>
      <c r="C6" s="108"/>
      <c r="D6" s="101"/>
      <c r="E6" s="89"/>
      <c r="F6" s="101"/>
      <c r="G6" s="101"/>
      <c r="H6" s="455"/>
      <c r="L6" s="103"/>
      <c r="M6" s="103"/>
      <c r="N6" s="115"/>
      <c r="O6" s="115"/>
      <c r="P6" s="115"/>
      <c r="Q6" s="104"/>
      <c r="S6" s="104"/>
      <c r="T6" s="104"/>
    </row>
    <row r="7" spans="1:20" s="87" customFormat="1" x14ac:dyDescent="0.25">
      <c r="A7" s="453"/>
      <c r="B7" s="110">
        <v>25</v>
      </c>
      <c r="C7" s="107" t="s">
        <v>1069</v>
      </c>
      <c r="D7" s="101"/>
      <c r="E7" s="89"/>
      <c r="F7" s="101"/>
      <c r="G7" s="101"/>
      <c r="H7" s="455"/>
      <c r="L7" s="109" t="s">
        <v>305</v>
      </c>
      <c r="M7" s="109"/>
      <c r="N7" s="113"/>
      <c r="O7" s="113"/>
      <c r="P7" s="113"/>
      <c r="Q7" s="775"/>
      <c r="R7" s="29"/>
      <c r="S7" s="109"/>
      <c r="T7" s="113"/>
    </row>
    <row r="8" spans="1:20" x14ac:dyDescent="0.25">
      <c r="B8" s="107"/>
      <c r="C8" s="107"/>
      <c r="D8" s="106"/>
      <c r="E8" s="5"/>
      <c r="F8" s="106"/>
      <c r="G8" s="106"/>
      <c r="L8" s="109" t="s">
        <v>306</v>
      </c>
      <c r="M8" s="109"/>
      <c r="N8" s="113"/>
      <c r="O8" s="113"/>
      <c r="P8" s="113"/>
      <c r="Q8" s="784"/>
      <c r="R8" s="29"/>
      <c r="S8" s="109"/>
      <c r="T8" s="113"/>
    </row>
    <row r="9" spans="1:20" x14ac:dyDescent="0.25">
      <c r="B9" s="107"/>
      <c r="C9" s="119" t="s">
        <v>38</v>
      </c>
      <c r="D9" s="113"/>
      <c r="E9" s="5"/>
      <c r="F9" s="113"/>
      <c r="G9" s="113"/>
      <c r="I9" s="113"/>
      <c r="J9" s="113"/>
      <c r="L9" s="109" t="s">
        <v>307</v>
      </c>
      <c r="M9" s="109"/>
      <c r="N9" s="113"/>
      <c r="O9" s="113"/>
      <c r="P9" s="113"/>
      <c r="Q9" s="784"/>
      <c r="R9" s="29"/>
      <c r="S9" s="109"/>
      <c r="T9" s="113"/>
    </row>
    <row r="10" spans="1:20" x14ac:dyDescent="0.25">
      <c r="B10" s="107"/>
      <c r="C10" s="119" t="s">
        <v>1266</v>
      </c>
      <c r="D10" s="113"/>
      <c r="E10" s="5"/>
      <c r="F10" s="113"/>
      <c r="G10" s="113"/>
      <c r="I10" s="113"/>
      <c r="J10" s="113"/>
      <c r="L10" s="109" t="s">
        <v>308</v>
      </c>
      <c r="M10" s="109"/>
      <c r="N10" s="113"/>
      <c r="O10" s="113"/>
      <c r="P10" s="113"/>
      <c r="Q10" s="784"/>
      <c r="R10" s="29"/>
      <c r="S10" s="109"/>
      <c r="T10" s="113"/>
    </row>
    <row r="11" spans="1:20" x14ac:dyDescent="0.25">
      <c r="B11" s="107"/>
      <c r="C11" s="119" t="s">
        <v>1267</v>
      </c>
      <c r="D11" s="113"/>
      <c r="E11" s="5"/>
      <c r="F11" s="113"/>
      <c r="G11" s="113"/>
      <c r="I11" s="113"/>
      <c r="J11" s="113"/>
      <c r="L11" s="109" t="s">
        <v>309</v>
      </c>
      <c r="M11" s="109"/>
      <c r="N11" s="113"/>
      <c r="O11" s="113"/>
      <c r="P11" s="113"/>
      <c r="Q11" s="784"/>
      <c r="R11" s="29"/>
      <c r="S11" s="109"/>
      <c r="T11" s="113"/>
    </row>
    <row r="12" spans="1:20" x14ac:dyDescent="0.25">
      <c r="B12" s="107"/>
      <c r="C12" s="119" t="s">
        <v>1268</v>
      </c>
      <c r="D12" s="113"/>
      <c r="E12" s="5"/>
      <c r="F12" s="113"/>
      <c r="G12" s="113"/>
      <c r="I12" s="113"/>
      <c r="J12" s="113"/>
      <c r="L12" s="109" t="s">
        <v>310</v>
      </c>
      <c r="M12" s="109"/>
      <c r="N12" s="113"/>
      <c r="O12" s="113"/>
      <c r="P12" s="113"/>
      <c r="Q12" s="784"/>
      <c r="R12" s="29"/>
      <c r="S12" s="109"/>
      <c r="T12" s="113"/>
    </row>
    <row r="13" spans="1:20" x14ac:dyDescent="0.25">
      <c r="B13" s="107"/>
      <c r="C13" s="119" t="s">
        <v>1269</v>
      </c>
      <c r="D13" s="113"/>
      <c r="E13" s="5"/>
      <c r="F13" s="113"/>
      <c r="G13" s="113"/>
      <c r="I13" s="113"/>
      <c r="J13" s="113"/>
      <c r="L13" s="109" t="s">
        <v>311</v>
      </c>
      <c r="M13" s="109"/>
      <c r="N13" s="113"/>
      <c r="O13" s="113"/>
      <c r="P13" s="113"/>
      <c r="Q13" s="784"/>
      <c r="R13" s="29"/>
      <c r="S13" s="109"/>
      <c r="T13" s="113"/>
    </row>
    <row r="14" spans="1:20" ht="16.5" thickBot="1" x14ac:dyDescent="0.3">
      <c r="B14" s="107"/>
      <c r="C14" s="114" t="s">
        <v>6</v>
      </c>
      <c r="D14" s="417">
        <f>SUM(D9:D13)</f>
        <v>0</v>
      </c>
      <c r="E14" s="117"/>
      <c r="F14" s="417">
        <f>SUM(F9:F13)</f>
        <v>0</v>
      </c>
      <c r="G14" s="417">
        <f>SUM(G9:G13)</f>
        <v>0</v>
      </c>
      <c r="H14" s="117"/>
      <c r="I14" s="417">
        <f>SUM(I9:I13)</f>
        <v>0</v>
      </c>
      <c r="J14" s="417">
        <f>SUM(J9:J13)</f>
        <v>0</v>
      </c>
      <c r="L14" s="109" t="s">
        <v>312</v>
      </c>
      <c r="M14" s="109"/>
      <c r="N14" s="113"/>
      <c r="O14" s="113"/>
      <c r="P14" s="113"/>
      <c r="Q14" s="784"/>
      <c r="R14" s="29"/>
      <c r="S14" s="109"/>
      <c r="T14" s="113"/>
    </row>
    <row r="15" spans="1:20" ht="15.75" thickTop="1" x14ac:dyDescent="0.25">
      <c r="B15" s="107"/>
      <c r="C15" s="119"/>
      <c r="D15" s="113"/>
      <c r="E15" s="5"/>
      <c r="F15" s="113"/>
      <c r="G15" s="113"/>
      <c r="I15" s="113"/>
      <c r="J15" s="113"/>
      <c r="L15" s="109" t="s">
        <v>313</v>
      </c>
      <c r="M15" s="109"/>
      <c r="N15" s="113"/>
      <c r="O15" s="113"/>
      <c r="P15" s="113"/>
      <c r="Q15" s="784"/>
      <c r="R15" s="29"/>
      <c r="S15" s="109"/>
      <c r="T15" s="113"/>
    </row>
    <row r="16" spans="1:20" x14ac:dyDescent="0.25">
      <c r="B16" s="107"/>
      <c r="C16" s="119"/>
      <c r="D16" s="113"/>
      <c r="E16" s="5"/>
      <c r="F16" s="113"/>
      <c r="G16" s="113"/>
      <c r="I16" s="113"/>
      <c r="J16" s="113"/>
      <c r="L16" s="109" t="s">
        <v>314</v>
      </c>
      <c r="M16" s="109"/>
      <c r="N16" s="113"/>
      <c r="O16" s="113"/>
      <c r="P16" s="113"/>
      <c r="Q16" s="784"/>
      <c r="R16" s="29"/>
      <c r="S16" s="109"/>
      <c r="T16" s="113"/>
    </row>
    <row r="17" spans="2:20" x14ac:dyDescent="0.25">
      <c r="B17" s="107"/>
      <c r="C17" s="119"/>
      <c r="D17" s="113"/>
      <c r="E17" s="5"/>
      <c r="F17" s="113"/>
      <c r="G17" s="113"/>
      <c r="I17" s="113"/>
      <c r="J17" s="113"/>
      <c r="L17" s="109" t="s">
        <v>315</v>
      </c>
      <c r="M17" s="109"/>
      <c r="N17" s="113"/>
      <c r="O17" s="113"/>
      <c r="P17" s="113"/>
      <c r="Q17" s="784"/>
      <c r="R17" s="29"/>
      <c r="S17" s="109"/>
      <c r="T17" s="113"/>
    </row>
    <row r="18" spans="2:20" x14ac:dyDescent="0.25">
      <c r="B18" s="107"/>
      <c r="I18" s="113"/>
      <c r="L18" s="109" t="s">
        <v>316</v>
      </c>
      <c r="M18" s="109"/>
      <c r="N18" s="113"/>
      <c r="O18" s="113"/>
      <c r="P18" s="113"/>
      <c r="Q18" s="784"/>
      <c r="R18" s="29"/>
      <c r="S18" s="109"/>
      <c r="T18" s="113"/>
    </row>
    <row r="19" spans="2:20" x14ac:dyDescent="0.25">
      <c r="B19" s="107"/>
      <c r="L19" s="109" t="s">
        <v>317</v>
      </c>
      <c r="M19" s="109"/>
      <c r="N19" s="113"/>
      <c r="O19" s="113"/>
      <c r="P19" s="113"/>
      <c r="Q19" s="784"/>
      <c r="R19" s="29"/>
      <c r="S19" s="109"/>
      <c r="T19" s="113"/>
    </row>
    <row r="20" spans="2:20" x14ac:dyDescent="0.25">
      <c r="B20" s="107"/>
      <c r="L20" s="109" t="s">
        <v>318</v>
      </c>
      <c r="M20" s="109"/>
      <c r="N20" s="113"/>
      <c r="O20" s="113"/>
      <c r="P20" s="113"/>
      <c r="Q20" s="784"/>
      <c r="R20" s="29"/>
      <c r="S20" s="109"/>
      <c r="T20" s="113"/>
    </row>
    <row r="21" spans="2:20" x14ac:dyDescent="0.25">
      <c r="B21" s="110">
        <v>26</v>
      </c>
      <c r="C21" s="107" t="s">
        <v>1070</v>
      </c>
      <c r="D21" s="106"/>
      <c r="E21" s="5"/>
      <c r="F21" s="106"/>
      <c r="G21" s="106"/>
      <c r="I21" s="87"/>
      <c r="J21" s="87"/>
      <c r="L21" s="109" t="s">
        <v>319</v>
      </c>
      <c r="M21" s="109"/>
      <c r="N21" s="113"/>
      <c r="O21" s="113"/>
      <c r="P21" s="113"/>
      <c r="Q21" s="784"/>
      <c r="R21" s="29"/>
      <c r="S21" s="109"/>
      <c r="T21" s="113"/>
    </row>
    <row r="22" spans="2:20" x14ac:dyDescent="0.25">
      <c r="C22" s="108"/>
      <c r="D22" s="106"/>
      <c r="E22" s="5"/>
      <c r="F22" s="106"/>
      <c r="G22" s="106"/>
      <c r="I22" s="87"/>
      <c r="J22" s="87"/>
      <c r="L22" s="109" t="s">
        <v>320</v>
      </c>
      <c r="M22" s="109"/>
      <c r="N22" s="113"/>
      <c r="O22" s="113"/>
      <c r="P22" s="113"/>
      <c r="Q22" s="784"/>
      <c r="R22" s="29"/>
      <c r="S22" s="109"/>
      <c r="T22" s="113"/>
    </row>
    <row r="23" spans="2:20" x14ac:dyDescent="0.25">
      <c r="B23" s="107"/>
      <c r="C23" s="108" t="s">
        <v>39</v>
      </c>
      <c r="D23" s="113"/>
      <c r="E23" s="5"/>
      <c r="F23" s="113"/>
      <c r="G23" s="113"/>
      <c r="I23" s="113"/>
      <c r="J23" s="113"/>
      <c r="L23" s="109" t="s">
        <v>321</v>
      </c>
      <c r="M23" s="109"/>
      <c r="N23" s="113"/>
      <c r="O23" s="113"/>
      <c r="P23" s="113"/>
      <c r="Q23" s="784"/>
      <c r="R23" s="29"/>
      <c r="S23" s="109"/>
      <c r="T23" s="113"/>
    </row>
    <row r="24" spans="2:20" x14ac:dyDescent="0.25">
      <c r="B24" s="107"/>
      <c r="C24" s="108" t="s">
        <v>8</v>
      </c>
      <c r="D24" s="113"/>
      <c r="E24" s="5"/>
      <c r="F24" s="113"/>
      <c r="G24" s="113"/>
      <c r="I24" s="113"/>
      <c r="J24" s="113"/>
      <c r="L24" s="109" t="s">
        <v>322</v>
      </c>
      <c r="M24" s="109"/>
      <c r="N24" s="113"/>
      <c r="O24" s="113"/>
      <c r="P24" s="113"/>
      <c r="Q24" s="784"/>
      <c r="R24" s="29"/>
      <c r="S24" s="109"/>
      <c r="T24" s="113"/>
    </row>
    <row r="25" spans="2:20" ht="15.75" thickBot="1" x14ac:dyDescent="0.3">
      <c r="B25" s="107"/>
      <c r="C25" s="107" t="s">
        <v>6</v>
      </c>
      <c r="D25" s="417">
        <f>SUM(D23:D24)</f>
        <v>0</v>
      </c>
      <c r="E25" s="117"/>
      <c r="F25" s="417">
        <f>SUM(F23:F24)</f>
        <v>0</v>
      </c>
      <c r="G25" s="417">
        <f>SUM(G23:G24)</f>
        <v>0</v>
      </c>
      <c r="H25" s="117"/>
      <c r="I25" s="417">
        <f>SUM(I23:I24)</f>
        <v>0</v>
      </c>
      <c r="J25" s="417">
        <f>SUM(J23:J24)</f>
        <v>0</v>
      </c>
      <c r="L25" s="109" t="s">
        <v>323</v>
      </c>
      <c r="M25" s="109"/>
      <c r="N25" s="113"/>
      <c r="O25" s="113"/>
      <c r="P25" s="113"/>
      <c r="Q25" s="784"/>
      <c r="R25" s="29"/>
      <c r="S25" s="109"/>
      <c r="T25" s="113"/>
    </row>
    <row r="26" spans="2:20" ht="15.75" thickTop="1" x14ac:dyDescent="0.25">
      <c r="B26" s="107"/>
      <c r="D26" s="113"/>
      <c r="E26" s="5"/>
      <c r="F26" s="113"/>
      <c r="G26" s="113"/>
      <c r="I26" s="113"/>
      <c r="J26" s="113"/>
      <c r="L26" s="109" t="s">
        <v>324</v>
      </c>
      <c r="M26" s="109"/>
      <c r="N26" s="113"/>
      <c r="O26" s="113"/>
      <c r="P26" s="113"/>
      <c r="Q26" s="784"/>
      <c r="R26" s="29"/>
      <c r="S26" s="109"/>
      <c r="T26" s="113"/>
    </row>
    <row r="27" spans="2:20" x14ac:dyDescent="0.25">
      <c r="B27" s="107"/>
      <c r="L27" s="109" t="s">
        <v>325</v>
      </c>
      <c r="M27" s="109"/>
      <c r="N27" s="113"/>
      <c r="O27" s="113"/>
      <c r="P27" s="113"/>
      <c r="Q27" s="784"/>
      <c r="R27" s="29"/>
      <c r="S27" s="109"/>
      <c r="T27" s="113"/>
    </row>
    <row r="28" spans="2:20" x14ac:dyDescent="0.25">
      <c r="L28" s="109" t="s">
        <v>326</v>
      </c>
      <c r="M28" s="109"/>
      <c r="N28" s="113"/>
      <c r="O28" s="113"/>
      <c r="P28" s="113"/>
      <c r="Q28" s="784"/>
      <c r="R28" s="29"/>
      <c r="S28" s="109"/>
      <c r="T28" s="113"/>
    </row>
    <row r="29" spans="2:20" x14ac:dyDescent="0.25">
      <c r="B29" s="110">
        <v>27</v>
      </c>
      <c r="C29" s="156" t="s">
        <v>1073</v>
      </c>
      <c r="L29" s="109" t="s">
        <v>327</v>
      </c>
      <c r="M29" s="109"/>
      <c r="N29" s="113"/>
      <c r="O29" s="113"/>
      <c r="P29" s="113"/>
      <c r="Q29" s="784"/>
      <c r="R29" s="29"/>
      <c r="S29" s="109"/>
      <c r="T29" s="113"/>
    </row>
    <row r="30" spans="2:20" x14ac:dyDescent="0.25">
      <c r="B30" s="107"/>
      <c r="L30" s="109" t="s">
        <v>328</v>
      </c>
      <c r="M30" s="109"/>
      <c r="N30" s="113"/>
      <c r="O30" s="113"/>
      <c r="P30" s="113"/>
      <c r="Q30" s="784"/>
      <c r="R30" s="29"/>
      <c r="S30" s="109"/>
      <c r="T30" s="113"/>
    </row>
    <row r="31" spans="2:20" x14ac:dyDescent="0.25">
      <c r="B31" s="107"/>
      <c r="C31" s="120" t="s">
        <v>41</v>
      </c>
      <c r="D31" s="782"/>
      <c r="E31" s="783"/>
      <c r="F31" s="782"/>
      <c r="G31" s="782"/>
      <c r="H31" s="783"/>
      <c r="I31" s="783"/>
      <c r="J31" s="783"/>
      <c r="L31" s="109" t="s">
        <v>329</v>
      </c>
      <c r="M31" s="109"/>
      <c r="N31" s="113"/>
      <c r="O31" s="113"/>
      <c r="P31" s="113"/>
      <c r="Q31" s="784"/>
      <c r="R31" s="29"/>
      <c r="S31" s="109"/>
      <c r="T31" s="113"/>
    </row>
    <row r="32" spans="2:20" x14ac:dyDescent="0.25">
      <c r="B32" s="107"/>
      <c r="C32" s="108" t="s">
        <v>196</v>
      </c>
      <c r="D32" s="782"/>
      <c r="E32" s="783"/>
      <c r="F32" s="782"/>
      <c r="G32" s="782"/>
      <c r="H32" s="783"/>
      <c r="I32" s="782"/>
      <c r="J32" s="782"/>
      <c r="L32" s="109" t="s">
        <v>330</v>
      </c>
      <c r="M32" s="109"/>
      <c r="N32" s="113"/>
      <c r="O32" s="113"/>
      <c r="P32" s="113"/>
      <c r="Q32" s="784"/>
      <c r="R32" s="29"/>
      <c r="S32" s="109"/>
      <c r="T32" s="113"/>
    </row>
    <row r="33" spans="2:20" x14ac:dyDescent="0.25">
      <c r="B33" s="107"/>
      <c r="C33" s="108" t="s">
        <v>1128</v>
      </c>
      <c r="D33" s="782"/>
      <c r="E33" s="783"/>
      <c r="F33" s="782"/>
      <c r="G33" s="782"/>
      <c r="H33" s="783"/>
      <c r="I33" s="782"/>
      <c r="J33" s="782"/>
      <c r="L33" s="109" t="s">
        <v>331</v>
      </c>
      <c r="M33" s="109"/>
      <c r="N33" s="113"/>
      <c r="O33" s="113"/>
      <c r="P33" s="113"/>
      <c r="Q33" s="784"/>
      <c r="R33" s="29"/>
      <c r="S33" s="109"/>
      <c r="T33" s="113"/>
    </row>
    <row r="34" spans="2:20" x14ac:dyDescent="0.25">
      <c r="B34" s="107"/>
      <c r="C34" s="157" t="s">
        <v>44</v>
      </c>
      <c r="D34" s="782"/>
      <c r="E34" s="783"/>
      <c r="F34" s="782"/>
      <c r="G34" s="782"/>
      <c r="H34" s="783"/>
      <c r="I34" s="782"/>
      <c r="J34" s="782"/>
      <c r="L34" s="109" t="s">
        <v>332</v>
      </c>
      <c r="M34" s="109"/>
      <c r="N34" s="113"/>
      <c r="O34" s="113"/>
      <c r="P34" s="113"/>
      <c r="Q34" s="784"/>
      <c r="R34" s="29"/>
      <c r="S34" s="109"/>
      <c r="T34" s="113"/>
    </row>
    <row r="35" spans="2:20" ht="15.75" thickBot="1" x14ac:dyDescent="0.3">
      <c r="B35" s="107"/>
      <c r="C35" s="156" t="s">
        <v>6</v>
      </c>
      <c r="D35" s="458">
        <f t="shared" ref="D35:J35" si="0">SUM(D31:D34)</f>
        <v>0</v>
      </c>
      <c r="E35" s="459">
        <f t="shared" si="0"/>
        <v>0</v>
      </c>
      <c r="F35" s="458">
        <f t="shared" si="0"/>
        <v>0</v>
      </c>
      <c r="G35" s="458">
        <f t="shared" si="0"/>
        <v>0</v>
      </c>
      <c r="H35" s="459">
        <f t="shared" si="0"/>
        <v>0</v>
      </c>
      <c r="I35" s="458">
        <f t="shared" si="0"/>
        <v>0</v>
      </c>
      <c r="J35" s="458">
        <f t="shared" si="0"/>
        <v>0</v>
      </c>
      <c r="L35" s="109" t="s">
        <v>333</v>
      </c>
      <c r="M35" s="109"/>
      <c r="N35" s="113"/>
      <c r="O35" s="113"/>
      <c r="P35" s="113"/>
      <c r="Q35" s="784"/>
      <c r="R35" s="29"/>
      <c r="S35" s="109"/>
      <c r="T35" s="113"/>
    </row>
    <row r="36" spans="2:20" ht="15.75" thickTop="1" x14ac:dyDescent="0.25">
      <c r="B36" s="87"/>
      <c r="C36" s="87"/>
      <c r="F36" s="87"/>
      <c r="G36" s="87"/>
      <c r="I36" s="87"/>
      <c r="J36" s="87"/>
      <c r="L36" s="109" t="s">
        <v>334</v>
      </c>
      <c r="M36" s="109"/>
      <c r="N36" s="113"/>
      <c r="O36" s="113"/>
      <c r="P36" s="113"/>
      <c r="Q36" s="109"/>
      <c r="R36" s="29"/>
      <c r="S36" s="109"/>
      <c r="T36" s="113"/>
    </row>
    <row r="37" spans="2:20" x14ac:dyDescent="0.25">
      <c r="B37" s="110">
        <v>28</v>
      </c>
      <c r="C37" s="107" t="s">
        <v>76</v>
      </c>
      <c r="D37" s="106"/>
      <c r="E37" s="5"/>
      <c r="F37" s="106"/>
      <c r="G37" s="106"/>
      <c r="I37" s="87"/>
      <c r="J37" s="87"/>
      <c r="L37" s="109" t="s">
        <v>335</v>
      </c>
      <c r="M37" s="109"/>
      <c r="N37" s="113"/>
      <c r="O37" s="113"/>
      <c r="P37" s="113"/>
      <c r="Q37" s="109"/>
      <c r="R37" s="29"/>
      <c r="S37" s="109"/>
      <c r="T37" s="113"/>
    </row>
    <row r="38" spans="2:20" x14ac:dyDescent="0.25">
      <c r="B38" s="87"/>
      <c r="C38" s="108"/>
      <c r="D38" s="106"/>
      <c r="E38" s="5"/>
      <c r="F38" s="106"/>
      <c r="G38" s="106"/>
      <c r="I38" s="87"/>
      <c r="J38" s="87"/>
      <c r="L38" s="109" t="s">
        <v>336</v>
      </c>
      <c r="M38" s="109"/>
      <c r="N38" s="113"/>
      <c r="O38" s="113"/>
      <c r="P38" s="113"/>
      <c r="Q38" s="109"/>
      <c r="R38" s="29"/>
      <c r="S38" s="109"/>
      <c r="T38" s="113"/>
    </row>
    <row r="39" spans="2:20" x14ac:dyDescent="0.25">
      <c r="B39" s="87"/>
      <c r="C39" s="119" t="s">
        <v>42</v>
      </c>
      <c r="D39" s="113"/>
      <c r="E39" s="5"/>
      <c r="F39" s="113"/>
      <c r="G39" s="113"/>
      <c r="I39" s="113"/>
      <c r="J39" s="113"/>
      <c r="L39" s="109"/>
      <c r="M39" s="109"/>
      <c r="N39" s="113"/>
      <c r="O39" s="113"/>
      <c r="P39" s="113"/>
      <c r="Q39" s="109"/>
      <c r="R39" s="29"/>
      <c r="S39" s="109"/>
      <c r="T39" s="109"/>
    </row>
    <row r="40" spans="2:20" x14ac:dyDescent="0.25">
      <c r="B40" s="87"/>
      <c r="C40" s="119" t="s">
        <v>43</v>
      </c>
      <c r="D40" s="113"/>
      <c r="E40" s="5"/>
      <c r="F40" s="113"/>
      <c r="G40" s="113"/>
      <c r="I40" s="29"/>
      <c r="J40" s="29"/>
      <c r="L40" s="109"/>
      <c r="M40" s="109"/>
      <c r="N40" s="113"/>
      <c r="O40" s="113"/>
      <c r="P40" s="113"/>
      <c r="Q40" s="109"/>
      <c r="R40" s="29"/>
      <c r="S40" s="109"/>
      <c r="T40" s="109"/>
    </row>
    <row r="41" spans="2:20" x14ac:dyDescent="0.25">
      <c r="B41" s="87"/>
      <c r="C41" s="119" t="s">
        <v>44</v>
      </c>
      <c r="D41" s="113"/>
      <c r="E41" s="5"/>
      <c r="F41" s="113"/>
      <c r="G41" s="113"/>
      <c r="I41" s="29"/>
      <c r="J41" s="29"/>
      <c r="L41" s="109"/>
      <c r="M41" s="109"/>
      <c r="N41" s="113"/>
      <c r="O41" s="113"/>
      <c r="P41" s="113"/>
      <c r="Q41" s="109"/>
      <c r="R41" s="29"/>
      <c r="S41" s="109"/>
      <c r="T41" s="109"/>
    </row>
    <row r="42" spans="2:20" ht="15.75" thickBot="1" x14ac:dyDescent="0.3">
      <c r="B42" s="87"/>
      <c r="C42" s="107" t="s">
        <v>6</v>
      </c>
      <c r="D42" s="417">
        <f>SUM(D39:D41)</f>
        <v>0</v>
      </c>
      <c r="E42" s="117"/>
      <c r="F42" s="417">
        <f>SUM(F39:F41)</f>
        <v>0</v>
      </c>
      <c r="G42" s="417">
        <f>SUM(G39:G41)</f>
        <v>0</v>
      </c>
      <c r="H42" s="117"/>
      <c r="I42" s="417">
        <f>SUM(I39:I41)</f>
        <v>0</v>
      </c>
      <c r="J42" s="417">
        <f>SUM(J39:J41)</f>
        <v>0</v>
      </c>
      <c r="L42" s="109"/>
      <c r="M42" s="109"/>
      <c r="N42" s="113"/>
      <c r="O42" s="113"/>
      <c r="P42" s="113"/>
      <c r="Q42" s="109"/>
      <c r="R42" s="29"/>
      <c r="S42" s="109"/>
      <c r="T42" s="109"/>
    </row>
    <row r="43" spans="2:20" ht="15.75" thickTop="1" x14ac:dyDescent="0.25">
      <c r="B43" s="110"/>
      <c r="C43" s="107"/>
      <c r="D43" s="107"/>
      <c r="E43" s="93"/>
      <c r="F43" s="105"/>
      <c r="G43" s="105"/>
      <c r="I43" s="87"/>
      <c r="J43" s="87"/>
      <c r="L43" s="109"/>
      <c r="M43" s="109"/>
      <c r="N43" s="113"/>
      <c r="O43" s="113"/>
      <c r="P43" s="113"/>
      <c r="Q43" s="109"/>
      <c r="R43" s="29"/>
      <c r="S43" s="109"/>
      <c r="T43" s="109"/>
    </row>
    <row r="44" spans="2:20" x14ac:dyDescent="0.25">
      <c r="B44" s="110">
        <v>29</v>
      </c>
      <c r="C44" s="107" t="s">
        <v>212</v>
      </c>
      <c r="D44" s="106"/>
      <c r="E44" s="5"/>
      <c r="F44" s="106"/>
      <c r="G44" s="106"/>
      <c r="I44" s="87"/>
      <c r="J44" s="87"/>
      <c r="L44" s="109"/>
      <c r="M44" s="109"/>
      <c r="N44" s="113"/>
      <c r="O44" s="113"/>
      <c r="P44" s="113"/>
      <c r="Q44" s="109"/>
      <c r="R44" s="29"/>
      <c r="S44" s="109"/>
      <c r="T44" s="109"/>
    </row>
    <row r="45" spans="2:20" x14ac:dyDescent="0.25">
      <c r="B45" s="87"/>
      <c r="C45" s="108"/>
      <c r="D45" s="106"/>
      <c r="E45" s="5"/>
      <c r="F45" s="106"/>
      <c r="G45" s="106"/>
      <c r="I45" s="87"/>
      <c r="J45" s="87"/>
      <c r="L45" s="109"/>
      <c r="M45" s="109"/>
      <c r="N45" s="113"/>
      <c r="O45" s="113"/>
      <c r="P45" s="113"/>
      <c r="Q45" s="109"/>
      <c r="R45" s="29"/>
      <c r="S45" s="109"/>
      <c r="T45" s="109"/>
    </row>
    <row r="46" spans="2:20" ht="15.75" thickBot="1" x14ac:dyDescent="0.3">
      <c r="B46" s="87"/>
      <c r="C46" s="131" t="s">
        <v>211</v>
      </c>
      <c r="D46" s="417">
        <f>'Notes P&amp;L'!N72</f>
        <v>0</v>
      </c>
      <c r="E46" s="117"/>
      <c r="F46" s="417">
        <f>'Notes P&amp;L'!P72</f>
        <v>0</v>
      </c>
      <c r="G46" s="417">
        <f>'Notes P&amp;L'!Q72</f>
        <v>0</v>
      </c>
      <c r="H46" s="117"/>
      <c r="I46" s="417">
        <f>S72</f>
        <v>0</v>
      </c>
      <c r="J46" s="417">
        <f>T72</f>
        <v>0</v>
      </c>
      <c r="L46" s="109"/>
      <c r="M46" s="109"/>
      <c r="N46" s="113"/>
      <c r="O46" s="113"/>
      <c r="P46" s="113"/>
      <c r="Q46" s="109"/>
      <c r="R46" s="29"/>
      <c r="S46" s="109"/>
      <c r="T46" s="109"/>
    </row>
    <row r="47" spans="2:20" ht="15.75" thickTop="1" x14ac:dyDescent="0.25">
      <c r="B47" s="87"/>
      <c r="C47" s="87"/>
      <c r="F47" s="87"/>
      <c r="G47" s="87"/>
      <c r="I47" s="87"/>
      <c r="J47" s="87"/>
      <c r="L47" s="109"/>
      <c r="M47" s="109"/>
      <c r="N47" s="113"/>
      <c r="O47" s="113"/>
      <c r="P47" s="113"/>
      <c r="Q47" s="109"/>
      <c r="R47" s="29"/>
      <c r="S47" s="109"/>
      <c r="T47" s="109"/>
    </row>
    <row r="48" spans="2:20" x14ac:dyDescent="0.25">
      <c r="B48" s="87"/>
      <c r="C48" s="87"/>
      <c r="F48" s="87"/>
      <c r="G48" s="87"/>
      <c r="I48" s="87"/>
      <c r="J48" s="87"/>
      <c r="L48" s="109"/>
      <c r="M48" s="109"/>
      <c r="N48" s="113"/>
      <c r="O48" s="113"/>
      <c r="P48" s="113"/>
      <c r="Q48" s="109"/>
      <c r="R48" s="29"/>
      <c r="S48" s="109"/>
      <c r="T48" s="109"/>
    </row>
    <row r="49" spans="2:20" x14ac:dyDescent="0.25">
      <c r="B49" s="474">
        <v>30</v>
      </c>
      <c r="C49" s="156" t="s">
        <v>1074</v>
      </c>
      <c r="F49" s="87"/>
      <c r="G49" s="87"/>
      <c r="I49" s="87"/>
      <c r="J49" s="87"/>
      <c r="L49" s="109"/>
      <c r="M49" s="109"/>
      <c r="N49" s="113"/>
      <c r="O49" s="113"/>
      <c r="P49" s="113"/>
      <c r="Q49" s="109"/>
      <c r="R49" s="29"/>
      <c r="S49" s="109"/>
      <c r="T49" s="109"/>
    </row>
    <row r="50" spans="2:20" x14ac:dyDescent="0.25">
      <c r="B50" s="87"/>
      <c r="C50" s="87"/>
      <c r="F50" s="87"/>
      <c r="G50" s="87"/>
      <c r="I50" s="87"/>
      <c r="J50" s="87"/>
      <c r="L50" s="109"/>
      <c r="M50" s="109"/>
      <c r="N50" s="113"/>
      <c r="O50" s="113"/>
      <c r="P50" s="113"/>
      <c r="Q50" s="109"/>
      <c r="R50" s="29"/>
      <c r="S50" s="109"/>
      <c r="T50" s="109"/>
    </row>
    <row r="51" spans="2:20" x14ac:dyDescent="0.25">
      <c r="B51" s="87"/>
      <c r="C51" s="157" t="s">
        <v>1075</v>
      </c>
      <c r="D51" s="29"/>
      <c r="E51" s="75"/>
      <c r="F51" s="29"/>
      <c r="G51" s="29"/>
      <c r="H51" s="75"/>
      <c r="I51" s="29"/>
      <c r="J51" s="29"/>
      <c r="L51" s="109"/>
      <c r="M51" s="109"/>
      <c r="N51" s="113"/>
      <c r="O51" s="113"/>
      <c r="P51" s="113"/>
      <c r="Q51" s="109"/>
      <c r="R51" s="29"/>
      <c r="S51" s="109"/>
      <c r="T51" s="109"/>
    </row>
    <row r="52" spans="2:20" x14ac:dyDescent="0.25">
      <c r="B52" s="87"/>
      <c r="C52" s="157" t="s">
        <v>1076</v>
      </c>
      <c r="D52" s="782"/>
      <c r="E52" s="783"/>
      <c r="F52" s="782"/>
      <c r="G52" s="782"/>
      <c r="H52" s="783"/>
      <c r="I52" s="783"/>
      <c r="J52" s="783"/>
      <c r="L52" s="109"/>
      <c r="M52" s="109"/>
      <c r="N52" s="113"/>
      <c r="O52" s="113"/>
      <c r="P52" s="113"/>
      <c r="Q52" s="109"/>
      <c r="R52" s="29"/>
      <c r="S52" s="109"/>
      <c r="T52" s="109"/>
    </row>
    <row r="53" spans="2:20" x14ac:dyDescent="0.25">
      <c r="B53" s="87"/>
      <c r="C53" s="157" t="s">
        <v>1079</v>
      </c>
      <c r="D53" s="782"/>
      <c r="E53" s="783"/>
      <c r="F53" s="782"/>
      <c r="G53" s="782"/>
      <c r="H53" s="783"/>
      <c r="I53" s="782"/>
      <c r="J53" s="782"/>
      <c r="L53" s="109"/>
      <c r="M53" s="109"/>
      <c r="N53" s="113"/>
      <c r="O53" s="113"/>
      <c r="P53" s="113"/>
      <c r="Q53" s="109"/>
      <c r="R53" s="29"/>
      <c r="S53" s="109"/>
      <c r="T53" s="109"/>
    </row>
    <row r="54" spans="2:20" s="87" customFormat="1" x14ac:dyDescent="0.25">
      <c r="C54" s="157" t="s">
        <v>1077</v>
      </c>
      <c r="D54" s="782"/>
      <c r="E54" s="783"/>
      <c r="F54" s="782"/>
      <c r="G54" s="782"/>
      <c r="H54" s="783"/>
      <c r="I54" s="782"/>
      <c r="J54" s="782"/>
      <c r="L54" s="109"/>
      <c r="M54" s="109"/>
      <c r="N54" s="113"/>
      <c r="O54" s="113"/>
      <c r="P54" s="113"/>
      <c r="Q54" s="109"/>
      <c r="R54" s="29"/>
      <c r="S54" s="109"/>
      <c r="T54" s="109"/>
    </row>
    <row r="55" spans="2:20" s="87" customFormat="1" x14ac:dyDescent="0.25">
      <c r="C55" s="157" t="s">
        <v>1078</v>
      </c>
      <c r="D55" s="782"/>
      <c r="E55" s="783"/>
      <c r="F55" s="782"/>
      <c r="G55" s="782"/>
      <c r="H55" s="783"/>
      <c r="I55" s="782"/>
      <c r="J55" s="782"/>
      <c r="L55" s="109"/>
      <c r="M55" s="109"/>
      <c r="N55" s="113"/>
      <c r="O55" s="113"/>
      <c r="P55" s="113"/>
      <c r="Q55" s="109"/>
      <c r="R55" s="29"/>
      <c r="S55" s="109"/>
      <c r="T55" s="109"/>
    </row>
    <row r="56" spans="2:20" s="87" customFormat="1" x14ac:dyDescent="0.25">
      <c r="C56" s="157" t="s">
        <v>44</v>
      </c>
      <c r="D56" s="782"/>
      <c r="E56" s="783"/>
      <c r="F56" s="782"/>
      <c r="G56" s="782"/>
      <c r="H56" s="783"/>
      <c r="I56" s="782"/>
      <c r="J56" s="782"/>
      <c r="L56" s="109"/>
      <c r="M56" s="109"/>
      <c r="N56" s="113"/>
      <c r="O56" s="113"/>
      <c r="P56" s="113"/>
      <c r="Q56" s="109"/>
      <c r="R56" s="29"/>
      <c r="S56" s="109"/>
      <c r="T56" s="109"/>
    </row>
    <row r="57" spans="2:20" s="87" customFormat="1" ht="15.75" thickBot="1" x14ac:dyDescent="0.3">
      <c r="C57" s="156" t="s">
        <v>6</v>
      </c>
      <c r="D57" s="458">
        <f>SUM(D51:D56)</f>
        <v>0</v>
      </c>
      <c r="E57" s="459">
        <f t="shared" ref="E57:J57" si="1">SUM(E51:E56)</f>
        <v>0</v>
      </c>
      <c r="F57" s="458">
        <f t="shared" si="1"/>
        <v>0</v>
      </c>
      <c r="G57" s="458">
        <f t="shared" si="1"/>
        <v>0</v>
      </c>
      <c r="H57" s="459">
        <f t="shared" si="1"/>
        <v>0</v>
      </c>
      <c r="I57" s="458">
        <f t="shared" si="1"/>
        <v>0</v>
      </c>
      <c r="J57" s="458">
        <f t="shared" si="1"/>
        <v>0</v>
      </c>
      <c r="L57" s="109"/>
      <c r="M57" s="109"/>
      <c r="N57" s="113"/>
      <c r="O57" s="113"/>
      <c r="P57" s="113"/>
      <c r="Q57" s="109"/>
      <c r="R57" s="29"/>
      <c r="S57" s="109"/>
      <c r="T57" s="109"/>
    </row>
    <row r="58" spans="2:20" s="87" customFormat="1" ht="15.75" thickTop="1" x14ac:dyDescent="0.25">
      <c r="E58" s="455"/>
      <c r="H58" s="455"/>
      <c r="L58" s="109"/>
      <c r="M58" s="109"/>
      <c r="N58" s="113"/>
      <c r="O58" s="113"/>
      <c r="P58" s="113"/>
      <c r="Q58" s="109"/>
      <c r="R58" s="29"/>
      <c r="S58" s="109"/>
      <c r="T58" s="109"/>
    </row>
    <row r="59" spans="2:20" s="87" customFormat="1" x14ac:dyDescent="0.25">
      <c r="E59" s="455"/>
      <c r="H59" s="455"/>
      <c r="L59" s="109"/>
      <c r="M59" s="109"/>
      <c r="N59" s="113"/>
      <c r="O59" s="113"/>
      <c r="P59" s="113"/>
      <c r="Q59" s="109"/>
      <c r="R59" s="29"/>
      <c r="S59" s="109"/>
      <c r="T59" s="109"/>
    </row>
    <row r="60" spans="2:20" s="87" customFormat="1" ht="15.75" thickBot="1" x14ac:dyDescent="0.3">
      <c r="E60" s="455"/>
      <c r="H60" s="455"/>
      <c r="L60" s="109"/>
      <c r="M60" s="109"/>
      <c r="N60" s="113"/>
      <c r="O60" s="113"/>
      <c r="P60" s="113"/>
      <c r="Q60" s="109"/>
      <c r="R60" s="29"/>
      <c r="S60" s="109"/>
      <c r="T60" s="109"/>
    </row>
    <row r="61" spans="2:20" s="87" customFormat="1" x14ac:dyDescent="0.25">
      <c r="C61" s="884" t="s">
        <v>198</v>
      </c>
      <c r="D61" s="885"/>
      <c r="E61" s="885"/>
      <c r="F61" s="885"/>
      <c r="G61" s="885"/>
      <c r="H61" s="885"/>
      <c r="I61" s="885"/>
      <c r="J61" s="886"/>
      <c r="L61" s="109"/>
      <c r="M61" s="109"/>
      <c r="N61" s="113"/>
      <c r="O61" s="113"/>
      <c r="P61" s="113"/>
      <c r="Q61" s="109"/>
      <c r="R61" s="29"/>
      <c r="S61" s="109"/>
      <c r="T61" s="109"/>
    </row>
    <row r="62" spans="2:20" s="87" customFormat="1" x14ac:dyDescent="0.25">
      <c r="C62" s="887"/>
      <c r="D62" s="888"/>
      <c r="E62" s="888"/>
      <c r="F62" s="888"/>
      <c r="G62" s="888"/>
      <c r="H62" s="888"/>
      <c r="I62" s="888"/>
      <c r="J62" s="889"/>
      <c r="L62" s="109"/>
      <c r="M62" s="109"/>
      <c r="N62" s="113"/>
      <c r="O62" s="113"/>
      <c r="P62" s="113"/>
      <c r="Q62" s="109"/>
      <c r="R62" s="29"/>
      <c r="S62" s="109"/>
      <c r="T62" s="109"/>
    </row>
    <row r="63" spans="2:20" s="87" customFormat="1" x14ac:dyDescent="0.25">
      <c r="C63" s="887"/>
      <c r="D63" s="888"/>
      <c r="E63" s="888"/>
      <c r="F63" s="888"/>
      <c r="G63" s="888"/>
      <c r="H63" s="888"/>
      <c r="I63" s="888"/>
      <c r="J63" s="889"/>
      <c r="L63" s="109"/>
      <c r="M63" s="109"/>
      <c r="N63" s="113"/>
      <c r="O63" s="113"/>
      <c r="P63" s="113"/>
      <c r="Q63" s="109"/>
      <c r="R63" s="29"/>
      <c r="S63" s="109"/>
      <c r="T63" s="109"/>
    </row>
    <row r="64" spans="2:20" s="87" customFormat="1" x14ac:dyDescent="0.25">
      <c r="C64" s="887"/>
      <c r="D64" s="888"/>
      <c r="E64" s="888"/>
      <c r="F64" s="888"/>
      <c r="G64" s="888"/>
      <c r="H64" s="888"/>
      <c r="I64" s="888"/>
      <c r="J64" s="889"/>
      <c r="L64" s="109"/>
      <c r="M64" s="109"/>
      <c r="N64" s="113"/>
      <c r="O64" s="113"/>
      <c r="P64" s="113"/>
      <c r="Q64" s="109"/>
      <c r="R64" s="29"/>
      <c r="S64" s="109"/>
      <c r="T64" s="109"/>
    </row>
    <row r="65" spans="2:20" s="87" customFormat="1" x14ac:dyDescent="0.25">
      <c r="C65" s="887"/>
      <c r="D65" s="888"/>
      <c r="E65" s="888"/>
      <c r="F65" s="888"/>
      <c r="G65" s="888"/>
      <c r="H65" s="888"/>
      <c r="I65" s="888"/>
      <c r="J65" s="889"/>
      <c r="L65" s="109"/>
      <c r="M65" s="109"/>
      <c r="N65" s="113"/>
      <c r="O65" s="113"/>
      <c r="P65" s="113"/>
      <c r="Q65" s="109"/>
      <c r="R65" s="29"/>
      <c r="S65" s="109"/>
      <c r="T65" s="109"/>
    </row>
    <row r="66" spans="2:20" x14ac:dyDescent="0.25">
      <c r="B66" s="87"/>
      <c r="C66" s="887"/>
      <c r="D66" s="888"/>
      <c r="E66" s="888"/>
      <c r="F66" s="888"/>
      <c r="G66" s="888"/>
      <c r="H66" s="888"/>
      <c r="I66" s="888"/>
      <c r="J66" s="889"/>
      <c r="L66" s="109"/>
      <c r="M66" s="109"/>
      <c r="N66" s="113"/>
      <c r="O66" s="113"/>
      <c r="P66" s="113"/>
      <c r="Q66" s="109"/>
      <c r="R66" s="29"/>
      <c r="S66" s="109"/>
      <c r="T66" s="109"/>
    </row>
    <row r="67" spans="2:20" ht="15.75" thickBot="1" x14ac:dyDescent="0.3">
      <c r="B67" s="87"/>
      <c r="C67" s="890"/>
      <c r="D67" s="891"/>
      <c r="E67" s="891"/>
      <c r="F67" s="891"/>
      <c r="G67" s="891"/>
      <c r="H67" s="891"/>
      <c r="I67" s="891"/>
      <c r="J67" s="892"/>
      <c r="L67" s="109"/>
      <c r="M67" s="109"/>
      <c r="N67" s="113"/>
      <c r="O67" s="113"/>
      <c r="P67" s="113"/>
      <c r="Q67" s="109"/>
      <c r="R67" s="29"/>
      <c r="S67" s="109"/>
      <c r="T67" s="109"/>
    </row>
    <row r="68" spans="2:20" x14ac:dyDescent="0.25">
      <c r="L68" s="109"/>
      <c r="M68" s="109"/>
      <c r="N68" s="113"/>
      <c r="O68" s="113"/>
      <c r="P68" s="113"/>
      <c r="Q68" s="109"/>
      <c r="R68" s="29"/>
      <c r="S68" s="109"/>
      <c r="T68" s="109"/>
    </row>
    <row r="69" spans="2:20" x14ac:dyDescent="0.25">
      <c r="L69" s="109"/>
      <c r="M69" s="109"/>
      <c r="N69" s="113"/>
      <c r="O69" s="113"/>
      <c r="P69" s="113"/>
      <c r="Q69" s="109"/>
      <c r="R69" s="29"/>
      <c r="S69" s="109"/>
      <c r="T69" s="109"/>
    </row>
    <row r="70" spans="2:20" x14ac:dyDescent="0.25">
      <c r="L70" s="109"/>
      <c r="M70" s="109"/>
      <c r="N70" s="113"/>
      <c r="O70" s="113"/>
      <c r="P70" s="113"/>
      <c r="Q70" s="109"/>
      <c r="R70" s="29"/>
      <c r="S70" s="109"/>
      <c r="T70" s="109"/>
    </row>
    <row r="71" spans="2:20" x14ac:dyDescent="0.25">
      <c r="L71" s="109"/>
      <c r="M71" s="109"/>
      <c r="N71" s="113"/>
      <c r="O71" s="113"/>
      <c r="P71" s="113"/>
      <c r="Q71" s="109"/>
      <c r="R71" s="29"/>
      <c r="S71" s="109"/>
      <c r="T71" s="109"/>
    </row>
    <row r="72" spans="2:20" ht="15.75" thickBot="1" x14ac:dyDescent="0.3">
      <c r="L72" s="101" t="s">
        <v>45</v>
      </c>
      <c r="M72" s="101"/>
      <c r="N72" s="417">
        <f>SUM(N7:N71)</f>
        <v>0</v>
      </c>
      <c r="O72" s="117"/>
      <c r="P72" s="417">
        <f>SUM(P7:P71)</f>
        <v>0</v>
      </c>
      <c r="Q72" s="417">
        <f>SUM(Q7:Q71)</f>
        <v>0</v>
      </c>
      <c r="R72" s="117">
        <f>SUM(R7:R71)</f>
        <v>0</v>
      </c>
      <c r="S72" s="417">
        <f>SUM(S7:S71)</f>
        <v>0</v>
      </c>
      <c r="T72" s="417">
        <f>SUM(T7:T71)</f>
        <v>0</v>
      </c>
    </row>
    <row r="73" spans="2:20" ht="15.75" thickTop="1" x14ac:dyDescent="0.25"/>
    <row r="75" spans="2:20" x14ac:dyDescent="0.25">
      <c r="B75" s="87"/>
      <c r="C75" s="108"/>
      <c r="D75" s="108"/>
      <c r="E75" s="94"/>
      <c r="F75" s="106"/>
      <c r="G75" s="106"/>
      <c r="I75" s="87"/>
      <c r="J75" s="87"/>
    </row>
    <row r="76" spans="2:20" x14ac:dyDescent="0.25">
      <c r="B76" s="87"/>
      <c r="C76" s="87"/>
      <c r="F76" s="87"/>
      <c r="G76" s="87"/>
      <c r="I76" s="87"/>
      <c r="J76" s="87"/>
    </row>
  </sheetData>
  <sheetProtection algorithmName="SHA-512" hashValue="RDzF+YvKQvSuFXJK9VZY7zhrG3wxjGXQNsY+FxjyM2BB0byBzQDfQj9kwvuLwZo1cH5rv8ozOWpoQZf8wKqLjA==" saltValue="4v9CClPVQWGHlgV9CL7hFg==" spinCount="100000" sheet="1" objects="1" scenarios="1"/>
  <mergeCells count="7">
    <mergeCell ref="C61:J67"/>
    <mergeCell ref="M1:M3"/>
    <mergeCell ref="P2:Q2"/>
    <mergeCell ref="S2:T2"/>
    <mergeCell ref="A1:A5"/>
    <mergeCell ref="I2:J2"/>
    <mergeCell ref="F2:G2"/>
  </mergeCells>
  <hyperlinks>
    <hyperlink ref="A1" location="HOME!A1" display="HOME"/>
    <hyperlink ref="A3" location="HOME!A1" display="HOME!A1"/>
    <hyperlink ref="A4" location="HOME!A1" display="HOME!A1"/>
    <hyperlink ref="A5" location="HOME!A1" display="HOME!A1"/>
    <hyperlink ref="M1:M3" location="HOME!A1" display="HOME"/>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8.140625" style="627" customWidth="1"/>
    <col min="22" max="22" width="28.8554687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Clients'!C58</f>
        <v>0</v>
      </c>
      <c r="E2" s="680"/>
      <c r="G2" s="679"/>
      <c r="H2" s="679"/>
      <c r="J2" s="678"/>
      <c r="K2" s="678"/>
      <c r="L2" s="678"/>
      <c r="M2" s="678"/>
    </row>
    <row r="3" spans="1:25" s="670" customFormat="1" ht="49.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Clients'!C58</f>
        <v>0</v>
      </c>
      <c r="D5" s="660"/>
      <c r="E5" s="652"/>
      <c r="F5" s="644"/>
      <c r="G5" s="651"/>
      <c r="H5" s="650" t="str">
        <f t="shared" ref="H5:H36" si="0">IF(G5&gt;$H$1,F5,"")</f>
        <v/>
      </c>
      <c r="I5" s="642"/>
      <c r="J5" s="651"/>
      <c r="K5" s="691"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5.28515625" style="627" customWidth="1"/>
    <col min="22" max="22" width="27"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Clients'!C59</f>
        <v>0</v>
      </c>
      <c r="E2" s="680"/>
      <c r="G2" s="679"/>
      <c r="H2" s="679"/>
      <c r="J2" s="678"/>
      <c r="K2" s="678"/>
      <c r="L2" s="678"/>
      <c r="M2" s="678"/>
    </row>
    <row r="3" spans="1:25" s="670" customFormat="1" ht="48"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Clients'!C59</f>
        <v>0</v>
      </c>
      <c r="D5" s="660"/>
      <c r="E5" s="652"/>
      <c r="F5" s="644"/>
      <c r="G5" s="651"/>
      <c r="H5" s="650" t="str">
        <f t="shared" ref="H5:H36" si="0">IF(G5&gt;$H$1,F5,"")</f>
        <v/>
      </c>
      <c r="I5" s="642"/>
      <c r="J5" s="651"/>
      <c r="K5" s="691"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181"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9.140625" style="627" customWidth="1"/>
    <col min="22" max="22" width="27.425781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Clients'!C60</f>
        <v>0</v>
      </c>
      <c r="E2" s="680"/>
      <c r="G2" s="679"/>
      <c r="H2" s="679"/>
      <c r="J2" s="678"/>
      <c r="K2" s="678"/>
      <c r="L2" s="678"/>
      <c r="M2" s="678"/>
    </row>
    <row r="3" spans="1:25" s="670" customFormat="1" ht="45.75"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Clients'!C60</f>
        <v>0</v>
      </c>
      <c r="D5" s="660"/>
      <c r="E5" s="652"/>
      <c r="F5" s="644"/>
      <c r="G5" s="651"/>
      <c r="H5" s="650" t="str">
        <f t="shared" ref="H5:H36" si="0">IF(G5&gt;$H$1,F5,"")</f>
        <v/>
      </c>
      <c r="I5" s="642"/>
      <c r="J5" s="651"/>
      <c r="K5" s="691"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8.42578125" style="627" customWidth="1"/>
    <col min="22" max="22" width="29.425781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Clients'!C61</f>
        <v>0</v>
      </c>
      <c r="E2" s="680"/>
      <c r="G2" s="679"/>
      <c r="H2" s="679"/>
      <c r="J2" s="678"/>
      <c r="K2" s="678"/>
      <c r="L2" s="678"/>
      <c r="M2" s="678"/>
    </row>
    <row r="3" spans="1:25" s="670" customFormat="1" ht="51" customHeight="1" x14ac:dyDescent="0.25">
      <c r="A3" s="677" t="s">
        <v>1161</v>
      </c>
      <c r="B3" s="948" t="s">
        <v>188</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Clients'!C61</f>
        <v>0</v>
      </c>
      <c r="D5" s="660"/>
      <c r="E5" s="652"/>
      <c r="F5" s="644"/>
      <c r="G5" s="651"/>
      <c r="H5" s="650" t="str">
        <f t="shared" ref="H5:H36" si="0">IF(G5&gt;$H$1,F5,"")</f>
        <v/>
      </c>
      <c r="I5" s="642"/>
      <c r="J5" s="651"/>
      <c r="K5" s="691"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39.140625" style="627" customWidth="1"/>
    <col min="22" max="22" width="29.5703125"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Clients'!C62</f>
        <v>0</v>
      </c>
      <c r="E2" s="680"/>
      <c r="G2" s="679"/>
      <c r="H2" s="679"/>
      <c r="J2" s="678"/>
      <c r="K2" s="678"/>
      <c r="L2" s="678"/>
      <c r="M2" s="678"/>
    </row>
    <row r="3" spans="1:25" s="670" customFormat="1" ht="48"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Clients'!C62</f>
        <v>0</v>
      </c>
      <c r="D5" s="660"/>
      <c r="E5" s="652"/>
      <c r="F5" s="644"/>
      <c r="G5" s="651"/>
      <c r="H5" s="650" t="str">
        <f t="shared" ref="H5:H36" si="0">IF(G5&gt;$H$1,F5,"")</f>
        <v/>
      </c>
      <c r="I5" s="642"/>
      <c r="J5" s="651"/>
      <c r="K5" s="691" t="str">
        <f t="shared" ref="K5:K36" si="1">IF(J5&gt;$H$1,I5,"")</f>
        <v/>
      </c>
      <c r="L5" s="647"/>
      <c r="M5" s="647"/>
      <c r="N5" s="646">
        <f t="shared" ref="N5:N36" si="2">L5+M5</f>
        <v>0</v>
      </c>
      <c r="O5" s="644"/>
      <c r="P5" s="645">
        <f t="shared" ref="P5:P36" si="3">I5-(N5+O5)</f>
        <v>0</v>
      </c>
      <c r="Q5" s="644"/>
      <c r="R5" s="644"/>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5"/>
  <sheetViews>
    <sheetView showGridLines="0" zoomScale="80" zoomScaleNormal="80" workbookViewId="0">
      <pane xSplit="3" ySplit="4" topLeftCell="D5" activePane="bottomRight" state="frozen"/>
      <selection activeCell="A3" sqref="A3"/>
      <selection pane="topRight" activeCell="A3" sqref="A3"/>
      <selection pane="bottomLeft" activeCell="A3" sqref="A3"/>
      <selection pane="bottomRight" activeCell="G2" sqref="G2"/>
    </sheetView>
  </sheetViews>
  <sheetFormatPr defaultColWidth="9" defaultRowHeight="15" x14ac:dyDescent="0.25"/>
  <cols>
    <col min="1" max="1" width="8.5703125" style="627" customWidth="1"/>
    <col min="2" max="2" width="6.5703125" style="631" customWidth="1"/>
    <col min="3" max="3" width="27.28515625" style="627" customWidth="1"/>
    <col min="4" max="4" width="9.28515625" style="630" customWidth="1"/>
    <col min="5" max="5" width="9.42578125" style="630" bestFit="1" customWidth="1"/>
    <col min="6" max="6" width="25.7109375" style="627" bestFit="1" customWidth="1"/>
    <col min="7" max="7" width="13.5703125" style="629" customWidth="1"/>
    <col min="8" max="8" width="24.28515625" style="629" hidden="1" customWidth="1"/>
    <col min="9" max="9" width="25.85546875" style="627" customWidth="1"/>
    <col min="10" max="10" width="14.42578125" style="628" customWidth="1"/>
    <col min="11" max="11" width="26.5703125" style="628" hidden="1" customWidth="1"/>
    <col min="12" max="12" width="22.140625" style="628" customWidth="1"/>
    <col min="13" max="13" width="25" style="628" customWidth="1"/>
    <col min="14" max="14" width="25.7109375" style="627" bestFit="1" customWidth="1"/>
    <col min="15" max="15" width="27.7109375" style="627" bestFit="1" customWidth="1"/>
    <col min="16" max="16" width="25.7109375" style="627" bestFit="1" customWidth="1"/>
    <col min="17" max="17" width="27.28515625" style="627" customWidth="1"/>
    <col min="18" max="18" width="25.7109375" style="627" bestFit="1" customWidth="1"/>
    <col min="19" max="19" width="25.7109375" style="627" customWidth="1"/>
    <col min="20" max="20" width="25.7109375" style="627" bestFit="1" customWidth="1"/>
    <col min="21" max="21" width="40.85546875" style="627" customWidth="1"/>
    <col min="22" max="22" width="31" style="627" customWidth="1"/>
    <col min="23" max="23" width="9" style="627"/>
    <col min="24" max="24" width="43.7109375" style="627" customWidth="1"/>
    <col min="25" max="25" width="31.42578125" style="627" customWidth="1"/>
    <col min="26" max="16384" width="9" style="627"/>
  </cols>
  <sheetData>
    <row r="1" spans="1:25" s="632" customFormat="1" ht="18.75" x14ac:dyDescent="0.3">
      <c r="A1" s="687" t="s">
        <v>172</v>
      </c>
      <c r="B1" s="683"/>
      <c r="C1" s="686" t="s">
        <v>1199</v>
      </c>
      <c r="D1" s="680"/>
      <c r="E1" s="680"/>
      <c r="F1" s="632" t="s">
        <v>1198</v>
      </c>
      <c r="G1" s="685">
        <f>HOME!O5</f>
        <v>42825</v>
      </c>
      <c r="H1" s="685">
        <f>G1-90</f>
        <v>42735</v>
      </c>
      <c r="J1" s="678"/>
      <c r="K1" s="678"/>
      <c r="L1" s="678"/>
      <c r="M1" s="678"/>
    </row>
    <row r="2" spans="1:25" s="632" customFormat="1" ht="16.5" thickBot="1" x14ac:dyDescent="0.3">
      <c r="A2" s="684"/>
      <c r="B2" s="683"/>
      <c r="C2" s="682" t="s">
        <v>1197</v>
      </c>
      <c r="D2" s="681">
        <f>'List of Clients'!C63</f>
        <v>0</v>
      </c>
      <c r="E2" s="680"/>
      <c r="G2" s="679"/>
      <c r="H2" s="679"/>
      <c r="J2" s="678"/>
      <c r="K2" s="678"/>
      <c r="L2" s="678"/>
      <c r="M2" s="678"/>
    </row>
    <row r="3" spans="1:25" s="670" customFormat="1" ht="48" customHeight="1" x14ac:dyDescent="0.25">
      <c r="A3" s="677" t="s">
        <v>1161</v>
      </c>
      <c r="B3" s="948" t="s">
        <v>60</v>
      </c>
      <c r="C3" s="672" t="s">
        <v>1196</v>
      </c>
      <c r="D3" s="676" t="s">
        <v>1195</v>
      </c>
      <c r="E3" s="676" t="s">
        <v>1194</v>
      </c>
      <c r="F3" s="620" t="s">
        <v>1193</v>
      </c>
      <c r="G3" s="674" t="s">
        <v>1192</v>
      </c>
      <c r="H3" s="675" t="s">
        <v>1189</v>
      </c>
      <c r="I3" s="619" t="s">
        <v>1191</v>
      </c>
      <c r="J3" s="674" t="s">
        <v>1190</v>
      </c>
      <c r="K3" s="673" t="s">
        <v>1189</v>
      </c>
      <c r="L3" s="673" t="s">
        <v>1188</v>
      </c>
      <c r="M3" s="673" t="s">
        <v>1187</v>
      </c>
      <c r="N3" s="672" t="s">
        <v>1186</v>
      </c>
      <c r="O3" s="620" t="s">
        <v>1185</v>
      </c>
      <c r="P3" s="620" t="s">
        <v>1184</v>
      </c>
      <c r="Q3" s="620" t="s">
        <v>1183</v>
      </c>
      <c r="R3" s="620" t="s">
        <v>1182</v>
      </c>
      <c r="S3" s="619" t="s">
        <v>1147</v>
      </c>
      <c r="T3" s="671" t="s">
        <v>1181</v>
      </c>
      <c r="U3" s="671" t="s">
        <v>1180</v>
      </c>
      <c r="V3" s="671" t="s">
        <v>1179</v>
      </c>
    </row>
    <row r="4" spans="1:25" s="661" customFormat="1" ht="15.75" thickBot="1" x14ac:dyDescent="0.3">
      <c r="B4" s="949"/>
      <c r="C4" s="669"/>
      <c r="D4" s="668"/>
      <c r="E4" s="668" t="s">
        <v>1178</v>
      </c>
      <c r="F4" s="665"/>
      <c r="G4" s="666" t="s">
        <v>1177</v>
      </c>
      <c r="H4" s="667"/>
      <c r="I4" s="664"/>
      <c r="J4" s="666" t="s">
        <v>1177</v>
      </c>
      <c r="K4" s="662"/>
      <c r="L4" s="662" t="s">
        <v>1175</v>
      </c>
      <c r="M4" s="662" t="s">
        <v>1175</v>
      </c>
      <c r="N4" s="662" t="s">
        <v>1175</v>
      </c>
      <c r="O4" s="665" t="s">
        <v>1176</v>
      </c>
      <c r="P4" s="665"/>
      <c r="Q4" s="665"/>
      <c r="R4" s="665"/>
      <c r="S4" s="664"/>
      <c r="T4" s="663"/>
      <c r="U4" s="663"/>
      <c r="V4" s="662" t="s">
        <v>1175</v>
      </c>
    </row>
    <row r="5" spans="1:25" x14ac:dyDescent="0.25">
      <c r="B5" s="950"/>
      <c r="C5" s="953">
        <f>'List of Clients'!C63</f>
        <v>0</v>
      </c>
      <c r="D5" s="660"/>
      <c r="E5" s="652"/>
      <c r="F5" s="644"/>
      <c r="G5" s="651"/>
      <c r="H5" s="650" t="str">
        <f t="shared" ref="H5:H36" si="0">IF(G5&gt;$H$1,F5,"")</f>
        <v/>
      </c>
      <c r="I5" s="642"/>
      <c r="J5" s="651"/>
      <c r="K5" s="691" t="str">
        <f t="shared" ref="K5:K36" si="1">IF(J5&gt;$H$1,I5,"")</f>
        <v/>
      </c>
      <c r="L5" s="647"/>
      <c r="M5" s="647"/>
      <c r="N5" s="646">
        <f t="shared" ref="N5:N36" si="2">L5+M5</f>
        <v>0</v>
      </c>
      <c r="O5" s="644"/>
      <c r="P5" s="645">
        <f t="shared" ref="P5:P36" si="3">I5-(N5+O5)</f>
        <v>0</v>
      </c>
      <c r="Q5" s="644"/>
      <c r="R5" s="644">
        <v>0</v>
      </c>
      <c r="S5" s="642"/>
      <c r="T5" s="643">
        <f t="shared" ref="T5:T36" si="4">I5-N5-Q5-R5+S5</f>
        <v>0</v>
      </c>
      <c r="U5" s="644"/>
      <c r="V5" s="644"/>
      <c r="X5" s="659" t="s">
        <v>1174</v>
      </c>
      <c r="Y5" s="658">
        <f>F205-H205</f>
        <v>0</v>
      </c>
    </row>
    <row r="6" spans="1:25" x14ac:dyDescent="0.25">
      <c r="B6" s="951"/>
      <c r="C6" s="954"/>
      <c r="D6" s="652"/>
      <c r="E6" s="652"/>
      <c r="F6" s="644"/>
      <c r="G6" s="651"/>
      <c r="H6" s="650" t="str">
        <f t="shared" si="0"/>
        <v/>
      </c>
      <c r="I6" s="642"/>
      <c r="J6" s="649"/>
      <c r="K6" s="653" t="str">
        <f t="shared" si="1"/>
        <v/>
      </c>
      <c r="L6" s="647"/>
      <c r="M6" s="647"/>
      <c r="N6" s="646">
        <f t="shared" si="2"/>
        <v>0</v>
      </c>
      <c r="O6" s="644"/>
      <c r="P6" s="645">
        <f t="shared" si="3"/>
        <v>0</v>
      </c>
      <c r="Q6" s="644"/>
      <c r="R6" s="644"/>
      <c r="S6" s="642"/>
      <c r="T6" s="643">
        <f t="shared" si="4"/>
        <v>0</v>
      </c>
      <c r="U6" s="644"/>
      <c r="V6" s="644"/>
      <c r="X6" s="657" t="s">
        <v>1173</v>
      </c>
      <c r="Y6" s="656">
        <f>H205</f>
        <v>0</v>
      </c>
    </row>
    <row r="7" spans="1:25" ht="15.75" thickBot="1" x14ac:dyDescent="0.3">
      <c r="B7" s="951"/>
      <c r="C7" s="954"/>
      <c r="D7" s="652"/>
      <c r="E7" s="652"/>
      <c r="F7" s="644"/>
      <c r="G7" s="651"/>
      <c r="H7" s="650" t="str">
        <f t="shared" si="0"/>
        <v/>
      </c>
      <c r="I7" s="642"/>
      <c r="J7" s="649"/>
      <c r="K7" s="653" t="str">
        <f t="shared" si="1"/>
        <v/>
      </c>
      <c r="L7" s="647"/>
      <c r="M7" s="647"/>
      <c r="N7" s="646">
        <f t="shared" si="2"/>
        <v>0</v>
      </c>
      <c r="O7" s="644"/>
      <c r="P7" s="645">
        <f t="shared" si="3"/>
        <v>0</v>
      </c>
      <c r="Q7" s="644"/>
      <c r="R7" s="644"/>
      <c r="S7" s="642"/>
      <c r="T7" s="643">
        <f t="shared" si="4"/>
        <v>0</v>
      </c>
      <c r="U7" s="644"/>
      <c r="V7" s="644"/>
      <c r="X7" s="655" t="s">
        <v>1172</v>
      </c>
      <c r="Y7" s="654">
        <f>F205</f>
        <v>0</v>
      </c>
    </row>
    <row r="8" spans="1:25" x14ac:dyDescent="0.25">
      <c r="B8" s="951"/>
      <c r="C8" s="954"/>
      <c r="D8" s="652"/>
      <c r="E8" s="652"/>
      <c r="F8" s="644"/>
      <c r="G8" s="651"/>
      <c r="H8" s="650" t="str">
        <f t="shared" si="0"/>
        <v/>
      </c>
      <c r="I8" s="642"/>
      <c r="J8" s="649"/>
      <c r="K8" s="653" t="str">
        <f t="shared" si="1"/>
        <v/>
      </c>
      <c r="L8" s="647"/>
      <c r="M8" s="647"/>
      <c r="N8" s="646">
        <f t="shared" si="2"/>
        <v>0</v>
      </c>
      <c r="O8" s="644"/>
      <c r="P8" s="645">
        <f t="shared" si="3"/>
        <v>0</v>
      </c>
      <c r="Q8" s="644"/>
      <c r="R8" s="644"/>
      <c r="S8" s="642"/>
      <c r="T8" s="643">
        <f t="shared" si="4"/>
        <v>0</v>
      </c>
      <c r="U8" s="644"/>
      <c r="V8" s="644"/>
    </row>
    <row r="9" spans="1:25" x14ac:dyDescent="0.25">
      <c r="B9" s="951"/>
      <c r="C9" s="954"/>
      <c r="D9" s="652"/>
      <c r="E9" s="652"/>
      <c r="F9" s="644"/>
      <c r="G9" s="651"/>
      <c r="H9" s="650" t="str">
        <f t="shared" si="0"/>
        <v/>
      </c>
      <c r="I9" s="642"/>
      <c r="J9" s="649"/>
      <c r="K9" s="653" t="str">
        <f t="shared" si="1"/>
        <v/>
      </c>
      <c r="L9" s="647"/>
      <c r="M9" s="647"/>
      <c r="N9" s="646">
        <f t="shared" si="2"/>
        <v>0</v>
      </c>
      <c r="O9" s="644"/>
      <c r="P9" s="645">
        <f t="shared" si="3"/>
        <v>0</v>
      </c>
      <c r="Q9" s="644"/>
      <c r="R9" s="644"/>
      <c r="S9" s="642"/>
      <c r="T9" s="643">
        <f t="shared" si="4"/>
        <v>0</v>
      </c>
      <c r="U9" s="644"/>
      <c r="V9" s="644"/>
    </row>
    <row r="10" spans="1:25" ht="15.75" thickBot="1" x14ac:dyDescent="0.3">
      <c r="B10" s="951"/>
      <c r="C10" s="954"/>
      <c r="D10" s="652"/>
      <c r="E10" s="652"/>
      <c r="F10" s="644"/>
      <c r="G10" s="651"/>
      <c r="H10" s="650" t="str">
        <f t="shared" si="0"/>
        <v/>
      </c>
      <c r="I10" s="642"/>
      <c r="J10" s="649"/>
      <c r="K10" s="653" t="str">
        <f t="shared" si="1"/>
        <v/>
      </c>
      <c r="L10" s="647"/>
      <c r="M10" s="647"/>
      <c r="N10" s="646">
        <f t="shared" si="2"/>
        <v>0</v>
      </c>
      <c r="O10" s="644"/>
      <c r="P10" s="645">
        <f t="shared" si="3"/>
        <v>0</v>
      </c>
      <c r="Q10" s="644"/>
      <c r="R10" s="644"/>
      <c r="S10" s="642"/>
      <c r="T10" s="643">
        <f t="shared" si="4"/>
        <v>0</v>
      </c>
      <c r="U10" s="644"/>
      <c r="V10" s="644"/>
    </row>
    <row r="11" spans="1:25" x14ac:dyDescent="0.25">
      <c r="B11" s="951"/>
      <c r="C11" s="954"/>
      <c r="D11" s="652"/>
      <c r="E11" s="652"/>
      <c r="F11" s="644"/>
      <c r="G11" s="651"/>
      <c r="H11" s="650" t="str">
        <f t="shared" si="0"/>
        <v/>
      </c>
      <c r="I11" s="642"/>
      <c r="J11" s="649"/>
      <c r="K11" s="653" t="str">
        <f t="shared" si="1"/>
        <v/>
      </c>
      <c r="L11" s="647"/>
      <c r="M11" s="647"/>
      <c r="N11" s="646">
        <f t="shared" si="2"/>
        <v>0</v>
      </c>
      <c r="O11" s="644"/>
      <c r="P11" s="645">
        <f t="shared" si="3"/>
        <v>0</v>
      </c>
      <c r="Q11" s="644"/>
      <c r="R11" s="644"/>
      <c r="S11" s="642"/>
      <c r="T11" s="643">
        <f t="shared" si="4"/>
        <v>0</v>
      </c>
      <c r="U11" s="644"/>
      <c r="V11" s="644"/>
      <c r="X11" s="659" t="s">
        <v>1171</v>
      </c>
      <c r="Y11" s="658">
        <f>I205-K205</f>
        <v>0</v>
      </c>
    </row>
    <row r="12" spans="1:25" x14ac:dyDescent="0.25">
      <c r="B12" s="951"/>
      <c r="C12" s="954"/>
      <c r="D12" s="652"/>
      <c r="E12" s="652"/>
      <c r="F12" s="644"/>
      <c r="G12" s="651"/>
      <c r="H12" s="650" t="str">
        <f t="shared" si="0"/>
        <v/>
      </c>
      <c r="I12" s="642"/>
      <c r="J12" s="649"/>
      <c r="K12" s="653" t="str">
        <f t="shared" si="1"/>
        <v/>
      </c>
      <c r="L12" s="647"/>
      <c r="M12" s="647"/>
      <c r="N12" s="646">
        <f t="shared" si="2"/>
        <v>0</v>
      </c>
      <c r="O12" s="644"/>
      <c r="P12" s="645">
        <f t="shared" si="3"/>
        <v>0</v>
      </c>
      <c r="Q12" s="644"/>
      <c r="R12" s="644"/>
      <c r="S12" s="642"/>
      <c r="T12" s="643">
        <f t="shared" si="4"/>
        <v>0</v>
      </c>
      <c r="U12" s="644"/>
      <c r="V12" s="644"/>
      <c r="X12" s="657" t="s">
        <v>1170</v>
      </c>
      <c r="Y12" s="656">
        <f>K205</f>
        <v>0</v>
      </c>
    </row>
    <row r="13" spans="1:25" ht="15.75" thickBot="1" x14ac:dyDescent="0.3">
      <c r="B13" s="951"/>
      <c r="C13" s="954"/>
      <c r="D13" s="652"/>
      <c r="E13" s="652"/>
      <c r="F13" s="644"/>
      <c r="G13" s="651"/>
      <c r="H13" s="650" t="str">
        <f t="shared" si="0"/>
        <v/>
      </c>
      <c r="I13" s="642"/>
      <c r="J13" s="649"/>
      <c r="K13" s="653" t="str">
        <f t="shared" si="1"/>
        <v/>
      </c>
      <c r="L13" s="647"/>
      <c r="M13" s="647"/>
      <c r="N13" s="646">
        <f t="shared" si="2"/>
        <v>0</v>
      </c>
      <c r="O13" s="644"/>
      <c r="P13" s="645">
        <f t="shared" si="3"/>
        <v>0</v>
      </c>
      <c r="Q13" s="644"/>
      <c r="R13" s="644"/>
      <c r="S13" s="642"/>
      <c r="T13" s="643">
        <f t="shared" si="4"/>
        <v>0</v>
      </c>
      <c r="U13" s="644"/>
      <c r="V13" s="644"/>
      <c r="X13" s="655" t="s">
        <v>1169</v>
      </c>
      <c r="Y13" s="654">
        <f>I205</f>
        <v>0</v>
      </c>
    </row>
    <row r="14" spans="1:25" x14ac:dyDescent="0.25">
      <c r="B14" s="951"/>
      <c r="C14" s="954"/>
      <c r="D14" s="652"/>
      <c r="E14" s="652"/>
      <c r="F14" s="644"/>
      <c r="G14" s="651"/>
      <c r="H14" s="650" t="str">
        <f t="shared" si="0"/>
        <v/>
      </c>
      <c r="I14" s="642"/>
      <c r="J14" s="649"/>
      <c r="K14" s="653" t="str">
        <f t="shared" si="1"/>
        <v/>
      </c>
      <c r="L14" s="647"/>
      <c r="M14" s="647"/>
      <c r="N14" s="646">
        <f t="shared" si="2"/>
        <v>0</v>
      </c>
      <c r="O14" s="644"/>
      <c r="P14" s="645">
        <f t="shared" si="3"/>
        <v>0</v>
      </c>
      <c r="Q14" s="644"/>
      <c r="R14" s="644"/>
      <c r="S14" s="642"/>
      <c r="T14" s="643">
        <f t="shared" si="4"/>
        <v>0</v>
      </c>
      <c r="U14" s="644"/>
      <c r="V14" s="644"/>
    </row>
    <row r="15" spans="1:25" x14ac:dyDescent="0.25">
      <c r="B15" s="951"/>
      <c r="C15" s="954"/>
      <c r="D15" s="652"/>
      <c r="E15" s="652"/>
      <c r="F15" s="644"/>
      <c r="G15" s="651"/>
      <c r="H15" s="650" t="str">
        <f t="shared" si="0"/>
        <v/>
      </c>
      <c r="I15" s="642"/>
      <c r="J15" s="649"/>
      <c r="K15" s="653" t="str">
        <f t="shared" si="1"/>
        <v/>
      </c>
      <c r="L15" s="647"/>
      <c r="M15" s="647"/>
      <c r="N15" s="646">
        <f t="shared" si="2"/>
        <v>0</v>
      </c>
      <c r="O15" s="644"/>
      <c r="P15" s="645">
        <f t="shared" si="3"/>
        <v>0</v>
      </c>
      <c r="Q15" s="644"/>
      <c r="R15" s="644"/>
      <c r="S15" s="642"/>
      <c r="T15" s="643">
        <f t="shared" si="4"/>
        <v>0</v>
      </c>
      <c r="U15" s="644"/>
      <c r="V15" s="644"/>
    </row>
    <row r="16" spans="1:25" x14ac:dyDescent="0.25">
      <c r="B16" s="951"/>
      <c r="C16" s="954"/>
      <c r="D16" s="652"/>
      <c r="E16" s="652"/>
      <c r="F16" s="644"/>
      <c r="G16" s="651"/>
      <c r="H16" s="650" t="str">
        <f t="shared" si="0"/>
        <v/>
      </c>
      <c r="I16" s="642"/>
      <c r="J16" s="649"/>
      <c r="K16" s="653" t="str">
        <f t="shared" si="1"/>
        <v/>
      </c>
      <c r="L16" s="647"/>
      <c r="M16" s="647"/>
      <c r="N16" s="646">
        <f t="shared" si="2"/>
        <v>0</v>
      </c>
      <c r="O16" s="644"/>
      <c r="P16" s="645">
        <f t="shared" si="3"/>
        <v>0</v>
      </c>
      <c r="Q16" s="644"/>
      <c r="R16" s="644"/>
      <c r="S16" s="642"/>
      <c r="T16" s="643">
        <f t="shared" si="4"/>
        <v>0</v>
      </c>
      <c r="U16" s="644"/>
      <c r="V16" s="644"/>
    </row>
    <row r="17" spans="2:22" x14ac:dyDescent="0.25">
      <c r="B17" s="951"/>
      <c r="C17" s="954"/>
      <c r="D17" s="652"/>
      <c r="E17" s="652"/>
      <c r="F17" s="644"/>
      <c r="G17" s="651"/>
      <c r="H17" s="650" t="str">
        <f t="shared" si="0"/>
        <v/>
      </c>
      <c r="I17" s="642"/>
      <c r="J17" s="649"/>
      <c r="K17" s="653" t="str">
        <f t="shared" si="1"/>
        <v/>
      </c>
      <c r="L17" s="647"/>
      <c r="M17" s="647"/>
      <c r="N17" s="646">
        <f t="shared" si="2"/>
        <v>0</v>
      </c>
      <c r="O17" s="644"/>
      <c r="P17" s="645">
        <f t="shared" si="3"/>
        <v>0</v>
      </c>
      <c r="Q17" s="644"/>
      <c r="R17" s="644"/>
      <c r="S17" s="642"/>
      <c r="T17" s="643">
        <f t="shared" si="4"/>
        <v>0</v>
      </c>
      <c r="U17" s="644"/>
      <c r="V17" s="644"/>
    </row>
    <row r="18" spans="2:22" x14ac:dyDescent="0.25">
      <c r="B18" s="951"/>
      <c r="C18" s="954"/>
      <c r="D18" s="652"/>
      <c r="E18" s="652"/>
      <c r="F18" s="644"/>
      <c r="G18" s="651"/>
      <c r="H18" s="650" t="str">
        <f t="shared" si="0"/>
        <v/>
      </c>
      <c r="I18" s="642"/>
      <c r="J18" s="649"/>
      <c r="K18" s="653" t="str">
        <f t="shared" si="1"/>
        <v/>
      </c>
      <c r="L18" s="647"/>
      <c r="M18" s="647"/>
      <c r="N18" s="646">
        <f t="shared" si="2"/>
        <v>0</v>
      </c>
      <c r="O18" s="644"/>
      <c r="P18" s="645">
        <f t="shared" si="3"/>
        <v>0</v>
      </c>
      <c r="Q18" s="644"/>
      <c r="R18" s="644"/>
      <c r="S18" s="642"/>
      <c r="T18" s="643">
        <f t="shared" si="4"/>
        <v>0</v>
      </c>
      <c r="U18" s="644"/>
      <c r="V18" s="644"/>
    </row>
    <row r="19" spans="2:22" x14ac:dyDescent="0.25">
      <c r="B19" s="951"/>
      <c r="C19" s="954"/>
      <c r="D19" s="652"/>
      <c r="E19" s="652"/>
      <c r="F19" s="644"/>
      <c r="G19" s="651"/>
      <c r="H19" s="650" t="str">
        <f t="shared" si="0"/>
        <v/>
      </c>
      <c r="I19" s="642"/>
      <c r="J19" s="649"/>
      <c r="K19" s="653" t="str">
        <f t="shared" si="1"/>
        <v/>
      </c>
      <c r="L19" s="647"/>
      <c r="M19" s="647"/>
      <c r="N19" s="646">
        <f t="shared" si="2"/>
        <v>0</v>
      </c>
      <c r="O19" s="644"/>
      <c r="P19" s="645">
        <f t="shared" si="3"/>
        <v>0</v>
      </c>
      <c r="Q19" s="644"/>
      <c r="R19" s="644"/>
      <c r="S19" s="642"/>
      <c r="T19" s="643">
        <f t="shared" si="4"/>
        <v>0</v>
      </c>
      <c r="U19" s="644"/>
      <c r="V19" s="644"/>
    </row>
    <row r="20" spans="2:22" x14ac:dyDescent="0.25">
      <c r="B20" s="951"/>
      <c r="C20" s="954"/>
      <c r="D20" s="652"/>
      <c r="E20" s="652"/>
      <c r="F20" s="644"/>
      <c r="G20" s="651"/>
      <c r="H20" s="650" t="str">
        <f t="shared" si="0"/>
        <v/>
      </c>
      <c r="I20" s="642"/>
      <c r="J20" s="649"/>
      <c r="K20" s="653" t="str">
        <f t="shared" si="1"/>
        <v/>
      </c>
      <c r="L20" s="647"/>
      <c r="M20" s="647"/>
      <c r="N20" s="646">
        <f t="shared" si="2"/>
        <v>0</v>
      </c>
      <c r="O20" s="644"/>
      <c r="P20" s="645">
        <f t="shared" si="3"/>
        <v>0</v>
      </c>
      <c r="Q20" s="644"/>
      <c r="R20" s="644"/>
      <c r="S20" s="642"/>
      <c r="T20" s="643">
        <f t="shared" si="4"/>
        <v>0</v>
      </c>
      <c r="U20" s="644"/>
      <c r="V20" s="644"/>
    </row>
    <row r="21" spans="2:22" x14ac:dyDescent="0.25">
      <c r="B21" s="951"/>
      <c r="C21" s="954"/>
      <c r="D21" s="652"/>
      <c r="E21" s="652"/>
      <c r="F21" s="644"/>
      <c r="G21" s="651"/>
      <c r="H21" s="650" t="str">
        <f t="shared" si="0"/>
        <v/>
      </c>
      <c r="I21" s="642"/>
      <c r="J21" s="649"/>
      <c r="K21" s="653" t="str">
        <f t="shared" si="1"/>
        <v/>
      </c>
      <c r="L21" s="647"/>
      <c r="M21" s="647"/>
      <c r="N21" s="646">
        <f t="shared" si="2"/>
        <v>0</v>
      </c>
      <c r="O21" s="644"/>
      <c r="P21" s="645">
        <f t="shared" si="3"/>
        <v>0</v>
      </c>
      <c r="Q21" s="644"/>
      <c r="R21" s="644"/>
      <c r="S21" s="642"/>
      <c r="T21" s="643">
        <f t="shared" si="4"/>
        <v>0</v>
      </c>
      <c r="U21" s="644"/>
      <c r="V21" s="644"/>
    </row>
    <row r="22" spans="2:22" x14ac:dyDescent="0.25">
      <c r="B22" s="951"/>
      <c r="C22" s="954"/>
      <c r="D22" s="652"/>
      <c r="E22" s="652"/>
      <c r="F22" s="644"/>
      <c r="G22" s="651"/>
      <c r="H22" s="650" t="str">
        <f t="shared" si="0"/>
        <v/>
      </c>
      <c r="I22" s="642"/>
      <c r="J22" s="649"/>
      <c r="K22" s="653" t="str">
        <f t="shared" si="1"/>
        <v/>
      </c>
      <c r="L22" s="647"/>
      <c r="M22" s="647"/>
      <c r="N22" s="646">
        <f t="shared" si="2"/>
        <v>0</v>
      </c>
      <c r="O22" s="644"/>
      <c r="P22" s="645">
        <f t="shared" si="3"/>
        <v>0</v>
      </c>
      <c r="Q22" s="644"/>
      <c r="R22" s="644"/>
      <c r="S22" s="642"/>
      <c r="T22" s="643">
        <f t="shared" si="4"/>
        <v>0</v>
      </c>
      <c r="U22" s="644"/>
      <c r="V22" s="644"/>
    </row>
    <row r="23" spans="2:22" x14ac:dyDescent="0.25">
      <c r="B23" s="951"/>
      <c r="C23" s="954"/>
      <c r="D23" s="652"/>
      <c r="E23" s="652"/>
      <c r="F23" s="644"/>
      <c r="G23" s="651"/>
      <c r="H23" s="650" t="str">
        <f t="shared" si="0"/>
        <v/>
      </c>
      <c r="I23" s="642"/>
      <c r="J23" s="649"/>
      <c r="K23" s="653" t="str">
        <f t="shared" si="1"/>
        <v/>
      </c>
      <c r="L23" s="647"/>
      <c r="M23" s="647"/>
      <c r="N23" s="646">
        <f t="shared" si="2"/>
        <v>0</v>
      </c>
      <c r="O23" s="644"/>
      <c r="P23" s="645">
        <f t="shared" si="3"/>
        <v>0</v>
      </c>
      <c r="Q23" s="644"/>
      <c r="R23" s="644"/>
      <c r="S23" s="642"/>
      <c r="T23" s="643">
        <f t="shared" si="4"/>
        <v>0</v>
      </c>
      <c r="U23" s="644"/>
      <c r="V23" s="644"/>
    </row>
    <row r="24" spans="2:22" x14ac:dyDescent="0.25">
      <c r="B24" s="951"/>
      <c r="C24" s="954"/>
      <c r="D24" s="652"/>
      <c r="E24" s="652"/>
      <c r="F24" s="644"/>
      <c r="G24" s="651"/>
      <c r="H24" s="650" t="str">
        <f t="shared" si="0"/>
        <v/>
      </c>
      <c r="I24" s="642"/>
      <c r="J24" s="649"/>
      <c r="K24" s="653" t="str">
        <f t="shared" si="1"/>
        <v/>
      </c>
      <c r="L24" s="647"/>
      <c r="M24" s="647"/>
      <c r="N24" s="646">
        <f t="shared" si="2"/>
        <v>0</v>
      </c>
      <c r="O24" s="644"/>
      <c r="P24" s="645">
        <f t="shared" si="3"/>
        <v>0</v>
      </c>
      <c r="Q24" s="644"/>
      <c r="R24" s="644"/>
      <c r="S24" s="642"/>
      <c r="T24" s="643">
        <f t="shared" si="4"/>
        <v>0</v>
      </c>
      <c r="U24" s="644"/>
      <c r="V24" s="644"/>
    </row>
    <row r="25" spans="2:22" x14ac:dyDescent="0.25">
      <c r="B25" s="951"/>
      <c r="C25" s="954"/>
      <c r="D25" s="652"/>
      <c r="E25" s="652"/>
      <c r="F25" s="644"/>
      <c r="G25" s="651"/>
      <c r="H25" s="650" t="str">
        <f t="shared" si="0"/>
        <v/>
      </c>
      <c r="I25" s="642"/>
      <c r="J25" s="649"/>
      <c r="K25" s="653" t="str">
        <f t="shared" si="1"/>
        <v/>
      </c>
      <c r="L25" s="647"/>
      <c r="M25" s="647"/>
      <c r="N25" s="646">
        <f t="shared" si="2"/>
        <v>0</v>
      </c>
      <c r="O25" s="644"/>
      <c r="P25" s="645">
        <f t="shared" si="3"/>
        <v>0</v>
      </c>
      <c r="Q25" s="644"/>
      <c r="R25" s="644"/>
      <c r="S25" s="642"/>
      <c r="T25" s="643">
        <f t="shared" si="4"/>
        <v>0</v>
      </c>
      <c r="U25" s="644"/>
      <c r="V25" s="644"/>
    </row>
    <row r="26" spans="2:22" x14ac:dyDescent="0.25">
      <c r="B26" s="951"/>
      <c r="C26" s="954"/>
      <c r="D26" s="652"/>
      <c r="E26" s="652"/>
      <c r="F26" s="644"/>
      <c r="G26" s="651"/>
      <c r="H26" s="650" t="str">
        <f t="shared" si="0"/>
        <v/>
      </c>
      <c r="I26" s="642"/>
      <c r="J26" s="649"/>
      <c r="K26" s="653" t="str">
        <f t="shared" si="1"/>
        <v/>
      </c>
      <c r="L26" s="647"/>
      <c r="M26" s="647"/>
      <c r="N26" s="646">
        <f t="shared" si="2"/>
        <v>0</v>
      </c>
      <c r="O26" s="644"/>
      <c r="P26" s="645">
        <f t="shared" si="3"/>
        <v>0</v>
      </c>
      <c r="Q26" s="644"/>
      <c r="R26" s="644"/>
      <c r="S26" s="642"/>
      <c r="T26" s="643">
        <f t="shared" si="4"/>
        <v>0</v>
      </c>
      <c r="U26" s="644"/>
      <c r="V26" s="644"/>
    </row>
    <row r="27" spans="2:22" x14ac:dyDescent="0.25">
      <c r="B27" s="951"/>
      <c r="C27" s="954"/>
      <c r="D27" s="652"/>
      <c r="E27" s="652"/>
      <c r="F27" s="644"/>
      <c r="G27" s="651"/>
      <c r="H27" s="650" t="str">
        <f t="shared" si="0"/>
        <v/>
      </c>
      <c r="I27" s="642"/>
      <c r="J27" s="649"/>
      <c r="K27" s="653" t="str">
        <f t="shared" si="1"/>
        <v/>
      </c>
      <c r="L27" s="647"/>
      <c r="M27" s="647"/>
      <c r="N27" s="646">
        <f t="shared" si="2"/>
        <v>0</v>
      </c>
      <c r="O27" s="644"/>
      <c r="P27" s="645">
        <f t="shared" si="3"/>
        <v>0</v>
      </c>
      <c r="Q27" s="644"/>
      <c r="R27" s="644"/>
      <c r="S27" s="642"/>
      <c r="T27" s="643">
        <f t="shared" si="4"/>
        <v>0</v>
      </c>
      <c r="U27" s="644"/>
      <c r="V27" s="644"/>
    </row>
    <row r="28" spans="2:22" x14ac:dyDescent="0.25">
      <c r="B28" s="951"/>
      <c r="C28" s="954"/>
      <c r="D28" s="652"/>
      <c r="E28" s="652"/>
      <c r="F28" s="644"/>
      <c r="G28" s="651"/>
      <c r="H28" s="650" t="str">
        <f t="shared" si="0"/>
        <v/>
      </c>
      <c r="I28" s="642"/>
      <c r="J28" s="649"/>
      <c r="K28" s="653" t="str">
        <f t="shared" si="1"/>
        <v/>
      </c>
      <c r="L28" s="647"/>
      <c r="M28" s="647"/>
      <c r="N28" s="646">
        <f t="shared" si="2"/>
        <v>0</v>
      </c>
      <c r="O28" s="644"/>
      <c r="P28" s="645">
        <f t="shared" si="3"/>
        <v>0</v>
      </c>
      <c r="Q28" s="644"/>
      <c r="R28" s="644"/>
      <c r="S28" s="642"/>
      <c r="T28" s="643">
        <f t="shared" si="4"/>
        <v>0</v>
      </c>
      <c r="U28" s="644"/>
      <c r="V28" s="644"/>
    </row>
    <row r="29" spans="2:22" x14ac:dyDescent="0.25">
      <c r="B29" s="951"/>
      <c r="C29" s="954"/>
      <c r="D29" s="652"/>
      <c r="E29" s="652"/>
      <c r="F29" s="644"/>
      <c r="G29" s="651"/>
      <c r="H29" s="650" t="str">
        <f t="shared" si="0"/>
        <v/>
      </c>
      <c r="I29" s="642"/>
      <c r="J29" s="649"/>
      <c r="K29" s="653" t="str">
        <f t="shared" si="1"/>
        <v/>
      </c>
      <c r="L29" s="647"/>
      <c r="M29" s="647"/>
      <c r="N29" s="646">
        <f t="shared" si="2"/>
        <v>0</v>
      </c>
      <c r="O29" s="644"/>
      <c r="P29" s="645">
        <f t="shared" si="3"/>
        <v>0</v>
      </c>
      <c r="Q29" s="644"/>
      <c r="R29" s="644"/>
      <c r="S29" s="642"/>
      <c r="T29" s="643">
        <f t="shared" si="4"/>
        <v>0</v>
      </c>
      <c r="U29" s="644"/>
      <c r="V29" s="644"/>
    </row>
    <row r="30" spans="2:22" x14ac:dyDescent="0.25">
      <c r="B30" s="951"/>
      <c r="C30" s="954"/>
      <c r="D30" s="652"/>
      <c r="E30" s="652"/>
      <c r="F30" s="644"/>
      <c r="G30" s="651"/>
      <c r="H30" s="650" t="str">
        <f t="shared" si="0"/>
        <v/>
      </c>
      <c r="I30" s="642"/>
      <c r="J30" s="649"/>
      <c r="K30" s="653" t="str">
        <f t="shared" si="1"/>
        <v/>
      </c>
      <c r="L30" s="647"/>
      <c r="M30" s="647"/>
      <c r="N30" s="646">
        <f t="shared" si="2"/>
        <v>0</v>
      </c>
      <c r="O30" s="644"/>
      <c r="P30" s="645">
        <f t="shared" si="3"/>
        <v>0</v>
      </c>
      <c r="Q30" s="644"/>
      <c r="R30" s="644"/>
      <c r="S30" s="642"/>
      <c r="T30" s="643">
        <f t="shared" si="4"/>
        <v>0</v>
      </c>
      <c r="U30" s="644"/>
      <c r="V30" s="644"/>
    </row>
    <row r="31" spans="2:22" x14ac:dyDescent="0.25">
      <c r="B31" s="951"/>
      <c r="C31" s="954"/>
      <c r="D31" s="652"/>
      <c r="E31" s="652"/>
      <c r="F31" s="644"/>
      <c r="G31" s="651"/>
      <c r="H31" s="650" t="str">
        <f t="shared" si="0"/>
        <v/>
      </c>
      <c r="I31" s="642"/>
      <c r="J31" s="649"/>
      <c r="K31" s="653" t="str">
        <f t="shared" si="1"/>
        <v/>
      </c>
      <c r="L31" s="647"/>
      <c r="M31" s="647"/>
      <c r="N31" s="646">
        <f t="shared" si="2"/>
        <v>0</v>
      </c>
      <c r="O31" s="644"/>
      <c r="P31" s="645">
        <f t="shared" si="3"/>
        <v>0</v>
      </c>
      <c r="Q31" s="644"/>
      <c r="R31" s="644"/>
      <c r="S31" s="642"/>
      <c r="T31" s="643">
        <f t="shared" si="4"/>
        <v>0</v>
      </c>
      <c r="U31" s="644"/>
      <c r="V31" s="644"/>
    </row>
    <row r="32" spans="2:22" x14ac:dyDescent="0.25">
      <c r="B32" s="951"/>
      <c r="C32" s="954"/>
      <c r="D32" s="652"/>
      <c r="E32" s="652"/>
      <c r="F32" s="644"/>
      <c r="G32" s="651"/>
      <c r="H32" s="650" t="str">
        <f t="shared" si="0"/>
        <v/>
      </c>
      <c r="I32" s="642"/>
      <c r="J32" s="649"/>
      <c r="K32" s="653" t="str">
        <f t="shared" si="1"/>
        <v/>
      </c>
      <c r="L32" s="647"/>
      <c r="M32" s="647"/>
      <c r="N32" s="646">
        <f t="shared" si="2"/>
        <v>0</v>
      </c>
      <c r="O32" s="644"/>
      <c r="P32" s="645">
        <f t="shared" si="3"/>
        <v>0</v>
      </c>
      <c r="Q32" s="644"/>
      <c r="R32" s="644"/>
      <c r="S32" s="642"/>
      <c r="T32" s="643">
        <f t="shared" si="4"/>
        <v>0</v>
      </c>
      <c r="U32" s="644"/>
      <c r="V32" s="644"/>
    </row>
    <row r="33" spans="2:22" x14ac:dyDescent="0.25">
      <c r="B33" s="951"/>
      <c r="C33" s="954"/>
      <c r="D33" s="652"/>
      <c r="E33" s="652"/>
      <c r="F33" s="644"/>
      <c r="G33" s="651"/>
      <c r="H33" s="650" t="str">
        <f t="shared" si="0"/>
        <v/>
      </c>
      <c r="I33" s="642"/>
      <c r="J33" s="649"/>
      <c r="K33" s="653" t="str">
        <f t="shared" si="1"/>
        <v/>
      </c>
      <c r="L33" s="647"/>
      <c r="M33" s="647"/>
      <c r="N33" s="646">
        <f t="shared" si="2"/>
        <v>0</v>
      </c>
      <c r="O33" s="644"/>
      <c r="P33" s="645">
        <f t="shared" si="3"/>
        <v>0</v>
      </c>
      <c r="Q33" s="644"/>
      <c r="R33" s="644"/>
      <c r="S33" s="642"/>
      <c r="T33" s="643">
        <f t="shared" si="4"/>
        <v>0</v>
      </c>
      <c r="U33" s="644"/>
      <c r="V33" s="644"/>
    </row>
    <row r="34" spans="2:22" x14ac:dyDescent="0.25">
      <c r="B34" s="951"/>
      <c r="C34" s="954"/>
      <c r="D34" s="652"/>
      <c r="E34" s="652"/>
      <c r="F34" s="644"/>
      <c r="G34" s="651"/>
      <c r="H34" s="650" t="str">
        <f t="shared" si="0"/>
        <v/>
      </c>
      <c r="I34" s="642"/>
      <c r="J34" s="649"/>
      <c r="K34" s="653" t="str">
        <f t="shared" si="1"/>
        <v/>
      </c>
      <c r="L34" s="647"/>
      <c r="M34" s="647"/>
      <c r="N34" s="646">
        <f t="shared" si="2"/>
        <v>0</v>
      </c>
      <c r="O34" s="644"/>
      <c r="P34" s="645">
        <f t="shared" si="3"/>
        <v>0</v>
      </c>
      <c r="Q34" s="644"/>
      <c r="R34" s="644"/>
      <c r="S34" s="642"/>
      <c r="T34" s="643">
        <f t="shared" si="4"/>
        <v>0</v>
      </c>
      <c r="U34" s="644"/>
      <c r="V34" s="644"/>
    </row>
    <row r="35" spans="2:22" x14ac:dyDescent="0.25">
      <c r="B35" s="951"/>
      <c r="C35" s="954"/>
      <c r="D35" s="652"/>
      <c r="E35" s="652"/>
      <c r="F35" s="644"/>
      <c r="G35" s="651"/>
      <c r="H35" s="650" t="str">
        <f t="shared" si="0"/>
        <v/>
      </c>
      <c r="I35" s="642"/>
      <c r="J35" s="649"/>
      <c r="K35" s="653" t="str">
        <f t="shared" si="1"/>
        <v/>
      </c>
      <c r="L35" s="647"/>
      <c r="M35" s="647"/>
      <c r="N35" s="646">
        <f t="shared" si="2"/>
        <v>0</v>
      </c>
      <c r="O35" s="644"/>
      <c r="P35" s="645">
        <f t="shared" si="3"/>
        <v>0</v>
      </c>
      <c r="Q35" s="644"/>
      <c r="R35" s="644"/>
      <c r="S35" s="642"/>
      <c r="T35" s="643">
        <f t="shared" si="4"/>
        <v>0</v>
      </c>
      <c r="U35" s="644"/>
      <c r="V35" s="644"/>
    </row>
    <row r="36" spans="2:22" x14ac:dyDescent="0.25">
      <c r="B36" s="951"/>
      <c r="C36" s="954"/>
      <c r="D36" s="652"/>
      <c r="E36" s="652"/>
      <c r="F36" s="644"/>
      <c r="G36" s="651"/>
      <c r="H36" s="650" t="str">
        <f t="shared" si="0"/>
        <v/>
      </c>
      <c r="I36" s="642"/>
      <c r="J36" s="649"/>
      <c r="K36" s="653" t="str">
        <f t="shared" si="1"/>
        <v/>
      </c>
      <c r="L36" s="647"/>
      <c r="M36" s="647"/>
      <c r="N36" s="646">
        <f t="shared" si="2"/>
        <v>0</v>
      </c>
      <c r="O36" s="644"/>
      <c r="P36" s="645">
        <f t="shared" si="3"/>
        <v>0</v>
      </c>
      <c r="Q36" s="644"/>
      <c r="R36" s="644"/>
      <c r="S36" s="642"/>
      <c r="T36" s="643">
        <f t="shared" si="4"/>
        <v>0</v>
      </c>
      <c r="U36" s="644"/>
      <c r="V36" s="644"/>
    </row>
    <row r="37" spans="2:22" x14ac:dyDescent="0.25">
      <c r="B37" s="951"/>
      <c r="C37" s="954"/>
      <c r="D37" s="652"/>
      <c r="E37" s="652"/>
      <c r="F37" s="644"/>
      <c r="G37" s="651"/>
      <c r="H37" s="650" t="str">
        <f t="shared" ref="H37:H68" si="5">IF(G37&gt;$H$1,F37,"")</f>
        <v/>
      </c>
      <c r="I37" s="642"/>
      <c r="J37" s="649"/>
      <c r="K37" s="653" t="str">
        <f t="shared" ref="K37:K68" si="6">IF(J37&gt;$H$1,I37,"")</f>
        <v/>
      </c>
      <c r="L37" s="647"/>
      <c r="M37" s="647"/>
      <c r="N37" s="646">
        <f t="shared" ref="N37:N68" si="7">L37+M37</f>
        <v>0</v>
      </c>
      <c r="O37" s="644"/>
      <c r="P37" s="645">
        <f t="shared" ref="P37:P68" si="8">I37-(N37+O37)</f>
        <v>0</v>
      </c>
      <c r="Q37" s="644"/>
      <c r="R37" s="644"/>
      <c r="S37" s="642"/>
      <c r="T37" s="643">
        <f t="shared" ref="T37:T68" si="9">I37-N37-Q37-R37+S37</f>
        <v>0</v>
      </c>
      <c r="U37" s="644"/>
      <c r="V37" s="644"/>
    </row>
    <row r="38" spans="2:22" x14ac:dyDescent="0.25">
      <c r="B38" s="951"/>
      <c r="C38" s="954"/>
      <c r="D38" s="652"/>
      <c r="E38" s="652"/>
      <c r="F38" s="644"/>
      <c r="G38" s="651"/>
      <c r="H38" s="650" t="str">
        <f t="shared" si="5"/>
        <v/>
      </c>
      <c r="I38" s="642"/>
      <c r="J38" s="649"/>
      <c r="K38" s="653" t="str">
        <f t="shared" si="6"/>
        <v/>
      </c>
      <c r="L38" s="647"/>
      <c r="M38" s="647"/>
      <c r="N38" s="646">
        <f t="shared" si="7"/>
        <v>0</v>
      </c>
      <c r="O38" s="644"/>
      <c r="P38" s="645">
        <f t="shared" si="8"/>
        <v>0</v>
      </c>
      <c r="Q38" s="644"/>
      <c r="R38" s="644"/>
      <c r="S38" s="642"/>
      <c r="T38" s="643">
        <f t="shared" si="9"/>
        <v>0</v>
      </c>
      <c r="U38" s="644"/>
      <c r="V38" s="644"/>
    </row>
    <row r="39" spans="2:22" x14ac:dyDescent="0.25">
      <c r="B39" s="951"/>
      <c r="C39" s="954"/>
      <c r="D39" s="652"/>
      <c r="E39" s="652"/>
      <c r="F39" s="644"/>
      <c r="G39" s="651"/>
      <c r="H39" s="650" t="str">
        <f t="shared" si="5"/>
        <v/>
      </c>
      <c r="I39" s="642"/>
      <c r="J39" s="649"/>
      <c r="K39" s="653" t="str">
        <f t="shared" si="6"/>
        <v/>
      </c>
      <c r="L39" s="647"/>
      <c r="M39" s="647"/>
      <c r="N39" s="646">
        <f t="shared" si="7"/>
        <v>0</v>
      </c>
      <c r="O39" s="644"/>
      <c r="P39" s="645">
        <f t="shared" si="8"/>
        <v>0</v>
      </c>
      <c r="Q39" s="644"/>
      <c r="R39" s="644"/>
      <c r="S39" s="642"/>
      <c r="T39" s="643">
        <f t="shared" si="9"/>
        <v>0</v>
      </c>
      <c r="U39" s="644"/>
      <c r="V39" s="644"/>
    </row>
    <row r="40" spans="2:22" x14ac:dyDescent="0.25">
      <c r="B40" s="951"/>
      <c r="C40" s="954"/>
      <c r="D40" s="652"/>
      <c r="E40" s="652"/>
      <c r="F40" s="644"/>
      <c r="G40" s="651"/>
      <c r="H40" s="650" t="str">
        <f t="shared" si="5"/>
        <v/>
      </c>
      <c r="I40" s="642"/>
      <c r="J40" s="649"/>
      <c r="K40" s="653" t="str">
        <f t="shared" si="6"/>
        <v/>
      </c>
      <c r="L40" s="647"/>
      <c r="M40" s="647"/>
      <c r="N40" s="646">
        <f t="shared" si="7"/>
        <v>0</v>
      </c>
      <c r="O40" s="644"/>
      <c r="P40" s="645">
        <f t="shared" si="8"/>
        <v>0</v>
      </c>
      <c r="Q40" s="644"/>
      <c r="R40" s="644"/>
      <c r="S40" s="642"/>
      <c r="T40" s="643">
        <f t="shared" si="9"/>
        <v>0</v>
      </c>
      <c r="U40" s="644"/>
      <c r="V40" s="644"/>
    </row>
    <row r="41" spans="2:22" x14ac:dyDescent="0.25">
      <c r="B41" s="951"/>
      <c r="C41" s="954"/>
      <c r="D41" s="652"/>
      <c r="E41" s="652"/>
      <c r="F41" s="644"/>
      <c r="G41" s="651"/>
      <c r="H41" s="650" t="str">
        <f t="shared" si="5"/>
        <v/>
      </c>
      <c r="I41" s="642"/>
      <c r="J41" s="649"/>
      <c r="K41" s="653" t="str">
        <f t="shared" si="6"/>
        <v/>
      </c>
      <c r="L41" s="647"/>
      <c r="M41" s="647"/>
      <c r="N41" s="646">
        <f t="shared" si="7"/>
        <v>0</v>
      </c>
      <c r="O41" s="644"/>
      <c r="P41" s="645">
        <f t="shared" si="8"/>
        <v>0</v>
      </c>
      <c r="Q41" s="644"/>
      <c r="R41" s="644"/>
      <c r="S41" s="642"/>
      <c r="T41" s="643">
        <f t="shared" si="9"/>
        <v>0</v>
      </c>
      <c r="U41" s="644"/>
      <c r="V41" s="644"/>
    </row>
    <row r="42" spans="2:22" x14ac:dyDescent="0.25">
      <c r="B42" s="951"/>
      <c r="C42" s="954"/>
      <c r="D42" s="652"/>
      <c r="E42" s="652"/>
      <c r="F42" s="644"/>
      <c r="G42" s="651"/>
      <c r="H42" s="650" t="str">
        <f t="shared" si="5"/>
        <v/>
      </c>
      <c r="I42" s="642"/>
      <c r="J42" s="649"/>
      <c r="K42" s="653" t="str">
        <f t="shared" si="6"/>
        <v/>
      </c>
      <c r="L42" s="647"/>
      <c r="M42" s="647"/>
      <c r="N42" s="646">
        <f t="shared" si="7"/>
        <v>0</v>
      </c>
      <c r="O42" s="644"/>
      <c r="P42" s="645">
        <f t="shared" si="8"/>
        <v>0</v>
      </c>
      <c r="Q42" s="644"/>
      <c r="R42" s="644"/>
      <c r="S42" s="642"/>
      <c r="T42" s="643">
        <f t="shared" si="9"/>
        <v>0</v>
      </c>
      <c r="U42" s="644"/>
      <c r="V42" s="644"/>
    </row>
    <row r="43" spans="2:22" x14ac:dyDescent="0.25">
      <c r="B43" s="951"/>
      <c r="C43" s="954"/>
      <c r="D43" s="652"/>
      <c r="E43" s="652"/>
      <c r="F43" s="644"/>
      <c r="G43" s="651"/>
      <c r="H43" s="650" t="str">
        <f t="shared" si="5"/>
        <v/>
      </c>
      <c r="I43" s="642"/>
      <c r="J43" s="649"/>
      <c r="K43" s="653" t="str">
        <f t="shared" si="6"/>
        <v/>
      </c>
      <c r="L43" s="647"/>
      <c r="M43" s="647"/>
      <c r="N43" s="646">
        <f t="shared" si="7"/>
        <v>0</v>
      </c>
      <c r="O43" s="644"/>
      <c r="P43" s="645">
        <f t="shared" si="8"/>
        <v>0</v>
      </c>
      <c r="Q43" s="644"/>
      <c r="R43" s="644"/>
      <c r="S43" s="642"/>
      <c r="T43" s="643">
        <f t="shared" si="9"/>
        <v>0</v>
      </c>
      <c r="U43" s="644"/>
      <c r="V43" s="644"/>
    </row>
    <row r="44" spans="2:22" x14ac:dyDescent="0.25">
      <c r="B44" s="951"/>
      <c r="C44" s="954"/>
      <c r="D44" s="652"/>
      <c r="E44" s="652"/>
      <c r="F44" s="644"/>
      <c r="G44" s="651"/>
      <c r="H44" s="650" t="str">
        <f t="shared" si="5"/>
        <v/>
      </c>
      <c r="I44" s="642"/>
      <c r="J44" s="649"/>
      <c r="K44" s="653" t="str">
        <f t="shared" si="6"/>
        <v/>
      </c>
      <c r="L44" s="647"/>
      <c r="M44" s="647"/>
      <c r="N44" s="646">
        <f t="shared" si="7"/>
        <v>0</v>
      </c>
      <c r="O44" s="644"/>
      <c r="P44" s="645">
        <f t="shared" si="8"/>
        <v>0</v>
      </c>
      <c r="Q44" s="644"/>
      <c r="R44" s="644"/>
      <c r="S44" s="642"/>
      <c r="T44" s="643">
        <f t="shared" si="9"/>
        <v>0</v>
      </c>
      <c r="U44" s="644"/>
      <c r="V44" s="644"/>
    </row>
    <row r="45" spans="2:22" x14ac:dyDescent="0.25">
      <c r="B45" s="951"/>
      <c r="C45" s="954"/>
      <c r="D45" s="652"/>
      <c r="E45" s="652"/>
      <c r="F45" s="644"/>
      <c r="G45" s="651"/>
      <c r="H45" s="650" t="str">
        <f t="shared" si="5"/>
        <v/>
      </c>
      <c r="I45" s="642"/>
      <c r="J45" s="649"/>
      <c r="K45" s="653" t="str">
        <f t="shared" si="6"/>
        <v/>
      </c>
      <c r="L45" s="647"/>
      <c r="M45" s="647"/>
      <c r="N45" s="646">
        <f t="shared" si="7"/>
        <v>0</v>
      </c>
      <c r="O45" s="644"/>
      <c r="P45" s="645">
        <f t="shared" si="8"/>
        <v>0</v>
      </c>
      <c r="Q45" s="644"/>
      <c r="R45" s="644"/>
      <c r="S45" s="642"/>
      <c r="T45" s="643">
        <f t="shared" si="9"/>
        <v>0</v>
      </c>
      <c r="U45" s="644"/>
      <c r="V45" s="644"/>
    </row>
    <row r="46" spans="2:22" x14ac:dyDescent="0.25">
      <c r="B46" s="951"/>
      <c r="C46" s="954"/>
      <c r="D46" s="652"/>
      <c r="E46" s="652"/>
      <c r="F46" s="644"/>
      <c r="G46" s="651"/>
      <c r="H46" s="650" t="str">
        <f t="shared" si="5"/>
        <v/>
      </c>
      <c r="I46" s="642"/>
      <c r="J46" s="649"/>
      <c r="K46" s="653" t="str">
        <f t="shared" si="6"/>
        <v/>
      </c>
      <c r="L46" s="647"/>
      <c r="M46" s="647"/>
      <c r="N46" s="646">
        <f t="shared" si="7"/>
        <v>0</v>
      </c>
      <c r="O46" s="644"/>
      <c r="P46" s="645">
        <f t="shared" si="8"/>
        <v>0</v>
      </c>
      <c r="Q46" s="644"/>
      <c r="R46" s="644"/>
      <c r="S46" s="642"/>
      <c r="T46" s="643">
        <f t="shared" si="9"/>
        <v>0</v>
      </c>
      <c r="U46" s="644"/>
      <c r="V46" s="644"/>
    </row>
    <row r="47" spans="2:22" x14ac:dyDescent="0.25">
      <c r="B47" s="951"/>
      <c r="C47" s="954"/>
      <c r="D47" s="652"/>
      <c r="E47" s="652"/>
      <c r="F47" s="644"/>
      <c r="G47" s="651"/>
      <c r="H47" s="650" t="str">
        <f t="shared" si="5"/>
        <v/>
      </c>
      <c r="I47" s="642"/>
      <c r="J47" s="649"/>
      <c r="K47" s="653" t="str">
        <f t="shared" si="6"/>
        <v/>
      </c>
      <c r="L47" s="647"/>
      <c r="M47" s="647"/>
      <c r="N47" s="646">
        <f t="shared" si="7"/>
        <v>0</v>
      </c>
      <c r="O47" s="644"/>
      <c r="P47" s="645">
        <f t="shared" si="8"/>
        <v>0</v>
      </c>
      <c r="Q47" s="644"/>
      <c r="R47" s="644"/>
      <c r="S47" s="642"/>
      <c r="T47" s="643">
        <f t="shared" si="9"/>
        <v>0</v>
      </c>
      <c r="U47" s="644"/>
      <c r="V47" s="644"/>
    </row>
    <row r="48" spans="2:22" x14ac:dyDescent="0.25">
      <c r="B48" s="951"/>
      <c r="C48" s="954"/>
      <c r="D48" s="652"/>
      <c r="E48" s="652"/>
      <c r="F48" s="644"/>
      <c r="G48" s="651"/>
      <c r="H48" s="650" t="str">
        <f t="shared" si="5"/>
        <v/>
      </c>
      <c r="I48" s="642"/>
      <c r="J48" s="649"/>
      <c r="K48" s="653" t="str">
        <f t="shared" si="6"/>
        <v/>
      </c>
      <c r="L48" s="647"/>
      <c r="M48" s="647"/>
      <c r="N48" s="646">
        <f t="shared" si="7"/>
        <v>0</v>
      </c>
      <c r="O48" s="644"/>
      <c r="P48" s="645">
        <f t="shared" si="8"/>
        <v>0</v>
      </c>
      <c r="Q48" s="644"/>
      <c r="R48" s="644"/>
      <c r="S48" s="642"/>
      <c r="T48" s="643">
        <f t="shared" si="9"/>
        <v>0</v>
      </c>
      <c r="U48" s="644"/>
      <c r="V48" s="644"/>
    </row>
    <row r="49" spans="2:22" x14ac:dyDescent="0.25">
      <c r="B49" s="951"/>
      <c r="C49" s="954"/>
      <c r="D49" s="652"/>
      <c r="E49" s="652"/>
      <c r="F49" s="644"/>
      <c r="G49" s="651"/>
      <c r="H49" s="650" t="str">
        <f t="shared" si="5"/>
        <v/>
      </c>
      <c r="I49" s="642"/>
      <c r="J49" s="649"/>
      <c r="K49" s="653" t="str">
        <f t="shared" si="6"/>
        <v/>
      </c>
      <c r="L49" s="647"/>
      <c r="M49" s="647"/>
      <c r="N49" s="646">
        <f t="shared" si="7"/>
        <v>0</v>
      </c>
      <c r="O49" s="644"/>
      <c r="P49" s="645">
        <f t="shared" si="8"/>
        <v>0</v>
      </c>
      <c r="Q49" s="644"/>
      <c r="R49" s="644"/>
      <c r="S49" s="642"/>
      <c r="T49" s="643">
        <f t="shared" si="9"/>
        <v>0</v>
      </c>
      <c r="U49" s="644"/>
      <c r="V49" s="644"/>
    </row>
    <row r="50" spans="2:22" x14ac:dyDescent="0.25">
      <c r="B50" s="951"/>
      <c r="C50" s="954"/>
      <c r="D50" s="652"/>
      <c r="E50" s="652"/>
      <c r="F50" s="644"/>
      <c r="G50" s="651"/>
      <c r="H50" s="650" t="str">
        <f t="shared" si="5"/>
        <v/>
      </c>
      <c r="I50" s="642"/>
      <c r="J50" s="649"/>
      <c r="K50" s="653" t="str">
        <f t="shared" si="6"/>
        <v/>
      </c>
      <c r="L50" s="647"/>
      <c r="M50" s="647"/>
      <c r="N50" s="646">
        <f t="shared" si="7"/>
        <v>0</v>
      </c>
      <c r="O50" s="644"/>
      <c r="P50" s="645">
        <f t="shared" si="8"/>
        <v>0</v>
      </c>
      <c r="Q50" s="644"/>
      <c r="R50" s="644"/>
      <c r="S50" s="642"/>
      <c r="T50" s="643">
        <f t="shared" si="9"/>
        <v>0</v>
      </c>
      <c r="U50" s="644"/>
      <c r="V50" s="644"/>
    </row>
    <row r="51" spans="2:22" x14ac:dyDescent="0.25">
      <c r="B51" s="951"/>
      <c r="C51" s="954"/>
      <c r="D51" s="652"/>
      <c r="E51" s="652"/>
      <c r="F51" s="644"/>
      <c r="G51" s="651"/>
      <c r="H51" s="650" t="str">
        <f t="shared" si="5"/>
        <v/>
      </c>
      <c r="I51" s="642"/>
      <c r="J51" s="649"/>
      <c r="K51" s="653" t="str">
        <f t="shared" si="6"/>
        <v/>
      </c>
      <c r="L51" s="647"/>
      <c r="M51" s="647"/>
      <c r="N51" s="646">
        <f t="shared" si="7"/>
        <v>0</v>
      </c>
      <c r="O51" s="644"/>
      <c r="P51" s="645">
        <f t="shared" si="8"/>
        <v>0</v>
      </c>
      <c r="Q51" s="644"/>
      <c r="R51" s="644"/>
      <c r="S51" s="642"/>
      <c r="T51" s="643">
        <f t="shared" si="9"/>
        <v>0</v>
      </c>
      <c r="U51" s="644"/>
      <c r="V51" s="644"/>
    </row>
    <row r="52" spans="2:22" x14ac:dyDescent="0.25">
      <c r="B52" s="951"/>
      <c r="C52" s="954"/>
      <c r="D52" s="652"/>
      <c r="E52" s="652"/>
      <c r="F52" s="644"/>
      <c r="G52" s="651"/>
      <c r="H52" s="650" t="str">
        <f t="shared" si="5"/>
        <v/>
      </c>
      <c r="I52" s="642"/>
      <c r="J52" s="649"/>
      <c r="K52" s="653" t="str">
        <f t="shared" si="6"/>
        <v/>
      </c>
      <c r="L52" s="647"/>
      <c r="M52" s="647"/>
      <c r="N52" s="646">
        <f t="shared" si="7"/>
        <v>0</v>
      </c>
      <c r="O52" s="644"/>
      <c r="P52" s="645">
        <f t="shared" si="8"/>
        <v>0</v>
      </c>
      <c r="Q52" s="644"/>
      <c r="R52" s="644"/>
      <c r="S52" s="642"/>
      <c r="T52" s="643">
        <f t="shared" si="9"/>
        <v>0</v>
      </c>
      <c r="U52" s="644"/>
      <c r="V52" s="644"/>
    </row>
    <row r="53" spans="2:22" x14ac:dyDescent="0.25">
      <c r="B53" s="951"/>
      <c r="C53" s="954"/>
      <c r="D53" s="652"/>
      <c r="E53" s="652"/>
      <c r="F53" s="644"/>
      <c r="G53" s="651"/>
      <c r="H53" s="650" t="str">
        <f t="shared" si="5"/>
        <v/>
      </c>
      <c r="I53" s="642"/>
      <c r="J53" s="649"/>
      <c r="K53" s="653" t="str">
        <f t="shared" si="6"/>
        <v/>
      </c>
      <c r="L53" s="647"/>
      <c r="M53" s="647"/>
      <c r="N53" s="646">
        <f t="shared" si="7"/>
        <v>0</v>
      </c>
      <c r="O53" s="644"/>
      <c r="P53" s="645">
        <f t="shared" si="8"/>
        <v>0</v>
      </c>
      <c r="Q53" s="644"/>
      <c r="R53" s="644"/>
      <c r="S53" s="642"/>
      <c r="T53" s="643">
        <f t="shared" si="9"/>
        <v>0</v>
      </c>
      <c r="U53" s="644"/>
      <c r="V53" s="644"/>
    </row>
    <row r="54" spans="2:22" x14ac:dyDescent="0.25">
      <c r="B54" s="951"/>
      <c r="C54" s="954"/>
      <c r="D54" s="652"/>
      <c r="E54" s="652"/>
      <c r="F54" s="644"/>
      <c r="G54" s="651"/>
      <c r="H54" s="650" t="str">
        <f t="shared" si="5"/>
        <v/>
      </c>
      <c r="I54" s="642"/>
      <c r="J54" s="649"/>
      <c r="K54" s="653" t="str">
        <f t="shared" si="6"/>
        <v/>
      </c>
      <c r="L54" s="647"/>
      <c r="M54" s="647"/>
      <c r="N54" s="646">
        <f t="shared" si="7"/>
        <v>0</v>
      </c>
      <c r="O54" s="644"/>
      <c r="P54" s="645">
        <f t="shared" si="8"/>
        <v>0</v>
      </c>
      <c r="Q54" s="644"/>
      <c r="R54" s="644"/>
      <c r="S54" s="642"/>
      <c r="T54" s="643">
        <f t="shared" si="9"/>
        <v>0</v>
      </c>
      <c r="U54" s="644"/>
      <c r="V54" s="644"/>
    </row>
    <row r="55" spans="2:22" x14ac:dyDescent="0.25">
      <c r="B55" s="951"/>
      <c r="C55" s="954"/>
      <c r="D55" s="652"/>
      <c r="E55" s="652"/>
      <c r="F55" s="644"/>
      <c r="G55" s="651"/>
      <c r="H55" s="650" t="str">
        <f t="shared" si="5"/>
        <v/>
      </c>
      <c r="I55" s="642"/>
      <c r="J55" s="649"/>
      <c r="K55" s="653" t="str">
        <f t="shared" si="6"/>
        <v/>
      </c>
      <c r="L55" s="647"/>
      <c r="M55" s="647"/>
      <c r="N55" s="646">
        <f t="shared" si="7"/>
        <v>0</v>
      </c>
      <c r="O55" s="644"/>
      <c r="P55" s="645">
        <f t="shared" si="8"/>
        <v>0</v>
      </c>
      <c r="Q55" s="644"/>
      <c r="R55" s="644"/>
      <c r="S55" s="642"/>
      <c r="T55" s="643">
        <f t="shared" si="9"/>
        <v>0</v>
      </c>
      <c r="U55" s="644"/>
      <c r="V55" s="644"/>
    </row>
    <row r="56" spans="2:22" x14ac:dyDescent="0.25">
      <c r="B56" s="951"/>
      <c r="C56" s="954"/>
      <c r="D56" s="652"/>
      <c r="E56" s="652"/>
      <c r="F56" s="644"/>
      <c r="G56" s="651"/>
      <c r="H56" s="650" t="str">
        <f t="shared" si="5"/>
        <v/>
      </c>
      <c r="I56" s="642"/>
      <c r="J56" s="649"/>
      <c r="K56" s="653" t="str">
        <f t="shared" si="6"/>
        <v/>
      </c>
      <c r="L56" s="647"/>
      <c r="M56" s="647"/>
      <c r="N56" s="646">
        <f t="shared" si="7"/>
        <v>0</v>
      </c>
      <c r="O56" s="644"/>
      <c r="P56" s="645">
        <f t="shared" si="8"/>
        <v>0</v>
      </c>
      <c r="Q56" s="644"/>
      <c r="R56" s="644"/>
      <c r="S56" s="642"/>
      <c r="T56" s="643">
        <f t="shared" si="9"/>
        <v>0</v>
      </c>
      <c r="U56" s="644"/>
      <c r="V56" s="644"/>
    </row>
    <row r="57" spans="2:22" x14ac:dyDescent="0.25">
      <c r="B57" s="951"/>
      <c r="C57" s="954"/>
      <c r="D57" s="652"/>
      <c r="E57" s="652"/>
      <c r="F57" s="644"/>
      <c r="G57" s="651"/>
      <c r="H57" s="650" t="str">
        <f t="shared" si="5"/>
        <v/>
      </c>
      <c r="I57" s="642"/>
      <c r="J57" s="649"/>
      <c r="K57" s="653" t="str">
        <f t="shared" si="6"/>
        <v/>
      </c>
      <c r="L57" s="647"/>
      <c r="M57" s="647"/>
      <c r="N57" s="646">
        <f t="shared" si="7"/>
        <v>0</v>
      </c>
      <c r="O57" s="644"/>
      <c r="P57" s="645">
        <f t="shared" si="8"/>
        <v>0</v>
      </c>
      <c r="Q57" s="644"/>
      <c r="R57" s="644"/>
      <c r="S57" s="642"/>
      <c r="T57" s="643">
        <f t="shared" si="9"/>
        <v>0</v>
      </c>
      <c r="U57" s="644"/>
      <c r="V57" s="644"/>
    </row>
    <row r="58" spans="2:22" x14ac:dyDescent="0.25">
      <c r="B58" s="951"/>
      <c r="C58" s="954"/>
      <c r="D58" s="652"/>
      <c r="E58" s="652"/>
      <c r="F58" s="644"/>
      <c r="G58" s="651"/>
      <c r="H58" s="650" t="str">
        <f t="shared" si="5"/>
        <v/>
      </c>
      <c r="I58" s="642"/>
      <c r="J58" s="649"/>
      <c r="K58" s="653" t="str">
        <f t="shared" si="6"/>
        <v/>
      </c>
      <c r="L58" s="647"/>
      <c r="M58" s="647"/>
      <c r="N58" s="646">
        <f t="shared" si="7"/>
        <v>0</v>
      </c>
      <c r="O58" s="644"/>
      <c r="P58" s="645">
        <f t="shared" si="8"/>
        <v>0</v>
      </c>
      <c r="Q58" s="644"/>
      <c r="R58" s="644"/>
      <c r="S58" s="642"/>
      <c r="T58" s="643">
        <f t="shared" si="9"/>
        <v>0</v>
      </c>
      <c r="U58" s="644"/>
      <c r="V58" s="644"/>
    </row>
    <row r="59" spans="2:22" x14ac:dyDescent="0.25">
      <c r="B59" s="951"/>
      <c r="C59" s="954"/>
      <c r="D59" s="652"/>
      <c r="E59" s="652"/>
      <c r="F59" s="644"/>
      <c r="G59" s="651"/>
      <c r="H59" s="650" t="str">
        <f t="shared" si="5"/>
        <v/>
      </c>
      <c r="I59" s="642"/>
      <c r="J59" s="649"/>
      <c r="K59" s="653" t="str">
        <f t="shared" si="6"/>
        <v/>
      </c>
      <c r="L59" s="647"/>
      <c r="M59" s="647"/>
      <c r="N59" s="646">
        <f t="shared" si="7"/>
        <v>0</v>
      </c>
      <c r="O59" s="644"/>
      <c r="P59" s="645">
        <f t="shared" si="8"/>
        <v>0</v>
      </c>
      <c r="Q59" s="644"/>
      <c r="R59" s="644"/>
      <c r="S59" s="642"/>
      <c r="T59" s="643">
        <f t="shared" si="9"/>
        <v>0</v>
      </c>
      <c r="U59" s="644"/>
      <c r="V59" s="644"/>
    </row>
    <row r="60" spans="2:22" x14ac:dyDescent="0.25">
      <c r="B60" s="951"/>
      <c r="C60" s="954"/>
      <c r="D60" s="652"/>
      <c r="E60" s="652"/>
      <c r="F60" s="644"/>
      <c r="G60" s="651"/>
      <c r="H60" s="650" t="str">
        <f t="shared" si="5"/>
        <v/>
      </c>
      <c r="I60" s="642"/>
      <c r="J60" s="649"/>
      <c r="K60" s="653" t="str">
        <f t="shared" si="6"/>
        <v/>
      </c>
      <c r="L60" s="647"/>
      <c r="M60" s="647"/>
      <c r="N60" s="646">
        <f t="shared" si="7"/>
        <v>0</v>
      </c>
      <c r="O60" s="644"/>
      <c r="P60" s="645">
        <f t="shared" si="8"/>
        <v>0</v>
      </c>
      <c r="Q60" s="644"/>
      <c r="R60" s="644"/>
      <c r="S60" s="642"/>
      <c r="T60" s="643">
        <f t="shared" si="9"/>
        <v>0</v>
      </c>
      <c r="U60" s="644"/>
      <c r="V60" s="644"/>
    </row>
    <row r="61" spans="2:22" x14ac:dyDescent="0.25">
      <c r="B61" s="951"/>
      <c r="C61" s="954"/>
      <c r="D61" s="652"/>
      <c r="E61" s="652"/>
      <c r="F61" s="644"/>
      <c r="G61" s="651"/>
      <c r="H61" s="650" t="str">
        <f t="shared" si="5"/>
        <v/>
      </c>
      <c r="I61" s="642"/>
      <c r="J61" s="649"/>
      <c r="K61" s="653" t="str">
        <f t="shared" si="6"/>
        <v/>
      </c>
      <c r="L61" s="647"/>
      <c r="M61" s="647"/>
      <c r="N61" s="646">
        <f t="shared" si="7"/>
        <v>0</v>
      </c>
      <c r="O61" s="644"/>
      <c r="P61" s="645">
        <f t="shared" si="8"/>
        <v>0</v>
      </c>
      <c r="Q61" s="644"/>
      <c r="R61" s="644"/>
      <c r="S61" s="642"/>
      <c r="T61" s="643">
        <f t="shared" si="9"/>
        <v>0</v>
      </c>
      <c r="U61" s="644"/>
      <c r="V61" s="644"/>
    </row>
    <row r="62" spans="2:22" x14ac:dyDescent="0.25">
      <c r="B62" s="951"/>
      <c r="C62" s="954"/>
      <c r="D62" s="652"/>
      <c r="E62" s="652"/>
      <c r="F62" s="644"/>
      <c r="G62" s="651"/>
      <c r="H62" s="650" t="str">
        <f t="shared" si="5"/>
        <v/>
      </c>
      <c r="I62" s="642"/>
      <c r="J62" s="649"/>
      <c r="K62" s="653" t="str">
        <f t="shared" si="6"/>
        <v/>
      </c>
      <c r="L62" s="647"/>
      <c r="M62" s="647"/>
      <c r="N62" s="646">
        <f t="shared" si="7"/>
        <v>0</v>
      </c>
      <c r="O62" s="644"/>
      <c r="P62" s="645">
        <f t="shared" si="8"/>
        <v>0</v>
      </c>
      <c r="Q62" s="644"/>
      <c r="R62" s="644"/>
      <c r="S62" s="642"/>
      <c r="T62" s="643">
        <f t="shared" si="9"/>
        <v>0</v>
      </c>
      <c r="U62" s="644"/>
      <c r="V62" s="644"/>
    </row>
    <row r="63" spans="2:22" x14ac:dyDescent="0.25">
      <c r="B63" s="951"/>
      <c r="C63" s="954"/>
      <c r="D63" s="652"/>
      <c r="E63" s="652"/>
      <c r="F63" s="644"/>
      <c r="G63" s="651"/>
      <c r="H63" s="650" t="str">
        <f t="shared" si="5"/>
        <v/>
      </c>
      <c r="I63" s="642"/>
      <c r="J63" s="649"/>
      <c r="K63" s="653" t="str">
        <f t="shared" si="6"/>
        <v/>
      </c>
      <c r="L63" s="647"/>
      <c r="M63" s="647"/>
      <c r="N63" s="646">
        <f t="shared" si="7"/>
        <v>0</v>
      </c>
      <c r="O63" s="644"/>
      <c r="P63" s="645">
        <f t="shared" si="8"/>
        <v>0</v>
      </c>
      <c r="Q63" s="644"/>
      <c r="R63" s="644"/>
      <c r="S63" s="642"/>
      <c r="T63" s="643">
        <f t="shared" si="9"/>
        <v>0</v>
      </c>
      <c r="U63" s="644"/>
      <c r="V63" s="644"/>
    </row>
    <row r="64" spans="2:22" x14ac:dyDescent="0.25">
      <c r="B64" s="951"/>
      <c r="C64" s="954"/>
      <c r="D64" s="652"/>
      <c r="E64" s="652"/>
      <c r="F64" s="644"/>
      <c r="G64" s="651"/>
      <c r="H64" s="650" t="str">
        <f t="shared" si="5"/>
        <v/>
      </c>
      <c r="I64" s="642"/>
      <c r="J64" s="649"/>
      <c r="K64" s="653" t="str">
        <f t="shared" si="6"/>
        <v/>
      </c>
      <c r="L64" s="647"/>
      <c r="M64" s="647"/>
      <c r="N64" s="646">
        <f t="shared" si="7"/>
        <v>0</v>
      </c>
      <c r="O64" s="644"/>
      <c r="P64" s="645">
        <f t="shared" si="8"/>
        <v>0</v>
      </c>
      <c r="Q64" s="644"/>
      <c r="R64" s="644"/>
      <c r="S64" s="642"/>
      <c r="T64" s="643">
        <f t="shared" si="9"/>
        <v>0</v>
      </c>
      <c r="U64" s="644"/>
      <c r="V64" s="644"/>
    </row>
    <row r="65" spans="2:22" x14ac:dyDescent="0.25">
      <c r="B65" s="951"/>
      <c r="C65" s="954"/>
      <c r="D65" s="652"/>
      <c r="E65" s="652"/>
      <c r="F65" s="644"/>
      <c r="G65" s="651"/>
      <c r="H65" s="650" t="str">
        <f t="shared" si="5"/>
        <v/>
      </c>
      <c r="I65" s="642"/>
      <c r="J65" s="649"/>
      <c r="K65" s="653" t="str">
        <f t="shared" si="6"/>
        <v/>
      </c>
      <c r="L65" s="647"/>
      <c r="M65" s="647"/>
      <c r="N65" s="646">
        <f t="shared" si="7"/>
        <v>0</v>
      </c>
      <c r="O65" s="644"/>
      <c r="P65" s="645">
        <f t="shared" si="8"/>
        <v>0</v>
      </c>
      <c r="Q65" s="644"/>
      <c r="R65" s="644"/>
      <c r="S65" s="642"/>
      <c r="T65" s="643">
        <f t="shared" si="9"/>
        <v>0</v>
      </c>
      <c r="U65" s="644"/>
      <c r="V65" s="644"/>
    </row>
    <row r="66" spans="2:22" x14ac:dyDescent="0.25">
      <c r="B66" s="951"/>
      <c r="C66" s="954"/>
      <c r="D66" s="652"/>
      <c r="E66" s="652"/>
      <c r="F66" s="644"/>
      <c r="G66" s="651"/>
      <c r="H66" s="650" t="str">
        <f t="shared" si="5"/>
        <v/>
      </c>
      <c r="I66" s="642"/>
      <c r="J66" s="649"/>
      <c r="K66" s="653" t="str">
        <f t="shared" si="6"/>
        <v/>
      </c>
      <c r="L66" s="647"/>
      <c r="M66" s="647"/>
      <c r="N66" s="646">
        <f t="shared" si="7"/>
        <v>0</v>
      </c>
      <c r="O66" s="644"/>
      <c r="P66" s="645">
        <f t="shared" si="8"/>
        <v>0</v>
      </c>
      <c r="Q66" s="644"/>
      <c r="R66" s="644"/>
      <c r="S66" s="642"/>
      <c r="T66" s="643">
        <f t="shared" si="9"/>
        <v>0</v>
      </c>
      <c r="U66" s="644"/>
      <c r="V66" s="644"/>
    </row>
    <row r="67" spans="2:22" x14ac:dyDescent="0.25">
      <c r="B67" s="951"/>
      <c r="C67" s="954"/>
      <c r="D67" s="652"/>
      <c r="E67" s="652"/>
      <c r="F67" s="644"/>
      <c r="G67" s="651"/>
      <c r="H67" s="650" t="str">
        <f t="shared" si="5"/>
        <v/>
      </c>
      <c r="I67" s="642"/>
      <c r="J67" s="649"/>
      <c r="K67" s="653" t="str">
        <f t="shared" si="6"/>
        <v/>
      </c>
      <c r="L67" s="647"/>
      <c r="M67" s="647"/>
      <c r="N67" s="646">
        <f t="shared" si="7"/>
        <v>0</v>
      </c>
      <c r="O67" s="644"/>
      <c r="P67" s="645">
        <f t="shared" si="8"/>
        <v>0</v>
      </c>
      <c r="Q67" s="644"/>
      <c r="R67" s="644"/>
      <c r="S67" s="642"/>
      <c r="T67" s="643">
        <f t="shared" si="9"/>
        <v>0</v>
      </c>
      <c r="U67" s="644"/>
      <c r="V67" s="644"/>
    </row>
    <row r="68" spans="2:22" x14ac:dyDescent="0.25">
      <c r="B68" s="951"/>
      <c r="C68" s="954"/>
      <c r="D68" s="652"/>
      <c r="E68" s="652"/>
      <c r="F68" s="644"/>
      <c r="G68" s="651"/>
      <c r="H68" s="650" t="str">
        <f t="shared" si="5"/>
        <v/>
      </c>
      <c r="I68" s="642"/>
      <c r="J68" s="649"/>
      <c r="K68" s="653" t="str">
        <f t="shared" si="6"/>
        <v/>
      </c>
      <c r="L68" s="647"/>
      <c r="M68" s="647"/>
      <c r="N68" s="646">
        <f t="shared" si="7"/>
        <v>0</v>
      </c>
      <c r="O68" s="644"/>
      <c r="P68" s="645">
        <f t="shared" si="8"/>
        <v>0</v>
      </c>
      <c r="Q68" s="644"/>
      <c r="R68" s="644"/>
      <c r="S68" s="642"/>
      <c r="T68" s="643">
        <f t="shared" si="9"/>
        <v>0</v>
      </c>
      <c r="U68" s="644"/>
      <c r="V68" s="644"/>
    </row>
    <row r="69" spans="2:22" x14ac:dyDescent="0.25">
      <c r="B69" s="951"/>
      <c r="C69" s="954"/>
      <c r="D69" s="652"/>
      <c r="E69" s="652"/>
      <c r="F69" s="644"/>
      <c r="G69" s="651"/>
      <c r="H69" s="650" t="str">
        <f t="shared" ref="H69:H100" si="10">IF(G69&gt;$H$1,F69,"")</f>
        <v/>
      </c>
      <c r="I69" s="642"/>
      <c r="J69" s="649"/>
      <c r="K69" s="653" t="str">
        <f t="shared" ref="K69:K100" si="11">IF(J69&gt;$H$1,I69,"")</f>
        <v/>
      </c>
      <c r="L69" s="647"/>
      <c r="M69" s="647"/>
      <c r="N69" s="646">
        <f t="shared" ref="N69:N100" si="12">L69+M69</f>
        <v>0</v>
      </c>
      <c r="O69" s="644"/>
      <c r="P69" s="645">
        <f t="shared" ref="P69:P100" si="13">I69-(N69+O69)</f>
        <v>0</v>
      </c>
      <c r="Q69" s="644"/>
      <c r="R69" s="644"/>
      <c r="S69" s="642"/>
      <c r="T69" s="643">
        <f t="shared" ref="T69:T100" si="14">I69-N69-Q69-R69+S69</f>
        <v>0</v>
      </c>
      <c r="U69" s="644"/>
      <c r="V69" s="644"/>
    </row>
    <row r="70" spans="2:22" x14ac:dyDescent="0.25">
      <c r="B70" s="951"/>
      <c r="C70" s="954"/>
      <c r="D70" s="652"/>
      <c r="E70" s="652"/>
      <c r="F70" s="644"/>
      <c r="G70" s="651"/>
      <c r="H70" s="650" t="str">
        <f t="shared" si="10"/>
        <v/>
      </c>
      <c r="I70" s="642"/>
      <c r="J70" s="649"/>
      <c r="K70" s="653" t="str">
        <f t="shared" si="11"/>
        <v/>
      </c>
      <c r="L70" s="647"/>
      <c r="M70" s="647"/>
      <c r="N70" s="646">
        <f t="shared" si="12"/>
        <v>0</v>
      </c>
      <c r="O70" s="644"/>
      <c r="P70" s="645">
        <f t="shared" si="13"/>
        <v>0</v>
      </c>
      <c r="Q70" s="644"/>
      <c r="R70" s="644"/>
      <c r="S70" s="642"/>
      <c r="T70" s="643">
        <f t="shared" si="14"/>
        <v>0</v>
      </c>
      <c r="U70" s="644"/>
      <c r="V70" s="644"/>
    </row>
    <row r="71" spans="2:22" x14ac:dyDescent="0.25">
      <c r="B71" s="951"/>
      <c r="C71" s="954"/>
      <c r="D71" s="652"/>
      <c r="E71" s="652"/>
      <c r="F71" s="644"/>
      <c r="G71" s="651"/>
      <c r="H71" s="650" t="str">
        <f t="shared" si="10"/>
        <v/>
      </c>
      <c r="I71" s="642"/>
      <c r="J71" s="649"/>
      <c r="K71" s="653" t="str">
        <f t="shared" si="11"/>
        <v/>
      </c>
      <c r="L71" s="647"/>
      <c r="M71" s="647"/>
      <c r="N71" s="646">
        <f t="shared" si="12"/>
        <v>0</v>
      </c>
      <c r="O71" s="644"/>
      <c r="P71" s="645">
        <f t="shared" si="13"/>
        <v>0</v>
      </c>
      <c r="Q71" s="644"/>
      <c r="R71" s="644"/>
      <c r="S71" s="642"/>
      <c r="T71" s="643">
        <f t="shared" si="14"/>
        <v>0</v>
      </c>
      <c r="U71" s="644"/>
      <c r="V71" s="644"/>
    </row>
    <row r="72" spans="2:22" x14ac:dyDescent="0.25">
      <c r="B72" s="951"/>
      <c r="C72" s="954"/>
      <c r="D72" s="652"/>
      <c r="E72" s="652"/>
      <c r="F72" s="644"/>
      <c r="G72" s="651"/>
      <c r="H72" s="650" t="str">
        <f t="shared" si="10"/>
        <v/>
      </c>
      <c r="I72" s="642"/>
      <c r="J72" s="649"/>
      <c r="K72" s="653" t="str">
        <f t="shared" si="11"/>
        <v/>
      </c>
      <c r="L72" s="647"/>
      <c r="M72" s="647"/>
      <c r="N72" s="646">
        <f t="shared" si="12"/>
        <v>0</v>
      </c>
      <c r="O72" s="644"/>
      <c r="P72" s="645">
        <f t="shared" si="13"/>
        <v>0</v>
      </c>
      <c r="Q72" s="644"/>
      <c r="R72" s="644"/>
      <c r="S72" s="642"/>
      <c r="T72" s="643">
        <f t="shared" si="14"/>
        <v>0</v>
      </c>
      <c r="U72" s="644"/>
      <c r="V72" s="644"/>
    </row>
    <row r="73" spans="2:22" x14ac:dyDescent="0.25">
      <c r="B73" s="951"/>
      <c r="C73" s="954"/>
      <c r="D73" s="652"/>
      <c r="E73" s="652"/>
      <c r="F73" s="644"/>
      <c r="G73" s="651"/>
      <c r="H73" s="650" t="str">
        <f t="shared" si="10"/>
        <v/>
      </c>
      <c r="I73" s="642"/>
      <c r="J73" s="649"/>
      <c r="K73" s="653" t="str">
        <f t="shared" si="11"/>
        <v/>
      </c>
      <c r="L73" s="647"/>
      <c r="M73" s="647"/>
      <c r="N73" s="646">
        <f t="shared" si="12"/>
        <v>0</v>
      </c>
      <c r="O73" s="644"/>
      <c r="P73" s="645">
        <f t="shared" si="13"/>
        <v>0</v>
      </c>
      <c r="Q73" s="644"/>
      <c r="R73" s="644"/>
      <c r="S73" s="642"/>
      <c r="T73" s="643">
        <f t="shared" si="14"/>
        <v>0</v>
      </c>
      <c r="U73" s="644"/>
      <c r="V73" s="644"/>
    </row>
    <row r="74" spans="2:22" x14ac:dyDescent="0.25">
      <c r="B74" s="951"/>
      <c r="C74" s="954"/>
      <c r="D74" s="652"/>
      <c r="E74" s="652"/>
      <c r="F74" s="644"/>
      <c r="G74" s="651"/>
      <c r="H74" s="650" t="str">
        <f t="shared" si="10"/>
        <v/>
      </c>
      <c r="I74" s="642"/>
      <c r="J74" s="649"/>
      <c r="K74" s="653" t="str">
        <f t="shared" si="11"/>
        <v/>
      </c>
      <c r="L74" s="647"/>
      <c r="M74" s="647"/>
      <c r="N74" s="646">
        <f t="shared" si="12"/>
        <v>0</v>
      </c>
      <c r="O74" s="644"/>
      <c r="P74" s="645">
        <f t="shared" si="13"/>
        <v>0</v>
      </c>
      <c r="Q74" s="644"/>
      <c r="R74" s="644"/>
      <c r="S74" s="642"/>
      <c r="T74" s="643">
        <f t="shared" si="14"/>
        <v>0</v>
      </c>
      <c r="U74" s="644"/>
      <c r="V74" s="644"/>
    </row>
    <row r="75" spans="2:22" x14ac:dyDescent="0.25">
      <c r="B75" s="951"/>
      <c r="C75" s="954"/>
      <c r="D75" s="652"/>
      <c r="E75" s="652"/>
      <c r="F75" s="644"/>
      <c r="G75" s="651"/>
      <c r="H75" s="650" t="str">
        <f t="shared" si="10"/>
        <v/>
      </c>
      <c r="I75" s="642"/>
      <c r="J75" s="649"/>
      <c r="K75" s="653" t="str">
        <f t="shared" si="11"/>
        <v/>
      </c>
      <c r="L75" s="647"/>
      <c r="M75" s="647"/>
      <c r="N75" s="646">
        <f t="shared" si="12"/>
        <v>0</v>
      </c>
      <c r="O75" s="644"/>
      <c r="P75" s="645">
        <f t="shared" si="13"/>
        <v>0</v>
      </c>
      <c r="Q75" s="644"/>
      <c r="R75" s="644"/>
      <c r="S75" s="642"/>
      <c r="T75" s="643">
        <f t="shared" si="14"/>
        <v>0</v>
      </c>
      <c r="U75" s="644"/>
      <c r="V75" s="644"/>
    </row>
    <row r="76" spans="2:22" x14ac:dyDescent="0.25">
      <c r="B76" s="951"/>
      <c r="C76" s="954"/>
      <c r="D76" s="652"/>
      <c r="E76" s="652"/>
      <c r="F76" s="644"/>
      <c r="G76" s="651"/>
      <c r="H76" s="650" t="str">
        <f t="shared" si="10"/>
        <v/>
      </c>
      <c r="I76" s="642"/>
      <c r="J76" s="649"/>
      <c r="K76" s="653" t="str">
        <f t="shared" si="11"/>
        <v/>
      </c>
      <c r="L76" s="647"/>
      <c r="M76" s="647"/>
      <c r="N76" s="646">
        <f t="shared" si="12"/>
        <v>0</v>
      </c>
      <c r="O76" s="644"/>
      <c r="P76" s="645">
        <f t="shared" si="13"/>
        <v>0</v>
      </c>
      <c r="Q76" s="644"/>
      <c r="R76" s="644"/>
      <c r="S76" s="642"/>
      <c r="T76" s="643">
        <f t="shared" si="14"/>
        <v>0</v>
      </c>
      <c r="U76" s="644"/>
      <c r="V76" s="644"/>
    </row>
    <row r="77" spans="2:22" x14ac:dyDescent="0.25">
      <c r="B77" s="951"/>
      <c r="C77" s="954"/>
      <c r="D77" s="652"/>
      <c r="E77" s="652"/>
      <c r="F77" s="644"/>
      <c r="G77" s="651"/>
      <c r="H77" s="650" t="str">
        <f t="shared" si="10"/>
        <v/>
      </c>
      <c r="I77" s="642"/>
      <c r="J77" s="649"/>
      <c r="K77" s="653" t="str">
        <f t="shared" si="11"/>
        <v/>
      </c>
      <c r="L77" s="647"/>
      <c r="M77" s="647"/>
      <c r="N77" s="646">
        <f t="shared" si="12"/>
        <v>0</v>
      </c>
      <c r="O77" s="644"/>
      <c r="P77" s="645">
        <f t="shared" si="13"/>
        <v>0</v>
      </c>
      <c r="Q77" s="644"/>
      <c r="R77" s="644"/>
      <c r="S77" s="642"/>
      <c r="T77" s="643">
        <f t="shared" si="14"/>
        <v>0</v>
      </c>
      <c r="U77" s="644"/>
      <c r="V77" s="644"/>
    </row>
    <row r="78" spans="2:22" x14ac:dyDescent="0.25">
      <c r="B78" s="951"/>
      <c r="C78" s="954"/>
      <c r="D78" s="652"/>
      <c r="E78" s="652"/>
      <c r="F78" s="644"/>
      <c r="G78" s="651"/>
      <c r="H78" s="650" t="str">
        <f t="shared" si="10"/>
        <v/>
      </c>
      <c r="I78" s="642"/>
      <c r="J78" s="649"/>
      <c r="K78" s="653" t="str">
        <f t="shared" si="11"/>
        <v/>
      </c>
      <c r="L78" s="647"/>
      <c r="M78" s="647"/>
      <c r="N78" s="646">
        <f t="shared" si="12"/>
        <v>0</v>
      </c>
      <c r="O78" s="644"/>
      <c r="P78" s="645">
        <f t="shared" si="13"/>
        <v>0</v>
      </c>
      <c r="Q78" s="644"/>
      <c r="R78" s="644"/>
      <c r="S78" s="642"/>
      <c r="T78" s="643">
        <f t="shared" si="14"/>
        <v>0</v>
      </c>
      <c r="U78" s="644"/>
      <c r="V78" s="644"/>
    </row>
    <row r="79" spans="2:22" x14ac:dyDescent="0.25">
      <c r="B79" s="951"/>
      <c r="C79" s="954"/>
      <c r="D79" s="652"/>
      <c r="E79" s="652"/>
      <c r="F79" s="644"/>
      <c r="G79" s="651"/>
      <c r="H79" s="650" t="str">
        <f t="shared" si="10"/>
        <v/>
      </c>
      <c r="I79" s="642"/>
      <c r="J79" s="649"/>
      <c r="K79" s="653" t="str">
        <f t="shared" si="11"/>
        <v/>
      </c>
      <c r="L79" s="647"/>
      <c r="M79" s="647"/>
      <c r="N79" s="646">
        <f t="shared" si="12"/>
        <v>0</v>
      </c>
      <c r="O79" s="644"/>
      <c r="P79" s="645">
        <f t="shared" si="13"/>
        <v>0</v>
      </c>
      <c r="Q79" s="644"/>
      <c r="R79" s="644"/>
      <c r="S79" s="642"/>
      <c r="T79" s="643">
        <f t="shared" si="14"/>
        <v>0</v>
      </c>
      <c r="U79" s="644"/>
      <c r="V79" s="644"/>
    </row>
    <row r="80" spans="2:22" x14ac:dyDescent="0.25">
      <c r="B80" s="951"/>
      <c r="C80" s="954"/>
      <c r="D80" s="652"/>
      <c r="E80" s="652"/>
      <c r="F80" s="644"/>
      <c r="G80" s="651"/>
      <c r="H80" s="650" t="str">
        <f t="shared" si="10"/>
        <v/>
      </c>
      <c r="I80" s="642"/>
      <c r="J80" s="649"/>
      <c r="K80" s="653" t="str">
        <f t="shared" si="11"/>
        <v/>
      </c>
      <c r="L80" s="647"/>
      <c r="M80" s="647"/>
      <c r="N80" s="646">
        <f t="shared" si="12"/>
        <v>0</v>
      </c>
      <c r="O80" s="644"/>
      <c r="P80" s="645">
        <f t="shared" si="13"/>
        <v>0</v>
      </c>
      <c r="Q80" s="644"/>
      <c r="R80" s="644"/>
      <c r="S80" s="642"/>
      <c r="T80" s="643">
        <f t="shared" si="14"/>
        <v>0</v>
      </c>
      <c r="U80" s="644"/>
      <c r="V80" s="644"/>
    </row>
    <row r="81" spans="2:22" x14ac:dyDescent="0.25">
      <c r="B81" s="951"/>
      <c r="C81" s="954"/>
      <c r="D81" s="652"/>
      <c r="E81" s="652"/>
      <c r="F81" s="644"/>
      <c r="G81" s="651"/>
      <c r="H81" s="650" t="str">
        <f t="shared" si="10"/>
        <v/>
      </c>
      <c r="I81" s="642"/>
      <c r="J81" s="649"/>
      <c r="K81" s="653" t="str">
        <f t="shared" si="11"/>
        <v/>
      </c>
      <c r="L81" s="647"/>
      <c r="M81" s="647"/>
      <c r="N81" s="646">
        <f t="shared" si="12"/>
        <v>0</v>
      </c>
      <c r="O81" s="644"/>
      <c r="P81" s="645">
        <f t="shared" si="13"/>
        <v>0</v>
      </c>
      <c r="Q81" s="644"/>
      <c r="R81" s="644"/>
      <c r="S81" s="642"/>
      <c r="T81" s="643">
        <f t="shared" si="14"/>
        <v>0</v>
      </c>
      <c r="U81" s="644"/>
      <c r="V81" s="644"/>
    </row>
    <row r="82" spans="2:22" x14ac:dyDescent="0.25">
      <c r="B82" s="951"/>
      <c r="C82" s="954"/>
      <c r="D82" s="652"/>
      <c r="E82" s="652"/>
      <c r="F82" s="644"/>
      <c r="G82" s="651"/>
      <c r="H82" s="650" t="str">
        <f t="shared" si="10"/>
        <v/>
      </c>
      <c r="I82" s="642"/>
      <c r="J82" s="649"/>
      <c r="K82" s="653" t="str">
        <f t="shared" si="11"/>
        <v/>
      </c>
      <c r="L82" s="647"/>
      <c r="M82" s="647"/>
      <c r="N82" s="646">
        <f t="shared" si="12"/>
        <v>0</v>
      </c>
      <c r="O82" s="644"/>
      <c r="P82" s="645">
        <f t="shared" si="13"/>
        <v>0</v>
      </c>
      <c r="Q82" s="644"/>
      <c r="R82" s="644"/>
      <c r="S82" s="642"/>
      <c r="T82" s="643">
        <f t="shared" si="14"/>
        <v>0</v>
      </c>
      <c r="U82" s="644"/>
      <c r="V82" s="644"/>
    </row>
    <row r="83" spans="2:22" x14ac:dyDescent="0.25">
      <c r="B83" s="951"/>
      <c r="C83" s="954"/>
      <c r="D83" s="652"/>
      <c r="E83" s="652"/>
      <c r="F83" s="644"/>
      <c r="G83" s="651"/>
      <c r="H83" s="650" t="str">
        <f t="shared" si="10"/>
        <v/>
      </c>
      <c r="I83" s="642"/>
      <c r="J83" s="649"/>
      <c r="K83" s="653" t="str">
        <f t="shared" si="11"/>
        <v/>
      </c>
      <c r="L83" s="647"/>
      <c r="M83" s="647"/>
      <c r="N83" s="646">
        <f t="shared" si="12"/>
        <v>0</v>
      </c>
      <c r="O83" s="644"/>
      <c r="P83" s="645">
        <f t="shared" si="13"/>
        <v>0</v>
      </c>
      <c r="Q83" s="644"/>
      <c r="R83" s="644"/>
      <c r="S83" s="642"/>
      <c r="T83" s="643">
        <f t="shared" si="14"/>
        <v>0</v>
      </c>
      <c r="U83" s="644"/>
      <c r="V83" s="644"/>
    </row>
    <row r="84" spans="2:22" x14ac:dyDescent="0.25">
      <c r="B84" s="951"/>
      <c r="C84" s="954"/>
      <c r="D84" s="652"/>
      <c r="E84" s="652"/>
      <c r="F84" s="644"/>
      <c r="G84" s="651"/>
      <c r="H84" s="650" t="str">
        <f t="shared" si="10"/>
        <v/>
      </c>
      <c r="I84" s="642"/>
      <c r="J84" s="649"/>
      <c r="K84" s="653" t="str">
        <f t="shared" si="11"/>
        <v/>
      </c>
      <c r="L84" s="647"/>
      <c r="M84" s="647"/>
      <c r="N84" s="646">
        <f t="shared" si="12"/>
        <v>0</v>
      </c>
      <c r="O84" s="644"/>
      <c r="P84" s="645">
        <f t="shared" si="13"/>
        <v>0</v>
      </c>
      <c r="Q84" s="644"/>
      <c r="R84" s="644"/>
      <c r="S84" s="642"/>
      <c r="T84" s="643">
        <f t="shared" si="14"/>
        <v>0</v>
      </c>
      <c r="U84" s="644"/>
      <c r="V84" s="644"/>
    </row>
    <row r="85" spans="2:22" x14ac:dyDescent="0.25">
      <c r="B85" s="951"/>
      <c r="C85" s="954"/>
      <c r="D85" s="652"/>
      <c r="E85" s="652"/>
      <c r="F85" s="644"/>
      <c r="G85" s="651"/>
      <c r="H85" s="650" t="str">
        <f t="shared" si="10"/>
        <v/>
      </c>
      <c r="I85" s="642"/>
      <c r="J85" s="649"/>
      <c r="K85" s="653" t="str">
        <f t="shared" si="11"/>
        <v/>
      </c>
      <c r="L85" s="647"/>
      <c r="M85" s="647"/>
      <c r="N85" s="646">
        <f t="shared" si="12"/>
        <v>0</v>
      </c>
      <c r="O85" s="644"/>
      <c r="P85" s="645">
        <f t="shared" si="13"/>
        <v>0</v>
      </c>
      <c r="Q85" s="644"/>
      <c r="R85" s="644"/>
      <c r="S85" s="642"/>
      <c r="T85" s="643">
        <f t="shared" si="14"/>
        <v>0</v>
      </c>
      <c r="U85" s="644"/>
      <c r="V85" s="644"/>
    </row>
    <row r="86" spans="2:22" x14ac:dyDescent="0.25">
      <c r="B86" s="951"/>
      <c r="C86" s="954"/>
      <c r="D86" s="652"/>
      <c r="E86" s="652"/>
      <c r="F86" s="644"/>
      <c r="G86" s="651"/>
      <c r="H86" s="650" t="str">
        <f t="shared" si="10"/>
        <v/>
      </c>
      <c r="I86" s="642"/>
      <c r="J86" s="649"/>
      <c r="K86" s="653" t="str">
        <f t="shared" si="11"/>
        <v/>
      </c>
      <c r="L86" s="647"/>
      <c r="M86" s="647"/>
      <c r="N86" s="646">
        <f t="shared" si="12"/>
        <v>0</v>
      </c>
      <c r="O86" s="644"/>
      <c r="P86" s="645">
        <f t="shared" si="13"/>
        <v>0</v>
      </c>
      <c r="Q86" s="644"/>
      <c r="R86" s="644"/>
      <c r="S86" s="642"/>
      <c r="T86" s="643">
        <f t="shared" si="14"/>
        <v>0</v>
      </c>
      <c r="U86" s="644"/>
      <c r="V86" s="644"/>
    </row>
    <row r="87" spans="2:22" x14ac:dyDescent="0.25">
      <c r="B87" s="951"/>
      <c r="C87" s="954"/>
      <c r="D87" s="652"/>
      <c r="E87" s="652"/>
      <c r="F87" s="644"/>
      <c r="G87" s="651"/>
      <c r="H87" s="650" t="str">
        <f t="shared" si="10"/>
        <v/>
      </c>
      <c r="I87" s="642"/>
      <c r="J87" s="649"/>
      <c r="K87" s="653" t="str">
        <f t="shared" si="11"/>
        <v/>
      </c>
      <c r="L87" s="647"/>
      <c r="M87" s="647"/>
      <c r="N87" s="646">
        <f t="shared" si="12"/>
        <v>0</v>
      </c>
      <c r="O87" s="644"/>
      <c r="P87" s="645">
        <f t="shared" si="13"/>
        <v>0</v>
      </c>
      <c r="Q87" s="644"/>
      <c r="R87" s="644"/>
      <c r="S87" s="642"/>
      <c r="T87" s="643">
        <f t="shared" si="14"/>
        <v>0</v>
      </c>
      <c r="U87" s="644"/>
      <c r="V87" s="644"/>
    </row>
    <row r="88" spans="2:22" x14ac:dyDescent="0.25">
      <c r="B88" s="951"/>
      <c r="C88" s="954"/>
      <c r="D88" s="652"/>
      <c r="E88" s="652"/>
      <c r="F88" s="644"/>
      <c r="G88" s="651"/>
      <c r="H88" s="650" t="str">
        <f t="shared" si="10"/>
        <v/>
      </c>
      <c r="I88" s="642"/>
      <c r="J88" s="649"/>
      <c r="K88" s="653" t="str">
        <f t="shared" si="11"/>
        <v/>
      </c>
      <c r="L88" s="647"/>
      <c r="M88" s="647"/>
      <c r="N88" s="646">
        <f t="shared" si="12"/>
        <v>0</v>
      </c>
      <c r="O88" s="644"/>
      <c r="P88" s="645">
        <f t="shared" si="13"/>
        <v>0</v>
      </c>
      <c r="Q88" s="644"/>
      <c r="R88" s="644"/>
      <c r="S88" s="642"/>
      <c r="T88" s="643">
        <f t="shared" si="14"/>
        <v>0</v>
      </c>
      <c r="U88" s="644"/>
      <c r="V88" s="644"/>
    </row>
    <row r="89" spans="2:22" x14ac:dyDescent="0.25">
      <c r="B89" s="951"/>
      <c r="C89" s="954"/>
      <c r="D89" s="652"/>
      <c r="E89" s="652"/>
      <c r="F89" s="644"/>
      <c r="G89" s="651"/>
      <c r="H89" s="650" t="str">
        <f t="shared" si="10"/>
        <v/>
      </c>
      <c r="I89" s="642"/>
      <c r="J89" s="649"/>
      <c r="K89" s="653" t="str">
        <f t="shared" si="11"/>
        <v/>
      </c>
      <c r="L89" s="647"/>
      <c r="M89" s="647"/>
      <c r="N89" s="646">
        <f t="shared" si="12"/>
        <v>0</v>
      </c>
      <c r="O89" s="644"/>
      <c r="P89" s="645">
        <f t="shared" si="13"/>
        <v>0</v>
      </c>
      <c r="Q89" s="644"/>
      <c r="R89" s="644"/>
      <c r="S89" s="642"/>
      <c r="T89" s="643">
        <f t="shared" si="14"/>
        <v>0</v>
      </c>
      <c r="U89" s="644"/>
      <c r="V89" s="644"/>
    </row>
    <row r="90" spans="2:22" x14ac:dyDescent="0.25">
      <c r="B90" s="951"/>
      <c r="C90" s="954"/>
      <c r="D90" s="652"/>
      <c r="E90" s="652"/>
      <c r="F90" s="644"/>
      <c r="G90" s="651"/>
      <c r="H90" s="650" t="str">
        <f t="shared" si="10"/>
        <v/>
      </c>
      <c r="I90" s="642"/>
      <c r="J90" s="649"/>
      <c r="K90" s="653" t="str">
        <f t="shared" si="11"/>
        <v/>
      </c>
      <c r="L90" s="647"/>
      <c r="M90" s="647"/>
      <c r="N90" s="646">
        <f t="shared" si="12"/>
        <v>0</v>
      </c>
      <c r="O90" s="644"/>
      <c r="P90" s="645">
        <f t="shared" si="13"/>
        <v>0</v>
      </c>
      <c r="Q90" s="644"/>
      <c r="R90" s="644"/>
      <c r="S90" s="642"/>
      <c r="T90" s="643">
        <f t="shared" si="14"/>
        <v>0</v>
      </c>
      <c r="U90" s="644"/>
      <c r="V90" s="644"/>
    </row>
    <row r="91" spans="2:22" x14ac:dyDescent="0.25">
      <c r="B91" s="951"/>
      <c r="C91" s="954"/>
      <c r="D91" s="652"/>
      <c r="E91" s="652"/>
      <c r="F91" s="644"/>
      <c r="G91" s="651"/>
      <c r="H91" s="650" t="str">
        <f t="shared" si="10"/>
        <v/>
      </c>
      <c r="I91" s="642"/>
      <c r="J91" s="649"/>
      <c r="K91" s="653" t="str">
        <f t="shared" si="11"/>
        <v/>
      </c>
      <c r="L91" s="647"/>
      <c r="M91" s="647"/>
      <c r="N91" s="646">
        <f t="shared" si="12"/>
        <v>0</v>
      </c>
      <c r="O91" s="644"/>
      <c r="P91" s="645">
        <f t="shared" si="13"/>
        <v>0</v>
      </c>
      <c r="Q91" s="644"/>
      <c r="R91" s="644"/>
      <c r="S91" s="642"/>
      <c r="T91" s="643">
        <f t="shared" si="14"/>
        <v>0</v>
      </c>
      <c r="U91" s="644"/>
      <c r="V91" s="644"/>
    </row>
    <row r="92" spans="2:22" x14ac:dyDescent="0.25">
      <c r="B92" s="951"/>
      <c r="C92" s="954"/>
      <c r="D92" s="652"/>
      <c r="E92" s="652"/>
      <c r="F92" s="644"/>
      <c r="G92" s="651"/>
      <c r="H92" s="650" t="str">
        <f t="shared" si="10"/>
        <v/>
      </c>
      <c r="I92" s="642"/>
      <c r="J92" s="649"/>
      <c r="K92" s="653" t="str">
        <f t="shared" si="11"/>
        <v/>
      </c>
      <c r="L92" s="647"/>
      <c r="M92" s="647"/>
      <c r="N92" s="646">
        <f t="shared" si="12"/>
        <v>0</v>
      </c>
      <c r="O92" s="644"/>
      <c r="P92" s="645">
        <f t="shared" si="13"/>
        <v>0</v>
      </c>
      <c r="Q92" s="644"/>
      <c r="R92" s="644"/>
      <c r="S92" s="642"/>
      <c r="T92" s="643">
        <f t="shared" si="14"/>
        <v>0</v>
      </c>
      <c r="U92" s="644"/>
      <c r="V92" s="644"/>
    </row>
    <row r="93" spans="2:22" x14ac:dyDescent="0.25">
      <c r="B93" s="951"/>
      <c r="C93" s="954"/>
      <c r="D93" s="652"/>
      <c r="E93" s="652"/>
      <c r="F93" s="644"/>
      <c r="G93" s="651"/>
      <c r="H93" s="650" t="str">
        <f t="shared" si="10"/>
        <v/>
      </c>
      <c r="I93" s="642"/>
      <c r="J93" s="649"/>
      <c r="K93" s="653" t="str">
        <f t="shared" si="11"/>
        <v/>
      </c>
      <c r="L93" s="647"/>
      <c r="M93" s="647"/>
      <c r="N93" s="646">
        <f t="shared" si="12"/>
        <v>0</v>
      </c>
      <c r="O93" s="644"/>
      <c r="P93" s="645">
        <f t="shared" si="13"/>
        <v>0</v>
      </c>
      <c r="Q93" s="644"/>
      <c r="R93" s="644"/>
      <c r="S93" s="642"/>
      <c r="T93" s="643">
        <f t="shared" si="14"/>
        <v>0</v>
      </c>
      <c r="U93" s="644"/>
      <c r="V93" s="644"/>
    </row>
    <row r="94" spans="2:22" x14ac:dyDescent="0.25">
      <c r="B94" s="951"/>
      <c r="C94" s="954"/>
      <c r="D94" s="652"/>
      <c r="E94" s="652"/>
      <c r="F94" s="644"/>
      <c r="G94" s="651"/>
      <c r="H94" s="650" t="str">
        <f t="shared" si="10"/>
        <v/>
      </c>
      <c r="I94" s="642"/>
      <c r="J94" s="649"/>
      <c r="K94" s="653" t="str">
        <f t="shared" si="11"/>
        <v/>
      </c>
      <c r="L94" s="647"/>
      <c r="M94" s="647"/>
      <c r="N94" s="646">
        <f t="shared" si="12"/>
        <v>0</v>
      </c>
      <c r="O94" s="644"/>
      <c r="P94" s="645">
        <f t="shared" si="13"/>
        <v>0</v>
      </c>
      <c r="Q94" s="644"/>
      <c r="R94" s="644"/>
      <c r="S94" s="642"/>
      <c r="T94" s="643">
        <f t="shared" si="14"/>
        <v>0</v>
      </c>
      <c r="U94" s="644"/>
      <c r="V94" s="644"/>
    </row>
    <row r="95" spans="2:22" x14ac:dyDescent="0.25">
      <c r="B95" s="951"/>
      <c r="C95" s="954"/>
      <c r="D95" s="652"/>
      <c r="E95" s="652"/>
      <c r="F95" s="644"/>
      <c r="G95" s="651"/>
      <c r="H95" s="650" t="str">
        <f t="shared" si="10"/>
        <v/>
      </c>
      <c r="I95" s="642"/>
      <c r="J95" s="649"/>
      <c r="K95" s="653" t="str">
        <f t="shared" si="11"/>
        <v/>
      </c>
      <c r="L95" s="647"/>
      <c r="M95" s="647"/>
      <c r="N95" s="646">
        <f t="shared" si="12"/>
        <v>0</v>
      </c>
      <c r="O95" s="644"/>
      <c r="P95" s="645">
        <f t="shared" si="13"/>
        <v>0</v>
      </c>
      <c r="Q95" s="644"/>
      <c r="R95" s="644"/>
      <c r="S95" s="642"/>
      <c r="T95" s="643">
        <f t="shared" si="14"/>
        <v>0</v>
      </c>
      <c r="U95" s="644"/>
      <c r="V95" s="644"/>
    </row>
    <row r="96" spans="2:22" x14ac:dyDescent="0.25">
      <c r="B96" s="951"/>
      <c r="C96" s="954"/>
      <c r="D96" s="652"/>
      <c r="E96" s="652"/>
      <c r="F96" s="644"/>
      <c r="G96" s="651"/>
      <c r="H96" s="650" t="str">
        <f t="shared" si="10"/>
        <v/>
      </c>
      <c r="I96" s="642"/>
      <c r="J96" s="649"/>
      <c r="K96" s="653" t="str">
        <f t="shared" si="11"/>
        <v/>
      </c>
      <c r="L96" s="647"/>
      <c r="M96" s="647"/>
      <c r="N96" s="646">
        <f t="shared" si="12"/>
        <v>0</v>
      </c>
      <c r="O96" s="644"/>
      <c r="P96" s="645">
        <f t="shared" si="13"/>
        <v>0</v>
      </c>
      <c r="Q96" s="644"/>
      <c r="R96" s="644"/>
      <c r="S96" s="642"/>
      <c r="T96" s="643">
        <f t="shared" si="14"/>
        <v>0</v>
      </c>
      <c r="U96" s="644"/>
      <c r="V96" s="644"/>
    </row>
    <row r="97" spans="2:22" x14ac:dyDescent="0.25">
      <c r="B97" s="951"/>
      <c r="C97" s="954"/>
      <c r="D97" s="652"/>
      <c r="E97" s="652"/>
      <c r="F97" s="644"/>
      <c r="G97" s="651"/>
      <c r="H97" s="650" t="str">
        <f t="shared" si="10"/>
        <v/>
      </c>
      <c r="I97" s="642"/>
      <c r="J97" s="649"/>
      <c r="K97" s="653" t="str">
        <f t="shared" si="11"/>
        <v/>
      </c>
      <c r="L97" s="647"/>
      <c r="M97" s="647"/>
      <c r="N97" s="646">
        <f t="shared" si="12"/>
        <v>0</v>
      </c>
      <c r="O97" s="644"/>
      <c r="P97" s="645">
        <f t="shared" si="13"/>
        <v>0</v>
      </c>
      <c r="Q97" s="644"/>
      <c r="R97" s="644"/>
      <c r="S97" s="642"/>
      <c r="T97" s="643">
        <f t="shared" si="14"/>
        <v>0</v>
      </c>
      <c r="U97" s="644"/>
      <c r="V97" s="644"/>
    </row>
    <row r="98" spans="2:22" x14ac:dyDescent="0.25">
      <c r="B98" s="951"/>
      <c r="C98" s="954"/>
      <c r="D98" s="652"/>
      <c r="E98" s="652"/>
      <c r="F98" s="644"/>
      <c r="G98" s="651"/>
      <c r="H98" s="650" t="str">
        <f t="shared" si="10"/>
        <v/>
      </c>
      <c r="I98" s="642"/>
      <c r="J98" s="649"/>
      <c r="K98" s="653" t="str">
        <f t="shared" si="11"/>
        <v/>
      </c>
      <c r="L98" s="647"/>
      <c r="M98" s="647"/>
      <c r="N98" s="646">
        <f t="shared" si="12"/>
        <v>0</v>
      </c>
      <c r="O98" s="644"/>
      <c r="P98" s="645">
        <f t="shared" si="13"/>
        <v>0</v>
      </c>
      <c r="Q98" s="644"/>
      <c r="R98" s="644"/>
      <c r="S98" s="642"/>
      <c r="T98" s="643">
        <f t="shared" si="14"/>
        <v>0</v>
      </c>
      <c r="U98" s="644"/>
      <c r="V98" s="644"/>
    </row>
    <row r="99" spans="2:22" x14ac:dyDescent="0.25">
      <c r="B99" s="951"/>
      <c r="C99" s="954"/>
      <c r="D99" s="652"/>
      <c r="E99" s="652"/>
      <c r="F99" s="644"/>
      <c r="G99" s="651"/>
      <c r="H99" s="650" t="str">
        <f t="shared" si="10"/>
        <v/>
      </c>
      <c r="I99" s="642"/>
      <c r="J99" s="649"/>
      <c r="K99" s="653" t="str">
        <f t="shared" si="11"/>
        <v/>
      </c>
      <c r="L99" s="647"/>
      <c r="M99" s="647"/>
      <c r="N99" s="646">
        <f t="shared" si="12"/>
        <v>0</v>
      </c>
      <c r="O99" s="644"/>
      <c r="P99" s="645">
        <f t="shared" si="13"/>
        <v>0</v>
      </c>
      <c r="Q99" s="644"/>
      <c r="R99" s="644"/>
      <c r="S99" s="642"/>
      <c r="T99" s="643">
        <f t="shared" si="14"/>
        <v>0</v>
      </c>
      <c r="U99" s="644"/>
      <c r="V99" s="644"/>
    </row>
    <row r="100" spans="2:22" x14ac:dyDescent="0.25">
      <c r="B100" s="951"/>
      <c r="C100" s="954"/>
      <c r="D100" s="652"/>
      <c r="E100" s="652"/>
      <c r="F100" s="644"/>
      <c r="G100" s="651"/>
      <c r="H100" s="650" t="str">
        <f t="shared" si="10"/>
        <v/>
      </c>
      <c r="I100" s="642"/>
      <c r="J100" s="649"/>
      <c r="K100" s="653" t="str">
        <f t="shared" si="11"/>
        <v/>
      </c>
      <c r="L100" s="647"/>
      <c r="M100" s="647"/>
      <c r="N100" s="646">
        <f t="shared" si="12"/>
        <v>0</v>
      </c>
      <c r="O100" s="644"/>
      <c r="P100" s="645">
        <f t="shared" si="13"/>
        <v>0</v>
      </c>
      <c r="Q100" s="644"/>
      <c r="R100" s="644"/>
      <c r="S100" s="642"/>
      <c r="T100" s="643">
        <f t="shared" si="14"/>
        <v>0</v>
      </c>
      <c r="U100" s="644"/>
      <c r="V100" s="644"/>
    </row>
    <row r="101" spans="2:22" x14ac:dyDescent="0.25">
      <c r="B101" s="951"/>
      <c r="C101" s="954"/>
      <c r="D101" s="652"/>
      <c r="E101" s="652"/>
      <c r="F101" s="644"/>
      <c r="G101" s="651"/>
      <c r="H101" s="650" t="str">
        <f t="shared" ref="H101:H132" si="15">IF(G101&gt;$H$1,F101,"")</f>
        <v/>
      </c>
      <c r="I101" s="642"/>
      <c r="J101" s="649"/>
      <c r="K101" s="653" t="str">
        <f t="shared" ref="K101:K132" si="16">IF(J101&gt;$H$1,I101,"")</f>
        <v/>
      </c>
      <c r="L101" s="647"/>
      <c r="M101" s="647"/>
      <c r="N101" s="646">
        <f t="shared" ref="N101:N132" si="17">L101+M101</f>
        <v>0</v>
      </c>
      <c r="O101" s="644"/>
      <c r="P101" s="645">
        <f t="shared" ref="P101:P132" si="18">I101-(N101+O101)</f>
        <v>0</v>
      </c>
      <c r="Q101" s="644"/>
      <c r="R101" s="644"/>
      <c r="S101" s="642"/>
      <c r="T101" s="643">
        <f t="shared" ref="T101:T132" si="19">I101-N101-Q101-R101+S101</f>
        <v>0</v>
      </c>
      <c r="U101" s="644"/>
      <c r="V101" s="644"/>
    </row>
    <row r="102" spans="2:22" x14ac:dyDescent="0.25">
      <c r="B102" s="951"/>
      <c r="C102" s="954"/>
      <c r="D102" s="652"/>
      <c r="E102" s="652"/>
      <c r="F102" s="644"/>
      <c r="G102" s="651"/>
      <c r="H102" s="650" t="str">
        <f t="shared" si="15"/>
        <v/>
      </c>
      <c r="I102" s="642"/>
      <c r="J102" s="649"/>
      <c r="K102" s="653" t="str">
        <f t="shared" si="16"/>
        <v/>
      </c>
      <c r="L102" s="647"/>
      <c r="M102" s="647"/>
      <c r="N102" s="646">
        <f t="shared" si="17"/>
        <v>0</v>
      </c>
      <c r="O102" s="644"/>
      <c r="P102" s="645">
        <f t="shared" si="18"/>
        <v>0</v>
      </c>
      <c r="Q102" s="644"/>
      <c r="R102" s="644"/>
      <c r="S102" s="642"/>
      <c r="T102" s="643">
        <f t="shared" si="19"/>
        <v>0</v>
      </c>
      <c r="U102" s="644"/>
      <c r="V102" s="644"/>
    </row>
    <row r="103" spans="2:22" x14ac:dyDescent="0.25">
      <c r="B103" s="951"/>
      <c r="C103" s="954"/>
      <c r="D103" s="652"/>
      <c r="E103" s="652"/>
      <c r="F103" s="644"/>
      <c r="G103" s="651"/>
      <c r="H103" s="650" t="str">
        <f t="shared" si="15"/>
        <v/>
      </c>
      <c r="I103" s="642"/>
      <c r="J103" s="649"/>
      <c r="K103" s="653" t="str">
        <f t="shared" si="16"/>
        <v/>
      </c>
      <c r="L103" s="647"/>
      <c r="M103" s="647"/>
      <c r="N103" s="646">
        <f t="shared" si="17"/>
        <v>0</v>
      </c>
      <c r="O103" s="644"/>
      <c r="P103" s="645">
        <f t="shared" si="18"/>
        <v>0</v>
      </c>
      <c r="Q103" s="644"/>
      <c r="R103" s="644"/>
      <c r="S103" s="642"/>
      <c r="T103" s="643">
        <f t="shared" si="19"/>
        <v>0</v>
      </c>
      <c r="U103" s="644"/>
      <c r="V103" s="644"/>
    </row>
    <row r="104" spans="2:22" x14ac:dyDescent="0.25">
      <c r="B104" s="951"/>
      <c r="C104" s="954"/>
      <c r="D104" s="652"/>
      <c r="E104" s="652"/>
      <c r="F104" s="644"/>
      <c r="G104" s="651"/>
      <c r="H104" s="650" t="str">
        <f t="shared" si="15"/>
        <v/>
      </c>
      <c r="I104" s="642"/>
      <c r="J104" s="649"/>
      <c r="K104" s="653" t="str">
        <f t="shared" si="16"/>
        <v/>
      </c>
      <c r="L104" s="647"/>
      <c r="M104" s="647"/>
      <c r="N104" s="646">
        <f t="shared" si="17"/>
        <v>0</v>
      </c>
      <c r="O104" s="644"/>
      <c r="P104" s="645">
        <f t="shared" si="18"/>
        <v>0</v>
      </c>
      <c r="Q104" s="644"/>
      <c r="R104" s="644"/>
      <c r="S104" s="642"/>
      <c r="T104" s="643">
        <f t="shared" si="19"/>
        <v>0</v>
      </c>
      <c r="U104" s="644"/>
      <c r="V104" s="644"/>
    </row>
    <row r="105" spans="2:22" x14ac:dyDescent="0.25">
      <c r="B105" s="951"/>
      <c r="C105" s="954"/>
      <c r="D105" s="652"/>
      <c r="E105" s="652"/>
      <c r="F105" s="644"/>
      <c r="G105" s="651"/>
      <c r="H105" s="650" t="str">
        <f t="shared" si="15"/>
        <v/>
      </c>
      <c r="I105" s="642"/>
      <c r="J105" s="649"/>
      <c r="K105" s="653" t="str">
        <f t="shared" si="16"/>
        <v/>
      </c>
      <c r="L105" s="647"/>
      <c r="M105" s="647"/>
      <c r="N105" s="646">
        <f t="shared" si="17"/>
        <v>0</v>
      </c>
      <c r="O105" s="644"/>
      <c r="P105" s="645">
        <f t="shared" si="18"/>
        <v>0</v>
      </c>
      <c r="Q105" s="644"/>
      <c r="R105" s="644"/>
      <c r="S105" s="642"/>
      <c r="T105" s="643">
        <f t="shared" si="19"/>
        <v>0</v>
      </c>
      <c r="U105" s="644"/>
      <c r="V105" s="644"/>
    </row>
    <row r="106" spans="2:22" x14ac:dyDescent="0.25">
      <c r="B106" s="951"/>
      <c r="C106" s="954"/>
      <c r="D106" s="652"/>
      <c r="E106" s="652"/>
      <c r="F106" s="644"/>
      <c r="G106" s="651"/>
      <c r="H106" s="650" t="str">
        <f t="shared" si="15"/>
        <v/>
      </c>
      <c r="I106" s="642"/>
      <c r="J106" s="649"/>
      <c r="K106" s="653" t="str">
        <f t="shared" si="16"/>
        <v/>
      </c>
      <c r="L106" s="647"/>
      <c r="M106" s="647"/>
      <c r="N106" s="646">
        <f t="shared" si="17"/>
        <v>0</v>
      </c>
      <c r="O106" s="644"/>
      <c r="P106" s="645">
        <f t="shared" si="18"/>
        <v>0</v>
      </c>
      <c r="Q106" s="644"/>
      <c r="R106" s="644"/>
      <c r="S106" s="642"/>
      <c r="T106" s="643">
        <f t="shared" si="19"/>
        <v>0</v>
      </c>
      <c r="U106" s="644"/>
      <c r="V106" s="644"/>
    </row>
    <row r="107" spans="2:22" x14ac:dyDescent="0.25">
      <c r="B107" s="951"/>
      <c r="C107" s="954"/>
      <c r="D107" s="652"/>
      <c r="E107" s="652"/>
      <c r="F107" s="644"/>
      <c r="G107" s="651"/>
      <c r="H107" s="650" t="str">
        <f t="shared" si="15"/>
        <v/>
      </c>
      <c r="I107" s="642"/>
      <c r="J107" s="649"/>
      <c r="K107" s="653" t="str">
        <f t="shared" si="16"/>
        <v/>
      </c>
      <c r="L107" s="647"/>
      <c r="M107" s="647"/>
      <c r="N107" s="646">
        <f t="shared" si="17"/>
        <v>0</v>
      </c>
      <c r="O107" s="644"/>
      <c r="P107" s="645">
        <f t="shared" si="18"/>
        <v>0</v>
      </c>
      <c r="Q107" s="644"/>
      <c r="R107" s="644"/>
      <c r="S107" s="642"/>
      <c r="T107" s="643">
        <f t="shared" si="19"/>
        <v>0</v>
      </c>
      <c r="U107" s="644"/>
      <c r="V107" s="644"/>
    </row>
    <row r="108" spans="2:22" x14ac:dyDescent="0.25">
      <c r="B108" s="951"/>
      <c r="C108" s="954"/>
      <c r="D108" s="652"/>
      <c r="E108" s="652"/>
      <c r="F108" s="644"/>
      <c r="G108" s="651"/>
      <c r="H108" s="650" t="str">
        <f t="shared" si="15"/>
        <v/>
      </c>
      <c r="I108" s="642"/>
      <c r="J108" s="649"/>
      <c r="K108" s="653" t="str">
        <f t="shared" si="16"/>
        <v/>
      </c>
      <c r="L108" s="647"/>
      <c r="M108" s="647"/>
      <c r="N108" s="646">
        <f t="shared" si="17"/>
        <v>0</v>
      </c>
      <c r="O108" s="644"/>
      <c r="P108" s="645">
        <f t="shared" si="18"/>
        <v>0</v>
      </c>
      <c r="Q108" s="644"/>
      <c r="R108" s="644"/>
      <c r="S108" s="642"/>
      <c r="T108" s="643">
        <f t="shared" si="19"/>
        <v>0</v>
      </c>
      <c r="U108" s="644"/>
      <c r="V108" s="644"/>
    </row>
    <row r="109" spans="2:22" x14ac:dyDescent="0.25">
      <c r="B109" s="951"/>
      <c r="C109" s="954"/>
      <c r="D109" s="652"/>
      <c r="E109" s="652"/>
      <c r="F109" s="644"/>
      <c r="G109" s="651"/>
      <c r="H109" s="650" t="str">
        <f t="shared" si="15"/>
        <v/>
      </c>
      <c r="I109" s="642"/>
      <c r="J109" s="649"/>
      <c r="K109" s="653" t="str">
        <f t="shared" si="16"/>
        <v/>
      </c>
      <c r="L109" s="647"/>
      <c r="M109" s="647"/>
      <c r="N109" s="646">
        <f t="shared" si="17"/>
        <v>0</v>
      </c>
      <c r="O109" s="644"/>
      <c r="P109" s="645">
        <f t="shared" si="18"/>
        <v>0</v>
      </c>
      <c r="Q109" s="644"/>
      <c r="R109" s="644"/>
      <c r="S109" s="642"/>
      <c r="T109" s="643">
        <f t="shared" si="19"/>
        <v>0</v>
      </c>
      <c r="U109" s="644"/>
      <c r="V109" s="644"/>
    </row>
    <row r="110" spans="2:22" x14ac:dyDescent="0.25">
      <c r="B110" s="951"/>
      <c r="C110" s="954"/>
      <c r="D110" s="652"/>
      <c r="E110" s="652"/>
      <c r="F110" s="644"/>
      <c r="G110" s="651"/>
      <c r="H110" s="650" t="str">
        <f t="shared" si="15"/>
        <v/>
      </c>
      <c r="I110" s="642"/>
      <c r="J110" s="649"/>
      <c r="K110" s="653" t="str">
        <f t="shared" si="16"/>
        <v/>
      </c>
      <c r="L110" s="647"/>
      <c r="M110" s="647"/>
      <c r="N110" s="646">
        <f t="shared" si="17"/>
        <v>0</v>
      </c>
      <c r="O110" s="644"/>
      <c r="P110" s="645">
        <f t="shared" si="18"/>
        <v>0</v>
      </c>
      <c r="Q110" s="644"/>
      <c r="R110" s="644"/>
      <c r="S110" s="642"/>
      <c r="T110" s="643">
        <f t="shared" si="19"/>
        <v>0</v>
      </c>
      <c r="U110" s="644"/>
      <c r="V110" s="644"/>
    </row>
    <row r="111" spans="2:22" x14ac:dyDescent="0.25">
      <c r="B111" s="951"/>
      <c r="C111" s="954"/>
      <c r="D111" s="652"/>
      <c r="E111" s="652"/>
      <c r="F111" s="644"/>
      <c r="G111" s="651"/>
      <c r="H111" s="650" t="str">
        <f t="shared" si="15"/>
        <v/>
      </c>
      <c r="I111" s="642"/>
      <c r="J111" s="649"/>
      <c r="K111" s="653" t="str">
        <f t="shared" si="16"/>
        <v/>
      </c>
      <c r="L111" s="647"/>
      <c r="M111" s="647"/>
      <c r="N111" s="646">
        <f t="shared" si="17"/>
        <v>0</v>
      </c>
      <c r="O111" s="644"/>
      <c r="P111" s="645">
        <f t="shared" si="18"/>
        <v>0</v>
      </c>
      <c r="Q111" s="644"/>
      <c r="R111" s="644"/>
      <c r="S111" s="642"/>
      <c r="T111" s="643">
        <f t="shared" si="19"/>
        <v>0</v>
      </c>
      <c r="U111" s="644"/>
      <c r="V111" s="644"/>
    </row>
    <row r="112" spans="2:22" x14ac:dyDescent="0.25">
      <c r="B112" s="951"/>
      <c r="C112" s="954"/>
      <c r="D112" s="652"/>
      <c r="E112" s="652"/>
      <c r="F112" s="644"/>
      <c r="G112" s="651"/>
      <c r="H112" s="650" t="str">
        <f t="shared" si="15"/>
        <v/>
      </c>
      <c r="I112" s="642"/>
      <c r="J112" s="649"/>
      <c r="K112" s="653" t="str">
        <f t="shared" si="16"/>
        <v/>
      </c>
      <c r="L112" s="647"/>
      <c r="M112" s="647"/>
      <c r="N112" s="646">
        <f t="shared" si="17"/>
        <v>0</v>
      </c>
      <c r="O112" s="644"/>
      <c r="P112" s="645">
        <f t="shared" si="18"/>
        <v>0</v>
      </c>
      <c r="Q112" s="644"/>
      <c r="R112" s="644"/>
      <c r="S112" s="642"/>
      <c r="T112" s="643">
        <f t="shared" si="19"/>
        <v>0</v>
      </c>
      <c r="U112" s="644"/>
      <c r="V112" s="644"/>
    </row>
    <row r="113" spans="2:22" x14ac:dyDescent="0.25">
      <c r="B113" s="951"/>
      <c r="C113" s="954"/>
      <c r="D113" s="652"/>
      <c r="E113" s="652"/>
      <c r="F113" s="644"/>
      <c r="G113" s="651"/>
      <c r="H113" s="650" t="str">
        <f t="shared" si="15"/>
        <v/>
      </c>
      <c r="I113" s="642"/>
      <c r="J113" s="649"/>
      <c r="K113" s="653" t="str">
        <f t="shared" si="16"/>
        <v/>
      </c>
      <c r="L113" s="647"/>
      <c r="M113" s="647"/>
      <c r="N113" s="646">
        <f t="shared" si="17"/>
        <v>0</v>
      </c>
      <c r="O113" s="644"/>
      <c r="P113" s="645">
        <f t="shared" si="18"/>
        <v>0</v>
      </c>
      <c r="Q113" s="644"/>
      <c r="R113" s="644"/>
      <c r="S113" s="642"/>
      <c r="T113" s="643">
        <f t="shared" si="19"/>
        <v>0</v>
      </c>
      <c r="U113" s="644"/>
      <c r="V113" s="644"/>
    </row>
    <row r="114" spans="2:22" x14ac:dyDescent="0.25">
      <c r="B114" s="951"/>
      <c r="C114" s="954"/>
      <c r="D114" s="652"/>
      <c r="E114" s="652"/>
      <c r="F114" s="644"/>
      <c r="G114" s="651"/>
      <c r="H114" s="650" t="str">
        <f t="shared" si="15"/>
        <v/>
      </c>
      <c r="I114" s="642"/>
      <c r="J114" s="649"/>
      <c r="K114" s="653" t="str">
        <f t="shared" si="16"/>
        <v/>
      </c>
      <c r="L114" s="647"/>
      <c r="M114" s="647"/>
      <c r="N114" s="646">
        <f t="shared" si="17"/>
        <v>0</v>
      </c>
      <c r="O114" s="644"/>
      <c r="P114" s="645">
        <f t="shared" si="18"/>
        <v>0</v>
      </c>
      <c r="Q114" s="644"/>
      <c r="R114" s="644"/>
      <c r="S114" s="642"/>
      <c r="T114" s="643">
        <f t="shared" si="19"/>
        <v>0</v>
      </c>
      <c r="U114" s="644"/>
      <c r="V114" s="644"/>
    </row>
    <row r="115" spans="2:22" x14ac:dyDescent="0.25">
      <c r="B115" s="951"/>
      <c r="C115" s="954"/>
      <c r="D115" s="652"/>
      <c r="E115" s="652"/>
      <c r="F115" s="644"/>
      <c r="G115" s="651"/>
      <c r="H115" s="650" t="str">
        <f t="shared" si="15"/>
        <v/>
      </c>
      <c r="I115" s="642"/>
      <c r="J115" s="649"/>
      <c r="K115" s="653" t="str">
        <f t="shared" si="16"/>
        <v/>
      </c>
      <c r="L115" s="647"/>
      <c r="M115" s="647"/>
      <c r="N115" s="646">
        <f t="shared" si="17"/>
        <v>0</v>
      </c>
      <c r="O115" s="644"/>
      <c r="P115" s="645">
        <f t="shared" si="18"/>
        <v>0</v>
      </c>
      <c r="Q115" s="644"/>
      <c r="R115" s="644"/>
      <c r="S115" s="642"/>
      <c r="T115" s="643">
        <f t="shared" si="19"/>
        <v>0</v>
      </c>
      <c r="U115" s="644"/>
      <c r="V115" s="644"/>
    </row>
    <row r="116" spans="2:22" x14ac:dyDescent="0.25">
      <c r="B116" s="951"/>
      <c r="C116" s="954"/>
      <c r="D116" s="652"/>
      <c r="E116" s="652"/>
      <c r="F116" s="644"/>
      <c r="G116" s="651"/>
      <c r="H116" s="650" t="str">
        <f t="shared" si="15"/>
        <v/>
      </c>
      <c r="I116" s="642"/>
      <c r="J116" s="649"/>
      <c r="K116" s="653" t="str">
        <f t="shared" si="16"/>
        <v/>
      </c>
      <c r="L116" s="647"/>
      <c r="M116" s="647"/>
      <c r="N116" s="646">
        <f t="shared" si="17"/>
        <v>0</v>
      </c>
      <c r="O116" s="644"/>
      <c r="P116" s="645">
        <f t="shared" si="18"/>
        <v>0</v>
      </c>
      <c r="Q116" s="644"/>
      <c r="R116" s="644"/>
      <c r="S116" s="642"/>
      <c r="T116" s="643">
        <f t="shared" si="19"/>
        <v>0</v>
      </c>
      <c r="U116" s="644"/>
      <c r="V116" s="644"/>
    </row>
    <row r="117" spans="2:22" x14ac:dyDescent="0.25">
      <c r="B117" s="951"/>
      <c r="C117" s="954"/>
      <c r="D117" s="652"/>
      <c r="E117" s="652"/>
      <c r="F117" s="644"/>
      <c r="G117" s="651"/>
      <c r="H117" s="650" t="str">
        <f t="shared" si="15"/>
        <v/>
      </c>
      <c r="I117" s="642"/>
      <c r="J117" s="649"/>
      <c r="K117" s="653" t="str">
        <f t="shared" si="16"/>
        <v/>
      </c>
      <c r="L117" s="647"/>
      <c r="M117" s="647"/>
      <c r="N117" s="646">
        <f t="shared" si="17"/>
        <v>0</v>
      </c>
      <c r="O117" s="644"/>
      <c r="P117" s="645">
        <f t="shared" si="18"/>
        <v>0</v>
      </c>
      <c r="Q117" s="644"/>
      <c r="R117" s="644"/>
      <c r="S117" s="642"/>
      <c r="T117" s="643">
        <f t="shared" si="19"/>
        <v>0</v>
      </c>
      <c r="U117" s="644"/>
      <c r="V117" s="644"/>
    </row>
    <row r="118" spans="2:22" x14ac:dyDescent="0.25">
      <c r="B118" s="951"/>
      <c r="C118" s="954"/>
      <c r="D118" s="652"/>
      <c r="E118" s="652"/>
      <c r="F118" s="644"/>
      <c r="G118" s="651"/>
      <c r="H118" s="650" t="str">
        <f t="shared" si="15"/>
        <v/>
      </c>
      <c r="I118" s="642"/>
      <c r="J118" s="649"/>
      <c r="K118" s="653" t="str">
        <f t="shared" si="16"/>
        <v/>
      </c>
      <c r="L118" s="647"/>
      <c r="M118" s="647"/>
      <c r="N118" s="646">
        <f t="shared" si="17"/>
        <v>0</v>
      </c>
      <c r="O118" s="644"/>
      <c r="P118" s="645">
        <f t="shared" si="18"/>
        <v>0</v>
      </c>
      <c r="Q118" s="644"/>
      <c r="R118" s="644"/>
      <c r="S118" s="642"/>
      <c r="T118" s="643">
        <f t="shared" si="19"/>
        <v>0</v>
      </c>
      <c r="U118" s="644"/>
      <c r="V118" s="644"/>
    </row>
    <row r="119" spans="2:22" x14ac:dyDescent="0.25">
      <c r="B119" s="951"/>
      <c r="C119" s="954"/>
      <c r="D119" s="652"/>
      <c r="E119" s="652"/>
      <c r="F119" s="644"/>
      <c r="G119" s="651"/>
      <c r="H119" s="650" t="str">
        <f t="shared" si="15"/>
        <v/>
      </c>
      <c r="I119" s="642"/>
      <c r="J119" s="649"/>
      <c r="K119" s="653" t="str">
        <f t="shared" si="16"/>
        <v/>
      </c>
      <c r="L119" s="647"/>
      <c r="M119" s="647"/>
      <c r="N119" s="646">
        <f t="shared" si="17"/>
        <v>0</v>
      </c>
      <c r="O119" s="644"/>
      <c r="P119" s="645">
        <f t="shared" si="18"/>
        <v>0</v>
      </c>
      <c r="Q119" s="644"/>
      <c r="R119" s="644"/>
      <c r="S119" s="642"/>
      <c r="T119" s="643">
        <f t="shared" si="19"/>
        <v>0</v>
      </c>
      <c r="U119" s="644"/>
      <c r="V119" s="644"/>
    </row>
    <row r="120" spans="2:22" x14ac:dyDescent="0.25">
      <c r="B120" s="951"/>
      <c r="C120" s="954"/>
      <c r="D120" s="652"/>
      <c r="E120" s="652"/>
      <c r="F120" s="644"/>
      <c r="G120" s="651"/>
      <c r="H120" s="650" t="str">
        <f t="shared" si="15"/>
        <v/>
      </c>
      <c r="I120" s="642"/>
      <c r="J120" s="649"/>
      <c r="K120" s="653" t="str">
        <f t="shared" si="16"/>
        <v/>
      </c>
      <c r="L120" s="647"/>
      <c r="M120" s="647"/>
      <c r="N120" s="646">
        <f t="shared" si="17"/>
        <v>0</v>
      </c>
      <c r="O120" s="644"/>
      <c r="P120" s="645">
        <f t="shared" si="18"/>
        <v>0</v>
      </c>
      <c r="Q120" s="644"/>
      <c r="R120" s="644"/>
      <c r="S120" s="642"/>
      <c r="T120" s="643">
        <f t="shared" si="19"/>
        <v>0</v>
      </c>
      <c r="U120" s="644"/>
      <c r="V120" s="644"/>
    </row>
    <row r="121" spans="2:22" x14ac:dyDescent="0.25">
      <c r="B121" s="951"/>
      <c r="C121" s="954"/>
      <c r="D121" s="652"/>
      <c r="E121" s="652"/>
      <c r="F121" s="644"/>
      <c r="G121" s="651"/>
      <c r="H121" s="650" t="str">
        <f t="shared" si="15"/>
        <v/>
      </c>
      <c r="I121" s="642"/>
      <c r="J121" s="649"/>
      <c r="K121" s="653" t="str">
        <f t="shared" si="16"/>
        <v/>
      </c>
      <c r="L121" s="647"/>
      <c r="M121" s="647"/>
      <c r="N121" s="646">
        <f t="shared" si="17"/>
        <v>0</v>
      </c>
      <c r="O121" s="644"/>
      <c r="P121" s="645">
        <f t="shared" si="18"/>
        <v>0</v>
      </c>
      <c r="Q121" s="644"/>
      <c r="R121" s="644"/>
      <c r="S121" s="642"/>
      <c r="T121" s="643">
        <f t="shared" si="19"/>
        <v>0</v>
      </c>
      <c r="U121" s="644"/>
      <c r="V121" s="644"/>
    </row>
    <row r="122" spans="2:22" x14ac:dyDescent="0.25">
      <c r="B122" s="951"/>
      <c r="C122" s="954"/>
      <c r="D122" s="652"/>
      <c r="E122" s="652"/>
      <c r="F122" s="644"/>
      <c r="G122" s="651"/>
      <c r="H122" s="650" t="str">
        <f t="shared" si="15"/>
        <v/>
      </c>
      <c r="I122" s="642"/>
      <c r="J122" s="649"/>
      <c r="K122" s="653" t="str">
        <f t="shared" si="16"/>
        <v/>
      </c>
      <c r="L122" s="647"/>
      <c r="M122" s="647"/>
      <c r="N122" s="646">
        <f t="shared" si="17"/>
        <v>0</v>
      </c>
      <c r="O122" s="644"/>
      <c r="P122" s="645">
        <f t="shared" si="18"/>
        <v>0</v>
      </c>
      <c r="Q122" s="644"/>
      <c r="R122" s="644"/>
      <c r="S122" s="642"/>
      <c r="T122" s="643">
        <f t="shared" si="19"/>
        <v>0</v>
      </c>
      <c r="U122" s="644"/>
      <c r="V122" s="644"/>
    </row>
    <row r="123" spans="2:22" x14ac:dyDescent="0.25">
      <c r="B123" s="951"/>
      <c r="C123" s="954"/>
      <c r="D123" s="652"/>
      <c r="E123" s="652"/>
      <c r="F123" s="644"/>
      <c r="G123" s="651"/>
      <c r="H123" s="650" t="str">
        <f t="shared" si="15"/>
        <v/>
      </c>
      <c r="I123" s="642"/>
      <c r="J123" s="649"/>
      <c r="K123" s="653" t="str">
        <f t="shared" si="16"/>
        <v/>
      </c>
      <c r="L123" s="647"/>
      <c r="M123" s="647"/>
      <c r="N123" s="646">
        <f t="shared" si="17"/>
        <v>0</v>
      </c>
      <c r="O123" s="644"/>
      <c r="P123" s="645">
        <f t="shared" si="18"/>
        <v>0</v>
      </c>
      <c r="Q123" s="644"/>
      <c r="R123" s="644"/>
      <c r="S123" s="642"/>
      <c r="T123" s="643">
        <f t="shared" si="19"/>
        <v>0</v>
      </c>
      <c r="U123" s="644"/>
      <c r="V123" s="644"/>
    </row>
    <row r="124" spans="2:22" x14ac:dyDescent="0.25">
      <c r="B124" s="951"/>
      <c r="C124" s="954"/>
      <c r="D124" s="652"/>
      <c r="E124" s="652"/>
      <c r="F124" s="644"/>
      <c r="G124" s="651"/>
      <c r="H124" s="650" t="str">
        <f t="shared" si="15"/>
        <v/>
      </c>
      <c r="I124" s="642"/>
      <c r="J124" s="649"/>
      <c r="K124" s="653" t="str">
        <f t="shared" si="16"/>
        <v/>
      </c>
      <c r="L124" s="647"/>
      <c r="M124" s="647"/>
      <c r="N124" s="646">
        <f t="shared" si="17"/>
        <v>0</v>
      </c>
      <c r="O124" s="644"/>
      <c r="P124" s="645">
        <f t="shared" si="18"/>
        <v>0</v>
      </c>
      <c r="Q124" s="644"/>
      <c r="R124" s="644"/>
      <c r="S124" s="642"/>
      <c r="T124" s="643">
        <f t="shared" si="19"/>
        <v>0</v>
      </c>
      <c r="U124" s="644"/>
      <c r="V124" s="644"/>
    </row>
    <row r="125" spans="2:22" x14ac:dyDescent="0.25">
      <c r="B125" s="951"/>
      <c r="C125" s="954"/>
      <c r="D125" s="652"/>
      <c r="E125" s="652"/>
      <c r="F125" s="644"/>
      <c r="G125" s="651"/>
      <c r="H125" s="650" t="str">
        <f t="shared" si="15"/>
        <v/>
      </c>
      <c r="I125" s="642"/>
      <c r="J125" s="649"/>
      <c r="K125" s="653" t="str">
        <f t="shared" si="16"/>
        <v/>
      </c>
      <c r="L125" s="647"/>
      <c r="M125" s="647"/>
      <c r="N125" s="646">
        <f t="shared" si="17"/>
        <v>0</v>
      </c>
      <c r="O125" s="644"/>
      <c r="P125" s="645">
        <f t="shared" si="18"/>
        <v>0</v>
      </c>
      <c r="Q125" s="644"/>
      <c r="R125" s="644"/>
      <c r="S125" s="642"/>
      <c r="T125" s="643">
        <f t="shared" si="19"/>
        <v>0</v>
      </c>
      <c r="U125" s="644"/>
      <c r="V125" s="644"/>
    </row>
    <row r="126" spans="2:22" x14ac:dyDescent="0.25">
      <c r="B126" s="951"/>
      <c r="C126" s="954"/>
      <c r="D126" s="652"/>
      <c r="E126" s="652"/>
      <c r="F126" s="644"/>
      <c r="G126" s="651"/>
      <c r="H126" s="650" t="str">
        <f t="shared" si="15"/>
        <v/>
      </c>
      <c r="I126" s="642"/>
      <c r="J126" s="649"/>
      <c r="K126" s="653" t="str">
        <f t="shared" si="16"/>
        <v/>
      </c>
      <c r="L126" s="647"/>
      <c r="M126" s="647"/>
      <c r="N126" s="646">
        <f t="shared" si="17"/>
        <v>0</v>
      </c>
      <c r="O126" s="644"/>
      <c r="P126" s="645">
        <f t="shared" si="18"/>
        <v>0</v>
      </c>
      <c r="Q126" s="644"/>
      <c r="R126" s="644"/>
      <c r="S126" s="642"/>
      <c r="T126" s="643">
        <f t="shared" si="19"/>
        <v>0</v>
      </c>
      <c r="U126" s="644"/>
      <c r="V126" s="644"/>
    </row>
    <row r="127" spans="2:22" x14ac:dyDescent="0.25">
      <c r="B127" s="951"/>
      <c r="C127" s="954"/>
      <c r="D127" s="652"/>
      <c r="E127" s="652"/>
      <c r="F127" s="644"/>
      <c r="G127" s="651"/>
      <c r="H127" s="650" t="str">
        <f t="shared" si="15"/>
        <v/>
      </c>
      <c r="I127" s="642"/>
      <c r="J127" s="649"/>
      <c r="K127" s="653" t="str">
        <f t="shared" si="16"/>
        <v/>
      </c>
      <c r="L127" s="647"/>
      <c r="M127" s="647"/>
      <c r="N127" s="646">
        <f t="shared" si="17"/>
        <v>0</v>
      </c>
      <c r="O127" s="644"/>
      <c r="P127" s="645">
        <f t="shared" si="18"/>
        <v>0</v>
      </c>
      <c r="Q127" s="644"/>
      <c r="R127" s="644"/>
      <c r="S127" s="642"/>
      <c r="T127" s="643">
        <f t="shared" si="19"/>
        <v>0</v>
      </c>
      <c r="U127" s="644"/>
      <c r="V127" s="644"/>
    </row>
    <row r="128" spans="2:22" x14ac:dyDescent="0.25">
      <c r="B128" s="951"/>
      <c r="C128" s="954"/>
      <c r="D128" s="652"/>
      <c r="E128" s="652"/>
      <c r="F128" s="644"/>
      <c r="G128" s="651"/>
      <c r="H128" s="650" t="str">
        <f t="shared" si="15"/>
        <v/>
      </c>
      <c r="I128" s="642"/>
      <c r="J128" s="649"/>
      <c r="K128" s="653" t="str">
        <f t="shared" si="16"/>
        <v/>
      </c>
      <c r="L128" s="647"/>
      <c r="M128" s="647"/>
      <c r="N128" s="646">
        <f t="shared" si="17"/>
        <v>0</v>
      </c>
      <c r="O128" s="644"/>
      <c r="P128" s="645">
        <f t="shared" si="18"/>
        <v>0</v>
      </c>
      <c r="Q128" s="644"/>
      <c r="R128" s="644"/>
      <c r="S128" s="642"/>
      <c r="T128" s="643">
        <f t="shared" si="19"/>
        <v>0</v>
      </c>
      <c r="U128" s="644"/>
      <c r="V128" s="644"/>
    </row>
    <row r="129" spans="2:22" x14ac:dyDescent="0.25">
      <c r="B129" s="951"/>
      <c r="C129" s="954"/>
      <c r="D129" s="652"/>
      <c r="E129" s="652"/>
      <c r="F129" s="644"/>
      <c r="G129" s="651"/>
      <c r="H129" s="650" t="str">
        <f t="shared" si="15"/>
        <v/>
      </c>
      <c r="I129" s="642"/>
      <c r="J129" s="649"/>
      <c r="K129" s="653" t="str">
        <f t="shared" si="16"/>
        <v/>
      </c>
      <c r="L129" s="647"/>
      <c r="M129" s="647"/>
      <c r="N129" s="646">
        <f t="shared" si="17"/>
        <v>0</v>
      </c>
      <c r="O129" s="644"/>
      <c r="P129" s="645">
        <f t="shared" si="18"/>
        <v>0</v>
      </c>
      <c r="Q129" s="644"/>
      <c r="R129" s="644"/>
      <c r="S129" s="642"/>
      <c r="T129" s="643">
        <f t="shared" si="19"/>
        <v>0</v>
      </c>
      <c r="U129" s="644"/>
      <c r="V129" s="644"/>
    </row>
    <row r="130" spans="2:22" x14ac:dyDescent="0.25">
      <c r="B130" s="951"/>
      <c r="C130" s="954"/>
      <c r="D130" s="652"/>
      <c r="E130" s="652"/>
      <c r="F130" s="644"/>
      <c r="G130" s="651"/>
      <c r="H130" s="650" t="str">
        <f t="shared" si="15"/>
        <v/>
      </c>
      <c r="I130" s="642"/>
      <c r="J130" s="649"/>
      <c r="K130" s="653" t="str">
        <f t="shared" si="16"/>
        <v/>
      </c>
      <c r="L130" s="647"/>
      <c r="M130" s="647"/>
      <c r="N130" s="646">
        <f t="shared" si="17"/>
        <v>0</v>
      </c>
      <c r="O130" s="644"/>
      <c r="P130" s="645">
        <f t="shared" si="18"/>
        <v>0</v>
      </c>
      <c r="Q130" s="644"/>
      <c r="R130" s="644"/>
      <c r="S130" s="642"/>
      <c r="T130" s="643">
        <f t="shared" si="19"/>
        <v>0</v>
      </c>
      <c r="U130" s="644"/>
      <c r="V130" s="644"/>
    </row>
    <row r="131" spans="2:22" x14ac:dyDescent="0.25">
      <c r="B131" s="951"/>
      <c r="C131" s="954"/>
      <c r="D131" s="652"/>
      <c r="E131" s="652"/>
      <c r="F131" s="644"/>
      <c r="G131" s="651"/>
      <c r="H131" s="650" t="str">
        <f t="shared" si="15"/>
        <v/>
      </c>
      <c r="I131" s="642"/>
      <c r="J131" s="649"/>
      <c r="K131" s="653" t="str">
        <f t="shared" si="16"/>
        <v/>
      </c>
      <c r="L131" s="647"/>
      <c r="M131" s="647"/>
      <c r="N131" s="646">
        <f t="shared" si="17"/>
        <v>0</v>
      </c>
      <c r="O131" s="644"/>
      <c r="P131" s="645">
        <f t="shared" si="18"/>
        <v>0</v>
      </c>
      <c r="Q131" s="644"/>
      <c r="R131" s="644"/>
      <c r="S131" s="642"/>
      <c r="T131" s="643">
        <f t="shared" si="19"/>
        <v>0</v>
      </c>
      <c r="U131" s="644"/>
      <c r="V131" s="644"/>
    </row>
    <row r="132" spans="2:22" x14ac:dyDescent="0.25">
      <c r="B132" s="951"/>
      <c r="C132" s="954"/>
      <c r="D132" s="652"/>
      <c r="E132" s="652"/>
      <c r="F132" s="644"/>
      <c r="G132" s="651"/>
      <c r="H132" s="650" t="str">
        <f t="shared" si="15"/>
        <v/>
      </c>
      <c r="I132" s="642"/>
      <c r="J132" s="649"/>
      <c r="K132" s="653" t="str">
        <f t="shared" si="16"/>
        <v/>
      </c>
      <c r="L132" s="647"/>
      <c r="M132" s="647"/>
      <c r="N132" s="646">
        <f t="shared" si="17"/>
        <v>0</v>
      </c>
      <c r="O132" s="644"/>
      <c r="P132" s="645">
        <f t="shared" si="18"/>
        <v>0</v>
      </c>
      <c r="Q132" s="644"/>
      <c r="R132" s="644"/>
      <c r="S132" s="642"/>
      <c r="T132" s="643">
        <f t="shared" si="19"/>
        <v>0</v>
      </c>
      <c r="U132" s="644"/>
      <c r="V132" s="644"/>
    </row>
    <row r="133" spans="2:22" x14ac:dyDescent="0.25">
      <c r="B133" s="951"/>
      <c r="C133" s="954"/>
      <c r="D133" s="652"/>
      <c r="E133" s="652"/>
      <c r="F133" s="644"/>
      <c r="G133" s="651"/>
      <c r="H133" s="650" t="str">
        <f t="shared" ref="H133:H164" si="20">IF(G133&gt;$H$1,F133,"")</f>
        <v/>
      </c>
      <c r="I133" s="642"/>
      <c r="J133" s="649"/>
      <c r="K133" s="653" t="str">
        <f t="shared" ref="K133:K164" si="21">IF(J133&gt;$H$1,I133,"")</f>
        <v/>
      </c>
      <c r="L133" s="647"/>
      <c r="M133" s="647"/>
      <c r="N133" s="646">
        <f t="shared" ref="N133:N164" si="22">L133+M133</f>
        <v>0</v>
      </c>
      <c r="O133" s="644"/>
      <c r="P133" s="645">
        <f t="shared" ref="P133:P164" si="23">I133-(N133+O133)</f>
        <v>0</v>
      </c>
      <c r="Q133" s="644"/>
      <c r="R133" s="644"/>
      <c r="S133" s="642"/>
      <c r="T133" s="643">
        <f t="shared" ref="T133:T164" si="24">I133-N133-Q133-R133+S133</f>
        <v>0</v>
      </c>
      <c r="U133" s="644"/>
      <c r="V133" s="644"/>
    </row>
    <row r="134" spans="2:22" x14ac:dyDescent="0.25">
      <c r="B134" s="951"/>
      <c r="C134" s="954"/>
      <c r="D134" s="652"/>
      <c r="E134" s="652"/>
      <c r="F134" s="644"/>
      <c r="G134" s="651"/>
      <c r="H134" s="650" t="str">
        <f t="shared" si="20"/>
        <v/>
      </c>
      <c r="I134" s="642"/>
      <c r="J134" s="649"/>
      <c r="K134" s="653" t="str">
        <f t="shared" si="21"/>
        <v/>
      </c>
      <c r="L134" s="647"/>
      <c r="M134" s="647"/>
      <c r="N134" s="646">
        <f t="shared" si="22"/>
        <v>0</v>
      </c>
      <c r="O134" s="644"/>
      <c r="P134" s="645">
        <f t="shared" si="23"/>
        <v>0</v>
      </c>
      <c r="Q134" s="644"/>
      <c r="R134" s="644"/>
      <c r="S134" s="642"/>
      <c r="T134" s="643">
        <f t="shared" si="24"/>
        <v>0</v>
      </c>
      <c r="U134" s="644"/>
      <c r="V134" s="644"/>
    </row>
    <row r="135" spans="2:22" x14ac:dyDescent="0.25">
      <c r="B135" s="951"/>
      <c r="C135" s="954"/>
      <c r="D135" s="652"/>
      <c r="E135" s="652"/>
      <c r="F135" s="644"/>
      <c r="G135" s="651"/>
      <c r="H135" s="650" t="str">
        <f t="shared" si="20"/>
        <v/>
      </c>
      <c r="I135" s="642"/>
      <c r="J135" s="649"/>
      <c r="K135" s="653" t="str">
        <f t="shared" si="21"/>
        <v/>
      </c>
      <c r="L135" s="647"/>
      <c r="M135" s="647"/>
      <c r="N135" s="646">
        <f t="shared" si="22"/>
        <v>0</v>
      </c>
      <c r="O135" s="644"/>
      <c r="P135" s="645">
        <f t="shared" si="23"/>
        <v>0</v>
      </c>
      <c r="Q135" s="644"/>
      <c r="R135" s="644"/>
      <c r="S135" s="642"/>
      <c r="T135" s="643">
        <f t="shared" si="24"/>
        <v>0</v>
      </c>
      <c r="U135" s="644"/>
      <c r="V135" s="644"/>
    </row>
    <row r="136" spans="2:22" x14ac:dyDescent="0.25">
      <c r="B136" s="951"/>
      <c r="C136" s="954"/>
      <c r="D136" s="652"/>
      <c r="E136" s="652"/>
      <c r="F136" s="644"/>
      <c r="G136" s="651"/>
      <c r="H136" s="650" t="str">
        <f t="shared" si="20"/>
        <v/>
      </c>
      <c r="I136" s="642"/>
      <c r="J136" s="649"/>
      <c r="K136" s="653" t="str">
        <f t="shared" si="21"/>
        <v/>
      </c>
      <c r="L136" s="647"/>
      <c r="M136" s="647"/>
      <c r="N136" s="646">
        <f t="shared" si="22"/>
        <v>0</v>
      </c>
      <c r="O136" s="644"/>
      <c r="P136" s="645">
        <f t="shared" si="23"/>
        <v>0</v>
      </c>
      <c r="Q136" s="644"/>
      <c r="R136" s="644"/>
      <c r="S136" s="642"/>
      <c r="T136" s="643">
        <f t="shared" si="24"/>
        <v>0</v>
      </c>
      <c r="U136" s="644"/>
      <c r="V136" s="644"/>
    </row>
    <row r="137" spans="2:22" x14ac:dyDescent="0.25">
      <c r="B137" s="951"/>
      <c r="C137" s="954"/>
      <c r="D137" s="652"/>
      <c r="E137" s="652"/>
      <c r="F137" s="644"/>
      <c r="G137" s="651"/>
      <c r="H137" s="650" t="str">
        <f t="shared" si="20"/>
        <v/>
      </c>
      <c r="I137" s="642"/>
      <c r="J137" s="649"/>
      <c r="K137" s="653" t="str">
        <f t="shared" si="21"/>
        <v/>
      </c>
      <c r="L137" s="647"/>
      <c r="M137" s="647"/>
      <c r="N137" s="646">
        <f t="shared" si="22"/>
        <v>0</v>
      </c>
      <c r="O137" s="644"/>
      <c r="P137" s="645">
        <f t="shared" si="23"/>
        <v>0</v>
      </c>
      <c r="Q137" s="644"/>
      <c r="R137" s="644"/>
      <c r="S137" s="642"/>
      <c r="T137" s="643">
        <f t="shared" si="24"/>
        <v>0</v>
      </c>
      <c r="U137" s="644"/>
      <c r="V137" s="644"/>
    </row>
    <row r="138" spans="2:22" x14ac:dyDescent="0.25">
      <c r="B138" s="951"/>
      <c r="C138" s="954"/>
      <c r="D138" s="652"/>
      <c r="E138" s="652"/>
      <c r="F138" s="644"/>
      <c r="G138" s="651"/>
      <c r="H138" s="650" t="str">
        <f t="shared" si="20"/>
        <v/>
      </c>
      <c r="I138" s="642"/>
      <c r="J138" s="649"/>
      <c r="K138" s="653" t="str">
        <f t="shared" si="21"/>
        <v/>
      </c>
      <c r="L138" s="647"/>
      <c r="M138" s="647"/>
      <c r="N138" s="646">
        <f t="shared" si="22"/>
        <v>0</v>
      </c>
      <c r="O138" s="644"/>
      <c r="P138" s="645">
        <f t="shared" si="23"/>
        <v>0</v>
      </c>
      <c r="Q138" s="644"/>
      <c r="R138" s="644"/>
      <c r="S138" s="642"/>
      <c r="T138" s="643">
        <f t="shared" si="24"/>
        <v>0</v>
      </c>
      <c r="U138" s="644"/>
      <c r="V138" s="644"/>
    </row>
    <row r="139" spans="2:22" x14ac:dyDescent="0.25">
      <c r="B139" s="951"/>
      <c r="C139" s="954"/>
      <c r="D139" s="652"/>
      <c r="E139" s="652"/>
      <c r="F139" s="644"/>
      <c r="G139" s="651"/>
      <c r="H139" s="650" t="str">
        <f t="shared" si="20"/>
        <v/>
      </c>
      <c r="I139" s="642"/>
      <c r="J139" s="649"/>
      <c r="K139" s="653" t="str">
        <f t="shared" si="21"/>
        <v/>
      </c>
      <c r="L139" s="647"/>
      <c r="M139" s="647"/>
      <c r="N139" s="646">
        <f t="shared" si="22"/>
        <v>0</v>
      </c>
      <c r="O139" s="644"/>
      <c r="P139" s="645">
        <f t="shared" si="23"/>
        <v>0</v>
      </c>
      <c r="Q139" s="644"/>
      <c r="R139" s="644"/>
      <c r="S139" s="642"/>
      <c r="T139" s="643">
        <f t="shared" si="24"/>
        <v>0</v>
      </c>
      <c r="U139" s="644"/>
      <c r="V139" s="644"/>
    </row>
    <row r="140" spans="2:22" x14ac:dyDescent="0.25">
      <c r="B140" s="951"/>
      <c r="C140" s="954"/>
      <c r="D140" s="652"/>
      <c r="E140" s="652"/>
      <c r="F140" s="644"/>
      <c r="G140" s="651"/>
      <c r="H140" s="650" t="str">
        <f t="shared" si="20"/>
        <v/>
      </c>
      <c r="I140" s="642"/>
      <c r="J140" s="649"/>
      <c r="K140" s="653" t="str">
        <f t="shared" si="21"/>
        <v/>
      </c>
      <c r="L140" s="647"/>
      <c r="M140" s="647"/>
      <c r="N140" s="646">
        <f t="shared" si="22"/>
        <v>0</v>
      </c>
      <c r="O140" s="644"/>
      <c r="P140" s="645">
        <f t="shared" si="23"/>
        <v>0</v>
      </c>
      <c r="Q140" s="644"/>
      <c r="R140" s="644"/>
      <c r="S140" s="642"/>
      <c r="T140" s="643">
        <f t="shared" si="24"/>
        <v>0</v>
      </c>
      <c r="U140" s="644"/>
      <c r="V140" s="644"/>
    </row>
    <row r="141" spans="2:22" x14ac:dyDescent="0.25">
      <c r="B141" s="951"/>
      <c r="C141" s="954"/>
      <c r="D141" s="652"/>
      <c r="E141" s="652"/>
      <c r="F141" s="644"/>
      <c r="G141" s="651"/>
      <c r="H141" s="650" t="str">
        <f t="shared" si="20"/>
        <v/>
      </c>
      <c r="I141" s="642"/>
      <c r="J141" s="649"/>
      <c r="K141" s="653" t="str">
        <f t="shared" si="21"/>
        <v/>
      </c>
      <c r="L141" s="647"/>
      <c r="M141" s="647"/>
      <c r="N141" s="646">
        <f t="shared" si="22"/>
        <v>0</v>
      </c>
      <c r="O141" s="644"/>
      <c r="P141" s="645">
        <f t="shared" si="23"/>
        <v>0</v>
      </c>
      <c r="Q141" s="644"/>
      <c r="R141" s="644"/>
      <c r="S141" s="642"/>
      <c r="T141" s="643">
        <f t="shared" si="24"/>
        <v>0</v>
      </c>
      <c r="U141" s="644"/>
      <c r="V141" s="644"/>
    </row>
    <row r="142" spans="2:22" x14ac:dyDescent="0.25">
      <c r="B142" s="951"/>
      <c r="C142" s="954"/>
      <c r="D142" s="652"/>
      <c r="E142" s="652"/>
      <c r="F142" s="644"/>
      <c r="G142" s="651"/>
      <c r="H142" s="650" t="str">
        <f t="shared" si="20"/>
        <v/>
      </c>
      <c r="I142" s="642"/>
      <c r="J142" s="649"/>
      <c r="K142" s="653" t="str">
        <f t="shared" si="21"/>
        <v/>
      </c>
      <c r="L142" s="647"/>
      <c r="M142" s="647"/>
      <c r="N142" s="646">
        <f t="shared" si="22"/>
        <v>0</v>
      </c>
      <c r="O142" s="644"/>
      <c r="P142" s="645">
        <f t="shared" si="23"/>
        <v>0</v>
      </c>
      <c r="Q142" s="644"/>
      <c r="R142" s="644"/>
      <c r="S142" s="642"/>
      <c r="T142" s="643">
        <f t="shared" si="24"/>
        <v>0</v>
      </c>
      <c r="U142" s="644"/>
      <c r="V142" s="644"/>
    </row>
    <row r="143" spans="2:22" x14ac:dyDescent="0.25">
      <c r="B143" s="951"/>
      <c r="C143" s="954"/>
      <c r="D143" s="652"/>
      <c r="E143" s="652"/>
      <c r="F143" s="644"/>
      <c r="G143" s="651"/>
      <c r="H143" s="650" t="str">
        <f t="shared" si="20"/>
        <v/>
      </c>
      <c r="I143" s="642"/>
      <c r="J143" s="649"/>
      <c r="K143" s="653" t="str">
        <f t="shared" si="21"/>
        <v/>
      </c>
      <c r="L143" s="647"/>
      <c r="M143" s="647"/>
      <c r="N143" s="646">
        <f t="shared" si="22"/>
        <v>0</v>
      </c>
      <c r="O143" s="644"/>
      <c r="P143" s="645">
        <f t="shared" si="23"/>
        <v>0</v>
      </c>
      <c r="Q143" s="644"/>
      <c r="R143" s="644"/>
      <c r="S143" s="642"/>
      <c r="T143" s="643">
        <f t="shared" si="24"/>
        <v>0</v>
      </c>
      <c r="U143" s="644"/>
      <c r="V143" s="644"/>
    </row>
    <row r="144" spans="2:22" x14ac:dyDescent="0.25">
      <c r="B144" s="951"/>
      <c r="C144" s="954"/>
      <c r="D144" s="652"/>
      <c r="E144" s="652"/>
      <c r="F144" s="644"/>
      <c r="G144" s="651"/>
      <c r="H144" s="650" t="str">
        <f t="shared" si="20"/>
        <v/>
      </c>
      <c r="I144" s="642"/>
      <c r="J144" s="649"/>
      <c r="K144" s="653" t="str">
        <f t="shared" si="21"/>
        <v/>
      </c>
      <c r="L144" s="647"/>
      <c r="M144" s="647"/>
      <c r="N144" s="646">
        <f t="shared" si="22"/>
        <v>0</v>
      </c>
      <c r="O144" s="644"/>
      <c r="P144" s="645">
        <f t="shared" si="23"/>
        <v>0</v>
      </c>
      <c r="Q144" s="644"/>
      <c r="R144" s="644"/>
      <c r="S144" s="642"/>
      <c r="T144" s="643">
        <f t="shared" si="24"/>
        <v>0</v>
      </c>
      <c r="U144" s="644"/>
      <c r="V144" s="644"/>
    </row>
    <row r="145" spans="2:22" x14ac:dyDescent="0.25">
      <c r="B145" s="951"/>
      <c r="C145" s="954"/>
      <c r="D145" s="652"/>
      <c r="E145" s="652"/>
      <c r="F145" s="644"/>
      <c r="G145" s="651"/>
      <c r="H145" s="650" t="str">
        <f t="shared" si="20"/>
        <v/>
      </c>
      <c r="I145" s="642"/>
      <c r="J145" s="649"/>
      <c r="K145" s="653" t="str">
        <f t="shared" si="21"/>
        <v/>
      </c>
      <c r="L145" s="647"/>
      <c r="M145" s="647"/>
      <c r="N145" s="646">
        <f t="shared" si="22"/>
        <v>0</v>
      </c>
      <c r="O145" s="644"/>
      <c r="P145" s="645">
        <f t="shared" si="23"/>
        <v>0</v>
      </c>
      <c r="Q145" s="644"/>
      <c r="R145" s="644"/>
      <c r="S145" s="642"/>
      <c r="T145" s="643">
        <f t="shared" si="24"/>
        <v>0</v>
      </c>
      <c r="U145" s="644"/>
      <c r="V145" s="644"/>
    </row>
    <row r="146" spans="2:22" x14ac:dyDescent="0.25">
      <c r="B146" s="951"/>
      <c r="C146" s="954"/>
      <c r="D146" s="652"/>
      <c r="E146" s="652"/>
      <c r="F146" s="644"/>
      <c r="G146" s="651"/>
      <c r="H146" s="650" t="str">
        <f t="shared" si="20"/>
        <v/>
      </c>
      <c r="I146" s="642"/>
      <c r="J146" s="649"/>
      <c r="K146" s="653" t="str">
        <f t="shared" si="21"/>
        <v/>
      </c>
      <c r="L146" s="647"/>
      <c r="M146" s="647"/>
      <c r="N146" s="646">
        <f t="shared" si="22"/>
        <v>0</v>
      </c>
      <c r="O146" s="644"/>
      <c r="P146" s="645">
        <f t="shared" si="23"/>
        <v>0</v>
      </c>
      <c r="Q146" s="644"/>
      <c r="R146" s="644"/>
      <c r="S146" s="642"/>
      <c r="T146" s="643">
        <f t="shared" si="24"/>
        <v>0</v>
      </c>
      <c r="U146" s="644"/>
      <c r="V146" s="644"/>
    </row>
    <row r="147" spans="2:22" x14ac:dyDescent="0.25">
      <c r="B147" s="951"/>
      <c r="C147" s="954"/>
      <c r="D147" s="652"/>
      <c r="E147" s="652"/>
      <c r="F147" s="644"/>
      <c r="G147" s="651"/>
      <c r="H147" s="650" t="str">
        <f t="shared" si="20"/>
        <v/>
      </c>
      <c r="I147" s="642"/>
      <c r="J147" s="649"/>
      <c r="K147" s="653" t="str">
        <f t="shared" si="21"/>
        <v/>
      </c>
      <c r="L147" s="647"/>
      <c r="M147" s="647"/>
      <c r="N147" s="646">
        <f t="shared" si="22"/>
        <v>0</v>
      </c>
      <c r="O147" s="644"/>
      <c r="P147" s="645">
        <f t="shared" si="23"/>
        <v>0</v>
      </c>
      <c r="Q147" s="644"/>
      <c r="R147" s="644"/>
      <c r="S147" s="642"/>
      <c r="T147" s="643">
        <f t="shared" si="24"/>
        <v>0</v>
      </c>
      <c r="U147" s="644"/>
      <c r="V147" s="644"/>
    </row>
    <row r="148" spans="2:22" x14ac:dyDescent="0.25">
      <c r="B148" s="951"/>
      <c r="C148" s="954"/>
      <c r="D148" s="652"/>
      <c r="E148" s="652"/>
      <c r="F148" s="644"/>
      <c r="G148" s="651"/>
      <c r="H148" s="650" t="str">
        <f t="shared" si="20"/>
        <v/>
      </c>
      <c r="I148" s="642"/>
      <c r="J148" s="649"/>
      <c r="K148" s="653" t="str">
        <f t="shared" si="21"/>
        <v/>
      </c>
      <c r="L148" s="647"/>
      <c r="M148" s="647"/>
      <c r="N148" s="646">
        <f t="shared" si="22"/>
        <v>0</v>
      </c>
      <c r="O148" s="644"/>
      <c r="P148" s="645">
        <f t="shared" si="23"/>
        <v>0</v>
      </c>
      <c r="Q148" s="644"/>
      <c r="R148" s="644"/>
      <c r="S148" s="642"/>
      <c r="T148" s="643">
        <f t="shared" si="24"/>
        <v>0</v>
      </c>
      <c r="U148" s="644"/>
      <c r="V148" s="644"/>
    </row>
    <row r="149" spans="2:22" x14ac:dyDescent="0.25">
      <c r="B149" s="951"/>
      <c r="C149" s="954"/>
      <c r="D149" s="652"/>
      <c r="E149" s="652"/>
      <c r="F149" s="644"/>
      <c r="G149" s="651"/>
      <c r="H149" s="650" t="str">
        <f t="shared" si="20"/>
        <v/>
      </c>
      <c r="I149" s="642"/>
      <c r="J149" s="649"/>
      <c r="K149" s="653" t="str">
        <f t="shared" si="21"/>
        <v/>
      </c>
      <c r="L149" s="647"/>
      <c r="M149" s="647"/>
      <c r="N149" s="646">
        <f t="shared" si="22"/>
        <v>0</v>
      </c>
      <c r="O149" s="644"/>
      <c r="P149" s="645">
        <f t="shared" si="23"/>
        <v>0</v>
      </c>
      <c r="Q149" s="644"/>
      <c r="R149" s="644"/>
      <c r="S149" s="642"/>
      <c r="T149" s="643">
        <f t="shared" si="24"/>
        <v>0</v>
      </c>
      <c r="U149" s="644"/>
      <c r="V149" s="644"/>
    </row>
    <row r="150" spans="2:22" x14ac:dyDescent="0.25">
      <c r="B150" s="951"/>
      <c r="C150" s="954"/>
      <c r="D150" s="652"/>
      <c r="E150" s="652"/>
      <c r="F150" s="644"/>
      <c r="G150" s="651"/>
      <c r="H150" s="650" t="str">
        <f t="shared" si="20"/>
        <v/>
      </c>
      <c r="I150" s="642"/>
      <c r="J150" s="649"/>
      <c r="K150" s="653" t="str">
        <f t="shared" si="21"/>
        <v/>
      </c>
      <c r="L150" s="647"/>
      <c r="M150" s="647"/>
      <c r="N150" s="646">
        <f t="shared" si="22"/>
        <v>0</v>
      </c>
      <c r="O150" s="644"/>
      <c r="P150" s="645">
        <f t="shared" si="23"/>
        <v>0</v>
      </c>
      <c r="Q150" s="644"/>
      <c r="R150" s="644"/>
      <c r="S150" s="642"/>
      <c r="T150" s="643">
        <f t="shared" si="24"/>
        <v>0</v>
      </c>
      <c r="U150" s="644"/>
      <c r="V150" s="644"/>
    </row>
    <row r="151" spans="2:22" x14ac:dyDescent="0.25">
      <c r="B151" s="951"/>
      <c r="C151" s="954"/>
      <c r="D151" s="652"/>
      <c r="E151" s="652"/>
      <c r="F151" s="644"/>
      <c r="G151" s="651"/>
      <c r="H151" s="650" t="str">
        <f t="shared" si="20"/>
        <v/>
      </c>
      <c r="I151" s="642"/>
      <c r="J151" s="649"/>
      <c r="K151" s="653" t="str">
        <f t="shared" si="21"/>
        <v/>
      </c>
      <c r="L151" s="647"/>
      <c r="M151" s="647"/>
      <c r="N151" s="646">
        <f t="shared" si="22"/>
        <v>0</v>
      </c>
      <c r="O151" s="644"/>
      <c r="P151" s="645">
        <f t="shared" si="23"/>
        <v>0</v>
      </c>
      <c r="Q151" s="644"/>
      <c r="R151" s="644"/>
      <c r="S151" s="642"/>
      <c r="T151" s="643">
        <f t="shared" si="24"/>
        <v>0</v>
      </c>
      <c r="U151" s="644"/>
      <c r="V151" s="644"/>
    </row>
    <row r="152" spans="2:22" x14ac:dyDescent="0.25">
      <c r="B152" s="951"/>
      <c r="C152" s="954"/>
      <c r="D152" s="652"/>
      <c r="E152" s="652"/>
      <c r="F152" s="644"/>
      <c r="G152" s="651"/>
      <c r="H152" s="650" t="str">
        <f t="shared" si="20"/>
        <v/>
      </c>
      <c r="I152" s="642"/>
      <c r="J152" s="649"/>
      <c r="K152" s="653" t="str">
        <f t="shared" si="21"/>
        <v/>
      </c>
      <c r="L152" s="647"/>
      <c r="M152" s="647"/>
      <c r="N152" s="646">
        <f t="shared" si="22"/>
        <v>0</v>
      </c>
      <c r="O152" s="644"/>
      <c r="P152" s="645">
        <f t="shared" si="23"/>
        <v>0</v>
      </c>
      <c r="Q152" s="644"/>
      <c r="R152" s="644"/>
      <c r="S152" s="642"/>
      <c r="T152" s="643">
        <f t="shared" si="24"/>
        <v>0</v>
      </c>
      <c r="U152" s="644"/>
      <c r="V152" s="644"/>
    </row>
    <row r="153" spans="2:22" x14ac:dyDescent="0.25">
      <c r="B153" s="951"/>
      <c r="C153" s="954"/>
      <c r="D153" s="652"/>
      <c r="E153" s="652"/>
      <c r="F153" s="644"/>
      <c r="G153" s="651"/>
      <c r="H153" s="650" t="str">
        <f t="shared" si="20"/>
        <v/>
      </c>
      <c r="I153" s="642"/>
      <c r="J153" s="649"/>
      <c r="K153" s="653" t="str">
        <f t="shared" si="21"/>
        <v/>
      </c>
      <c r="L153" s="647"/>
      <c r="M153" s="647"/>
      <c r="N153" s="646">
        <f t="shared" si="22"/>
        <v>0</v>
      </c>
      <c r="O153" s="644"/>
      <c r="P153" s="645">
        <f t="shared" si="23"/>
        <v>0</v>
      </c>
      <c r="Q153" s="644"/>
      <c r="R153" s="644"/>
      <c r="S153" s="642"/>
      <c r="T153" s="643">
        <f t="shared" si="24"/>
        <v>0</v>
      </c>
      <c r="U153" s="644"/>
      <c r="V153" s="644"/>
    </row>
    <row r="154" spans="2:22" x14ac:dyDescent="0.25">
      <c r="B154" s="951"/>
      <c r="C154" s="954"/>
      <c r="D154" s="652"/>
      <c r="E154" s="652"/>
      <c r="F154" s="644"/>
      <c r="G154" s="651"/>
      <c r="H154" s="650" t="str">
        <f t="shared" si="20"/>
        <v/>
      </c>
      <c r="I154" s="642"/>
      <c r="J154" s="649"/>
      <c r="K154" s="653" t="str">
        <f t="shared" si="21"/>
        <v/>
      </c>
      <c r="L154" s="647"/>
      <c r="M154" s="647"/>
      <c r="N154" s="646">
        <f t="shared" si="22"/>
        <v>0</v>
      </c>
      <c r="O154" s="644"/>
      <c r="P154" s="645">
        <f t="shared" si="23"/>
        <v>0</v>
      </c>
      <c r="Q154" s="644"/>
      <c r="R154" s="644"/>
      <c r="S154" s="642"/>
      <c r="T154" s="643">
        <f t="shared" si="24"/>
        <v>0</v>
      </c>
      <c r="U154" s="644"/>
      <c r="V154" s="644"/>
    </row>
    <row r="155" spans="2:22" x14ac:dyDescent="0.25">
      <c r="B155" s="951"/>
      <c r="C155" s="954"/>
      <c r="D155" s="652"/>
      <c r="E155" s="652"/>
      <c r="F155" s="644"/>
      <c r="G155" s="651"/>
      <c r="H155" s="650" t="str">
        <f t="shared" si="20"/>
        <v/>
      </c>
      <c r="I155" s="642"/>
      <c r="J155" s="649"/>
      <c r="K155" s="653" t="str">
        <f t="shared" si="21"/>
        <v/>
      </c>
      <c r="L155" s="647"/>
      <c r="M155" s="647"/>
      <c r="N155" s="646">
        <f t="shared" si="22"/>
        <v>0</v>
      </c>
      <c r="O155" s="644"/>
      <c r="P155" s="645">
        <f t="shared" si="23"/>
        <v>0</v>
      </c>
      <c r="Q155" s="644"/>
      <c r="R155" s="644"/>
      <c r="S155" s="642"/>
      <c r="T155" s="643">
        <f t="shared" si="24"/>
        <v>0</v>
      </c>
      <c r="U155" s="644"/>
      <c r="V155" s="644"/>
    </row>
    <row r="156" spans="2:22" x14ac:dyDescent="0.25">
      <c r="B156" s="951"/>
      <c r="C156" s="954"/>
      <c r="D156" s="652"/>
      <c r="E156" s="652"/>
      <c r="F156" s="644"/>
      <c r="G156" s="651"/>
      <c r="H156" s="650" t="str">
        <f t="shared" si="20"/>
        <v/>
      </c>
      <c r="I156" s="642"/>
      <c r="J156" s="649"/>
      <c r="K156" s="653" t="str">
        <f t="shared" si="21"/>
        <v/>
      </c>
      <c r="L156" s="647"/>
      <c r="M156" s="647"/>
      <c r="N156" s="646">
        <f t="shared" si="22"/>
        <v>0</v>
      </c>
      <c r="O156" s="644"/>
      <c r="P156" s="645">
        <f t="shared" si="23"/>
        <v>0</v>
      </c>
      <c r="Q156" s="644"/>
      <c r="R156" s="644"/>
      <c r="S156" s="642"/>
      <c r="T156" s="643">
        <f t="shared" si="24"/>
        <v>0</v>
      </c>
      <c r="U156" s="644"/>
      <c r="V156" s="644"/>
    </row>
    <row r="157" spans="2:22" x14ac:dyDescent="0.25">
      <c r="B157" s="951"/>
      <c r="C157" s="954"/>
      <c r="D157" s="652"/>
      <c r="E157" s="652"/>
      <c r="F157" s="644"/>
      <c r="G157" s="651"/>
      <c r="H157" s="650" t="str">
        <f t="shared" si="20"/>
        <v/>
      </c>
      <c r="I157" s="642"/>
      <c r="J157" s="649"/>
      <c r="K157" s="653" t="str">
        <f t="shared" si="21"/>
        <v/>
      </c>
      <c r="L157" s="647"/>
      <c r="M157" s="647"/>
      <c r="N157" s="646">
        <f t="shared" si="22"/>
        <v>0</v>
      </c>
      <c r="O157" s="644"/>
      <c r="P157" s="645">
        <f t="shared" si="23"/>
        <v>0</v>
      </c>
      <c r="Q157" s="644"/>
      <c r="R157" s="644"/>
      <c r="S157" s="642"/>
      <c r="T157" s="643">
        <f t="shared" si="24"/>
        <v>0</v>
      </c>
      <c r="U157" s="644"/>
      <c r="V157" s="644"/>
    </row>
    <row r="158" spans="2:22" x14ac:dyDescent="0.25">
      <c r="B158" s="951"/>
      <c r="C158" s="954"/>
      <c r="D158" s="652"/>
      <c r="E158" s="652"/>
      <c r="F158" s="644"/>
      <c r="G158" s="651"/>
      <c r="H158" s="650" t="str">
        <f t="shared" si="20"/>
        <v/>
      </c>
      <c r="I158" s="642"/>
      <c r="J158" s="649"/>
      <c r="K158" s="653" t="str">
        <f t="shared" si="21"/>
        <v/>
      </c>
      <c r="L158" s="647"/>
      <c r="M158" s="647"/>
      <c r="N158" s="646">
        <f t="shared" si="22"/>
        <v>0</v>
      </c>
      <c r="O158" s="644"/>
      <c r="P158" s="645">
        <f t="shared" si="23"/>
        <v>0</v>
      </c>
      <c r="Q158" s="644"/>
      <c r="R158" s="644"/>
      <c r="S158" s="642"/>
      <c r="T158" s="643">
        <f t="shared" si="24"/>
        <v>0</v>
      </c>
      <c r="U158" s="644"/>
      <c r="V158" s="644"/>
    </row>
    <row r="159" spans="2:22" x14ac:dyDescent="0.25">
      <c r="B159" s="951"/>
      <c r="C159" s="954"/>
      <c r="D159" s="652"/>
      <c r="E159" s="652"/>
      <c r="F159" s="644"/>
      <c r="G159" s="651"/>
      <c r="H159" s="650" t="str">
        <f t="shared" si="20"/>
        <v/>
      </c>
      <c r="I159" s="642"/>
      <c r="J159" s="649"/>
      <c r="K159" s="653" t="str">
        <f t="shared" si="21"/>
        <v/>
      </c>
      <c r="L159" s="647"/>
      <c r="M159" s="647"/>
      <c r="N159" s="646">
        <f t="shared" si="22"/>
        <v>0</v>
      </c>
      <c r="O159" s="644"/>
      <c r="P159" s="645">
        <f t="shared" si="23"/>
        <v>0</v>
      </c>
      <c r="Q159" s="644"/>
      <c r="R159" s="644"/>
      <c r="S159" s="642"/>
      <c r="T159" s="643">
        <f t="shared" si="24"/>
        <v>0</v>
      </c>
      <c r="U159" s="644"/>
      <c r="V159" s="644"/>
    </row>
    <row r="160" spans="2:22" x14ac:dyDescent="0.25">
      <c r="B160" s="951"/>
      <c r="C160" s="954"/>
      <c r="D160" s="652"/>
      <c r="E160" s="652"/>
      <c r="F160" s="644"/>
      <c r="G160" s="651"/>
      <c r="H160" s="650" t="str">
        <f t="shared" si="20"/>
        <v/>
      </c>
      <c r="I160" s="642"/>
      <c r="J160" s="649"/>
      <c r="K160" s="653" t="str">
        <f t="shared" si="21"/>
        <v/>
      </c>
      <c r="L160" s="647"/>
      <c r="M160" s="647"/>
      <c r="N160" s="646">
        <f t="shared" si="22"/>
        <v>0</v>
      </c>
      <c r="O160" s="644"/>
      <c r="P160" s="645">
        <f t="shared" si="23"/>
        <v>0</v>
      </c>
      <c r="Q160" s="644"/>
      <c r="R160" s="644"/>
      <c r="S160" s="642"/>
      <c r="T160" s="643">
        <f t="shared" si="24"/>
        <v>0</v>
      </c>
      <c r="U160" s="644"/>
      <c r="V160" s="644"/>
    </row>
    <row r="161" spans="2:22" x14ac:dyDescent="0.25">
      <c r="B161" s="951"/>
      <c r="C161" s="954"/>
      <c r="D161" s="652"/>
      <c r="E161" s="652"/>
      <c r="F161" s="644"/>
      <c r="G161" s="651"/>
      <c r="H161" s="650" t="str">
        <f t="shared" si="20"/>
        <v/>
      </c>
      <c r="I161" s="642"/>
      <c r="J161" s="649"/>
      <c r="K161" s="653" t="str">
        <f t="shared" si="21"/>
        <v/>
      </c>
      <c r="L161" s="647"/>
      <c r="M161" s="647"/>
      <c r="N161" s="646">
        <f t="shared" si="22"/>
        <v>0</v>
      </c>
      <c r="O161" s="644"/>
      <c r="P161" s="645">
        <f t="shared" si="23"/>
        <v>0</v>
      </c>
      <c r="Q161" s="644"/>
      <c r="R161" s="644"/>
      <c r="S161" s="642"/>
      <c r="T161" s="643">
        <f t="shared" si="24"/>
        <v>0</v>
      </c>
      <c r="U161" s="644"/>
      <c r="V161" s="644"/>
    </row>
    <row r="162" spans="2:22" x14ac:dyDescent="0.25">
      <c r="B162" s="951"/>
      <c r="C162" s="954"/>
      <c r="D162" s="652"/>
      <c r="E162" s="652"/>
      <c r="F162" s="644"/>
      <c r="G162" s="651"/>
      <c r="H162" s="650" t="str">
        <f t="shared" si="20"/>
        <v/>
      </c>
      <c r="I162" s="642"/>
      <c r="J162" s="649"/>
      <c r="K162" s="653" t="str">
        <f t="shared" si="21"/>
        <v/>
      </c>
      <c r="L162" s="647"/>
      <c r="M162" s="647"/>
      <c r="N162" s="646">
        <f t="shared" si="22"/>
        <v>0</v>
      </c>
      <c r="O162" s="644"/>
      <c r="P162" s="645">
        <f t="shared" si="23"/>
        <v>0</v>
      </c>
      <c r="Q162" s="644"/>
      <c r="R162" s="644"/>
      <c r="S162" s="642"/>
      <c r="T162" s="643">
        <f t="shared" si="24"/>
        <v>0</v>
      </c>
      <c r="U162" s="644"/>
      <c r="V162" s="644"/>
    </row>
    <row r="163" spans="2:22" x14ac:dyDescent="0.25">
      <c r="B163" s="951"/>
      <c r="C163" s="954"/>
      <c r="D163" s="652"/>
      <c r="E163" s="652"/>
      <c r="F163" s="644"/>
      <c r="G163" s="651"/>
      <c r="H163" s="650" t="str">
        <f t="shared" si="20"/>
        <v/>
      </c>
      <c r="I163" s="642"/>
      <c r="J163" s="649"/>
      <c r="K163" s="653" t="str">
        <f t="shared" si="21"/>
        <v/>
      </c>
      <c r="L163" s="647"/>
      <c r="M163" s="647"/>
      <c r="N163" s="646">
        <f t="shared" si="22"/>
        <v>0</v>
      </c>
      <c r="O163" s="644"/>
      <c r="P163" s="645">
        <f t="shared" si="23"/>
        <v>0</v>
      </c>
      <c r="Q163" s="644"/>
      <c r="R163" s="644"/>
      <c r="S163" s="642"/>
      <c r="T163" s="643">
        <f t="shared" si="24"/>
        <v>0</v>
      </c>
      <c r="U163" s="644"/>
      <c r="V163" s="644"/>
    </row>
    <row r="164" spans="2:22" x14ac:dyDescent="0.25">
      <c r="B164" s="951"/>
      <c r="C164" s="954"/>
      <c r="D164" s="652"/>
      <c r="E164" s="652"/>
      <c r="F164" s="644"/>
      <c r="G164" s="651"/>
      <c r="H164" s="650" t="str">
        <f t="shared" si="20"/>
        <v/>
      </c>
      <c r="I164" s="642"/>
      <c r="J164" s="649"/>
      <c r="K164" s="653" t="str">
        <f t="shared" si="21"/>
        <v/>
      </c>
      <c r="L164" s="647"/>
      <c r="M164" s="647"/>
      <c r="N164" s="646">
        <f t="shared" si="22"/>
        <v>0</v>
      </c>
      <c r="O164" s="644"/>
      <c r="P164" s="645">
        <f t="shared" si="23"/>
        <v>0</v>
      </c>
      <c r="Q164" s="644"/>
      <c r="R164" s="644"/>
      <c r="S164" s="642"/>
      <c r="T164" s="643">
        <f t="shared" si="24"/>
        <v>0</v>
      </c>
      <c r="U164" s="644"/>
      <c r="V164" s="644"/>
    </row>
    <row r="165" spans="2:22" x14ac:dyDescent="0.25">
      <c r="B165" s="951"/>
      <c r="C165" s="954"/>
      <c r="D165" s="652"/>
      <c r="E165" s="652"/>
      <c r="F165" s="644"/>
      <c r="G165" s="651"/>
      <c r="H165" s="650" t="str">
        <f t="shared" ref="H165:H196" si="25">IF(G165&gt;$H$1,F165,"")</f>
        <v/>
      </c>
      <c r="I165" s="642"/>
      <c r="J165" s="649"/>
      <c r="K165" s="653" t="str">
        <f t="shared" ref="K165:K196" si="26">IF(J165&gt;$H$1,I165,"")</f>
        <v/>
      </c>
      <c r="L165" s="647"/>
      <c r="M165" s="647"/>
      <c r="N165" s="646">
        <f t="shared" ref="N165:N196" si="27">L165+M165</f>
        <v>0</v>
      </c>
      <c r="O165" s="644"/>
      <c r="P165" s="645">
        <f t="shared" ref="P165:P196" si="28">I165-(N165+O165)</f>
        <v>0</v>
      </c>
      <c r="Q165" s="644"/>
      <c r="R165" s="644"/>
      <c r="S165" s="642"/>
      <c r="T165" s="643">
        <f t="shared" ref="T165:T196" si="29">I165-N165-Q165-R165+S165</f>
        <v>0</v>
      </c>
      <c r="U165" s="644"/>
      <c r="V165" s="644"/>
    </row>
    <row r="166" spans="2:22" x14ac:dyDescent="0.25">
      <c r="B166" s="951"/>
      <c r="C166" s="954"/>
      <c r="D166" s="652"/>
      <c r="E166" s="652"/>
      <c r="F166" s="644"/>
      <c r="G166" s="651"/>
      <c r="H166" s="650" t="str">
        <f t="shared" si="25"/>
        <v/>
      </c>
      <c r="I166" s="642"/>
      <c r="J166" s="649"/>
      <c r="K166" s="653" t="str">
        <f t="shared" si="26"/>
        <v/>
      </c>
      <c r="L166" s="647"/>
      <c r="M166" s="647"/>
      <c r="N166" s="646">
        <f t="shared" si="27"/>
        <v>0</v>
      </c>
      <c r="O166" s="644"/>
      <c r="P166" s="645">
        <f t="shared" si="28"/>
        <v>0</v>
      </c>
      <c r="Q166" s="644"/>
      <c r="R166" s="644"/>
      <c r="S166" s="642"/>
      <c r="T166" s="643">
        <f t="shared" si="29"/>
        <v>0</v>
      </c>
      <c r="U166" s="644"/>
      <c r="V166" s="644"/>
    </row>
    <row r="167" spans="2:22" x14ac:dyDescent="0.25">
      <c r="B167" s="951"/>
      <c r="C167" s="954"/>
      <c r="D167" s="652"/>
      <c r="E167" s="652"/>
      <c r="F167" s="644"/>
      <c r="G167" s="651"/>
      <c r="H167" s="650" t="str">
        <f t="shared" si="25"/>
        <v/>
      </c>
      <c r="I167" s="642"/>
      <c r="J167" s="649"/>
      <c r="K167" s="653" t="str">
        <f t="shared" si="26"/>
        <v/>
      </c>
      <c r="L167" s="647"/>
      <c r="M167" s="647"/>
      <c r="N167" s="646">
        <f t="shared" si="27"/>
        <v>0</v>
      </c>
      <c r="O167" s="644"/>
      <c r="P167" s="645">
        <f t="shared" si="28"/>
        <v>0</v>
      </c>
      <c r="Q167" s="644"/>
      <c r="R167" s="644"/>
      <c r="S167" s="642"/>
      <c r="T167" s="643">
        <f t="shared" si="29"/>
        <v>0</v>
      </c>
      <c r="U167" s="644"/>
      <c r="V167" s="644"/>
    </row>
    <row r="168" spans="2:22" x14ac:dyDescent="0.25">
      <c r="B168" s="951"/>
      <c r="C168" s="954"/>
      <c r="D168" s="652"/>
      <c r="E168" s="652"/>
      <c r="F168" s="644"/>
      <c r="G168" s="651"/>
      <c r="H168" s="650" t="str">
        <f t="shared" si="25"/>
        <v/>
      </c>
      <c r="I168" s="642"/>
      <c r="J168" s="649"/>
      <c r="K168" s="653" t="str">
        <f t="shared" si="26"/>
        <v/>
      </c>
      <c r="L168" s="647"/>
      <c r="M168" s="647"/>
      <c r="N168" s="646">
        <f t="shared" si="27"/>
        <v>0</v>
      </c>
      <c r="O168" s="644"/>
      <c r="P168" s="645">
        <f t="shared" si="28"/>
        <v>0</v>
      </c>
      <c r="Q168" s="644"/>
      <c r="R168" s="644"/>
      <c r="S168" s="642"/>
      <c r="T168" s="643">
        <f t="shared" si="29"/>
        <v>0</v>
      </c>
      <c r="U168" s="644"/>
      <c r="V168" s="644"/>
    </row>
    <row r="169" spans="2:22" x14ac:dyDescent="0.25">
      <c r="B169" s="951"/>
      <c r="C169" s="954"/>
      <c r="D169" s="652"/>
      <c r="E169" s="652"/>
      <c r="F169" s="644"/>
      <c r="G169" s="651"/>
      <c r="H169" s="650" t="str">
        <f t="shared" si="25"/>
        <v/>
      </c>
      <c r="I169" s="642"/>
      <c r="J169" s="649"/>
      <c r="K169" s="653" t="str">
        <f t="shared" si="26"/>
        <v/>
      </c>
      <c r="L169" s="647"/>
      <c r="M169" s="647"/>
      <c r="N169" s="646">
        <f t="shared" si="27"/>
        <v>0</v>
      </c>
      <c r="O169" s="644"/>
      <c r="P169" s="645">
        <f t="shared" si="28"/>
        <v>0</v>
      </c>
      <c r="Q169" s="644"/>
      <c r="R169" s="644"/>
      <c r="S169" s="642"/>
      <c r="T169" s="643">
        <f t="shared" si="29"/>
        <v>0</v>
      </c>
      <c r="U169" s="644"/>
      <c r="V169" s="644"/>
    </row>
    <row r="170" spans="2:22" x14ac:dyDescent="0.25">
      <c r="B170" s="951"/>
      <c r="C170" s="954"/>
      <c r="D170" s="652"/>
      <c r="E170" s="652"/>
      <c r="F170" s="644"/>
      <c r="G170" s="651"/>
      <c r="H170" s="650" t="str">
        <f t="shared" si="25"/>
        <v/>
      </c>
      <c r="I170" s="642"/>
      <c r="J170" s="649"/>
      <c r="K170" s="653" t="str">
        <f t="shared" si="26"/>
        <v/>
      </c>
      <c r="L170" s="647"/>
      <c r="M170" s="647"/>
      <c r="N170" s="646">
        <f t="shared" si="27"/>
        <v>0</v>
      </c>
      <c r="O170" s="644"/>
      <c r="P170" s="645">
        <f t="shared" si="28"/>
        <v>0</v>
      </c>
      <c r="Q170" s="644"/>
      <c r="R170" s="644"/>
      <c r="S170" s="642"/>
      <c r="T170" s="643">
        <f t="shared" si="29"/>
        <v>0</v>
      </c>
      <c r="U170" s="644"/>
      <c r="V170" s="644"/>
    </row>
    <row r="171" spans="2:22" x14ac:dyDescent="0.25">
      <c r="B171" s="951"/>
      <c r="C171" s="954"/>
      <c r="D171" s="652"/>
      <c r="E171" s="652"/>
      <c r="F171" s="644"/>
      <c r="G171" s="651"/>
      <c r="H171" s="650" t="str">
        <f t="shared" si="25"/>
        <v/>
      </c>
      <c r="I171" s="642"/>
      <c r="J171" s="649"/>
      <c r="K171" s="653" t="str">
        <f t="shared" si="26"/>
        <v/>
      </c>
      <c r="L171" s="647"/>
      <c r="M171" s="647"/>
      <c r="N171" s="646">
        <f t="shared" si="27"/>
        <v>0</v>
      </c>
      <c r="O171" s="644"/>
      <c r="P171" s="645">
        <f t="shared" si="28"/>
        <v>0</v>
      </c>
      <c r="Q171" s="644"/>
      <c r="R171" s="644"/>
      <c r="S171" s="642"/>
      <c r="T171" s="643">
        <f t="shared" si="29"/>
        <v>0</v>
      </c>
      <c r="U171" s="644"/>
      <c r="V171" s="644"/>
    </row>
    <row r="172" spans="2:22" x14ac:dyDescent="0.25">
      <c r="B172" s="951"/>
      <c r="C172" s="954"/>
      <c r="D172" s="652"/>
      <c r="E172" s="652"/>
      <c r="F172" s="644"/>
      <c r="G172" s="651"/>
      <c r="H172" s="650" t="str">
        <f t="shared" si="25"/>
        <v/>
      </c>
      <c r="I172" s="642"/>
      <c r="J172" s="649"/>
      <c r="K172" s="653" t="str">
        <f t="shared" si="26"/>
        <v/>
      </c>
      <c r="L172" s="647"/>
      <c r="M172" s="647"/>
      <c r="N172" s="646">
        <f t="shared" si="27"/>
        <v>0</v>
      </c>
      <c r="O172" s="644"/>
      <c r="P172" s="645">
        <f t="shared" si="28"/>
        <v>0</v>
      </c>
      <c r="Q172" s="644"/>
      <c r="R172" s="644"/>
      <c r="S172" s="642"/>
      <c r="T172" s="643">
        <f t="shared" si="29"/>
        <v>0</v>
      </c>
      <c r="U172" s="644"/>
      <c r="V172" s="644"/>
    </row>
    <row r="173" spans="2:22" x14ac:dyDescent="0.25">
      <c r="B173" s="951"/>
      <c r="C173" s="954"/>
      <c r="D173" s="652"/>
      <c r="E173" s="652"/>
      <c r="F173" s="644"/>
      <c r="G173" s="651"/>
      <c r="H173" s="650" t="str">
        <f t="shared" si="25"/>
        <v/>
      </c>
      <c r="I173" s="642"/>
      <c r="J173" s="649"/>
      <c r="K173" s="653" t="str">
        <f t="shared" si="26"/>
        <v/>
      </c>
      <c r="L173" s="647"/>
      <c r="M173" s="647"/>
      <c r="N173" s="646">
        <f t="shared" si="27"/>
        <v>0</v>
      </c>
      <c r="O173" s="644"/>
      <c r="P173" s="645">
        <f t="shared" si="28"/>
        <v>0</v>
      </c>
      <c r="Q173" s="644"/>
      <c r="R173" s="644"/>
      <c r="S173" s="642"/>
      <c r="T173" s="643">
        <f t="shared" si="29"/>
        <v>0</v>
      </c>
      <c r="U173" s="644"/>
      <c r="V173" s="644"/>
    </row>
    <row r="174" spans="2:22" x14ac:dyDescent="0.25">
      <c r="B174" s="951"/>
      <c r="C174" s="954"/>
      <c r="D174" s="652"/>
      <c r="E174" s="652"/>
      <c r="F174" s="644"/>
      <c r="G174" s="651"/>
      <c r="H174" s="650" t="str">
        <f t="shared" si="25"/>
        <v/>
      </c>
      <c r="I174" s="642"/>
      <c r="J174" s="649"/>
      <c r="K174" s="653" t="str">
        <f t="shared" si="26"/>
        <v/>
      </c>
      <c r="L174" s="647"/>
      <c r="M174" s="647"/>
      <c r="N174" s="646">
        <f t="shared" si="27"/>
        <v>0</v>
      </c>
      <c r="O174" s="644"/>
      <c r="P174" s="645">
        <f t="shared" si="28"/>
        <v>0</v>
      </c>
      <c r="Q174" s="644"/>
      <c r="R174" s="644"/>
      <c r="S174" s="642"/>
      <c r="T174" s="643">
        <f t="shared" si="29"/>
        <v>0</v>
      </c>
      <c r="U174" s="644"/>
      <c r="V174" s="644"/>
    </row>
    <row r="175" spans="2:22" x14ac:dyDescent="0.25">
      <c r="B175" s="951"/>
      <c r="C175" s="954"/>
      <c r="D175" s="652"/>
      <c r="E175" s="652"/>
      <c r="F175" s="644"/>
      <c r="G175" s="651"/>
      <c r="H175" s="650" t="str">
        <f t="shared" si="25"/>
        <v/>
      </c>
      <c r="I175" s="642"/>
      <c r="J175" s="649"/>
      <c r="K175" s="653" t="str">
        <f t="shared" si="26"/>
        <v/>
      </c>
      <c r="L175" s="647"/>
      <c r="M175" s="647"/>
      <c r="N175" s="646">
        <f t="shared" si="27"/>
        <v>0</v>
      </c>
      <c r="O175" s="644"/>
      <c r="P175" s="645">
        <f t="shared" si="28"/>
        <v>0</v>
      </c>
      <c r="Q175" s="644"/>
      <c r="R175" s="644"/>
      <c r="S175" s="642"/>
      <c r="T175" s="643">
        <f t="shared" si="29"/>
        <v>0</v>
      </c>
      <c r="U175" s="644"/>
      <c r="V175" s="644"/>
    </row>
    <row r="176" spans="2:22" x14ac:dyDescent="0.25">
      <c r="B176" s="951"/>
      <c r="C176" s="954"/>
      <c r="D176" s="652"/>
      <c r="E176" s="652"/>
      <c r="F176" s="644"/>
      <c r="G176" s="651"/>
      <c r="H176" s="650" t="str">
        <f t="shared" si="25"/>
        <v/>
      </c>
      <c r="I176" s="642"/>
      <c r="J176" s="649"/>
      <c r="K176" s="653" t="str">
        <f t="shared" si="26"/>
        <v/>
      </c>
      <c r="L176" s="647"/>
      <c r="M176" s="647"/>
      <c r="N176" s="646">
        <f t="shared" si="27"/>
        <v>0</v>
      </c>
      <c r="O176" s="644"/>
      <c r="P176" s="645">
        <f t="shared" si="28"/>
        <v>0</v>
      </c>
      <c r="Q176" s="644"/>
      <c r="R176" s="644"/>
      <c r="S176" s="642"/>
      <c r="T176" s="643">
        <f t="shared" si="29"/>
        <v>0</v>
      </c>
      <c r="U176" s="644"/>
      <c r="V176" s="644"/>
    </row>
    <row r="177" spans="2:22" x14ac:dyDescent="0.25">
      <c r="B177" s="951"/>
      <c r="C177" s="954"/>
      <c r="D177" s="652"/>
      <c r="E177" s="652"/>
      <c r="F177" s="644"/>
      <c r="G177" s="651"/>
      <c r="H177" s="650" t="str">
        <f t="shared" si="25"/>
        <v/>
      </c>
      <c r="I177" s="642"/>
      <c r="J177" s="649"/>
      <c r="K177" s="653" t="str">
        <f t="shared" si="26"/>
        <v/>
      </c>
      <c r="L177" s="647"/>
      <c r="M177" s="647"/>
      <c r="N177" s="646">
        <f t="shared" si="27"/>
        <v>0</v>
      </c>
      <c r="O177" s="644"/>
      <c r="P177" s="645">
        <f t="shared" si="28"/>
        <v>0</v>
      </c>
      <c r="Q177" s="644"/>
      <c r="R177" s="644"/>
      <c r="S177" s="642"/>
      <c r="T177" s="643">
        <f t="shared" si="29"/>
        <v>0</v>
      </c>
      <c r="U177" s="644"/>
      <c r="V177" s="644"/>
    </row>
    <row r="178" spans="2:22" x14ac:dyDescent="0.25">
      <c r="B178" s="951"/>
      <c r="C178" s="954"/>
      <c r="D178" s="652"/>
      <c r="E178" s="652"/>
      <c r="F178" s="644"/>
      <c r="G178" s="651"/>
      <c r="H178" s="650" t="str">
        <f t="shared" si="25"/>
        <v/>
      </c>
      <c r="I178" s="642"/>
      <c r="J178" s="649"/>
      <c r="K178" s="653" t="str">
        <f t="shared" si="26"/>
        <v/>
      </c>
      <c r="L178" s="647"/>
      <c r="M178" s="647"/>
      <c r="N178" s="646">
        <f t="shared" si="27"/>
        <v>0</v>
      </c>
      <c r="O178" s="644"/>
      <c r="P178" s="645">
        <f t="shared" si="28"/>
        <v>0</v>
      </c>
      <c r="Q178" s="644"/>
      <c r="R178" s="644"/>
      <c r="S178" s="642"/>
      <c r="T178" s="643">
        <f t="shared" si="29"/>
        <v>0</v>
      </c>
      <c r="U178" s="644"/>
      <c r="V178" s="644"/>
    </row>
    <row r="179" spans="2:22" x14ac:dyDescent="0.25">
      <c r="B179" s="951"/>
      <c r="C179" s="954"/>
      <c r="D179" s="652"/>
      <c r="E179" s="652"/>
      <c r="F179" s="644"/>
      <c r="G179" s="651"/>
      <c r="H179" s="650" t="str">
        <f t="shared" si="25"/>
        <v/>
      </c>
      <c r="I179" s="642"/>
      <c r="J179" s="649"/>
      <c r="K179" s="653" t="str">
        <f t="shared" si="26"/>
        <v/>
      </c>
      <c r="L179" s="647"/>
      <c r="M179" s="647"/>
      <c r="N179" s="646">
        <f t="shared" si="27"/>
        <v>0</v>
      </c>
      <c r="O179" s="644"/>
      <c r="P179" s="645">
        <f t="shared" si="28"/>
        <v>0</v>
      </c>
      <c r="Q179" s="644"/>
      <c r="R179" s="644"/>
      <c r="S179" s="642"/>
      <c r="T179" s="643">
        <f t="shared" si="29"/>
        <v>0</v>
      </c>
      <c r="U179" s="644"/>
      <c r="V179" s="644"/>
    </row>
    <row r="180" spans="2:22" x14ac:dyDescent="0.25">
      <c r="B180" s="951"/>
      <c r="C180" s="954"/>
      <c r="D180" s="652"/>
      <c r="E180" s="652"/>
      <c r="F180" s="644"/>
      <c r="G180" s="651"/>
      <c r="H180" s="650" t="str">
        <f t="shared" si="25"/>
        <v/>
      </c>
      <c r="I180" s="642"/>
      <c r="J180" s="649"/>
      <c r="K180" s="653" t="str">
        <f t="shared" si="26"/>
        <v/>
      </c>
      <c r="L180" s="647"/>
      <c r="M180" s="647"/>
      <c r="N180" s="646">
        <f t="shared" si="27"/>
        <v>0</v>
      </c>
      <c r="O180" s="644"/>
      <c r="P180" s="645">
        <f t="shared" si="28"/>
        <v>0</v>
      </c>
      <c r="Q180" s="644"/>
      <c r="R180" s="644"/>
      <c r="S180" s="642"/>
      <c r="T180" s="643">
        <f t="shared" si="29"/>
        <v>0</v>
      </c>
      <c r="U180" s="644"/>
      <c r="V180" s="644"/>
    </row>
    <row r="181" spans="2:22" x14ac:dyDescent="0.25">
      <c r="B181" s="951"/>
      <c r="C181" s="954"/>
      <c r="D181" s="652"/>
      <c r="E181" s="652"/>
      <c r="F181" s="644"/>
      <c r="G181" s="651"/>
      <c r="H181" s="650" t="str">
        <f t="shared" si="25"/>
        <v/>
      </c>
      <c r="I181" s="642"/>
      <c r="J181" s="649"/>
      <c r="K181" s="653" t="str">
        <f t="shared" si="26"/>
        <v/>
      </c>
      <c r="L181" s="647"/>
      <c r="M181" s="647"/>
      <c r="N181" s="646">
        <f t="shared" si="27"/>
        <v>0</v>
      </c>
      <c r="O181" s="644"/>
      <c r="P181" s="645">
        <f t="shared" si="28"/>
        <v>0</v>
      </c>
      <c r="Q181" s="644"/>
      <c r="R181" s="644"/>
      <c r="S181" s="642"/>
      <c r="T181" s="643">
        <f t="shared" si="29"/>
        <v>0</v>
      </c>
      <c r="U181" s="644"/>
      <c r="V181" s="644"/>
    </row>
    <row r="182" spans="2:22" x14ac:dyDescent="0.25">
      <c r="B182" s="951"/>
      <c r="C182" s="954"/>
      <c r="D182" s="652"/>
      <c r="E182" s="652"/>
      <c r="F182" s="644"/>
      <c r="G182" s="651"/>
      <c r="H182" s="650" t="str">
        <f t="shared" si="25"/>
        <v/>
      </c>
      <c r="I182" s="642"/>
      <c r="J182" s="649"/>
      <c r="K182" s="653" t="str">
        <f t="shared" si="26"/>
        <v/>
      </c>
      <c r="L182" s="647"/>
      <c r="M182" s="647"/>
      <c r="N182" s="646">
        <f t="shared" si="27"/>
        <v>0</v>
      </c>
      <c r="O182" s="644"/>
      <c r="P182" s="645">
        <f t="shared" si="28"/>
        <v>0</v>
      </c>
      <c r="Q182" s="644"/>
      <c r="R182" s="644"/>
      <c r="S182" s="642"/>
      <c r="T182" s="643">
        <f t="shared" si="29"/>
        <v>0</v>
      </c>
      <c r="U182" s="644"/>
      <c r="V182" s="644"/>
    </row>
    <row r="183" spans="2:22" x14ac:dyDescent="0.25">
      <c r="B183" s="951"/>
      <c r="C183" s="954"/>
      <c r="D183" s="652"/>
      <c r="E183" s="652"/>
      <c r="F183" s="644"/>
      <c r="G183" s="651"/>
      <c r="H183" s="650" t="str">
        <f t="shared" si="25"/>
        <v/>
      </c>
      <c r="I183" s="642"/>
      <c r="J183" s="649"/>
      <c r="K183" s="653" t="str">
        <f t="shared" si="26"/>
        <v/>
      </c>
      <c r="L183" s="647"/>
      <c r="M183" s="647"/>
      <c r="N183" s="646">
        <f t="shared" si="27"/>
        <v>0</v>
      </c>
      <c r="O183" s="644"/>
      <c r="P183" s="645">
        <f t="shared" si="28"/>
        <v>0</v>
      </c>
      <c r="Q183" s="644"/>
      <c r="R183" s="644"/>
      <c r="S183" s="642"/>
      <c r="T183" s="643">
        <f t="shared" si="29"/>
        <v>0</v>
      </c>
      <c r="U183" s="644"/>
      <c r="V183" s="644"/>
    </row>
    <row r="184" spans="2:22" x14ac:dyDescent="0.25">
      <c r="B184" s="951"/>
      <c r="C184" s="954"/>
      <c r="D184" s="652"/>
      <c r="E184" s="652"/>
      <c r="F184" s="644"/>
      <c r="G184" s="651"/>
      <c r="H184" s="650" t="str">
        <f t="shared" si="25"/>
        <v/>
      </c>
      <c r="I184" s="642"/>
      <c r="J184" s="649"/>
      <c r="K184" s="653" t="str">
        <f t="shared" si="26"/>
        <v/>
      </c>
      <c r="L184" s="647"/>
      <c r="M184" s="647"/>
      <c r="N184" s="646">
        <f t="shared" si="27"/>
        <v>0</v>
      </c>
      <c r="O184" s="644"/>
      <c r="P184" s="645">
        <f t="shared" si="28"/>
        <v>0</v>
      </c>
      <c r="Q184" s="644"/>
      <c r="R184" s="644"/>
      <c r="S184" s="642"/>
      <c r="T184" s="643">
        <f t="shared" si="29"/>
        <v>0</v>
      </c>
      <c r="U184" s="644"/>
      <c r="V184" s="644"/>
    </row>
    <row r="185" spans="2:22" x14ac:dyDescent="0.25">
      <c r="B185" s="951"/>
      <c r="C185" s="954"/>
      <c r="D185" s="652"/>
      <c r="E185" s="652"/>
      <c r="F185" s="644"/>
      <c r="G185" s="651"/>
      <c r="H185" s="650" t="str">
        <f t="shared" si="25"/>
        <v/>
      </c>
      <c r="I185" s="642"/>
      <c r="J185" s="649"/>
      <c r="K185" s="653" t="str">
        <f t="shared" si="26"/>
        <v/>
      </c>
      <c r="L185" s="647"/>
      <c r="M185" s="647"/>
      <c r="N185" s="646">
        <f t="shared" si="27"/>
        <v>0</v>
      </c>
      <c r="O185" s="644"/>
      <c r="P185" s="645">
        <f t="shared" si="28"/>
        <v>0</v>
      </c>
      <c r="Q185" s="644"/>
      <c r="R185" s="644"/>
      <c r="S185" s="642"/>
      <c r="T185" s="643">
        <f t="shared" si="29"/>
        <v>0</v>
      </c>
      <c r="U185" s="644"/>
      <c r="V185" s="644"/>
    </row>
    <row r="186" spans="2:22" x14ac:dyDescent="0.25">
      <c r="B186" s="951"/>
      <c r="C186" s="954"/>
      <c r="D186" s="652"/>
      <c r="E186" s="652"/>
      <c r="F186" s="644"/>
      <c r="G186" s="651"/>
      <c r="H186" s="650" t="str">
        <f t="shared" si="25"/>
        <v/>
      </c>
      <c r="I186" s="642"/>
      <c r="J186" s="649"/>
      <c r="K186" s="653" t="str">
        <f t="shared" si="26"/>
        <v/>
      </c>
      <c r="L186" s="647"/>
      <c r="M186" s="647"/>
      <c r="N186" s="646">
        <f t="shared" si="27"/>
        <v>0</v>
      </c>
      <c r="O186" s="644"/>
      <c r="P186" s="645">
        <f t="shared" si="28"/>
        <v>0</v>
      </c>
      <c r="Q186" s="644"/>
      <c r="R186" s="644"/>
      <c r="S186" s="642"/>
      <c r="T186" s="643">
        <f t="shared" si="29"/>
        <v>0</v>
      </c>
      <c r="U186" s="644"/>
      <c r="V186" s="644"/>
    </row>
    <row r="187" spans="2:22" x14ac:dyDescent="0.25">
      <c r="B187" s="951"/>
      <c r="C187" s="954"/>
      <c r="D187" s="652"/>
      <c r="E187" s="652"/>
      <c r="F187" s="644"/>
      <c r="G187" s="651"/>
      <c r="H187" s="650" t="str">
        <f t="shared" si="25"/>
        <v/>
      </c>
      <c r="I187" s="642"/>
      <c r="J187" s="649"/>
      <c r="K187" s="653" t="str">
        <f t="shared" si="26"/>
        <v/>
      </c>
      <c r="L187" s="647"/>
      <c r="M187" s="647"/>
      <c r="N187" s="646">
        <f t="shared" si="27"/>
        <v>0</v>
      </c>
      <c r="O187" s="644"/>
      <c r="P187" s="645">
        <f t="shared" si="28"/>
        <v>0</v>
      </c>
      <c r="Q187" s="644"/>
      <c r="R187" s="644"/>
      <c r="S187" s="642"/>
      <c r="T187" s="643">
        <f t="shared" si="29"/>
        <v>0</v>
      </c>
      <c r="U187" s="644"/>
      <c r="V187" s="644"/>
    </row>
    <row r="188" spans="2:22" x14ac:dyDescent="0.25">
      <c r="B188" s="951"/>
      <c r="C188" s="954"/>
      <c r="D188" s="652"/>
      <c r="E188" s="652"/>
      <c r="F188" s="644"/>
      <c r="G188" s="651"/>
      <c r="H188" s="650" t="str">
        <f t="shared" si="25"/>
        <v/>
      </c>
      <c r="I188" s="642"/>
      <c r="J188" s="649"/>
      <c r="K188" s="653" t="str">
        <f t="shared" si="26"/>
        <v/>
      </c>
      <c r="L188" s="647"/>
      <c r="M188" s="647"/>
      <c r="N188" s="646">
        <f t="shared" si="27"/>
        <v>0</v>
      </c>
      <c r="O188" s="644"/>
      <c r="P188" s="645">
        <f t="shared" si="28"/>
        <v>0</v>
      </c>
      <c r="Q188" s="644"/>
      <c r="R188" s="644"/>
      <c r="S188" s="642"/>
      <c r="T188" s="643">
        <f t="shared" si="29"/>
        <v>0</v>
      </c>
      <c r="U188" s="644"/>
      <c r="V188" s="644"/>
    </row>
    <row r="189" spans="2:22" x14ac:dyDescent="0.25">
      <c r="B189" s="951"/>
      <c r="C189" s="954"/>
      <c r="D189" s="652"/>
      <c r="E189" s="652"/>
      <c r="F189" s="644"/>
      <c r="G189" s="651"/>
      <c r="H189" s="650" t="str">
        <f t="shared" si="25"/>
        <v/>
      </c>
      <c r="I189" s="642"/>
      <c r="J189" s="649"/>
      <c r="K189" s="653" t="str">
        <f t="shared" si="26"/>
        <v/>
      </c>
      <c r="L189" s="647"/>
      <c r="M189" s="647"/>
      <c r="N189" s="646">
        <f t="shared" si="27"/>
        <v>0</v>
      </c>
      <c r="O189" s="644"/>
      <c r="P189" s="645">
        <f t="shared" si="28"/>
        <v>0</v>
      </c>
      <c r="Q189" s="644"/>
      <c r="R189" s="644"/>
      <c r="S189" s="642"/>
      <c r="T189" s="643">
        <f t="shared" si="29"/>
        <v>0</v>
      </c>
      <c r="U189" s="644"/>
      <c r="V189" s="644"/>
    </row>
    <row r="190" spans="2:22" x14ac:dyDescent="0.25">
      <c r="B190" s="951"/>
      <c r="C190" s="954"/>
      <c r="D190" s="652"/>
      <c r="E190" s="652"/>
      <c r="F190" s="644"/>
      <c r="G190" s="651"/>
      <c r="H190" s="650" t="str">
        <f t="shared" si="25"/>
        <v/>
      </c>
      <c r="I190" s="642"/>
      <c r="J190" s="649"/>
      <c r="K190" s="653" t="str">
        <f t="shared" si="26"/>
        <v/>
      </c>
      <c r="L190" s="647"/>
      <c r="M190" s="647"/>
      <c r="N190" s="646">
        <f t="shared" si="27"/>
        <v>0</v>
      </c>
      <c r="O190" s="644"/>
      <c r="P190" s="645">
        <f t="shared" si="28"/>
        <v>0</v>
      </c>
      <c r="Q190" s="644"/>
      <c r="R190" s="644"/>
      <c r="S190" s="642"/>
      <c r="T190" s="643">
        <f t="shared" si="29"/>
        <v>0</v>
      </c>
      <c r="U190" s="644"/>
      <c r="V190" s="644"/>
    </row>
    <row r="191" spans="2:22" x14ac:dyDescent="0.25">
      <c r="B191" s="951"/>
      <c r="C191" s="954"/>
      <c r="D191" s="652"/>
      <c r="E191" s="652"/>
      <c r="F191" s="644"/>
      <c r="G191" s="651"/>
      <c r="H191" s="650" t="str">
        <f t="shared" si="25"/>
        <v/>
      </c>
      <c r="I191" s="642"/>
      <c r="J191" s="649"/>
      <c r="K191" s="653" t="str">
        <f t="shared" si="26"/>
        <v/>
      </c>
      <c r="L191" s="647"/>
      <c r="M191" s="647"/>
      <c r="N191" s="646">
        <f t="shared" si="27"/>
        <v>0</v>
      </c>
      <c r="O191" s="644"/>
      <c r="P191" s="645">
        <f t="shared" si="28"/>
        <v>0</v>
      </c>
      <c r="Q191" s="644"/>
      <c r="R191" s="644"/>
      <c r="S191" s="642"/>
      <c r="T191" s="643">
        <f t="shared" si="29"/>
        <v>0</v>
      </c>
      <c r="U191" s="644"/>
      <c r="V191" s="644"/>
    </row>
    <row r="192" spans="2:22" x14ac:dyDescent="0.25">
      <c r="B192" s="951"/>
      <c r="C192" s="954"/>
      <c r="D192" s="652"/>
      <c r="E192" s="652"/>
      <c r="F192" s="644"/>
      <c r="G192" s="651"/>
      <c r="H192" s="650" t="str">
        <f t="shared" si="25"/>
        <v/>
      </c>
      <c r="I192" s="642"/>
      <c r="J192" s="649"/>
      <c r="K192" s="653" t="str">
        <f t="shared" si="26"/>
        <v/>
      </c>
      <c r="L192" s="647"/>
      <c r="M192" s="647"/>
      <c r="N192" s="646">
        <f t="shared" si="27"/>
        <v>0</v>
      </c>
      <c r="O192" s="644"/>
      <c r="P192" s="645">
        <f t="shared" si="28"/>
        <v>0</v>
      </c>
      <c r="Q192" s="644"/>
      <c r="R192" s="644"/>
      <c r="S192" s="642"/>
      <c r="T192" s="643">
        <f t="shared" si="29"/>
        <v>0</v>
      </c>
      <c r="U192" s="644"/>
      <c r="V192" s="644"/>
    </row>
    <row r="193" spans="2:22" x14ac:dyDescent="0.25">
      <c r="B193" s="951"/>
      <c r="C193" s="954"/>
      <c r="D193" s="652"/>
      <c r="E193" s="652"/>
      <c r="F193" s="644"/>
      <c r="G193" s="651"/>
      <c r="H193" s="650" t="str">
        <f t="shared" si="25"/>
        <v/>
      </c>
      <c r="I193" s="642"/>
      <c r="J193" s="649"/>
      <c r="K193" s="653" t="str">
        <f t="shared" si="26"/>
        <v/>
      </c>
      <c r="L193" s="647"/>
      <c r="M193" s="647"/>
      <c r="N193" s="646">
        <f t="shared" si="27"/>
        <v>0</v>
      </c>
      <c r="O193" s="644"/>
      <c r="P193" s="645">
        <f t="shared" si="28"/>
        <v>0</v>
      </c>
      <c r="Q193" s="644"/>
      <c r="R193" s="644"/>
      <c r="S193" s="642"/>
      <c r="T193" s="643">
        <f t="shared" si="29"/>
        <v>0</v>
      </c>
      <c r="U193" s="644"/>
      <c r="V193" s="644"/>
    </row>
    <row r="194" spans="2:22" x14ac:dyDescent="0.25">
      <c r="B194" s="951"/>
      <c r="C194" s="954"/>
      <c r="D194" s="652"/>
      <c r="E194" s="652"/>
      <c r="F194" s="644"/>
      <c r="G194" s="651"/>
      <c r="H194" s="650" t="str">
        <f t="shared" si="25"/>
        <v/>
      </c>
      <c r="I194" s="642"/>
      <c r="J194" s="649"/>
      <c r="K194" s="653" t="str">
        <f t="shared" si="26"/>
        <v/>
      </c>
      <c r="L194" s="647"/>
      <c r="M194" s="647"/>
      <c r="N194" s="646">
        <f t="shared" si="27"/>
        <v>0</v>
      </c>
      <c r="O194" s="644"/>
      <c r="P194" s="645">
        <f t="shared" si="28"/>
        <v>0</v>
      </c>
      <c r="Q194" s="644"/>
      <c r="R194" s="644"/>
      <c r="S194" s="642"/>
      <c r="T194" s="643">
        <f t="shared" si="29"/>
        <v>0</v>
      </c>
      <c r="U194" s="644"/>
      <c r="V194" s="644"/>
    </row>
    <row r="195" spans="2:22" x14ac:dyDescent="0.25">
      <c r="B195" s="951"/>
      <c r="C195" s="954"/>
      <c r="D195" s="652"/>
      <c r="E195" s="652"/>
      <c r="F195" s="644"/>
      <c r="G195" s="651"/>
      <c r="H195" s="650" t="str">
        <f t="shared" si="25"/>
        <v/>
      </c>
      <c r="I195" s="642"/>
      <c r="J195" s="649"/>
      <c r="K195" s="653" t="str">
        <f t="shared" si="26"/>
        <v/>
      </c>
      <c r="L195" s="647"/>
      <c r="M195" s="647"/>
      <c r="N195" s="646">
        <f t="shared" si="27"/>
        <v>0</v>
      </c>
      <c r="O195" s="644"/>
      <c r="P195" s="645">
        <f t="shared" si="28"/>
        <v>0</v>
      </c>
      <c r="Q195" s="644"/>
      <c r="R195" s="644"/>
      <c r="S195" s="642"/>
      <c r="T195" s="643">
        <f t="shared" si="29"/>
        <v>0</v>
      </c>
      <c r="U195" s="644"/>
      <c r="V195" s="644"/>
    </row>
    <row r="196" spans="2:22" x14ac:dyDescent="0.25">
      <c r="B196" s="951"/>
      <c r="C196" s="954"/>
      <c r="D196" s="652"/>
      <c r="E196" s="652"/>
      <c r="F196" s="644"/>
      <c r="G196" s="651"/>
      <c r="H196" s="650" t="str">
        <f t="shared" si="25"/>
        <v/>
      </c>
      <c r="I196" s="642"/>
      <c r="J196" s="649"/>
      <c r="K196" s="653" t="str">
        <f t="shared" si="26"/>
        <v/>
      </c>
      <c r="L196" s="647"/>
      <c r="M196" s="647"/>
      <c r="N196" s="646">
        <f t="shared" si="27"/>
        <v>0</v>
      </c>
      <c r="O196" s="644"/>
      <c r="P196" s="645">
        <f t="shared" si="28"/>
        <v>0</v>
      </c>
      <c r="Q196" s="644"/>
      <c r="R196" s="644"/>
      <c r="S196" s="642"/>
      <c r="T196" s="643">
        <f t="shared" si="29"/>
        <v>0</v>
      </c>
      <c r="U196" s="644"/>
      <c r="V196" s="644"/>
    </row>
    <row r="197" spans="2:22" x14ac:dyDescent="0.25">
      <c r="B197" s="951"/>
      <c r="C197" s="954"/>
      <c r="D197" s="652"/>
      <c r="E197" s="652"/>
      <c r="F197" s="644"/>
      <c r="G197" s="651"/>
      <c r="H197" s="650" t="str">
        <f t="shared" ref="H197:H204" si="30">IF(G197&gt;$H$1,F197,"")</f>
        <v/>
      </c>
      <c r="I197" s="642"/>
      <c r="J197" s="649"/>
      <c r="K197" s="653" t="str">
        <f t="shared" ref="K197:K204" si="31">IF(J197&gt;$H$1,I197,"")</f>
        <v/>
      </c>
      <c r="L197" s="647"/>
      <c r="M197" s="647"/>
      <c r="N197" s="646">
        <f t="shared" ref="N197:N204" si="32">L197+M197</f>
        <v>0</v>
      </c>
      <c r="O197" s="644"/>
      <c r="P197" s="645">
        <f t="shared" ref="P197:P204" si="33">I197-(N197+O197)</f>
        <v>0</v>
      </c>
      <c r="Q197" s="644"/>
      <c r="R197" s="644"/>
      <c r="S197" s="642"/>
      <c r="T197" s="643">
        <f t="shared" ref="T197:T204" si="34">I197-N197-Q197-R197+S197</f>
        <v>0</v>
      </c>
      <c r="U197" s="644"/>
      <c r="V197" s="644"/>
    </row>
    <row r="198" spans="2:22" x14ac:dyDescent="0.25">
      <c r="B198" s="951"/>
      <c r="C198" s="954"/>
      <c r="D198" s="652"/>
      <c r="E198" s="652"/>
      <c r="F198" s="644"/>
      <c r="G198" s="651"/>
      <c r="H198" s="650" t="str">
        <f t="shared" si="30"/>
        <v/>
      </c>
      <c r="I198" s="642"/>
      <c r="J198" s="649"/>
      <c r="K198" s="653" t="str">
        <f t="shared" si="31"/>
        <v/>
      </c>
      <c r="L198" s="647"/>
      <c r="M198" s="647"/>
      <c r="N198" s="646">
        <f t="shared" si="32"/>
        <v>0</v>
      </c>
      <c r="O198" s="644"/>
      <c r="P198" s="645">
        <f t="shared" si="33"/>
        <v>0</v>
      </c>
      <c r="Q198" s="644"/>
      <c r="R198" s="644"/>
      <c r="S198" s="642"/>
      <c r="T198" s="643">
        <f t="shared" si="34"/>
        <v>0</v>
      </c>
      <c r="U198" s="644"/>
      <c r="V198" s="644"/>
    </row>
    <row r="199" spans="2:22" x14ac:dyDescent="0.25">
      <c r="B199" s="951"/>
      <c r="C199" s="954"/>
      <c r="D199" s="652"/>
      <c r="E199" s="652"/>
      <c r="F199" s="644"/>
      <c r="G199" s="651"/>
      <c r="H199" s="650" t="str">
        <f t="shared" si="30"/>
        <v/>
      </c>
      <c r="I199" s="642"/>
      <c r="J199" s="649"/>
      <c r="K199" s="653" t="str">
        <f t="shared" si="31"/>
        <v/>
      </c>
      <c r="L199" s="647"/>
      <c r="M199" s="647"/>
      <c r="N199" s="646">
        <f t="shared" si="32"/>
        <v>0</v>
      </c>
      <c r="O199" s="644"/>
      <c r="P199" s="645">
        <f t="shared" si="33"/>
        <v>0</v>
      </c>
      <c r="Q199" s="644"/>
      <c r="R199" s="644"/>
      <c r="S199" s="642"/>
      <c r="T199" s="643">
        <f t="shared" si="34"/>
        <v>0</v>
      </c>
      <c r="U199" s="644"/>
      <c r="V199" s="644"/>
    </row>
    <row r="200" spans="2:22" x14ac:dyDescent="0.25">
      <c r="B200" s="951"/>
      <c r="C200" s="954"/>
      <c r="D200" s="652"/>
      <c r="E200" s="652"/>
      <c r="F200" s="644"/>
      <c r="G200" s="651"/>
      <c r="H200" s="650" t="str">
        <f t="shared" si="30"/>
        <v/>
      </c>
      <c r="I200" s="642"/>
      <c r="J200" s="649"/>
      <c r="K200" s="653" t="str">
        <f t="shared" si="31"/>
        <v/>
      </c>
      <c r="L200" s="647"/>
      <c r="M200" s="647"/>
      <c r="N200" s="646">
        <f t="shared" si="32"/>
        <v>0</v>
      </c>
      <c r="O200" s="644"/>
      <c r="P200" s="645">
        <f t="shared" si="33"/>
        <v>0</v>
      </c>
      <c r="Q200" s="644"/>
      <c r="R200" s="644"/>
      <c r="S200" s="642"/>
      <c r="T200" s="643">
        <f t="shared" si="34"/>
        <v>0</v>
      </c>
      <c r="U200" s="644"/>
      <c r="V200" s="644"/>
    </row>
    <row r="201" spans="2:22" x14ac:dyDescent="0.25">
      <c r="B201" s="951"/>
      <c r="C201" s="954"/>
      <c r="D201" s="652"/>
      <c r="E201" s="652"/>
      <c r="F201" s="644"/>
      <c r="G201" s="651"/>
      <c r="H201" s="650" t="str">
        <f t="shared" si="30"/>
        <v/>
      </c>
      <c r="I201" s="642"/>
      <c r="J201" s="649"/>
      <c r="K201" s="653" t="str">
        <f t="shared" si="31"/>
        <v/>
      </c>
      <c r="L201" s="647"/>
      <c r="M201" s="647"/>
      <c r="N201" s="646">
        <f t="shared" si="32"/>
        <v>0</v>
      </c>
      <c r="O201" s="644"/>
      <c r="P201" s="645">
        <f t="shared" si="33"/>
        <v>0</v>
      </c>
      <c r="Q201" s="644"/>
      <c r="R201" s="644"/>
      <c r="S201" s="642"/>
      <c r="T201" s="643">
        <f t="shared" si="34"/>
        <v>0</v>
      </c>
      <c r="U201" s="644"/>
      <c r="V201" s="644"/>
    </row>
    <row r="202" spans="2:22" x14ac:dyDescent="0.25">
      <c r="B202" s="951"/>
      <c r="C202" s="954"/>
      <c r="D202" s="652"/>
      <c r="E202" s="652"/>
      <c r="F202" s="644"/>
      <c r="G202" s="651"/>
      <c r="H202" s="650" t="str">
        <f t="shared" si="30"/>
        <v/>
      </c>
      <c r="I202" s="642"/>
      <c r="J202" s="649"/>
      <c r="K202" s="653" t="str">
        <f t="shared" si="31"/>
        <v/>
      </c>
      <c r="L202" s="647"/>
      <c r="M202" s="647"/>
      <c r="N202" s="646">
        <f t="shared" si="32"/>
        <v>0</v>
      </c>
      <c r="O202" s="644"/>
      <c r="P202" s="645">
        <f t="shared" si="33"/>
        <v>0</v>
      </c>
      <c r="Q202" s="644"/>
      <c r="R202" s="644"/>
      <c r="S202" s="642"/>
      <c r="T202" s="643">
        <f t="shared" si="34"/>
        <v>0</v>
      </c>
      <c r="U202" s="644"/>
      <c r="V202" s="644"/>
    </row>
    <row r="203" spans="2:22" x14ac:dyDescent="0.25">
      <c r="B203" s="951"/>
      <c r="C203" s="954"/>
      <c r="D203" s="652"/>
      <c r="E203" s="652"/>
      <c r="F203" s="644"/>
      <c r="G203" s="651"/>
      <c r="H203" s="650" t="str">
        <f t="shared" si="30"/>
        <v/>
      </c>
      <c r="I203" s="642"/>
      <c r="J203" s="649"/>
      <c r="K203" s="653" t="str">
        <f t="shared" si="31"/>
        <v/>
      </c>
      <c r="L203" s="647"/>
      <c r="M203" s="647"/>
      <c r="N203" s="646">
        <f t="shared" si="32"/>
        <v>0</v>
      </c>
      <c r="O203" s="644"/>
      <c r="P203" s="645">
        <f t="shared" si="33"/>
        <v>0</v>
      </c>
      <c r="Q203" s="644"/>
      <c r="R203" s="644"/>
      <c r="S203" s="642"/>
      <c r="T203" s="643">
        <f t="shared" si="34"/>
        <v>0</v>
      </c>
      <c r="U203" s="644"/>
      <c r="V203" s="644"/>
    </row>
    <row r="204" spans="2:22" x14ac:dyDescent="0.25">
      <c r="B204" s="952"/>
      <c r="C204" s="955"/>
      <c r="D204" s="652"/>
      <c r="E204" s="652"/>
      <c r="F204" s="644"/>
      <c r="G204" s="651"/>
      <c r="H204" s="650" t="str">
        <f t="shared" si="30"/>
        <v/>
      </c>
      <c r="I204" s="642"/>
      <c r="J204" s="649"/>
      <c r="K204" s="648" t="str">
        <f t="shared" si="31"/>
        <v/>
      </c>
      <c r="L204" s="647"/>
      <c r="M204" s="647"/>
      <c r="N204" s="646">
        <f t="shared" si="32"/>
        <v>0</v>
      </c>
      <c r="O204" s="644"/>
      <c r="P204" s="645">
        <f t="shared" si="33"/>
        <v>0</v>
      </c>
      <c r="Q204" s="644"/>
      <c r="R204" s="644"/>
      <c r="S204" s="642"/>
      <c r="T204" s="643">
        <f t="shared" si="34"/>
        <v>0</v>
      </c>
      <c r="U204" s="644"/>
      <c r="V204" s="644"/>
    </row>
    <row r="205" spans="2:22" s="632" customFormat="1" ht="15.75" thickBot="1" x14ac:dyDescent="0.3">
      <c r="B205" s="641"/>
      <c r="C205" s="640" t="s">
        <v>6</v>
      </c>
      <c r="D205" s="639"/>
      <c r="E205" s="639"/>
      <c r="F205" s="634">
        <f>SUM(F5:F204)</f>
        <v>0</v>
      </c>
      <c r="G205" s="638"/>
      <c r="H205" s="690">
        <f>SUM(H5:H204)</f>
        <v>0</v>
      </c>
      <c r="I205" s="636">
        <f>SUM(I5:I204)</f>
        <v>0</v>
      </c>
      <c r="J205" s="637"/>
      <c r="K205" s="689">
        <f t="shared" ref="K205:T205" si="35">SUM(K5:K204)</f>
        <v>0</v>
      </c>
      <c r="L205" s="636">
        <f t="shared" si="35"/>
        <v>0</v>
      </c>
      <c r="M205" s="636">
        <f t="shared" si="35"/>
        <v>0</v>
      </c>
      <c r="N205" s="635">
        <f t="shared" si="35"/>
        <v>0</v>
      </c>
      <c r="O205" s="634">
        <f t="shared" si="35"/>
        <v>0</v>
      </c>
      <c r="P205" s="634">
        <f t="shared" si="35"/>
        <v>0</v>
      </c>
      <c r="Q205" s="634">
        <f t="shared" si="35"/>
        <v>0</v>
      </c>
      <c r="R205" s="634">
        <f t="shared" si="35"/>
        <v>0</v>
      </c>
      <c r="S205" s="634">
        <f t="shared" si="35"/>
        <v>0</v>
      </c>
      <c r="T205" s="633">
        <f t="shared" si="35"/>
        <v>0</v>
      </c>
    </row>
  </sheetData>
  <sheetProtection password="B3C7" sheet="1" objects="1" scenarios="1"/>
  <mergeCells count="3">
    <mergeCell ref="B3:B4"/>
    <mergeCell ref="B5:B204"/>
    <mergeCell ref="C5:C204"/>
  </mergeCells>
  <hyperlinks>
    <hyperlink ref="A1:A2" location="'List of Clients'!A1" display="HOME"/>
    <hyperlink ref="A3" location="'List of Clients'!A1" display="CLIENTS LIST"/>
  </hyperlinks>
  <pageMargins left="0.7" right="0.7" top="0.75" bottom="0.75" header="0.3" footer="0.3"/>
  <pageSetup scale="7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6"/>
  <sheetViews>
    <sheetView showGridLines="0" view="pageBreakPreview" topLeftCell="A103" zoomScale="80" zoomScaleSheetLayoutView="80" workbookViewId="0">
      <selection activeCell="B118" sqref="B118"/>
    </sheetView>
  </sheetViews>
  <sheetFormatPr defaultRowHeight="15" x14ac:dyDescent="0.25"/>
  <cols>
    <col min="1" max="1" width="5.42578125" style="191" customWidth="1"/>
    <col min="2" max="2" width="58" style="191" customWidth="1"/>
    <col min="3" max="3" width="14.85546875" style="191" customWidth="1"/>
    <col min="4" max="4" width="21.42578125" style="191" customWidth="1"/>
    <col min="5" max="5" width="15.7109375" style="191" customWidth="1"/>
    <col min="6" max="6" width="13.7109375" style="191" customWidth="1"/>
    <col min="7" max="7" width="16.42578125" style="191" customWidth="1"/>
    <col min="8" max="8" width="12.5703125" style="191" customWidth="1"/>
    <col min="9" max="9" width="11" style="191" customWidth="1"/>
    <col min="10" max="10" width="23.140625" style="191" customWidth="1"/>
    <col min="11" max="16384" width="9.140625" style="191"/>
  </cols>
  <sheetData>
    <row r="1" spans="1:12" x14ac:dyDescent="0.25">
      <c r="A1" s="192" t="s">
        <v>1249</v>
      </c>
      <c r="K1" s="963" t="s">
        <v>172</v>
      </c>
    </row>
    <row r="2" spans="1:12" x14ac:dyDescent="0.25">
      <c r="E2" s="494"/>
      <c r="K2" s="963"/>
    </row>
    <row r="3" spans="1:12" x14ac:dyDescent="0.25">
      <c r="C3" s="496" t="s">
        <v>940</v>
      </c>
      <c r="E3" s="494"/>
    </row>
    <row r="4" spans="1:12" x14ac:dyDescent="0.25">
      <c r="C4" s="496" t="s">
        <v>1248</v>
      </c>
      <c r="E4" s="494"/>
    </row>
    <row r="5" spans="1:12" x14ac:dyDescent="0.25">
      <c r="C5" s="496" t="s">
        <v>941</v>
      </c>
    </row>
    <row r="6" spans="1:12" x14ac:dyDescent="0.25">
      <c r="E6" s="197"/>
    </row>
    <row r="7" spans="1:12" x14ac:dyDescent="0.25">
      <c r="B7" s="964" t="s">
        <v>987</v>
      </c>
      <c r="C7" s="964"/>
      <c r="D7" s="964"/>
      <c r="E7" s="964"/>
      <c r="F7" s="964"/>
      <c r="G7" s="964"/>
      <c r="H7" s="964"/>
      <c r="I7" s="964"/>
      <c r="J7" s="964"/>
    </row>
    <row r="8" spans="1:12" x14ac:dyDescent="0.25">
      <c r="E8" s="197"/>
    </row>
    <row r="9" spans="1:12" ht="30" customHeight="1" x14ac:dyDescent="0.25">
      <c r="A9" s="195">
        <v>1</v>
      </c>
      <c r="B9" s="194" t="s">
        <v>960</v>
      </c>
      <c r="C9" s="202"/>
      <c r="D9" s="202"/>
      <c r="E9" s="202"/>
      <c r="F9" s="202"/>
      <c r="G9" s="202"/>
      <c r="H9" s="212"/>
      <c r="I9" s="213"/>
      <c r="J9" s="213"/>
      <c r="K9" s="213"/>
    </row>
    <row r="10" spans="1:12" ht="18.75" customHeight="1" x14ac:dyDescent="0.25">
      <c r="C10" s="198"/>
      <c r="D10" s="198"/>
      <c r="E10" s="198"/>
    </row>
    <row r="11" spans="1:12" ht="29.25" customHeight="1" x14ac:dyDescent="0.25">
      <c r="A11" s="195">
        <v>2</v>
      </c>
      <c r="B11" s="194" t="s">
        <v>942</v>
      </c>
      <c r="C11" s="202"/>
      <c r="D11" s="202"/>
      <c r="E11" s="202"/>
      <c r="F11" s="202"/>
      <c r="G11" s="202"/>
      <c r="H11" s="212"/>
      <c r="I11" s="965"/>
      <c r="J11" s="965"/>
      <c r="K11" s="965"/>
    </row>
    <row r="12" spans="1:12" x14ac:dyDescent="0.25">
      <c r="A12" s="195"/>
      <c r="B12" s="194"/>
      <c r="C12" s="198"/>
      <c r="D12" s="198"/>
      <c r="E12" s="198"/>
      <c r="F12" s="203"/>
      <c r="G12" s="198"/>
      <c r="H12" s="198"/>
      <c r="I12" s="198"/>
      <c r="J12" s="198"/>
      <c r="K12" s="198"/>
    </row>
    <row r="13" spans="1:12" ht="28.5" customHeight="1" x14ac:dyDescent="0.25">
      <c r="A13" s="492">
        <v>3</v>
      </c>
      <c r="B13" s="194" t="s">
        <v>961</v>
      </c>
      <c r="C13" s="202"/>
      <c r="D13" s="202"/>
      <c r="E13" s="202"/>
      <c r="F13" s="202"/>
      <c r="G13" s="202"/>
      <c r="H13" s="212"/>
      <c r="I13" s="212"/>
      <c r="J13" s="212"/>
      <c r="K13" s="212"/>
    </row>
    <row r="14" spans="1:12" ht="21" customHeight="1" x14ac:dyDescent="0.25">
      <c r="A14" s="205"/>
      <c r="B14" s="209"/>
      <c r="C14" s="495"/>
      <c r="D14" s="495"/>
      <c r="E14" s="495"/>
      <c r="F14" s="495"/>
      <c r="G14" s="495"/>
      <c r="H14" s="495"/>
      <c r="I14" s="495"/>
      <c r="J14" s="495"/>
      <c r="K14" s="495"/>
    </row>
    <row r="15" spans="1:12" ht="27" customHeight="1" x14ac:dyDescent="0.25">
      <c r="A15" s="195">
        <v>4</v>
      </c>
      <c r="B15" s="194" t="s">
        <v>954</v>
      </c>
      <c r="C15" s="202"/>
      <c r="D15" s="202"/>
      <c r="E15" s="202"/>
      <c r="F15" s="202"/>
      <c r="G15" s="202"/>
      <c r="H15" s="212"/>
      <c r="I15" s="212"/>
      <c r="J15" s="212"/>
      <c r="K15" s="212"/>
      <c r="L15" s="198"/>
    </row>
    <row r="16" spans="1:12" x14ac:dyDescent="0.25">
      <c r="A16" s="195"/>
      <c r="B16" s="209"/>
      <c r="C16" s="198"/>
      <c r="D16" s="198"/>
      <c r="E16" s="198"/>
      <c r="F16" s="198"/>
      <c r="G16" s="198"/>
    </row>
    <row r="17" spans="1:7" x14ac:dyDescent="0.25">
      <c r="A17" s="195">
        <v>5</v>
      </c>
      <c r="B17" s="194" t="s">
        <v>955</v>
      </c>
      <c r="C17" s="961"/>
      <c r="D17" s="961"/>
      <c r="E17" s="961"/>
      <c r="F17" s="961"/>
      <c r="G17" s="961"/>
    </row>
    <row r="18" spans="1:7" x14ac:dyDescent="0.25">
      <c r="A18" s="195"/>
      <c r="B18" s="209"/>
      <c r="C18" s="198"/>
      <c r="D18" s="198"/>
      <c r="E18" s="198"/>
      <c r="F18" s="198"/>
    </row>
    <row r="19" spans="1:7" ht="24" customHeight="1" x14ac:dyDescent="0.25">
      <c r="A19" s="492">
        <v>6</v>
      </c>
      <c r="B19" s="194" t="s">
        <v>1247</v>
      </c>
      <c r="C19" s="206"/>
      <c r="D19" s="206"/>
      <c r="E19" s="206"/>
      <c r="F19" s="206"/>
      <c r="G19" s="206"/>
    </row>
    <row r="20" spans="1:7" ht="24" customHeight="1" x14ac:dyDescent="0.25">
      <c r="A20" s="205"/>
      <c r="B20" s="194"/>
      <c r="C20" s="198"/>
      <c r="D20" s="198"/>
      <c r="E20" s="198"/>
      <c r="F20" s="198"/>
      <c r="G20" s="198"/>
    </row>
    <row r="21" spans="1:7" x14ac:dyDescent="0.25">
      <c r="A21" s="214">
        <v>7</v>
      </c>
      <c r="B21" s="194" t="s">
        <v>1246</v>
      </c>
      <c r="C21" s="206"/>
      <c r="D21" s="206"/>
      <c r="E21" s="206"/>
      <c r="F21" s="206"/>
      <c r="G21" s="206"/>
    </row>
    <row r="22" spans="1:7" x14ac:dyDescent="0.25">
      <c r="A22" s="214"/>
      <c r="B22" s="194"/>
    </row>
    <row r="23" spans="1:7" x14ac:dyDescent="0.25">
      <c r="A23" s="195">
        <v>8</v>
      </c>
      <c r="B23" s="194" t="s">
        <v>943</v>
      </c>
      <c r="C23" s="198"/>
      <c r="D23" s="198"/>
      <c r="E23" s="198"/>
      <c r="F23" s="198"/>
      <c r="G23" s="198"/>
    </row>
    <row r="24" spans="1:7" x14ac:dyDescent="0.25">
      <c r="A24" s="195" t="s">
        <v>957</v>
      </c>
      <c r="B24" s="195" t="s">
        <v>962</v>
      </c>
      <c r="C24" s="206"/>
      <c r="D24" s="206"/>
      <c r="E24" s="206"/>
      <c r="F24" s="206"/>
      <c r="G24" s="206"/>
    </row>
    <row r="25" spans="1:7" x14ac:dyDescent="0.25">
      <c r="A25" s="195"/>
      <c r="B25" s="195"/>
      <c r="C25" s="198"/>
      <c r="D25" s="198"/>
      <c r="E25" s="198"/>
      <c r="F25" s="198"/>
      <c r="G25" s="198"/>
    </row>
    <row r="26" spans="1:7" x14ac:dyDescent="0.25">
      <c r="A26" s="195" t="s">
        <v>958</v>
      </c>
      <c r="B26" s="195" t="s">
        <v>963</v>
      </c>
      <c r="C26" s="206"/>
      <c r="D26" s="206"/>
      <c r="E26" s="206"/>
      <c r="F26" s="206"/>
      <c r="G26" s="206"/>
    </row>
    <row r="27" spans="1:7" x14ac:dyDescent="0.25">
      <c r="A27" s="195"/>
      <c r="B27" s="195"/>
      <c r="C27" s="198"/>
      <c r="D27" s="198"/>
      <c r="E27" s="198"/>
      <c r="F27" s="198"/>
      <c r="G27" s="198"/>
    </row>
    <row r="28" spans="1:7" x14ac:dyDescent="0.25">
      <c r="A28" s="195" t="s">
        <v>959</v>
      </c>
      <c r="B28" s="195" t="s">
        <v>964</v>
      </c>
      <c r="C28" s="206"/>
      <c r="D28" s="206"/>
      <c r="E28" s="206"/>
      <c r="F28" s="206"/>
      <c r="G28" s="206"/>
    </row>
    <row r="29" spans="1:7" x14ac:dyDescent="0.25">
      <c r="E29" s="197"/>
    </row>
    <row r="30" spans="1:7" x14ac:dyDescent="0.25">
      <c r="A30" s="195">
        <v>9</v>
      </c>
      <c r="B30" s="496" t="s">
        <v>944</v>
      </c>
    </row>
    <row r="31" spans="1:7" ht="15.75" thickBot="1" x14ac:dyDescent="0.3">
      <c r="B31" s="197"/>
    </row>
    <row r="32" spans="1:7" ht="15" customHeight="1" thickBot="1" x14ac:dyDescent="0.3">
      <c r="B32" s="208" t="s">
        <v>162</v>
      </c>
      <c r="C32" s="207" t="s">
        <v>945</v>
      </c>
      <c r="D32" s="210" t="s">
        <v>110</v>
      </c>
    </row>
    <row r="33" spans="1:7" ht="15" customHeight="1" x14ac:dyDescent="0.25">
      <c r="B33" s="489"/>
      <c r="C33" s="489"/>
      <c r="D33" s="489"/>
    </row>
    <row r="34" spans="1:7" ht="15" customHeight="1" x14ac:dyDescent="0.25">
      <c r="B34" s="490"/>
      <c r="C34" s="490"/>
      <c r="D34" s="490"/>
    </row>
    <row r="35" spans="1:7" ht="15.75" customHeight="1" x14ac:dyDescent="0.25">
      <c r="B35" s="490"/>
      <c r="C35" s="490"/>
      <c r="D35" s="490"/>
    </row>
    <row r="36" spans="1:7" ht="15.75" thickBot="1" x14ac:dyDescent="0.3">
      <c r="B36" s="491"/>
      <c r="C36" s="491"/>
      <c r="D36" s="491"/>
    </row>
    <row r="37" spans="1:7" x14ac:dyDescent="0.25">
      <c r="A37" s="191" t="s">
        <v>989</v>
      </c>
      <c r="B37" s="197" t="s">
        <v>1245</v>
      </c>
      <c r="C37" s="197" t="s">
        <v>946</v>
      </c>
      <c r="D37" s="196"/>
      <c r="E37" s="199" t="s">
        <v>947</v>
      </c>
      <c r="F37" s="196"/>
    </row>
    <row r="38" spans="1:7" x14ac:dyDescent="0.25">
      <c r="B38" s="197" t="s">
        <v>965</v>
      </c>
      <c r="C38" s="206"/>
      <c r="D38" s="206"/>
      <c r="E38" s="206"/>
      <c r="F38" s="206"/>
      <c r="G38" s="206"/>
    </row>
    <row r="39" spans="1:7" x14ac:dyDescent="0.25">
      <c r="B39" s="197"/>
      <c r="C39" s="198"/>
      <c r="D39" s="198"/>
      <c r="E39" s="198"/>
      <c r="F39" s="198"/>
      <c r="G39" s="198"/>
    </row>
    <row r="40" spans="1:7" x14ac:dyDescent="0.25">
      <c r="A40" s="197" t="s">
        <v>958</v>
      </c>
      <c r="B40" s="197" t="s">
        <v>966</v>
      </c>
      <c r="C40" s="197" t="s">
        <v>946</v>
      </c>
      <c r="D40" s="196"/>
      <c r="E40" s="199" t="s">
        <v>947</v>
      </c>
      <c r="F40" s="196"/>
    </row>
    <row r="41" spans="1:7" x14ac:dyDescent="0.25">
      <c r="B41" s="197" t="s">
        <v>956</v>
      </c>
      <c r="C41" s="206"/>
      <c r="D41" s="206"/>
      <c r="E41" s="206"/>
      <c r="F41" s="206"/>
      <c r="G41" s="206"/>
    </row>
    <row r="42" spans="1:7" x14ac:dyDescent="0.25">
      <c r="B42" s="197"/>
      <c r="C42" s="198"/>
      <c r="D42" s="198"/>
      <c r="E42" s="198"/>
      <c r="F42" s="198"/>
      <c r="G42" s="198"/>
    </row>
    <row r="43" spans="1:7" x14ac:dyDescent="0.25">
      <c r="A43" s="197" t="s">
        <v>959</v>
      </c>
      <c r="B43" s="197" t="s">
        <v>967</v>
      </c>
      <c r="C43" s="197" t="s">
        <v>946</v>
      </c>
      <c r="D43" s="196"/>
      <c r="E43" s="199" t="s">
        <v>947</v>
      </c>
      <c r="F43" s="196"/>
    </row>
    <row r="44" spans="1:7" x14ac:dyDescent="0.25">
      <c r="B44" s="197" t="s">
        <v>965</v>
      </c>
      <c r="C44" s="206"/>
      <c r="D44" s="206"/>
      <c r="E44" s="206"/>
      <c r="F44" s="206"/>
      <c r="G44" s="206"/>
    </row>
    <row r="45" spans="1:7" x14ac:dyDescent="0.25">
      <c r="B45" s="197"/>
      <c r="C45" s="198"/>
      <c r="D45" s="198"/>
      <c r="E45" s="198"/>
      <c r="F45" s="198"/>
      <c r="G45" s="198"/>
    </row>
    <row r="46" spans="1:7" x14ac:dyDescent="0.25">
      <c r="A46" s="197" t="s">
        <v>968</v>
      </c>
      <c r="B46" s="191" t="s">
        <v>969</v>
      </c>
      <c r="C46" s="198"/>
      <c r="D46" s="206"/>
      <c r="E46" s="206"/>
      <c r="F46" s="206"/>
      <c r="G46" s="206"/>
    </row>
    <row r="47" spans="1:7" x14ac:dyDescent="0.25">
      <c r="E47" s="197"/>
    </row>
    <row r="48" spans="1:7" x14ac:dyDescent="0.25">
      <c r="A48" s="197" t="s">
        <v>1244</v>
      </c>
      <c r="B48" s="197" t="s">
        <v>970</v>
      </c>
      <c r="C48" s="197" t="s">
        <v>946</v>
      </c>
      <c r="D48" s="196"/>
      <c r="E48" s="199" t="s">
        <v>947</v>
      </c>
      <c r="F48" s="196"/>
    </row>
    <row r="49" spans="1:7" x14ac:dyDescent="0.25">
      <c r="B49" s="197" t="s">
        <v>971</v>
      </c>
      <c r="C49" s="206"/>
      <c r="D49" s="206"/>
      <c r="E49" s="206"/>
      <c r="F49" s="206"/>
      <c r="G49" s="206"/>
    </row>
    <row r="50" spans="1:7" x14ac:dyDescent="0.25">
      <c r="B50" s="197"/>
      <c r="C50" s="198"/>
      <c r="D50" s="198"/>
      <c r="E50" s="198"/>
      <c r="F50" s="198"/>
      <c r="G50" s="198"/>
    </row>
    <row r="51" spans="1:7" x14ac:dyDescent="0.25">
      <c r="A51" s="197" t="s">
        <v>958</v>
      </c>
      <c r="B51" s="197" t="s">
        <v>967</v>
      </c>
      <c r="C51" s="197" t="s">
        <v>946</v>
      </c>
      <c r="D51" s="196"/>
      <c r="E51" s="199" t="s">
        <v>947</v>
      </c>
      <c r="F51" s="196"/>
    </row>
    <row r="52" spans="1:7" x14ac:dyDescent="0.25">
      <c r="B52" s="197" t="s">
        <v>965</v>
      </c>
      <c r="C52" s="206"/>
      <c r="D52" s="206"/>
      <c r="E52" s="206"/>
      <c r="F52" s="206"/>
      <c r="G52" s="206"/>
    </row>
    <row r="53" spans="1:7" ht="18" customHeight="1" x14ac:dyDescent="0.25">
      <c r="B53" s="197"/>
      <c r="C53" s="198"/>
      <c r="D53" s="198"/>
      <c r="E53" s="198"/>
      <c r="F53" s="198"/>
      <c r="G53" s="198"/>
    </row>
    <row r="54" spans="1:7" x14ac:dyDescent="0.25">
      <c r="A54" s="200">
        <v>12</v>
      </c>
      <c r="B54" s="193" t="s">
        <v>1243</v>
      </c>
      <c r="C54" s="198"/>
      <c r="D54" s="198"/>
      <c r="E54" s="198"/>
      <c r="F54" s="198"/>
      <c r="G54" s="198"/>
    </row>
    <row r="55" spans="1:7" x14ac:dyDescent="0.25">
      <c r="A55" s="197"/>
      <c r="B55" s="197" t="s">
        <v>972</v>
      </c>
      <c r="C55" s="206"/>
      <c r="D55" s="206"/>
      <c r="E55" s="206"/>
      <c r="F55" s="206"/>
      <c r="G55" s="206"/>
    </row>
    <row r="56" spans="1:7" x14ac:dyDescent="0.25">
      <c r="A56" s="197"/>
      <c r="B56" s="197"/>
      <c r="C56" s="198"/>
      <c r="D56" s="198"/>
      <c r="E56" s="198"/>
      <c r="F56" s="198"/>
      <c r="G56" s="198"/>
    </row>
    <row r="57" spans="1:7" x14ac:dyDescent="0.25">
      <c r="B57" s="197" t="s">
        <v>973</v>
      </c>
      <c r="C57" s="206"/>
      <c r="D57" s="206"/>
      <c r="E57" s="206"/>
      <c r="F57" s="206"/>
      <c r="G57" s="206"/>
    </row>
    <row r="58" spans="1:7" x14ac:dyDescent="0.25">
      <c r="B58" s="197"/>
      <c r="C58" s="198"/>
      <c r="D58" s="198"/>
      <c r="E58" s="198"/>
      <c r="F58" s="198"/>
      <c r="G58" s="198"/>
    </row>
    <row r="59" spans="1:7" x14ac:dyDescent="0.25">
      <c r="A59" s="204">
        <v>13</v>
      </c>
      <c r="B59" s="197" t="s">
        <v>974</v>
      </c>
    </row>
    <row r="60" spans="1:7" x14ac:dyDescent="0.25">
      <c r="B60" s="197" t="s">
        <v>975</v>
      </c>
      <c r="C60" s="198"/>
      <c r="D60" s="206"/>
      <c r="E60" s="206"/>
      <c r="F60" s="206"/>
      <c r="G60" s="206"/>
    </row>
    <row r="61" spans="1:7" x14ac:dyDescent="0.25">
      <c r="B61" s="197"/>
      <c r="C61" s="198"/>
      <c r="D61" s="198"/>
      <c r="E61" s="198"/>
      <c r="F61" s="198"/>
      <c r="G61" s="198"/>
    </row>
    <row r="62" spans="1:7" x14ac:dyDescent="0.25">
      <c r="B62" s="211" t="s">
        <v>976</v>
      </c>
      <c r="C62" s="206"/>
      <c r="D62" s="206"/>
      <c r="E62" s="206"/>
      <c r="F62" s="206"/>
      <c r="G62" s="206"/>
    </row>
    <row r="63" spans="1:7" x14ac:dyDescent="0.25">
      <c r="E63" s="197"/>
    </row>
    <row r="64" spans="1:7" x14ac:dyDescent="0.25">
      <c r="A64" s="200">
        <v>14</v>
      </c>
      <c r="B64" s="197" t="s">
        <v>982</v>
      </c>
      <c r="C64" s="197" t="s">
        <v>946</v>
      </c>
      <c r="D64" s="196"/>
      <c r="E64" s="199" t="s">
        <v>947</v>
      </c>
      <c r="F64" s="196"/>
    </row>
    <row r="65" spans="1:7" x14ac:dyDescent="0.25">
      <c r="B65" s="197" t="s">
        <v>956</v>
      </c>
      <c r="C65" s="198"/>
      <c r="D65" s="206"/>
      <c r="E65" s="206"/>
      <c r="F65" s="206"/>
      <c r="G65" s="206"/>
    </row>
    <row r="66" spans="1:7" x14ac:dyDescent="0.25">
      <c r="A66" s="204"/>
      <c r="B66" s="193"/>
    </row>
    <row r="67" spans="1:7" x14ac:dyDescent="0.25">
      <c r="A67" s="204">
        <v>15</v>
      </c>
      <c r="B67" s="193" t="s">
        <v>977</v>
      </c>
      <c r="C67" s="198"/>
      <c r="D67" s="198"/>
      <c r="E67" s="198"/>
      <c r="F67" s="198"/>
      <c r="G67" s="198"/>
    </row>
    <row r="68" spans="1:7" x14ac:dyDescent="0.25">
      <c r="B68" s="493" t="s">
        <v>1242</v>
      </c>
      <c r="C68" s="196"/>
      <c r="D68" s="197" t="s">
        <v>1241</v>
      </c>
      <c r="E68" s="196"/>
      <c r="F68" s="197" t="s">
        <v>176</v>
      </c>
      <c r="G68" s="196"/>
    </row>
    <row r="69" spans="1:7" x14ac:dyDescent="0.25">
      <c r="E69" s="216" t="s">
        <v>978</v>
      </c>
    </row>
    <row r="70" spans="1:7" x14ac:dyDescent="0.25">
      <c r="A70" s="204">
        <v>16</v>
      </c>
      <c r="B70" s="193" t="s">
        <v>1240</v>
      </c>
    </row>
    <row r="71" spans="1:7" x14ac:dyDescent="0.25">
      <c r="B71" s="204" t="s">
        <v>1239</v>
      </c>
      <c r="C71" s="197" t="s">
        <v>946</v>
      </c>
      <c r="D71" s="196"/>
      <c r="E71" s="199" t="s">
        <v>947</v>
      </c>
      <c r="F71" s="196"/>
    </row>
    <row r="72" spans="1:7" x14ac:dyDescent="0.25">
      <c r="B72" s="197" t="s">
        <v>1234</v>
      </c>
      <c r="C72" s="198"/>
      <c r="D72" s="206"/>
      <c r="E72" s="206"/>
      <c r="F72" s="206"/>
      <c r="G72" s="206"/>
    </row>
    <row r="73" spans="1:7" x14ac:dyDescent="0.25">
      <c r="B73" s="197" t="s">
        <v>1238</v>
      </c>
      <c r="C73" s="197" t="s">
        <v>946</v>
      </c>
      <c r="D73" s="196"/>
      <c r="E73" s="199" t="s">
        <v>947</v>
      </c>
      <c r="F73" s="196"/>
      <c r="G73" s="198"/>
    </row>
    <row r="74" spans="1:7" x14ac:dyDescent="0.25">
      <c r="B74" s="201" t="s">
        <v>1237</v>
      </c>
      <c r="C74" s="198"/>
      <c r="D74" s="198"/>
      <c r="E74" s="198"/>
      <c r="F74" s="198"/>
      <c r="G74" s="198"/>
    </row>
    <row r="75" spans="1:7" x14ac:dyDescent="0.25">
      <c r="B75" s="201"/>
      <c r="C75" s="198"/>
      <c r="D75" s="198"/>
      <c r="E75" s="198"/>
      <c r="F75" s="198"/>
      <c r="G75" s="198"/>
    </row>
    <row r="76" spans="1:7" x14ac:dyDescent="0.25">
      <c r="A76" s="204">
        <v>17</v>
      </c>
      <c r="B76" s="193" t="s">
        <v>1236</v>
      </c>
      <c r="G76" s="198"/>
    </row>
    <row r="77" spans="1:7" x14ac:dyDescent="0.25">
      <c r="B77" s="752" t="s">
        <v>1235</v>
      </c>
      <c r="C77" s="197" t="s">
        <v>946</v>
      </c>
      <c r="D77" s="196"/>
      <c r="E77" s="199" t="s">
        <v>947</v>
      </c>
      <c r="F77" s="196"/>
      <c r="G77" s="198"/>
    </row>
    <row r="78" spans="1:7" x14ac:dyDescent="0.25">
      <c r="B78" s="197" t="s">
        <v>1234</v>
      </c>
      <c r="C78" s="198"/>
      <c r="D78" s="206"/>
      <c r="E78" s="206"/>
      <c r="F78" s="206"/>
      <c r="G78" s="198"/>
    </row>
    <row r="79" spans="1:7" x14ac:dyDescent="0.25">
      <c r="B79" s="201"/>
      <c r="C79" s="198"/>
      <c r="D79" s="198"/>
      <c r="E79" s="198"/>
      <c r="F79" s="198"/>
      <c r="G79" s="198"/>
    </row>
    <row r="80" spans="1:7" x14ac:dyDescent="0.25">
      <c r="A80" s="204">
        <v>18</v>
      </c>
      <c r="B80" s="193" t="s">
        <v>1233</v>
      </c>
    </row>
    <row r="81" spans="1:11" x14ac:dyDescent="0.25">
      <c r="B81" s="197" t="s">
        <v>1232</v>
      </c>
    </row>
    <row r="82" spans="1:11" x14ac:dyDescent="0.25">
      <c r="B82" s="197"/>
    </row>
    <row r="83" spans="1:11" x14ac:dyDescent="0.25">
      <c r="A83" s="204">
        <v>19</v>
      </c>
      <c r="B83" s="193" t="s">
        <v>1231</v>
      </c>
    </row>
    <row r="84" spans="1:11" x14ac:dyDescent="0.25">
      <c r="B84" s="197" t="s">
        <v>1230</v>
      </c>
      <c r="E84" s="193"/>
    </row>
    <row r="85" spans="1:11" x14ac:dyDescent="0.25">
      <c r="B85" s="197"/>
      <c r="E85" s="193"/>
    </row>
    <row r="86" spans="1:11" x14ac:dyDescent="0.25">
      <c r="A86" s="496">
        <v>20</v>
      </c>
      <c r="B86" s="192" t="s">
        <v>1229</v>
      </c>
    </row>
    <row r="87" spans="1:11" ht="15.75" thickBot="1" x14ac:dyDescent="0.3">
      <c r="E87" s="751" t="s">
        <v>948</v>
      </c>
    </row>
    <row r="88" spans="1:11" ht="84" customHeight="1" thickBot="1" x14ac:dyDescent="0.3">
      <c r="B88" s="750" t="s">
        <v>1228</v>
      </c>
      <c r="C88" s="749" t="s">
        <v>1227</v>
      </c>
      <c r="D88" s="749" t="s">
        <v>1226</v>
      </c>
      <c r="E88" s="749" t="s">
        <v>1225</v>
      </c>
      <c r="F88" s="749" t="s">
        <v>1224</v>
      </c>
      <c r="G88" s="749" t="s">
        <v>1223</v>
      </c>
      <c r="H88" s="749" t="s">
        <v>1222</v>
      </c>
      <c r="I88" s="749" t="s">
        <v>1221</v>
      </c>
      <c r="J88" s="749" t="s">
        <v>1220</v>
      </c>
      <c r="K88" s="749" t="s">
        <v>1219</v>
      </c>
    </row>
    <row r="89" spans="1:11" ht="15.75" thickBot="1" x14ac:dyDescent="0.3">
      <c r="B89" s="748"/>
      <c r="C89" s="747"/>
      <c r="D89" s="747"/>
      <c r="E89" s="747"/>
      <c r="F89" s="747"/>
      <c r="G89" s="747"/>
      <c r="H89" s="747"/>
      <c r="I89" s="747"/>
      <c r="J89" s="747"/>
      <c r="K89" s="747"/>
    </row>
    <row r="90" spans="1:11" ht="15.75" thickBot="1" x14ac:dyDescent="0.3">
      <c r="B90" s="491"/>
      <c r="C90" s="747"/>
      <c r="D90" s="747"/>
      <c r="E90" s="747"/>
      <c r="F90" s="747"/>
      <c r="G90" s="747"/>
      <c r="H90" s="747"/>
      <c r="I90" s="747"/>
      <c r="J90" s="747"/>
      <c r="K90" s="747"/>
    </row>
    <row r="91" spans="1:11" ht="15.75" thickBot="1" x14ac:dyDescent="0.3">
      <c r="B91" s="491"/>
      <c r="C91" s="747"/>
      <c r="D91" s="747"/>
      <c r="E91" s="747"/>
      <c r="F91" s="747"/>
      <c r="G91" s="747"/>
      <c r="H91" s="747"/>
      <c r="I91" s="747"/>
      <c r="J91" s="747"/>
      <c r="K91" s="747"/>
    </row>
    <row r="92" spans="1:11" ht="15.75" thickBot="1" x14ac:dyDescent="0.3">
      <c r="B92" s="491"/>
      <c r="C92" s="747"/>
      <c r="D92" s="747"/>
      <c r="E92" s="747"/>
      <c r="F92" s="747"/>
      <c r="G92" s="747"/>
      <c r="H92" s="747"/>
      <c r="I92" s="747"/>
      <c r="J92" s="747"/>
      <c r="K92" s="747"/>
    </row>
    <row r="93" spans="1:11" ht="15.75" thickBot="1" x14ac:dyDescent="0.3">
      <c r="B93" s="491"/>
      <c r="C93" s="747"/>
      <c r="D93" s="747"/>
      <c r="E93" s="747"/>
      <c r="F93" s="747"/>
      <c r="G93" s="747"/>
      <c r="H93" s="747"/>
      <c r="I93" s="747"/>
      <c r="J93" s="747"/>
      <c r="K93" s="747"/>
    </row>
    <row r="94" spans="1:11" ht="15.75" thickBot="1" x14ac:dyDescent="0.3">
      <c r="B94" s="491"/>
      <c r="C94" s="747"/>
      <c r="D94" s="747"/>
      <c r="E94" s="747"/>
      <c r="F94" s="747"/>
      <c r="G94" s="747"/>
      <c r="H94" s="747"/>
      <c r="I94" s="747"/>
      <c r="J94" s="747"/>
      <c r="K94" s="747"/>
    </row>
    <row r="95" spans="1:11" ht="15.75" thickBot="1" x14ac:dyDescent="0.3">
      <c r="B95" s="491"/>
      <c r="C95" s="747"/>
      <c r="D95" s="747"/>
      <c r="E95" s="747"/>
      <c r="F95" s="747"/>
      <c r="G95" s="747"/>
      <c r="H95" s="747"/>
      <c r="I95" s="747"/>
      <c r="J95" s="747"/>
      <c r="K95" s="747"/>
    </row>
    <row r="96" spans="1:11" x14ac:dyDescent="0.25">
      <c r="E96" s="197"/>
    </row>
    <row r="97" spans="1:5" x14ac:dyDescent="0.25">
      <c r="A97" s="496">
        <v>21</v>
      </c>
      <c r="B97" s="193" t="s">
        <v>1218</v>
      </c>
    </row>
    <row r="98" spans="1:5" x14ac:dyDescent="0.25">
      <c r="B98" s="191" t="s">
        <v>1217</v>
      </c>
      <c r="E98" s="746"/>
    </row>
    <row r="99" spans="1:5" x14ac:dyDescent="0.25">
      <c r="A99" s="191" t="s">
        <v>1216</v>
      </c>
      <c r="B99" s="191" t="s">
        <v>1215</v>
      </c>
      <c r="D99" s="493" t="s">
        <v>985</v>
      </c>
    </row>
    <row r="100" spans="1:5" x14ac:dyDescent="0.25">
      <c r="A100" s="191" t="s">
        <v>986</v>
      </c>
      <c r="B100" s="191" t="s">
        <v>1214</v>
      </c>
      <c r="D100" s="493" t="s">
        <v>985</v>
      </c>
    </row>
    <row r="101" spans="1:5" x14ac:dyDescent="0.25">
      <c r="A101" s="191" t="s">
        <v>1213</v>
      </c>
      <c r="B101" s="191" t="s">
        <v>1212</v>
      </c>
      <c r="D101" s="493" t="s">
        <v>985</v>
      </c>
    </row>
    <row r="102" spans="1:5" x14ac:dyDescent="0.25">
      <c r="A102" s="191" t="s">
        <v>1211</v>
      </c>
      <c r="B102" s="191" t="s">
        <v>1210</v>
      </c>
      <c r="D102" s="493" t="s">
        <v>985</v>
      </c>
    </row>
    <row r="103" spans="1:5" x14ac:dyDescent="0.25">
      <c r="A103" s="191" t="s">
        <v>1209</v>
      </c>
      <c r="B103" s="191" t="s">
        <v>1208</v>
      </c>
      <c r="D103" s="493" t="s">
        <v>985</v>
      </c>
    </row>
    <row r="105" spans="1:5" x14ac:dyDescent="0.25">
      <c r="E105" s="197"/>
    </row>
    <row r="106" spans="1:5" x14ac:dyDescent="0.25">
      <c r="A106" s="204">
        <v>22</v>
      </c>
      <c r="B106" s="193" t="s">
        <v>1207</v>
      </c>
    </row>
    <row r="107" spans="1:5" x14ac:dyDescent="0.25">
      <c r="E107" s="197"/>
    </row>
    <row r="108" spans="1:5" x14ac:dyDescent="0.25">
      <c r="B108" s="197" t="s">
        <v>1206</v>
      </c>
      <c r="D108" s="493" t="s">
        <v>949</v>
      </c>
    </row>
    <row r="109" spans="1:5" x14ac:dyDescent="0.25">
      <c r="B109" s="197" t="s">
        <v>1205</v>
      </c>
      <c r="D109" s="199" t="s">
        <v>949</v>
      </c>
    </row>
    <row r="110" spans="1:5" x14ac:dyDescent="0.25">
      <c r="B110" s="197" t="s">
        <v>1204</v>
      </c>
      <c r="D110" s="199" t="s">
        <v>949</v>
      </c>
    </row>
    <row r="111" spans="1:5" x14ac:dyDescent="0.25">
      <c r="B111" s="197" t="s">
        <v>1203</v>
      </c>
      <c r="D111" s="199" t="s">
        <v>949</v>
      </c>
    </row>
    <row r="112" spans="1:5" x14ac:dyDescent="0.25">
      <c r="B112" s="197" t="s">
        <v>1202</v>
      </c>
      <c r="D112" s="199" t="s">
        <v>949</v>
      </c>
    </row>
    <row r="113" spans="1:9" ht="15.75" thickBot="1" x14ac:dyDescent="0.3">
      <c r="B113" s="197" t="s">
        <v>1201</v>
      </c>
      <c r="D113" s="745" t="s">
        <v>979</v>
      </c>
    </row>
    <row r="114" spans="1:9" ht="15.75" thickTop="1" x14ac:dyDescent="0.25">
      <c r="B114" s="197" t="s">
        <v>1200</v>
      </c>
      <c r="E114" s="197"/>
    </row>
    <row r="115" spans="1:9" x14ac:dyDescent="0.25">
      <c r="B115" s="197"/>
      <c r="E115" s="197"/>
    </row>
    <row r="116" spans="1:9" x14ac:dyDescent="0.25">
      <c r="A116" s="192"/>
      <c r="B116" s="815"/>
      <c r="C116" s="816" t="s">
        <v>60</v>
      </c>
      <c r="D116" s="816" t="s">
        <v>1371</v>
      </c>
      <c r="E116" s="817" t="s">
        <v>1372</v>
      </c>
      <c r="F116" s="817" t="s">
        <v>1373</v>
      </c>
      <c r="G116" s="817" t="s">
        <v>1374</v>
      </c>
      <c r="H116" s="817" t="s">
        <v>1375</v>
      </c>
      <c r="I116" s="818" t="s">
        <v>1145</v>
      </c>
    </row>
    <row r="117" spans="1:9" x14ac:dyDescent="0.25">
      <c r="A117" s="192"/>
      <c r="B117" s="211"/>
      <c r="C117" s="816"/>
      <c r="D117" s="196"/>
      <c r="E117" s="196"/>
      <c r="F117" s="196"/>
      <c r="G117" s="196"/>
      <c r="H117" s="196"/>
      <c r="I117" s="196"/>
    </row>
    <row r="118" spans="1:9" x14ac:dyDescent="0.25">
      <c r="A118" s="192"/>
      <c r="B118" s="33" t="s">
        <v>1376</v>
      </c>
      <c r="C118" s="819"/>
    </row>
    <row r="119" spans="1:9" x14ac:dyDescent="0.25">
      <c r="B119" s="197"/>
      <c r="E119" s="197"/>
    </row>
    <row r="120" spans="1:9" x14ac:dyDescent="0.25">
      <c r="B120" s="197"/>
      <c r="E120" s="197"/>
    </row>
    <row r="121" spans="1:9" x14ac:dyDescent="0.25">
      <c r="E121" s="197"/>
    </row>
    <row r="122" spans="1:9" x14ac:dyDescent="0.25">
      <c r="A122" s="215">
        <v>23</v>
      </c>
      <c r="B122" s="205" t="s">
        <v>980</v>
      </c>
      <c r="C122" s="197" t="s">
        <v>946</v>
      </c>
      <c r="D122" s="196"/>
      <c r="E122" s="199" t="s">
        <v>947</v>
      </c>
      <c r="F122" s="196"/>
    </row>
    <row r="123" spans="1:9" x14ac:dyDescent="0.25">
      <c r="B123" s="197" t="s">
        <v>981</v>
      </c>
      <c r="C123" s="198"/>
      <c r="D123" s="206"/>
      <c r="E123" s="206"/>
      <c r="F123" s="206"/>
      <c r="G123" s="206"/>
    </row>
    <row r="124" spans="1:9" x14ac:dyDescent="0.25">
      <c r="F124" s="197"/>
    </row>
    <row r="125" spans="1:9" x14ac:dyDescent="0.25">
      <c r="E125" s="197"/>
    </row>
    <row r="126" spans="1:9" x14ac:dyDescent="0.25">
      <c r="A126" s="204">
        <v>24</v>
      </c>
      <c r="B126" s="197" t="s">
        <v>988</v>
      </c>
    </row>
    <row r="127" spans="1:9" x14ac:dyDescent="0.25">
      <c r="E127" s="197"/>
    </row>
    <row r="128" spans="1:9" x14ac:dyDescent="0.25">
      <c r="A128" s="204">
        <v>25</v>
      </c>
      <c r="B128" s="193" t="s">
        <v>983</v>
      </c>
    </row>
    <row r="129" spans="2:10" x14ac:dyDescent="0.25">
      <c r="E129" s="195"/>
    </row>
    <row r="130" spans="2:10" ht="50.25" customHeight="1" x14ac:dyDescent="0.25">
      <c r="B130" s="966" t="s">
        <v>1341</v>
      </c>
      <c r="C130" s="966"/>
      <c r="D130" s="966"/>
      <c r="E130" s="966"/>
      <c r="F130" s="966"/>
      <c r="G130" s="966"/>
    </row>
    <row r="131" spans="2:10" x14ac:dyDescent="0.25">
      <c r="E131" s="197"/>
    </row>
    <row r="132" spans="2:10" x14ac:dyDescent="0.25">
      <c r="E132" s="197"/>
    </row>
    <row r="133" spans="2:10" x14ac:dyDescent="0.25">
      <c r="B133" s="193" t="s">
        <v>950</v>
      </c>
      <c r="C133" s="961" t="s">
        <v>951</v>
      </c>
      <c r="D133" s="961"/>
      <c r="E133" s="197"/>
      <c r="F133" s="961"/>
      <c r="G133" s="961"/>
      <c r="I133" s="961"/>
      <c r="J133" s="961"/>
    </row>
    <row r="134" spans="2:10" x14ac:dyDescent="0.25">
      <c r="B134" s="193"/>
      <c r="E134" s="197"/>
    </row>
    <row r="135" spans="2:10" x14ac:dyDescent="0.25">
      <c r="B135" s="193" t="s">
        <v>1335</v>
      </c>
      <c r="C135" s="961"/>
      <c r="D135" s="961"/>
      <c r="E135" s="197"/>
      <c r="F135" s="961"/>
      <c r="G135" s="961"/>
      <c r="I135" s="961"/>
      <c r="J135" s="961"/>
    </row>
    <row r="136" spans="2:10" x14ac:dyDescent="0.25">
      <c r="B136" s="193"/>
      <c r="E136" s="197"/>
    </row>
    <row r="137" spans="2:10" x14ac:dyDescent="0.25">
      <c r="B137" s="193" t="s">
        <v>952</v>
      </c>
      <c r="C137" s="962" t="s">
        <v>1336</v>
      </c>
      <c r="D137" s="962"/>
      <c r="E137" s="197"/>
      <c r="F137" s="962" t="s">
        <v>1337</v>
      </c>
      <c r="G137" s="962"/>
      <c r="I137" s="962" t="s">
        <v>1338</v>
      </c>
      <c r="J137" s="962"/>
    </row>
    <row r="138" spans="2:10" ht="15.75" customHeight="1" x14ac:dyDescent="0.25">
      <c r="B138" s="193" t="s">
        <v>1339</v>
      </c>
      <c r="C138" s="192"/>
      <c r="F138" s="192"/>
    </row>
    <row r="139" spans="2:10" x14ac:dyDescent="0.25">
      <c r="B139" s="193"/>
    </row>
    <row r="140" spans="2:10" x14ac:dyDescent="0.25">
      <c r="B140" s="193" t="s">
        <v>953</v>
      </c>
    </row>
    <row r="142" spans="2:10" x14ac:dyDescent="0.25">
      <c r="E142" s="193"/>
    </row>
    <row r="143" spans="2:10" x14ac:dyDescent="0.25">
      <c r="E143" s="193"/>
    </row>
    <row r="144" spans="2:10" x14ac:dyDescent="0.25">
      <c r="E144" s="193"/>
    </row>
    <row r="145" spans="5:5" x14ac:dyDescent="0.25">
      <c r="E145" s="193"/>
    </row>
    <row r="146" spans="5:5" x14ac:dyDescent="0.25">
      <c r="E146" s="197"/>
    </row>
  </sheetData>
  <mergeCells count="14">
    <mergeCell ref="K1:K2"/>
    <mergeCell ref="B7:J7"/>
    <mergeCell ref="I11:K11"/>
    <mergeCell ref="C17:G17"/>
    <mergeCell ref="B130:G130"/>
    <mergeCell ref="I133:J133"/>
    <mergeCell ref="I135:J135"/>
    <mergeCell ref="I137:J137"/>
    <mergeCell ref="F133:G133"/>
    <mergeCell ref="C135:D135"/>
    <mergeCell ref="F135:G135"/>
    <mergeCell ref="C137:D137"/>
    <mergeCell ref="F137:G137"/>
    <mergeCell ref="C133:D133"/>
  </mergeCells>
  <hyperlinks>
    <hyperlink ref="K1:K2" location="HOME!A1" display="HOME"/>
    <hyperlink ref="B118" location="'Complaints Register'!A1" display="Please click here to provide details"/>
  </hyperlinks>
  <pageMargins left="0.7" right="0.7" top="0.75" bottom="0.75" header="0.3" footer="0.3"/>
  <pageSetup scale="62"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6"/>
  <sheetViews>
    <sheetView showGridLines="0" workbookViewId="0">
      <selection sqref="A1:A2"/>
    </sheetView>
  </sheetViews>
  <sheetFormatPr defaultColWidth="9.140625" defaultRowHeight="15" x14ac:dyDescent="0.25"/>
  <cols>
    <col min="1" max="1" width="9.140625" style="29"/>
    <col min="2" max="2" width="7" style="29" customWidth="1"/>
    <col min="3" max="3" width="43.7109375" style="29" customWidth="1"/>
    <col min="4" max="4" width="31" style="29" customWidth="1"/>
    <col min="5" max="5" width="30.7109375" style="29" customWidth="1"/>
    <col min="6" max="6" width="34.5703125" style="29" customWidth="1"/>
    <col min="7" max="7" width="29.5703125" style="29" customWidth="1"/>
    <col min="8" max="8" width="15.85546875" style="29" customWidth="1"/>
    <col min="9" max="9" width="33.85546875" style="29" customWidth="1"/>
    <col min="10" max="16384" width="9.140625" style="29"/>
  </cols>
  <sheetData>
    <row r="1" spans="1:9" x14ac:dyDescent="0.25">
      <c r="A1" s="967" t="s">
        <v>172</v>
      </c>
      <c r="B1" s="969" t="s">
        <v>1512</v>
      </c>
      <c r="C1" s="969"/>
      <c r="D1" s="969"/>
    </row>
    <row r="2" spans="1:9" x14ac:dyDescent="0.25">
      <c r="A2" s="968"/>
      <c r="B2" s="970" t="s">
        <v>1167</v>
      </c>
      <c r="C2" s="970"/>
    </row>
    <row r="3" spans="1:9" ht="30" x14ac:dyDescent="0.25">
      <c r="B3" s="971" t="s">
        <v>60</v>
      </c>
      <c r="C3" s="972" t="s">
        <v>1256</v>
      </c>
      <c r="D3" s="843" t="s">
        <v>1255</v>
      </c>
      <c r="E3" s="843" t="s">
        <v>1508</v>
      </c>
      <c r="F3" s="843" t="s">
        <v>1509</v>
      </c>
      <c r="G3" s="843" t="s">
        <v>1254</v>
      </c>
      <c r="H3" s="971" t="s">
        <v>1511</v>
      </c>
      <c r="I3" s="971" t="s">
        <v>1253</v>
      </c>
    </row>
    <row r="4" spans="1:9" ht="27.75" customHeight="1" x14ac:dyDescent="0.25">
      <c r="B4" s="971"/>
      <c r="C4" s="972"/>
      <c r="D4" s="825" t="s">
        <v>1252</v>
      </c>
      <c r="E4" s="825" t="s">
        <v>1252</v>
      </c>
      <c r="F4" s="825" t="s">
        <v>1252</v>
      </c>
      <c r="G4" s="825" t="s">
        <v>1252</v>
      </c>
      <c r="H4" s="971"/>
      <c r="I4" s="971"/>
    </row>
    <row r="5" spans="1:9" ht="15.75" thickBot="1" x14ac:dyDescent="0.3">
      <c r="B5" s="761"/>
      <c r="C5" s="760" t="s">
        <v>106</v>
      </c>
      <c r="D5" s="760" t="s">
        <v>107</v>
      </c>
      <c r="E5" s="760" t="s">
        <v>108</v>
      </c>
      <c r="F5" s="760" t="s">
        <v>1251</v>
      </c>
      <c r="G5" s="760" t="s">
        <v>1144</v>
      </c>
      <c r="H5" s="759" t="s">
        <v>1250</v>
      </c>
      <c r="I5" s="758" t="s">
        <v>1510</v>
      </c>
    </row>
    <row r="6" spans="1:9" x14ac:dyDescent="0.25">
      <c r="B6" s="756">
        <v>1</v>
      </c>
      <c r="C6" s="757"/>
      <c r="D6" s="757"/>
      <c r="E6" s="757"/>
      <c r="F6" s="757"/>
      <c r="G6" s="712">
        <f t="shared" ref="G6:G37" si="0">D6+E6-F6</f>
        <v>0</v>
      </c>
      <c r="H6" s="757"/>
      <c r="I6" s="754">
        <f>G6*H6</f>
        <v>0</v>
      </c>
    </row>
    <row r="7" spans="1:9" x14ac:dyDescent="0.25">
      <c r="B7" s="755">
        <v>2</v>
      </c>
      <c r="C7" s="598"/>
      <c r="D7" s="757"/>
      <c r="E7" s="757"/>
      <c r="F7" s="757"/>
      <c r="G7" s="712">
        <f t="shared" si="0"/>
        <v>0</v>
      </c>
      <c r="H7" s="598"/>
      <c r="I7" s="754">
        <f t="shared" ref="I7:I70" si="1">G7*H7</f>
        <v>0</v>
      </c>
    </row>
    <row r="8" spans="1:9" x14ac:dyDescent="0.25">
      <c r="B8" s="756">
        <v>3</v>
      </c>
      <c r="C8" s="598"/>
      <c r="D8" s="598"/>
      <c r="E8" s="598"/>
      <c r="F8" s="598"/>
      <c r="G8" s="712">
        <f t="shared" si="0"/>
        <v>0</v>
      </c>
      <c r="H8" s="598"/>
      <c r="I8" s="754">
        <f t="shared" si="1"/>
        <v>0</v>
      </c>
    </row>
    <row r="9" spans="1:9" x14ac:dyDescent="0.25">
      <c r="B9" s="755">
        <v>4</v>
      </c>
      <c r="C9" s="598"/>
      <c r="D9" s="598"/>
      <c r="E9" s="598"/>
      <c r="F9" s="598"/>
      <c r="G9" s="712">
        <f t="shared" si="0"/>
        <v>0</v>
      </c>
      <c r="H9" s="598"/>
      <c r="I9" s="754">
        <f t="shared" si="1"/>
        <v>0</v>
      </c>
    </row>
    <row r="10" spans="1:9" x14ac:dyDescent="0.25">
      <c r="B10" s="756">
        <v>5</v>
      </c>
      <c r="C10" s="598"/>
      <c r="D10" s="598"/>
      <c r="E10" s="598"/>
      <c r="F10" s="598"/>
      <c r="G10" s="712">
        <f t="shared" si="0"/>
        <v>0</v>
      </c>
      <c r="H10" s="598"/>
      <c r="I10" s="754">
        <f t="shared" si="1"/>
        <v>0</v>
      </c>
    </row>
    <row r="11" spans="1:9" x14ac:dyDescent="0.25">
      <c r="B11" s="755">
        <v>6</v>
      </c>
      <c r="C11" s="598"/>
      <c r="D11" s="598"/>
      <c r="E11" s="598"/>
      <c r="F11" s="598"/>
      <c r="G11" s="712">
        <f t="shared" si="0"/>
        <v>0</v>
      </c>
      <c r="H11" s="598"/>
      <c r="I11" s="754">
        <f t="shared" si="1"/>
        <v>0</v>
      </c>
    </row>
    <row r="12" spans="1:9" x14ac:dyDescent="0.25">
      <c r="B12" s="756">
        <v>7</v>
      </c>
      <c r="C12" s="598"/>
      <c r="D12" s="598"/>
      <c r="E12" s="598"/>
      <c r="F12" s="598"/>
      <c r="G12" s="712">
        <f t="shared" si="0"/>
        <v>0</v>
      </c>
      <c r="H12" s="598"/>
      <c r="I12" s="754">
        <f t="shared" si="1"/>
        <v>0</v>
      </c>
    </row>
    <row r="13" spans="1:9" x14ac:dyDescent="0.25">
      <c r="B13" s="755">
        <v>8</v>
      </c>
      <c r="C13" s="598"/>
      <c r="D13" s="598"/>
      <c r="E13" s="598"/>
      <c r="F13" s="598"/>
      <c r="G13" s="712">
        <f t="shared" si="0"/>
        <v>0</v>
      </c>
      <c r="H13" s="598"/>
      <c r="I13" s="754">
        <f t="shared" si="1"/>
        <v>0</v>
      </c>
    </row>
    <row r="14" spans="1:9" x14ac:dyDescent="0.25">
      <c r="B14" s="756">
        <v>9</v>
      </c>
      <c r="C14" s="598"/>
      <c r="D14" s="598"/>
      <c r="E14" s="598"/>
      <c r="F14" s="598"/>
      <c r="G14" s="712">
        <f t="shared" si="0"/>
        <v>0</v>
      </c>
      <c r="H14" s="598"/>
      <c r="I14" s="754">
        <f t="shared" si="1"/>
        <v>0</v>
      </c>
    </row>
    <row r="15" spans="1:9" x14ac:dyDescent="0.25">
      <c r="B15" s="755">
        <v>10</v>
      </c>
      <c r="C15" s="598"/>
      <c r="D15" s="598"/>
      <c r="E15" s="598"/>
      <c r="F15" s="598"/>
      <c r="G15" s="712">
        <f t="shared" si="0"/>
        <v>0</v>
      </c>
      <c r="H15" s="598"/>
      <c r="I15" s="754">
        <f t="shared" si="1"/>
        <v>0</v>
      </c>
    </row>
    <row r="16" spans="1:9" x14ac:dyDescent="0.25">
      <c r="B16" s="756">
        <v>11</v>
      </c>
      <c r="C16" s="598"/>
      <c r="D16" s="598"/>
      <c r="E16" s="598"/>
      <c r="F16" s="598"/>
      <c r="G16" s="712">
        <f t="shared" si="0"/>
        <v>0</v>
      </c>
      <c r="H16" s="598"/>
      <c r="I16" s="754">
        <f t="shared" si="1"/>
        <v>0</v>
      </c>
    </row>
    <row r="17" spans="2:9" x14ac:dyDescent="0.25">
      <c r="B17" s="755">
        <v>12</v>
      </c>
      <c r="C17" s="598"/>
      <c r="D17" s="598"/>
      <c r="E17" s="598"/>
      <c r="F17" s="598"/>
      <c r="G17" s="712">
        <f t="shared" si="0"/>
        <v>0</v>
      </c>
      <c r="H17" s="598"/>
      <c r="I17" s="754">
        <f t="shared" si="1"/>
        <v>0</v>
      </c>
    </row>
    <row r="18" spans="2:9" x14ac:dyDescent="0.25">
      <c r="B18" s="756">
        <v>13</v>
      </c>
      <c r="C18" s="598"/>
      <c r="D18" s="598"/>
      <c r="E18" s="598"/>
      <c r="F18" s="598"/>
      <c r="G18" s="712">
        <f t="shared" si="0"/>
        <v>0</v>
      </c>
      <c r="H18" s="598"/>
      <c r="I18" s="754">
        <f t="shared" si="1"/>
        <v>0</v>
      </c>
    </row>
    <row r="19" spans="2:9" x14ac:dyDescent="0.25">
      <c r="B19" s="755">
        <v>14</v>
      </c>
      <c r="C19" s="598"/>
      <c r="D19" s="598"/>
      <c r="E19" s="598"/>
      <c r="F19" s="598"/>
      <c r="G19" s="712">
        <f t="shared" si="0"/>
        <v>0</v>
      </c>
      <c r="H19" s="598"/>
      <c r="I19" s="754">
        <f t="shared" si="1"/>
        <v>0</v>
      </c>
    </row>
    <row r="20" spans="2:9" x14ac:dyDescent="0.25">
      <c r="B20" s="756">
        <v>15</v>
      </c>
      <c r="C20" s="598"/>
      <c r="D20" s="598"/>
      <c r="E20" s="598"/>
      <c r="F20" s="598"/>
      <c r="G20" s="712">
        <f t="shared" si="0"/>
        <v>0</v>
      </c>
      <c r="H20" s="598"/>
      <c r="I20" s="754">
        <f t="shared" si="1"/>
        <v>0</v>
      </c>
    </row>
    <row r="21" spans="2:9" x14ac:dyDescent="0.25">
      <c r="B21" s="755">
        <v>16</v>
      </c>
      <c r="C21" s="598"/>
      <c r="D21" s="598"/>
      <c r="E21" s="598"/>
      <c r="F21" s="598"/>
      <c r="G21" s="712">
        <f t="shared" si="0"/>
        <v>0</v>
      </c>
      <c r="H21" s="598"/>
      <c r="I21" s="754">
        <f t="shared" si="1"/>
        <v>0</v>
      </c>
    </row>
    <row r="22" spans="2:9" x14ac:dyDescent="0.25">
      <c r="B22" s="756">
        <v>17</v>
      </c>
      <c r="C22" s="598"/>
      <c r="D22" s="598"/>
      <c r="E22" s="598"/>
      <c r="F22" s="598"/>
      <c r="G22" s="712">
        <f t="shared" si="0"/>
        <v>0</v>
      </c>
      <c r="H22" s="598"/>
      <c r="I22" s="754">
        <f t="shared" si="1"/>
        <v>0</v>
      </c>
    </row>
    <row r="23" spans="2:9" x14ac:dyDescent="0.25">
      <c r="B23" s="755">
        <v>18</v>
      </c>
      <c r="C23" s="598"/>
      <c r="D23" s="598"/>
      <c r="E23" s="598"/>
      <c r="F23" s="598"/>
      <c r="G23" s="712">
        <f t="shared" si="0"/>
        <v>0</v>
      </c>
      <c r="H23" s="598"/>
      <c r="I23" s="754">
        <f t="shared" si="1"/>
        <v>0</v>
      </c>
    </row>
    <row r="24" spans="2:9" x14ac:dyDescent="0.25">
      <c r="B24" s="756">
        <v>19</v>
      </c>
      <c r="C24" s="598"/>
      <c r="D24" s="598"/>
      <c r="E24" s="598"/>
      <c r="F24" s="598"/>
      <c r="G24" s="712">
        <f t="shared" si="0"/>
        <v>0</v>
      </c>
      <c r="H24" s="598"/>
      <c r="I24" s="754">
        <f t="shared" si="1"/>
        <v>0</v>
      </c>
    </row>
    <row r="25" spans="2:9" x14ac:dyDescent="0.25">
      <c r="B25" s="755">
        <v>20</v>
      </c>
      <c r="C25" s="598"/>
      <c r="D25" s="598"/>
      <c r="E25" s="598"/>
      <c r="F25" s="598"/>
      <c r="G25" s="712">
        <f t="shared" si="0"/>
        <v>0</v>
      </c>
      <c r="H25" s="598"/>
      <c r="I25" s="754">
        <f t="shared" si="1"/>
        <v>0</v>
      </c>
    </row>
    <row r="26" spans="2:9" x14ac:dyDescent="0.25">
      <c r="B26" s="756">
        <v>21</v>
      </c>
      <c r="C26" s="598"/>
      <c r="D26" s="598"/>
      <c r="E26" s="598"/>
      <c r="F26" s="598"/>
      <c r="G26" s="712">
        <f t="shared" si="0"/>
        <v>0</v>
      </c>
      <c r="H26" s="598"/>
      <c r="I26" s="754">
        <f t="shared" si="1"/>
        <v>0</v>
      </c>
    </row>
    <row r="27" spans="2:9" x14ac:dyDescent="0.25">
      <c r="B27" s="755">
        <v>22</v>
      </c>
      <c r="C27" s="598"/>
      <c r="D27" s="598"/>
      <c r="E27" s="598"/>
      <c r="F27" s="598"/>
      <c r="G27" s="712">
        <f t="shared" si="0"/>
        <v>0</v>
      </c>
      <c r="H27" s="598"/>
      <c r="I27" s="754">
        <f t="shared" si="1"/>
        <v>0</v>
      </c>
    </row>
    <row r="28" spans="2:9" x14ac:dyDescent="0.25">
      <c r="B28" s="756">
        <v>23</v>
      </c>
      <c r="C28" s="598"/>
      <c r="D28" s="598"/>
      <c r="E28" s="598"/>
      <c r="F28" s="598"/>
      <c r="G28" s="712">
        <f t="shared" si="0"/>
        <v>0</v>
      </c>
      <c r="H28" s="598"/>
      <c r="I28" s="754">
        <f t="shared" si="1"/>
        <v>0</v>
      </c>
    </row>
    <row r="29" spans="2:9" x14ac:dyDescent="0.25">
      <c r="B29" s="755">
        <v>24</v>
      </c>
      <c r="C29" s="598"/>
      <c r="D29" s="598"/>
      <c r="E29" s="598"/>
      <c r="F29" s="598"/>
      <c r="G29" s="712">
        <f t="shared" si="0"/>
        <v>0</v>
      </c>
      <c r="H29" s="598"/>
      <c r="I29" s="754">
        <f t="shared" si="1"/>
        <v>0</v>
      </c>
    </row>
    <row r="30" spans="2:9" x14ac:dyDescent="0.25">
      <c r="B30" s="756">
        <v>25</v>
      </c>
      <c r="C30" s="598"/>
      <c r="D30" s="598"/>
      <c r="E30" s="598"/>
      <c r="F30" s="598"/>
      <c r="G30" s="712">
        <f t="shared" si="0"/>
        <v>0</v>
      </c>
      <c r="H30" s="598"/>
      <c r="I30" s="754">
        <f t="shared" si="1"/>
        <v>0</v>
      </c>
    </row>
    <row r="31" spans="2:9" x14ac:dyDescent="0.25">
      <c r="B31" s="755">
        <v>26</v>
      </c>
      <c r="C31" s="598"/>
      <c r="D31" s="598"/>
      <c r="E31" s="598"/>
      <c r="F31" s="598"/>
      <c r="G31" s="712">
        <f t="shared" si="0"/>
        <v>0</v>
      </c>
      <c r="H31" s="598"/>
      <c r="I31" s="754">
        <f t="shared" si="1"/>
        <v>0</v>
      </c>
    </row>
    <row r="32" spans="2:9" x14ac:dyDescent="0.25">
      <c r="B32" s="756">
        <v>27</v>
      </c>
      <c r="C32" s="598"/>
      <c r="D32" s="598"/>
      <c r="E32" s="598"/>
      <c r="F32" s="598"/>
      <c r="G32" s="712">
        <f t="shared" si="0"/>
        <v>0</v>
      </c>
      <c r="H32" s="598"/>
      <c r="I32" s="754">
        <f t="shared" si="1"/>
        <v>0</v>
      </c>
    </row>
    <row r="33" spans="2:9" x14ac:dyDescent="0.25">
      <c r="B33" s="755">
        <v>28</v>
      </c>
      <c r="C33" s="598"/>
      <c r="D33" s="598"/>
      <c r="E33" s="598"/>
      <c r="F33" s="598"/>
      <c r="G33" s="712">
        <f t="shared" si="0"/>
        <v>0</v>
      </c>
      <c r="H33" s="598"/>
      <c r="I33" s="754">
        <f t="shared" si="1"/>
        <v>0</v>
      </c>
    </row>
    <row r="34" spans="2:9" x14ac:dyDescent="0.25">
      <c r="B34" s="756">
        <v>29</v>
      </c>
      <c r="C34" s="598"/>
      <c r="D34" s="598"/>
      <c r="E34" s="598"/>
      <c r="F34" s="598"/>
      <c r="G34" s="712">
        <f t="shared" si="0"/>
        <v>0</v>
      </c>
      <c r="H34" s="598"/>
      <c r="I34" s="754">
        <f t="shared" si="1"/>
        <v>0</v>
      </c>
    </row>
    <row r="35" spans="2:9" x14ac:dyDescent="0.25">
      <c r="B35" s="755">
        <v>30</v>
      </c>
      <c r="C35" s="598"/>
      <c r="D35" s="598"/>
      <c r="E35" s="598"/>
      <c r="F35" s="598"/>
      <c r="G35" s="712">
        <f t="shared" si="0"/>
        <v>0</v>
      </c>
      <c r="H35" s="598"/>
      <c r="I35" s="754">
        <f t="shared" si="1"/>
        <v>0</v>
      </c>
    </row>
    <row r="36" spans="2:9" x14ac:dyDescent="0.25">
      <c r="B36" s="756">
        <v>31</v>
      </c>
      <c r="C36" s="598"/>
      <c r="D36" s="598"/>
      <c r="E36" s="598"/>
      <c r="F36" s="598"/>
      <c r="G36" s="712">
        <f t="shared" si="0"/>
        <v>0</v>
      </c>
      <c r="H36" s="598"/>
      <c r="I36" s="754">
        <f t="shared" si="1"/>
        <v>0</v>
      </c>
    </row>
    <row r="37" spans="2:9" x14ac:dyDescent="0.25">
      <c r="B37" s="755">
        <v>32</v>
      </c>
      <c r="C37" s="598"/>
      <c r="D37" s="598"/>
      <c r="E37" s="598"/>
      <c r="F37" s="598"/>
      <c r="G37" s="712">
        <f t="shared" si="0"/>
        <v>0</v>
      </c>
      <c r="H37" s="598"/>
      <c r="I37" s="754">
        <f t="shared" si="1"/>
        <v>0</v>
      </c>
    </row>
    <row r="38" spans="2:9" x14ac:dyDescent="0.25">
      <c r="B38" s="756">
        <v>33</v>
      </c>
      <c r="C38" s="598"/>
      <c r="D38" s="598"/>
      <c r="E38" s="598"/>
      <c r="F38" s="598"/>
      <c r="G38" s="712">
        <f t="shared" ref="G38:G69" si="2">D38+E38-F38</f>
        <v>0</v>
      </c>
      <c r="H38" s="598"/>
      <c r="I38" s="754">
        <f t="shared" si="1"/>
        <v>0</v>
      </c>
    </row>
    <row r="39" spans="2:9" x14ac:dyDescent="0.25">
      <c r="B39" s="755">
        <v>34</v>
      </c>
      <c r="C39" s="598"/>
      <c r="D39" s="598"/>
      <c r="E39" s="598"/>
      <c r="F39" s="598"/>
      <c r="G39" s="712">
        <f t="shared" si="2"/>
        <v>0</v>
      </c>
      <c r="H39" s="598"/>
      <c r="I39" s="754">
        <f t="shared" si="1"/>
        <v>0</v>
      </c>
    </row>
    <row r="40" spans="2:9" x14ac:dyDescent="0.25">
      <c r="B40" s="756">
        <v>35</v>
      </c>
      <c r="C40" s="598"/>
      <c r="D40" s="598"/>
      <c r="E40" s="598"/>
      <c r="F40" s="598"/>
      <c r="G40" s="712">
        <f t="shared" si="2"/>
        <v>0</v>
      </c>
      <c r="H40" s="598"/>
      <c r="I40" s="754">
        <f t="shared" si="1"/>
        <v>0</v>
      </c>
    </row>
    <row r="41" spans="2:9" x14ac:dyDescent="0.25">
      <c r="B41" s="755">
        <v>36</v>
      </c>
      <c r="C41" s="598"/>
      <c r="D41" s="598"/>
      <c r="E41" s="598"/>
      <c r="F41" s="598"/>
      <c r="G41" s="712">
        <f t="shared" si="2"/>
        <v>0</v>
      </c>
      <c r="H41" s="598"/>
      <c r="I41" s="754">
        <f t="shared" si="1"/>
        <v>0</v>
      </c>
    </row>
    <row r="42" spans="2:9" x14ac:dyDescent="0.25">
      <c r="B42" s="756">
        <v>37</v>
      </c>
      <c r="C42" s="598"/>
      <c r="D42" s="598"/>
      <c r="E42" s="598"/>
      <c r="F42" s="598"/>
      <c r="G42" s="712">
        <f t="shared" si="2"/>
        <v>0</v>
      </c>
      <c r="H42" s="598"/>
      <c r="I42" s="754">
        <f t="shared" si="1"/>
        <v>0</v>
      </c>
    </row>
    <row r="43" spans="2:9" x14ac:dyDescent="0.25">
      <c r="B43" s="755">
        <v>38</v>
      </c>
      <c r="C43" s="598"/>
      <c r="D43" s="598"/>
      <c r="E43" s="598"/>
      <c r="F43" s="598"/>
      <c r="G43" s="712">
        <f t="shared" si="2"/>
        <v>0</v>
      </c>
      <c r="H43" s="598"/>
      <c r="I43" s="754">
        <f t="shared" si="1"/>
        <v>0</v>
      </c>
    </row>
    <row r="44" spans="2:9" x14ac:dyDescent="0.25">
      <c r="B44" s="756">
        <v>39</v>
      </c>
      <c r="C44" s="598"/>
      <c r="D44" s="598"/>
      <c r="E44" s="598"/>
      <c r="F44" s="598"/>
      <c r="G44" s="712">
        <f t="shared" si="2"/>
        <v>0</v>
      </c>
      <c r="H44" s="598"/>
      <c r="I44" s="754">
        <f t="shared" si="1"/>
        <v>0</v>
      </c>
    </row>
    <row r="45" spans="2:9" x14ac:dyDescent="0.25">
      <c r="B45" s="755">
        <v>40</v>
      </c>
      <c r="C45" s="598"/>
      <c r="D45" s="598"/>
      <c r="E45" s="598"/>
      <c r="F45" s="598"/>
      <c r="G45" s="712">
        <f t="shared" si="2"/>
        <v>0</v>
      </c>
      <c r="H45" s="598"/>
      <c r="I45" s="754">
        <f t="shared" si="1"/>
        <v>0</v>
      </c>
    </row>
    <row r="46" spans="2:9" x14ac:dyDescent="0.25">
      <c r="B46" s="756">
        <v>41</v>
      </c>
      <c r="C46" s="598"/>
      <c r="D46" s="598"/>
      <c r="E46" s="598"/>
      <c r="F46" s="598"/>
      <c r="G46" s="712">
        <f t="shared" si="2"/>
        <v>0</v>
      </c>
      <c r="H46" s="598"/>
      <c r="I46" s="754">
        <f t="shared" si="1"/>
        <v>0</v>
      </c>
    </row>
    <row r="47" spans="2:9" x14ac:dyDescent="0.25">
      <c r="B47" s="755">
        <v>42</v>
      </c>
      <c r="C47" s="598"/>
      <c r="D47" s="598"/>
      <c r="E47" s="598"/>
      <c r="F47" s="598"/>
      <c r="G47" s="712">
        <f t="shared" si="2"/>
        <v>0</v>
      </c>
      <c r="H47" s="598"/>
      <c r="I47" s="754">
        <f t="shared" si="1"/>
        <v>0</v>
      </c>
    </row>
    <row r="48" spans="2:9" x14ac:dyDescent="0.25">
      <c r="B48" s="756">
        <v>43</v>
      </c>
      <c r="C48" s="598"/>
      <c r="D48" s="598"/>
      <c r="E48" s="598"/>
      <c r="F48" s="598"/>
      <c r="G48" s="712">
        <f t="shared" si="2"/>
        <v>0</v>
      </c>
      <c r="H48" s="598"/>
      <c r="I48" s="754">
        <f t="shared" si="1"/>
        <v>0</v>
      </c>
    </row>
    <row r="49" spans="2:9" x14ac:dyDescent="0.25">
      <c r="B49" s="755">
        <v>44</v>
      </c>
      <c r="C49" s="598"/>
      <c r="D49" s="598"/>
      <c r="E49" s="598"/>
      <c r="F49" s="598"/>
      <c r="G49" s="712">
        <f t="shared" si="2"/>
        <v>0</v>
      </c>
      <c r="H49" s="598"/>
      <c r="I49" s="754">
        <f t="shared" si="1"/>
        <v>0</v>
      </c>
    </row>
    <row r="50" spans="2:9" x14ac:dyDescent="0.25">
      <c r="B50" s="756">
        <v>45</v>
      </c>
      <c r="C50" s="598"/>
      <c r="D50" s="598"/>
      <c r="E50" s="598"/>
      <c r="F50" s="598"/>
      <c r="G50" s="712">
        <f t="shared" si="2"/>
        <v>0</v>
      </c>
      <c r="H50" s="598"/>
      <c r="I50" s="754">
        <f t="shared" si="1"/>
        <v>0</v>
      </c>
    </row>
    <row r="51" spans="2:9" x14ac:dyDescent="0.25">
      <c r="B51" s="755">
        <v>46</v>
      </c>
      <c r="C51" s="598"/>
      <c r="D51" s="598"/>
      <c r="E51" s="598"/>
      <c r="F51" s="598"/>
      <c r="G51" s="712">
        <f t="shared" si="2"/>
        <v>0</v>
      </c>
      <c r="H51" s="598"/>
      <c r="I51" s="754">
        <f t="shared" si="1"/>
        <v>0</v>
      </c>
    </row>
    <row r="52" spans="2:9" x14ac:dyDescent="0.25">
      <c r="B52" s="756">
        <v>47</v>
      </c>
      <c r="C52" s="598"/>
      <c r="D52" s="598"/>
      <c r="E52" s="598"/>
      <c r="F52" s="598"/>
      <c r="G52" s="712">
        <f t="shared" si="2"/>
        <v>0</v>
      </c>
      <c r="H52" s="598"/>
      <c r="I52" s="754">
        <f t="shared" si="1"/>
        <v>0</v>
      </c>
    </row>
    <row r="53" spans="2:9" x14ac:dyDescent="0.25">
      <c r="B53" s="755">
        <v>48</v>
      </c>
      <c r="C53" s="598"/>
      <c r="D53" s="598"/>
      <c r="E53" s="598"/>
      <c r="F53" s="598"/>
      <c r="G53" s="712">
        <f t="shared" si="2"/>
        <v>0</v>
      </c>
      <c r="H53" s="598"/>
      <c r="I53" s="754">
        <f t="shared" si="1"/>
        <v>0</v>
      </c>
    </row>
    <row r="54" spans="2:9" x14ac:dyDescent="0.25">
      <c r="B54" s="756">
        <v>49</v>
      </c>
      <c r="C54" s="598"/>
      <c r="D54" s="598"/>
      <c r="E54" s="598"/>
      <c r="F54" s="598"/>
      <c r="G54" s="712">
        <f t="shared" si="2"/>
        <v>0</v>
      </c>
      <c r="H54" s="598"/>
      <c r="I54" s="754">
        <f t="shared" si="1"/>
        <v>0</v>
      </c>
    </row>
    <row r="55" spans="2:9" x14ac:dyDescent="0.25">
      <c r="B55" s="755">
        <v>50</v>
      </c>
      <c r="C55" s="598"/>
      <c r="D55" s="598"/>
      <c r="E55" s="598"/>
      <c r="F55" s="598"/>
      <c r="G55" s="712">
        <f t="shared" si="2"/>
        <v>0</v>
      </c>
      <c r="H55" s="598"/>
      <c r="I55" s="754">
        <f t="shared" si="1"/>
        <v>0</v>
      </c>
    </row>
    <row r="56" spans="2:9" x14ac:dyDescent="0.25">
      <c r="B56" s="756">
        <v>51</v>
      </c>
      <c r="C56" s="598"/>
      <c r="D56" s="598"/>
      <c r="E56" s="598"/>
      <c r="F56" s="598"/>
      <c r="G56" s="712">
        <f t="shared" si="2"/>
        <v>0</v>
      </c>
      <c r="H56" s="598"/>
      <c r="I56" s="754">
        <f t="shared" si="1"/>
        <v>0</v>
      </c>
    </row>
    <row r="57" spans="2:9" x14ac:dyDescent="0.25">
      <c r="B57" s="755">
        <v>52</v>
      </c>
      <c r="C57" s="598"/>
      <c r="D57" s="598"/>
      <c r="E57" s="598"/>
      <c r="F57" s="598"/>
      <c r="G57" s="712">
        <f t="shared" si="2"/>
        <v>0</v>
      </c>
      <c r="H57" s="598"/>
      <c r="I57" s="754">
        <f t="shared" si="1"/>
        <v>0</v>
      </c>
    </row>
    <row r="58" spans="2:9" x14ac:dyDescent="0.25">
      <c r="B58" s="756">
        <v>53</v>
      </c>
      <c r="C58" s="598"/>
      <c r="D58" s="598"/>
      <c r="E58" s="598"/>
      <c r="F58" s="598"/>
      <c r="G58" s="712">
        <f t="shared" si="2"/>
        <v>0</v>
      </c>
      <c r="H58" s="598"/>
      <c r="I58" s="754">
        <f t="shared" si="1"/>
        <v>0</v>
      </c>
    </row>
    <row r="59" spans="2:9" x14ac:dyDescent="0.25">
      <c r="B59" s="755">
        <v>54</v>
      </c>
      <c r="C59" s="598"/>
      <c r="D59" s="598"/>
      <c r="E59" s="598"/>
      <c r="F59" s="598"/>
      <c r="G59" s="712">
        <f t="shared" si="2"/>
        <v>0</v>
      </c>
      <c r="H59" s="598"/>
      <c r="I59" s="754">
        <f t="shared" si="1"/>
        <v>0</v>
      </c>
    </row>
    <row r="60" spans="2:9" x14ac:dyDescent="0.25">
      <c r="B60" s="756">
        <v>55</v>
      </c>
      <c r="C60" s="598"/>
      <c r="D60" s="598"/>
      <c r="E60" s="598"/>
      <c r="F60" s="598"/>
      <c r="G60" s="712">
        <f t="shared" si="2"/>
        <v>0</v>
      </c>
      <c r="H60" s="598"/>
      <c r="I60" s="754">
        <f t="shared" si="1"/>
        <v>0</v>
      </c>
    </row>
    <row r="61" spans="2:9" x14ac:dyDescent="0.25">
      <c r="B61" s="755">
        <v>56</v>
      </c>
      <c r="C61" s="598"/>
      <c r="D61" s="598"/>
      <c r="E61" s="598"/>
      <c r="F61" s="598"/>
      <c r="G61" s="712">
        <f t="shared" si="2"/>
        <v>0</v>
      </c>
      <c r="H61" s="598"/>
      <c r="I61" s="754">
        <f t="shared" si="1"/>
        <v>0</v>
      </c>
    </row>
    <row r="62" spans="2:9" x14ac:dyDescent="0.25">
      <c r="B62" s="756">
        <v>57</v>
      </c>
      <c r="C62" s="598"/>
      <c r="D62" s="598"/>
      <c r="E62" s="598"/>
      <c r="F62" s="598"/>
      <c r="G62" s="712">
        <f t="shared" si="2"/>
        <v>0</v>
      </c>
      <c r="H62" s="598"/>
      <c r="I62" s="754">
        <f t="shared" si="1"/>
        <v>0</v>
      </c>
    </row>
    <row r="63" spans="2:9" x14ac:dyDescent="0.25">
      <c r="B63" s="755">
        <v>58</v>
      </c>
      <c r="C63" s="598"/>
      <c r="D63" s="598"/>
      <c r="E63" s="598"/>
      <c r="F63" s="598"/>
      <c r="G63" s="712">
        <f t="shared" si="2"/>
        <v>0</v>
      </c>
      <c r="H63" s="598"/>
      <c r="I63" s="754">
        <f t="shared" si="1"/>
        <v>0</v>
      </c>
    </row>
    <row r="64" spans="2:9" x14ac:dyDescent="0.25">
      <c r="B64" s="756">
        <v>59</v>
      </c>
      <c r="C64" s="598"/>
      <c r="D64" s="598"/>
      <c r="E64" s="598"/>
      <c r="F64" s="598"/>
      <c r="G64" s="712">
        <f t="shared" si="2"/>
        <v>0</v>
      </c>
      <c r="H64" s="598"/>
      <c r="I64" s="754">
        <f t="shared" si="1"/>
        <v>0</v>
      </c>
    </row>
    <row r="65" spans="2:9" x14ac:dyDescent="0.25">
      <c r="B65" s="755">
        <v>60</v>
      </c>
      <c r="C65" s="598"/>
      <c r="D65" s="598"/>
      <c r="E65" s="598"/>
      <c r="F65" s="598"/>
      <c r="G65" s="712">
        <f t="shared" si="2"/>
        <v>0</v>
      </c>
      <c r="H65" s="598"/>
      <c r="I65" s="754">
        <f t="shared" si="1"/>
        <v>0</v>
      </c>
    </row>
    <row r="66" spans="2:9" x14ac:dyDescent="0.25">
      <c r="B66" s="756">
        <v>61</v>
      </c>
      <c r="C66" s="598"/>
      <c r="D66" s="598"/>
      <c r="E66" s="598"/>
      <c r="F66" s="598"/>
      <c r="G66" s="712">
        <f t="shared" si="2"/>
        <v>0</v>
      </c>
      <c r="H66" s="598"/>
      <c r="I66" s="754">
        <f t="shared" si="1"/>
        <v>0</v>
      </c>
    </row>
    <row r="67" spans="2:9" x14ac:dyDescent="0.25">
      <c r="B67" s="755">
        <v>62</v>
      </c>
      <c r="C67" s="598"/>
      <c r="D67" s="598"/>
      <c r="E67" s="598"/>
      <c r="F67" s="598"/>
      <c r="G67" s="712">
        <f t="shared" si="2"/>
        <v>0</v>
      </c>
      <c r="H67" s="598"/>
      <c r="I67" s="754">
        <f t="shared" si="1"/>
        <v>0</v>
      </c>
    </row>
    <row r="68" spans="2:9" x14ac:dyDescent="0.25">
      <c r="B68" s="756">
        <v>63</v>
      </c>
      <c r="C68" s="598"/>
      <c r="D68" s="598"/>
      <c r="E68" s="598"/>
      <c r="F68" s="598"/>
      <c r="G68" s="712">
        <f t="shared" si="2"/>
        <v>0</v>
      </c>
      <c r="H68" s="598"/>
      <c r="I68" s="754">
        <f t="shared" si="1"/>
        <v>0</v>
      </c>
    </row>
    <row r="69" spans="2:9" x14ac:dyDescent="0.25">
      <c r="B69" s="755">
        <v>64</v>
      </c>
      <c r="C69" s="598"/>
      <c r="D69" s="598"/>
      <c r="E69" s="598"/>
      <c r="F69" s="598"/>
      <c r="G69" s="712">
        <f t="shared" si="2"/>
        <v>0</v>
      </c>
      <c r="H69" s="598"/>
      <c r="I69" s="754">
        <f t="shared" si="1"/>
        <v>0</v>
      </c>
    </row>
    <row r="70" spans="2:9" x14ac:dyDescent="0.25">
      <c r="B70" s="756">
        <v>65</v>
      </c>
      <c r="C70" s="598"/>
      <c r="D70" s="598"/>
      <c r="E70" s="598"/>
      <c r="F70" s="598"/>
      <c r="G70" s="712">
        <f t="shared" ref="G70:G101" si="3">D70+E70-F70</f>
        <v>0</v>
      </c>
      <c r="H70" s="598"/>
      <c r="I70" s="754">
        <f t="shared" si="1"/>
        <v>0</v>
      </c>
    </row>
    <row r="71" spans="2:9" x14ac:dyDescent="0.25">
      <c r="B71" s="755">
        <v>66</v>
      </c>
      <c r="C71" s="598"/>
      <c r="D71" s="598"/>
      <c r="E71" s="598"/>
      <c r="F71" s="598"/>
      <c r="G71" s="712">
        <f t="shared" si="3"/>
        <v>0</v>
      </c>
      <c r="H71" s="598"/>
      <c r="I71" s="754">
        <f t="shared" ref="I71:I105" si="4">G71*H71</f>
        <v>0</v>
      </c>
    </row>
    <row r="72" spans="2:9" x14ac:dyDescent="0.25">
      <c r="B72" s="756">
        <v>67</v>
      </c>
      <c r="C72" s="598"/>
      <c r="D72" s="598"/>
      <c r="E72" s="598"/>
      <c r="F72" s="598"/>
      <c r="G72" s="712">
        <f t="shared" si="3"/>
        <v>0</v>
      </c>
      <c r="H72" s="598"/>
      <c r="I72" s="754">
        <f t="shared" si="4"/>
        <v>0</v>
      </c>
    </row>
    <row r="73" spans="2:9" x14ac:dyDescent="0.25">
      <c r="B73" s="755">
        <v>68</v>
      </c>
      <c r="C73" s="598"/>
      <c r="D73" s="598"/>
      <c r="E73" s="598"/>
      <c r="F73" s="598"/>
      <c r="G73" s="712">
        <f t="shared" si="3"/>
        <v>0</v>
      </c>
      <c r="H73" s="598"/>
      <c r="I73" s="754">
        <f t="shared" si="4"/>
        <v>0</v>
      </c>
    </row>
    <row r="74" spans="2:9" x14ac:dyDescent="0.25">
      <c r="B74" s="756">
        <v>69</v>
      </c>
      <c r="C74" s="598"/>
      <c r="D74" s="598"/>
      <c r="E74" s="598"/>
      <c r="F74" s="598"/>
      <c r="G74" s="712">
        <f t="shared" si="3"/>
        <v>0</v>
      </c>
      <c r="H74" s="598"/>
      <c r="I74" s="754">
        <f t="shared" si="4"/>
        <v>0</v>
      </c>
    </row>
    <row r="75" spans="2:9" x14ac:dyDescent="0.25">
      <c r="B75" s="755">
        <v>70</v>
      </c>
      <c r="C75" s="598"/>
      <c r="D75" s="598"/>
      <c r="E75" s="598"/>
      <c r="F75" s="598"/>
      <c r="G75" s="712">
        <f t="shared" si="3"/>
        <v>0</v>
      </c>
      <c r="H75" s="598"/>
      <c r="I75" s="754">
        <f t="shared" si="4"/>
        <v>0</v>
      </c>
    </row>
    <row r="76" spans="2:9" x14ac:dyDescent="0.25">
      <c r="B76" s="756">
        <v>71</v>
      </c>
      <c r="C76" s="598"/>
      <c r="D76" s="598"/>
      <c r="E76" s="598"/>
      <c r="F76" s="598"/>
      <c r="G76" s="712">
        <f t="shared" si="3"/>
        <v>0</v>
      </c>
      <c r="H76" s="598"/>
      <c r="I76" s="754">
        <f t="shared" si="4"/>
        <v>0</v>
      </c>
    </row>
    <row r="77" spans="2:9" x14ac:dyDescent="0.25">
      <c r="B77" s="755">
        <v>72</v>
      </c>
      <c r="C77" s="598"/>
      <c r="D77" s="598"/>
      <c r="E77" s="598"/>
      <c r="F77" s="598"/>
      <c r="G77" s="712">
        <f t="shared" si="3"/>
        <v>0</v>
      </c>
      <c r="H77" s="598"/>
      <c r="I77" s="754">
        <f t="shared" si="4"/>
        <v>0</v>
      </c>
    </row>
    <row r="78" spans="2:9" x14ac:dyDescent="0.25">
      <c r="B78" s="756">
        <v>73</v>
      </c>
      <c r="C78" s="598"/>
      <c r="D78" s="598"/>
      <c r="E78" s="598"/>
      <c r="F78" s="598"/>
      <c r="G78" s="712">
        <f t="shared" si="3"/>
        <v>0</v>
      </c>
      <c r="H78" s="598"/>
      <c r="I78" s="754">
        <f t="shared" si="4"/>
        <v>0</v>
      </c>
    </row>
    <row r="79" spans="2:9" x14ac:dyDescent="0.25">
      <c r="B79" s="755">
        <v>74</v>
      </c>
      <c r="C79" s="598"/>
      <c r="D79" s="598"/>
      <c r="E79" s="598"/>
      <c r="F79" s="598"/>
      <c r="G79" s="712">
        <f t="shared" si="3"/>
        <v>0</v>
      </c>
      <c r="H79" s="598"/>
      <c r="I79" s="754">
        <f t="shared" si="4"/>
        <v>0</v>
      </c>
    </row>
    <row r="80" spans="2:9" x14ac:dyDescent="0.25">
      <c r="B80" s="756">
        <v>75</v>
      </c>
      <c r="C80" s="598"/>
      <c r="D80" s="598"/>
      <c r="E80" s="598"/>
      <c r="F80" s="598"/>
      <c r="G80" s="712">
        <f t="shared" si="3"/>
        <v>0</v>
      </c>
      <c r="H80" s="598"/>
      <c r="I80" s="754">
        <f t="shared" si="4"/>
        <v>0</v>
      </c>
    </row>
    <row r="81" spans="2:9" x14ac:dyDescent="0.25">
      <c r="B81" s="755">
        <v>76</v>
      </c>
      <c r="C81" s="598"/>
      <c r="D81" s="598"/>
      <c r="E81" s="598"/>
      <c r="F81" s="598"/>
      <c r="G81" s="712">
        <f t="shared" si="3"/>
        <v>0</v>
      </c>
      <c r="H81" s="598"/>
      <c r="I81" s="754">
        <f t="shared" si="4"/>
        <v>0</v>
      </c>
    </row>
    <row r="82" spans="2:9" x14ac:dyDescent="0.25">
      <c r="B82" s="756">
        <v>77</v>
      </c>
      <c r="C82" s="598"/>
      <c r="D82" s="598"/>
      <c r="E82" s="598"/>
      <c r="F82" s="598"/>
      <c r="G82" s="712">
        <f t="shared" si="3"/>
        <v>0</v>
      </c>
      <c r="H82" s="598"/>
      <c r="I82" s="754">
        <f t="shared" si="4"/>
        <v>0</v>
      </c>
    </row>
    <row r="83" spans="2:9" x14ac:dyDescent="0.25">
      <c r="B83" s="755">
        <v>78</v>
      </c>
      <c r="C83" s="598"/>
      <c r="D83" s="598"/>
      <c r="E83" s="598"/>
      <c r="F83" s="598"/>
      <c r="G83" s="712">
        <f t="shared" si="3"/>
        <v>0</v>
      </c>
      <c r="H83" s="598"/>
      <c r="I83" s="754">
        <f t="shared" si="4"/>
        <v>0</v>
      </c>
    </row>
    <row r="84" spans="2:9" x14ac:dyDescent="0.25">
      <c r="B84" s="756">
        <v>79</v>
      </c>
      <c r="C84" s="598"/>
      <c r="D84" s="598"/>
      <c r="E84" s="598"/>
      <c r="F84" s="598"/>
      <c r="G84" s="712">
        <f t="shared" si="3"/>
        <v>0</v>
      </c>
      <c r="H84" s="598"/>
      <c r="I84" s="754">
        <f t="shared" si="4"/>
        <v>0</v>
      </c>
    </row>
    <row r="85" spans="2:9" x14ac:dyDescent="0.25">
      <c r="B85" s="755">
        <v>80</v>
      </c>
      <c r="C85" s="598"/>
      <c r="D85" s="598"/>
      <c r="E85" s="598"/>
      <c r="F85" s="598"/>
      <c r="G85" s="712">
        <f t="shared" si="3"/>
        <v>0</v>
      </c>
      <c r="H85" s="598"/>
      <c r="I85" s="754">
        <f t="shared" si="4"/>
        <v>0</v>
      </c>
    </row>
    <row r="86" spans="2:9" x14ac:dyDescent="0.25">
      <c r="B86" s="756">
        <v>81</v>
      </c>
      <c r="C86" s="598"/>
      <c r="D86" s="598"/>
      <c r="E86" s="598"/>
      <c r="F86" s="598"/>
      <c r="G86" s="712">
        <f t="shared" si="3"/>
        <v>0</v>
      </c>
      <c r="H86" s="598"/>
      <c r="I86" s="754">
        <f t="shared" si="4"/>
        <v>0</v>
      </c>
    </row>
    <row r="87" spans="2:9" x14ac:dyDescent="0.25">
      <c r="B87" s="755">
        <v>82</v>
      </c>
      <c r="C87" s="598"/>
      <c r="D87" s="598"/>
      <c r="E87" s="598"/>
      <c r="F87" s="598"/>
      <c r="G87" s="712">
        <f t="shared" si="3"/>
        <v>0</v>
      </c>
      <c r="H87" s="598"/>
      <c r="I87" s="754">
        <f t="shared" si="4"/>
        <v>0</v>
      </c>
    </row>
    <row r="88" spans="2:9" x14ac:dyDescent="0.25">
      <c r="B88" s="756">
        <v>83</v>
      </c>
      <c r="C88" s="598"/>
      <c r="D88" s="598"/>
      <c r="E88" s="598"/>
      <c r="F88" s="598"/>
      <c r="G88" s="712">
        <f t="shared" si="3"/>
        <v>0</v>
      </c>
      <c r="H88" s="598"/>
      <c r="I88" s="754">
        <f t="shared" si="4"/>
        <v>0</v>
      </c>
    </row>
    <row r="89" spans="2:9" x14ac:dyDescent="0.25">
      <c r="B89" s="755">
        <v>84</v>
      </c>
      <c r="C89" s="598"/>
      <c r="D89" s="598"/>
      <c r="E89" s="598"/>
      <c r="F89" s="598"/>
      <c r="G89" s="712">
        <f t="shared" si="3"/>
        <v>0</v>
      </c>
      <c r="H89" s="598"/>
      <c r="I89" s="754">
        <f t="shared" si="4"/>
        <v>0</v>
      </c>
    </row>
    <row r="90" spans="2:9" x14ac:dyDescent="0.25">
      <c r="B90" s="756">
        <v>85</v>
      </c>
      <c r="C90" s="598"/>
      <c r="D90" s="598"/>
      <c r="E90" s="598"/>
      <c r="F90" s="598"/>
      <c r="G90" s="712">
        <f t="shared" si="3"/>
        <v>0</v>
      </c>
      <c r="H90" s="598"/>
      <c r="I90" s="754">
        <f t="shared" si="4"/>
        <v>0</v>
      </c>
    </row>
    <row r="91" spans="2:9" x14ac:dyDescent="0.25">
      <c r="B91" s="755">
        <v>86</v>
      </c>
      <c r="C91" s="598"/>
      <c r="D91" s="598"/>
      <c r="E91" s="598"/>
      <c r="F91" s="598"/>
      <c r="G91" s="712">
        <f t="shared" si="3"/>
        <v>0</v>
      </c>
      <c r="H91" s="598"/>
      <c r="I91" s="754">
        <f t="shared" si="4"/>
        <v>0</v>
      </c>
    </row>
    <row r="92" spans="2:9" x14ac:dyDescent="0.25">
      <c r="B92" s="756">
        <v>87</v>
      </c>
      <c r="C92" s="598"/>
      <c r="D92" s="598"/>
      <c r="E92" s="598"/>
      <c r="F92" s="598"/>
      <c r="G92" s="712">
        <f t="shared" si="3"/>
        <v>0</v>
      </c>
      <c r="H92" s="598"/>
      <c r="I92" s="754">
        <f t="shared" si="4"/>
        <v>0</v>
      </c>
    </row>
    <row r="93" spans="2:9" x14ac:dyDescent="0.25">
      <c r="B93" s="755">
        <v>88</v>
      </c>
      <c r="C93" s="598"/>
      <c r="D93" s="598"/>
      <c r="E93" s="598"/>
      <c r="F93" s="598"/>
      <c r="G93" s="712">
        <f t="shared" si="3"/>
        <v>0</v>
      </c>
      <c r="H93" s="598"/>
      <c r="I93" s="754">
        <f t="shared" si="4"/>
        <v>0</v>
      </c>
    </row>
    <row r="94" spans="2:9" x14ac:dyDescent="0.25">
      <c r="B94" s="756">
        <v>89</v>
      </c>
      <c r="C94" s="598"/>
      <c r="D94" s="598"/>
      <c r="E94" s="598"/>
      <c r="F94" s="598"/>
      <c r="G94" s="712">
        <f t="shared" si="3"/>
        <v>0</v>
      </c>
      <c r="H94" s="598"/>
      <c r="I94" s="754">
        <f t="shared" si="4"/>
        <v>0</v>
      </c>
    </row>
    <row r="95" spans="2:9" x14ac:dyDescent="0.25">
      <c r="B95" s="755">
        <v>90</v>
      </c>
      <c r="C95" s="598"/>
      <c r="D95" s="598"/>
      <c r="E95" s="598"/>
      <c r="F95" s="598"/>
      <c r="G95" s="712">
        <f t="shared" si="3"/>
        <v>0</v>
      </c>
      <c r="H95" s="598"/>
      <c r="I95" s="754">
        <f t="shared" si="4"/>
        <v>0</v>
      </c>
    </row>
    <row r="96" spans="2:9" x14ac:dyDescent="0.25">
      <c r="B96" s="756">
        <v>91</v>
      </c>
      <c r="C96" s="598"/>
      <c r="D96" s="598"/>
      <c r="E96" s="598"/>
      <c r="F96" s="598"/>
      <c r="G96" s="712">
        <f t="shared" si="3"/>
        <v>0</v>
      </c>
      <c r="H96" s="598"/>
      <c r="I96" s="754">
        <f t="shared" si="4"/>
        <v>0</v>
      </c>
    </row>
    <row r="97" spans="2:9" x14ac:dyDescent="0.25">
      <c r="B97" s="755">
        <v>92</v>
      </c>
      <c r="C97" s="598"/>
      <c r="D97" s="598"/>
      <c r="E97" s="598"/>
      <c r="F97" s="598"/>
      <c r="G97" s="712">
        <f t="shared" si="3"/>
        <v>0</v>
      </c>
      <c r="H97" s="598"/>
      <c r="I97" s="754">
        <f t="shared" si="4"/>
        <v>0</v>
      </c>
    </row>
    <row r="98" spans="2:9" x14ac:dyDescent="0.25">
      <c r="B98" s="756">
        <v>93</v>
      </c>
      <c r="C98" s="598"/>
      <c r="D98" s="598"/>
      <c r="E98" s="598"/>
      <c r="F98" s="598"/>
      <c r="G98" s="712">
        <f t="shared" si="3"/>
        <v>0</v>
      </c>
      <c r="H98" s="598"/>
      <c r="I98" s="754">
        <f t="shared" si="4"/>
        <v>0</v>
      </c>
    </row>
    <row r="99" spans="2:9" x14ac:dyDescent="0.25">
      <c r="B99" s="755">
        <v>94</v>
      </c>
      <c r="C99" s="598"/>
      <c r="D99" s="598"/>
      <c r="E99" s="598"/>
      <c r="F99" s="598"/>
      <c r="G99" s="712">
        <f t="shared" si="3"/>
        <v>0</v>
      </c>
      <c r="H99" s="598"/>
      <c r="I99" s="754">
        <f t="shared" si="4"/>
        <v>0</v>
      </c>
    </row>
    <row r="100" spans="2:9" x14ac:dyDescent="0.25">
      <c r="B100" s="756">
        <v>95</v>
      </c>
      <c r="C100" s="598"/>
      <c r="D100" s="598"/>
      <c r="E100" s="598"/>
      <c r="F100" s="598"/>
      <c r="G100" s="712">
        <f t="shared" si="3"/>
        <v>0</v>
      </c>
      <c r="H100" s="598"/>
      <c r="I100" s="754">
        <f t="shared" si="4"/>
        <v>0</v>
      </c>
    </row>
    <row r="101" spans="2:9" x14ac:dyDescent="0.25">
      <c r="B101" s="755">
        <v>96</v>
      </c>
      <c r="C101" s="598"/>
      <c r="D101" s="598"/>
      <c r="E101" s="598"/>
      <c r="F101" s="598"/>
      <c r="G101" s="712">
        <f t="shared" si="3"/>
        <v>0</v>
      </c>
      <c r="H101" s="598"/>
      <c r="I101" s="754">
        <f t="shared" si="4"/>
        <v>0</v>
      </c>
    </row>
    <row r="102" spans="2:9" x14ac:dyDescent="0.25">
      <c r="B102" s="756">
        <v>97</v>
      </c>
      <c r="C102" s="598"/>
      <c r="D102" s="598"/>
      <c r="E102" s="598"/>
      <c r="F102" s="598"/>
      <c r="G102" s="712">
        <f t="shared" ref="G102:G105" si="5">D102+E102-F102</f>
        <v>0</v>
      </c>
      <c r="H102" s="598"/>
      <c r="I102" s="754">
        <f t="shared" si="4"/>
        <v>0</v>
      </c>
    </row>
    <row r="103" spans="2:9" x14ac:dyDescent="0.25">
      <c r="B103" s="755">
        <v>98</v>
      </c>
      <c r="C103" s="598"/>
      <c r="D103" s="598"/>
      <c r="E103" s="598"/>
      <c r="F103" s="598"/>
      <c r="G103" s="712">
        <f t="shared" si="5"/>
        <v>0</v>
      </c>
      <c r="H103" s="598"/>
      <c r="I103" s="754">
        <f t="shared" si="4"/>
        <v>0</v>
      </c>
    </row>
    <row r="104" spans="2:9" x14ac:dyDescent="0.25">
      <c r="B104" s="756">
        <v>99</v>
      </c>
      <c r="C104" s="598"/>
      <c r="D104" s="598"/>
      <c r="E104" s="598"/>
      <c r="F104" s="598"/>
      <c r="G104" s="712">
        <f t="shared" si="5"/>
        <v>0</v>
      </c>
      <c r="H104" s="598"/>
      <c r="I104" s="754">
        <f t="shared" si="4"/>
        <v>0</v>
      </c>
    </row>
    <row r="105" spans="2:9" x14ac:dyDescent="0.25">
      <c r="B105" s="755">
        <v>100</v>
      </c>
      <c r="C105" s="598"/>
      <c r="D105" s="598"/>
      <c r="E105" s="598"/>
      <c r="F105" s="598"/>
      <c r="G105" s="712">
        <f t="shared" si="5"/>
        <v>0</v>
      </c>
      <c r="H105" s="598"/>
      <c r="I105" s="754">
        <f t="shared" si="4"/>
        <v>0</v>
      </c>
    </row>
    <row r="106" spans="2:9" x14ac:dyDescent="0.25">
      <c r="I106" s="753">
        <f>SUM(I6:I105)</f>
        <v>0</v>
      </c>
    </row>
  </sheetData>
  <sheetProtection algorithmName="SHA-512" hashValue="IJYii54R+LS5v7J5s3W7GdxR1LcJjRFoOQL27FIA48R2Pc0/b83WFoTD4Y7mWcALdfoJ9Mwe8aCj8hZVwJAIPQ==" saltValue="PI2FmoZGfvqdL8oEbe8cBg==" spinCount="100000" sheet="1" objects="1" scenarios="1"/>
  <mergeCells count="7">
    <mergeCell ref="A1:A2"/>
    <mergeCell ref="B1:D1"/>
    <mergeCell ref="B2:C2"/>
    <mergeCell ref="H3:H4"/>
    <mergeCell ref="I3:I4"/>
    <mergeCell ref="B3:B4"/>
    <mergeCell ref="C3:C4"/>
  </mergeCells>
  <hyperlinks>
    <hyperlink ref="A1:A2" location="HOME!A1" display="HOME"/>
  </hyperlinks>
  <pageMargins left="0.48" right="0.25" top="0.75" bottom="0.75" header="0.3" footer="0.3"/>
  <pageSetup scale="9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showGridLines="0" workbookViewId="0"/>
  </sheetViews>
  <sheetFormatPr defaultColWidth="9.140625" defaultRowHeight="15" x14ac:dyDescent="0.25"/>
  <cols>
    <col min="1" max="1" width="7.5703125" style="29" customWidth="1"/>
    <col min="2" max="2" width="9.140625" style="29"/>
    <col min="3" max="4" width="20.85546875" style="29" customWidth="1"/>
    <col min="5" max="6" width="16.42578125" style="29" customWidth="1"/>
    <col min="7" max="7" width="14.7109375" style="29" bestFit="1" customWidth="1"/>
    <col min="8" max="8" width="17.7109375" style="29" customWidth="1"/>
    <col min="9" max="10" width="17.5703125" style="29" customWidth="1"/>
    <col min="11" max="16384" width="9.140625" style="29"/>
  </cols>
  <sheetData>
    <row r="1" spans="1:10" ht="19.5" thickBot="1" x14ac:dyDescent="0.35">
      <c r="A1" s="774" t="s">
        <v>172</v>
      </c>
      <c r="B1" s="973" t="s">
        <v>1265</v>
      </c>
      <c r="C1" s="974"/>
      <c r="D1" s="974"/>
      <c r="E1" s="974"/>
      <c r="F1" s="974"/>
      <c r="G1" s="974"/>
      <c r="H1" s="974"/>
      <c r="I1" s="974"/>
      <c r="J1" s="975"/>
    </row>
    <row r="2" spans="1:10" ht="19.5" thickBot="1" x14ac:dyDescent="0.35">
      <c r="B2" s="773" t="s">
        <v>1167</v>
      </c>
      <c r="C2" s="772"/>
      <c r="D2" s="772"/>
      <c r="E2" s="772"/>
      <c r="F2" s="772"/>
      <c r="G2" s="772"/>
      <c r="H2" s="772"/>
      <c r="I2" s="772"/>
      <c r="J2" s="771"/>
    </row>
    <row r="3" spans="1:10" ht="60" x14ac:dyDescent="0.25">
      <c r="B3" s="770" t="s">
        <v>60</v>
      </c>
      <c r="C3" s="769" t="s">
        <v>1264</v>
      </c>
      <c r="D3" s="768" t="s">
        <v>1263</v>
      </c>
      <c r="E3" s="768" t="s">
        <v>1262</v>
      </c>
      <c r="F3" s="769" t="s">
        <v>1261</v>
      </c>
      <c r="G3" s="768" t="s">
        <v>1260</v>
      </c>
      <c r="H3" s="768" t="s">
        <v>1259</v>
      </c>
      <c r="I3" s="768" t="s">
        <v>1258</v>
      </c>
      <c r="J3" s="767" t="s">
        <v>1257</v>
      </c>
    </row>
    <row r="4" spans="1:10" x14ac:dyDescent="0.25">
      <c r="B4" s="766">
        <v>1</v>
      </c>
      <c r="C4" s="598"/>
      <c r="D4" s="598"/>
      <c r="E4" s="598"/>
      <c r="F4" s="598"/>
      <c r="G4" s="743">
        <f t="shared" ref="G4:G35" si="0">D4+E4</f>
        <v>0</v>
      </c>
      <c r="H4" s="598"/>
      <c r="I4" s="598"/>
      <c r="J4" s="765">
        <f t="shared" ref="J4:J35" si="1">G4-H4</f>
        <v>0</v>
      </c>
    </row>
    <row r="5" spans="1:10" x14ac:dyDescent="0.25">
      <c r="B5" s="766">
        <v>2</v>
      </c>
      <c r="C5" s="598"/>
      <c r="D5" s="598"/>
      <c r="E5" s="598"/>
      <c r="F5" s="598"/>
      <c r="G5" s="743">
        <f t="shared" si="0"/>
        <v>0</v>
      </c>
      <c r="H5" s="598"/>
      <c r="I5" s="598"/>
      <c r="J5" s="765">
        <f t="shared" si="1"/>
        <v>0</v>
      </c>
    </row>
    <row r="6" spans="1:10" x14ac:dyDescent="0.25">
      <c r="B6" s="766">
        <v>3</v>
      </c>
      <c r="C6" s="598"/>
      <c r="D6" s="598"/>
      <c r="E6" s="598"/>
      <c r="F6" s="598"/>
      <c r="G6" s="743">
        <f t="shared" si="0"/>
        <v>0</v>
      </c>
      <c r="H6" s="598"/>
      <c r="I6" s="598"/>
      <c r="J6" s="765">
        <f t="shared" si="1"/>
        <v>0</v>
      </c>
    </row>
    <row r="7" spans="1:10" x14ac:dyDescent="0.25">
      <c r="B7" s="766">
        <v>4</v>
      </c>
      <c r="C7" s="598"/>
      <c r="D7" s="598"/>
      <c r="E7" s="598"/>
      <c r="F7" s="598"/>
      <c r="G7" s="743">
        <f t="shared" si="0"/>
        <v>0</v>
      </c>
      <c r="H7" s="598"/>
      <c r="I7" s="598"/>
      <c r="J7" s="765">
        <f t="shared" si="1"/>
        <v>0</v>
      </c>
    </row>
    <row r="8" spans="1:10" x14ac:dyDescent="0.25">
      <c r="B8" s="766">
        <v>5</v>
      </c>
      <c r="C8" s="598"/>
      <c r="D8" s="598"/>
      <c r="E8" s="598"/>
      <c r="F8" s="598"/>
      <c r="G8" s="743">
        <f t="shared" si="0"/>
        <v>0</v>
      </c>
      <c r="H8" s="598"/>
      <c r="I8" s="598"/>
      <c r="J8" s="765">
        <f t="shared" si="1"/>
        <v>0</v>
      </c>
    </row>
    <row r="9" spans="1:10" x14ac:dyDescent="0.25">
      <c r="B9" s="766">
        <v>6</v>
      </c>
      <c r="C9" s="598"/>
      <c r="D9" s="598"/>
      <c r="E9" s="598"/>
      <c r="F9" s="598"/>
      <c r="G9" s="743">
        <f t="shared" si="0"/>
        <v>0</v>
      </c>
      <c r="H9" s="598"/>
      <c r="I9" s="598"/>
      <c r="J9" s="765">
        <f t="shared" si="1"/>
        <v>0</v>
      </c>
    </row>
    <row r="10" spans="1:10" x14ac:dyDescent="0.25">
      <c r="B10" s="766">
        <v>7</v>
      </c>
      <c r="C10" s="598"/>
      <c r="D10" s="598"/>
      <c r="E10" s="598"/>
      <c r="F10" s="598"/>
      <c r="G10" s="743">
        <f t="shared" si="0"/>
        <v>0</v>
      </c>
      <c r="H10" s="598"/>
      <c r="I10" s="598"/>
      <c r="J10" s="765">
        <f t="shared" si="1"/>
        <v>0</v>
      </c>
    </row>
    <row r="11" spans="1:10" x14ac:dyDescent="0.25">
      <c r="B11" s="766">
        <v>8</v>
      </c>
      <c r="C11" s="598"/>
      <c r="D11" s="598"/>
      <c r="E11" s="598"/>
      <c r="F11" s="598"/>
      <c r="G11" s="743">
        <f t="shared" si="0"/>
        <v>0</v>
      </c>
      <c r="H11" s="598"/>
      <c r="I11" s="598"/>
      <c r="J11" s="765">
        <f t="shared" si="1"/>
        <v>0</v>
      </c>
    </row>
    <row r="12" spans="1:10" x14ac:dyDescent="0.25">
      <c r="B12" s="766">
        <v>9</v>
      </c>
      <c r="C12" s="598"/>
      <c r="D12" s="598"/>
      <c r="E12" s="598"/>
      <c r="F12" s="598"/>
      <c r="G12" s="743">
        <f t="shared" si="0"/>
        <v>0</v>
      </c>
      <c r="H12" s="598"/>
      <c r="I12" s="598"/>
      <c r="J12" s="765">
        <f t="shared" si="1"/>
        <v>0</v>
      </c>
    </row>
    <row r="13" spans="1:10" x14ac:dyDescent="0.25">
      <c r="B13" s="766">
        <v>10</v>
      </c>
      <c r="C13" s="598"/>
      <c r="D13" s="598"/>
      <c r="E13" s="598"/>
      <c r="F13" s="598"/>
      <c r="G13" s="743">
        <f t="shared" si="0"/>
        <v>0</v>
      </c>
      <c r="H13" s="598"/>
      <c r="I13" s="598"/>
      <c r="J13" s="765">
        <f t="shared" si="1"/>
        <v>0</v>
      </c>
    </row>
    <row r="14" spans="1:10" x14ac:dyDescent="0.25">
      <c r="B14" s="766">
        <v>11</v>
      </c>
      <c r="C14" s="598"/>
      <c r="D14" s="598"/>
      <c r="E14" s="598"/>
      <c r="F14" s="598"/>
      <c r="G14" s="743">
        <f t="shared" si="0"/>
        <v>0</v>
      </c>
      <c r="H14" s="598"/>
      <c r="I14" s="598"/>
      <c r="J14" s="765">
        <f t="shared" si="1"/>
        <v>0</v>
      </c>
    </row>
    <row r="15" spans="1:10" x14ac:dyDescent="0.25">
      <c r="B15" s="766">
        <v>12</v>
      </c>
      <c r="C15" s="598"/>
      <c r="D15" s="598"/>
      <c r="E15" s="598"/>
      <c r="F15" s="598"/>
      <c r="G15" s="743">
        <f t="shared" si="0"/>
        <v>0</v>
      </c>
      <c r="H15" s="598"/>
      <c r="I15" s="598"/>
      <c r="J15" s="765">
        <f t="shared" si="1"/>
        <v>0</v>
      </c>
    </row>
    <row r="16" spans="1:10" x14ac:dyDescent="0.25">
      <c r="B16" s="766">
        <v>13</v>
      </c>
      <c r="C16" s="598"/>
      <c r="D16" s="598"/>
      <c r="E16" s="598"/>
      <c r="F16" s="598"/>
      <c r="G16" s="743">
        <f t="shared" si="0"/>
        <v>0</v>
      </c>
      <c r="H16" s="598"/>
      <c r="I16" s="598"/>
      <c r="J16" s="765">
        <f t="shared" si="1"/>
        <v>0</v>
      </c>
    </row>
    <row r="17" spans="2:10" x14ac:dyDescent="0.25">
      <c r="B17" s="766">
        <v>14</v>
      </c>
      <c r="C17" s="598"/>
      <c r="D17" s="598"/>
      <c r="E17" s="598"/>
      <c r="F17" s="598"/>
      <c r="G17" s="743">
        <f t="shared" si="0"/>
        <v>0</v>
      </c>
      <c r="H17" s="598"/>
      <c r="I17" s="598"/>
      <c r="J17" s="765">
        <f t="shared" si="1"/>
        <v>0</v>
      </c>
    </row>
    <row r="18" spans="2:10" x14ac:dyDescent="0.25">
      <c r="B18" s="766">
        <v>15</v>
      </c>
      <c r="C18" s="598"/>
      <c r="D18" s="598"/>
      <c r="E18" s="598"/>
      <c r="F18" s="598"/>
      <c r="G18" s="743">
        <f t="shared" si="0"/>
        <v>0</v>
      </c>
      <c r="H18" s="598"/>
      <c r="I18" s="598"/>
      <c r="J18" s="765">
        <f t="shared" si="1"/>
        <v>0</v>
      </c>
    </row>
    <row r="19" spans="2:10" x14ac:dyDescent="0.25">
      <c r="B19" s="766">
        <v>16</v>
      </c>
      <c r="C19" s="598"/>
      <c r="D19" s="598"/>
      <c r="E19" s="598"/>
      <c r="F19" s="598"/>
      <c r="G19" s="743">
        <f t="shared" si="0"/>
        <v>0</v>
      </c>
      <c r="H19" s="598"/>
      <c r="I19" s="598"/>
      <c r="J19" s="765">
        <f t="shared" si="1"/>
        <v>0</v>
      </c>
    </row>
    <row r="20" spans="2:10" x14ac:dyDescent="0.25">
      <c r="B20" s="766">
        <v>17</v>
      </c>
      <c r="C20" s="598"/>
      <c r="D20" s="598"/>
      <c r="E20" s="598"/>
      <c r="F20" s="598"/>
      <c r="G20" s="743">
        <f t="shared" si="0"/>
        <v>0</v>
      </c>
      <c r="H20" s="598"/>
      <c r="I20" s="598"/>
      <c r="J20" s="765">
        <f t="shared" si="1"/>
        <v>0</v>
      </c>
    </row>
    <row r="21" spans="2:10" x14ac:dyDescent="0.25">
      <c r="B21" s="766">
        <v>18</v>
      </c>
      <c r="C21" s="598"/>
      <c r="D21" s="598"/>
      <c r="E21" s="598"/>
      <c r="F21" s="598"/>
      <c r="G21" s="743">
        <f t="shared" si="0"/>
        <v>0</v>
      </c>
      <c r="H21" s="598"/>
      <c r="I21" s="598"/>
      <c r="J21" s="765">
        <f t="shared" si="1"/>
        <v>0</v>
      </c>
    </row>
    <row r="22" spans="2:10" x14ac:dyDescent="0.25">
      <c r="B22" s="766">
        <v>19</v>
      </c>
      <c r="C22" s="598"/>
      <c r="D22" s="598"/>
      <c r="E22" s="598"/>
      <c r="F22" s="598"/>
      <c r="G22" s="743">
        <f t="shared" si="0"/>
        <v>0</v>
      </c>
      <c r="H22" s="598"/>
      <c r="I22" s="598"/>
      <c r="J22" s="765">
        <f t="shared" si="1"/>
        <v>0</v>
      </c>
    </row>
    <row r="23" spans="2:10" x14ac:dyDescent="0.25">
      <c r="B23" s="766">
        <v>20</v>
      </c>
      <c r="C23" s="598"/>
      <c r="D23" s="598"/>
      <c r="E23" s="598"/>
      <c r="F23" s="598"/>
      <c r="G23" s="743">
        <f t="shared" si="0"/>
        <v>0</v>
      </c>
      <c r="H23" s="598"/>
      <c r="I23" s="598"/>
      <c r="J23" s="765">
        <f t="shared" si="1"/>
        <v>0</v>
      </c>
    </row>
    <row r="24" spans="2:10" x14ac:dyDescent="0.25">
      <c r="B24" s="766">
        <v>21</v>
      </c>
      <c r="C24" s="598"/>
      <c r="D24" s="598"/>
      <c r="E24" s="598"/>
      <c r="F24" s="598"/>
      <c r="G24" s="743">
        <f t="shared" si="0"/>
        <v>0</v>
      </c>
      <c r="H24" s="598"/>
      <c r="I24" s="598"/>
      <c r="J24" s="765">
        <f t="shared" si="1"/>
        <v>0</v>
      </c>
    </row>
    <row r="25" spans="2:10" x14ac:dyDescent="0.25">
      <c r="B25" s="766">
        <v>22</v>
      </c>
      <c r="C25" s="598"/>
      <c r="D25" s="598"/>
      <c r="E25" s="598"/>
      <c r="F25" s="598"/>
      <c r="G25" s="743">
        <f t="shared" si="0"/>
        <v>0</v>
      </c>
      <c r="H25" s="598"/>
      <c r="I25" s="598"/>
      <c r="J25" s="765">
        <f t="shared" si="1"/>
        <v>0</v>
      </c>
    </row>
    <row r="26" spans="2:10" x14ac:dyDescent="0.25">
      <c r="B26" s="766">
        <v>23</v>
      </c>
      <c r="C26" s="598"/>
      <c r="D26" s="598"/>
      <c r="E26" s="598"/>
      <c r="F26" s="598"/>
      <c r="G26" s="743">
        <f t="shared" si="0"/>
        <v>0</v>
      </c>
      <c r="H26" s="598"/>
      <c r="I26" s="598"/>
      <c r="J26" s="765">
        <f t="shared" si="1"/>
        <v>0</v>
      </c>
    </row>
    <row r="27" spans="2:10" x14ac:dyDescent="0.25">
      <c r="B27" s="766">
        <v>24</v>
      </c>
      <c r="C27" s="598"/>
      <c r="D27" s="598"/>
      <c r="E27" s="598"/>
      <c r="F27" s="598"/>
      <c r="G27" s="743">
        <f t="shared" si="0"/>
        <v>0</v>
      </c>
      <c r="H27" s="598"/>
      <c r="I27" s="598"/>
      <c r="J27" s="765">
        <f t="shared" si="1"/>
        <v>0</v>
      </c>
    </row>
    <row r="28" spans="2:10" x14ac:dyDescent="0.25">
      <c r="B28" s="766">
        <v>25</v>
      </c>
      <c r="C28" s="598"/>
      <c r="D28" s="598"/>
      <c r="E28" s="598"/>
      <c r="F28" s="598"/>
      <c r="G28" s="743">
        <f t="shared" si="0"/>
        <v>0</v>
      </c>
      <c r="H28" s="598"/>
      <c r="I28" s="598"/>
      <c r="J28" s="765">
        <f t="shared" si="1"/>
        <v>0</v>
      </c>
    </row>
    <row r="29" spans="2:10" x14ac:dyDescent="0.25">
      <c r="B29" s="766">
        <v>26</v>
      </c>
      <c r="C29" s="598"/>
      <c r="D29" s="598"/>
      <c r="E29" s="598"/>
      <c r="F29" s="598"/>
      <c r="G29" s="743">
        <f t="shared" si="0"/>
        <v>0</v>
      </c>
      <c r="H29" s="598"/>
      <c r="I29" s="598"/>
      <c r="J29" s="765">
        <f t="shared" si="1"/>
        <v>0</v>
      </c>
    </row>
    <row r="30" spans="2:10" x14ac:dyDescent="0.25">
      <c r="B30" s="766">
        <v>27</v>
      </c>
      <c r="C30" s="598"/>
      <c r="D30" s="598"/>
      <c r="E30" s="598"/>
      <c r="F30" s="598"/>
      <c r="G30" s="743">
        <f t="shared" si="0"/>
        <v>0</v>
      </c>
      <c r="H30" s="598"/>
      <c r="I30" s="598"/>
      <c r="J30" s="765">
        <f t="shared" si="1"/>
        <v>0</v>
      </c>
    </row>
    <row r="31" spans="2:10" x14ac:dyDescent="0.25">
      <c r="B31" s="766">
        <v>28</v>
      </c>
      <c r="C31" s="598"/>
      <c r="D31" s="598"/>
      <c r="E31" s="598"/>
      <c r="F31" s="598"/>
      <c r="G31" s="743">
        <f t="shared" si="0"/>
        <v>0</v>
      </c>
      <c r="H31" s="598"/>
      <c r="I31" s="598"/>
      <c r="J31" s="765">
        <f t="shared" si="1"/>
        <v>0</v>
      </c>
    </row>
    <row r="32" spans="2:10" x14ac:dyDescent="0.25">
      <c r="B32" s="766">
        <v>29</v>
      </c>
      <c r="C32" s="598"/>
      <c r="D32" s="598"/>
      <c r="E32" s="598"/>
      <c r="F32" s="598"/>
      <c r="G32" s="743">
        <f t="shared" si="0"/>
        <v>0</v>
      </c>
      <c r="H32" s="598"/>
      <c r="I32" s="598"/>
      <c r="J32" s="765">
        <f t="shared" si="1"/>
        <v>0</v>
      </c>
    </row>
    <row r="33" spans="2:10" x14ac:dyDescent="0.25">
      <c r="B33" s="766">
        <v>30</v>
      </c>
      <c r="C33" s="598"/>
      <c r="D33" s="598"/>
      <c r="E33" s="598"/>
      <c r="F33" s="598"/>
      <c r="G33" s="743">
        <f t="shared" si="0"/>
        <v>0</v>
      </c>
      <c r="H33" s="598"/>
      <c r="I33" s="598"/>
      <c r="J33" s="765">
        <f t="shared" si="1"/>
        <v>0</v>
      </c>
    </row>
    <row r="34" spans="2:10" x14ac:dyDescent="0.25">
      <c r="B34" s="766">
        <v>31</v>
      </c>
      <c r="C34" s="598"/>
      <c r="D34" s="598"/>
      <c r="E34" s="598"/>
      <c r="F34" s="598"/>
      <c r="G34" s="743">
        <f t="shared" si="0"/>
        <v>0</v>
      </c>
      <c r="H34" s="598"/>
      <c r="I34" s="598"/>
      <c r="J34" s="765">
        <f t="shared" si="1"/>
        <v>0</v>
      </c>
    </row>
    <row r="35" spans="2:10" x14ac:dyDescent="0.25">
      <c r="B35" s="766">
        <v>32</v>
      </c>
      <c r="C35" s="598"/>
      <c r="D35" s="598"/>
      <c r="E35" s="598"/>
      <c r="F35" s="598"/>
      <c r="G35" s="743">
        <f t="shared" si="0"/>
        <v>0</v>
      </c>
      <c r="H35" s="598"/>
      <c r="I35" s="598"/>
      <c r="J35" s="765">
        <f t="shared" si="1"/>
        <v>0</v>
      </c>
    </row>
    <row r="36" spans="2:10" x14ac:dyDescent="0.25">
      <c r="B36" s="766">
        <v>33</v>
      </c>
      <c r="C36" s="598"/>
      <c r="D36" s="598"/>
      <c r="E36" s="598"/>
      <c r="F36" s="598"/>
      <c r="G36" s="743">
        <f t="shared" ref="G36:G63" si="2">D36+E36</f>
        <v>0</v>
      </c>
      <c r="H36" s="598"/>
      <c r="I36" s="598"/>
      <c r="J36" s="765">
        <f t="shared" ref="J36:J63" si="3">G36-H36</f>
        <v>0</v>
      </c>
    </row>
    <row r="37" spans="2:10" x14ac:dyDescent="0.25">
      <c r="B37" s="766">
        <v>34</v>
      </c>
      <c r="C37" s="598"/>
      <c r="D37" s="598"/>
      <c r="E37" s="598"/>
      <c r="F37" s="598"/>
      <c r="G37" s="743">
        <f t="shared" si="2"/>
        <v>0</v>
      </c>
      <c r="H37" s="598"/>
      <c r="I37" s="598"/>
      <c r="J37" s="765">
        <f t="shared" si="3"/>
        <v>0</v>
      </c>
    </row>
    <row r="38" spans="2:10" x14ac:dyDescent="0.25">
      <c r="B38" s="766">
        <v>35</v>
      </c>
      <c r="C38" s="598"/>
      <c r="D38" s="598"/>
      <c r="E38" s="598"/>
      <c r="F38" s="598"/>
      <c r="G38" s="743">
        <f t="shared" si="2"/>
        <v>0</v>
      </c>
      <c r="H38" s="598"/>
      <c r="I38" s="598"/>
      <c r="J38" s="765">
        <f t="shared" si="3"/>
        <v>0</v>
      </c>
    </row>
    <row r="39" spans="2:10" x14ac:dyDescent="0.25">
      <c r="B39" s="766">
        <v>36</v>
      </c>
      <c r="C39" s="598"/>
      <c r="D39" s="598"/>
      <c r="E39" s="598"/>
      <c r="F39" s="598"/>
      <c r="G39" s="743">
        <f t="shared" si="2"/>
        <v>0</v>
      </c>
      <c r="H39" s="598"/>
      <c r="I39" s="598"/>
      <c r="J39" s="765">
        <f t="shared" si="3"/>
        <v>0</v>
      </c>
    </row>
    <row r="40" spans="2:10" x14ac:dyDescent="0.25">
      <c r="B40" s="766">
        <v>37</v>
      </c>
      <c r="C40" s="598"/>
      <c r="D40" s="598"/>
      <c r="E40" s="598"/>
      <c r="F40" s="598"/>
      <c r="G40" s="743">
        <f t="shared" si="2"/>
        <v>0</v>
      </c>
      <c r="H40" s="598"/>
      <c r="I40" s="598"/>
      <c r="J40" s="765">
        <f t="shared" si="3"/>
        <v>0</v>
      </c>
    </row>
    <row r="41" spans="2:10" x14ac:dyDescent="0.25">
      <c r="B41" s="766">
        <v>38</v>
      </c>
      <c r="C41" s="598"/>
      <c r="D41" s="598"/>
      <c r="E41" s="598"/>
      <c r="F41" s="598"/>
      <c r="G41" s="743">
        <f t="shared" si="2"/>
        <v>0</v>
      </c>
      <c r="H41" s="598"/>
      <c r="I41" s="598"/>
      <c r="J41" s="765">
        <f t="shared" si="3"/>
        <v>0</v>
      </c>
    </row>
    <row r="42" spans="2:10" x14ac:dyDescent="0.25">
      <c r="B42" s="766">
        <v>39</v>
      </c>
      <c r="C42" s="598"/>
      <c r="D42" s="598"/>
      <c r="E42" s="598"/>
      <c r="F42" s="598"/>
      <c r="G42" s="743">
        <f t="shared" si="2"/>
        <v>0</v>
      </c>
      <c r="H42" s="598"/>
      <c r="I42" s="598"/>
      <c r="J42" s="765">
        <f t="shared" si="3"/>
        <v>0</v>
      </c>
    </row>
    <row r="43" spans="2:10" x14ac:dyDescent="0.25">
      <c r="B43" s="766">
        <v>40</v>
      </c>
      <c r="C43" s="598"/>
      <c r="D43" s="598"/>
      <c r="E43" s="598"/>
      <c r="F43" s="598"/>
      <c r="G43" s="743">
        <f t="shared" si="2"/>
        <v>0</v>
      </c>
      <c r="H43" s="598"/>
      <c r="I43" s="598"/>
      <c r="J43" s="765">
        <f t="shared" si="3"/>
        <v>0</v>
      </c>
    </row>
    <row r="44" spans="2:10" x14ac:dyDescent="0.25">
      <c r="B44" s="766">
        <v>41</v>
      </c>
      <c r="C44" s="598"/>
      <c r="D44" s="598"/>
      <c r="E44" s="598"/>
      <c r="F44" s="598"/>
      <c r="G44" s="743">
        <f t="shared" si="2"/>
        <v>0</v>
      </c>
      <c r="H44" s="598"/>
      <c r="I44" s="598"/>
      <c r="J44" s="765">
        <f t="shared" si="3"/>
        <v>0</v>
      </c>
    </row>
    <row r="45" spans="2:10" x14ac:dyDescent="0.25">
      <c r="B45" s="766">
        <v>42</v>
      </c>
      <c r="C45" s="598"/>
      <c r="D45" s="598"/>
      <c r="E45" s="598"/>
      <c r="F45" s="598"/>
      <c r="G45" s="743">
        <f t="shared" si="2"/>
        <v>0</v>
      </c>
      <c r="H45" s="598"/>
      <c r="I45" s="598"/>
      <c r="J45" s="765">
        <f t="shared" si="3"/>
        <v>0</v>
      </c>
    </row>
    <row r="46" spans="2:10" x14ac:dyDescent="0.25">
      <c r="B46" s="766">
        <v>43</v>
      </c>
      <c r="C46" s="598"/>
      <c r="D46" s="598"/>
      <c r="E46" s="598"/>
      <c r="F46" s="598"/>
      <c r="G46" s="743">
        <f t="shared" si="2"/>
        <v>0</v>
      </c>
      <c r="H46" s="598"/>
      <c r="I46" s="598"/>
      <c r="J46" s="765">
        <f t="shared" si="3"/>
        <v>0</v>
      </c>
    </row>
    <row r="47" spans="2:10" x14ac:dyDescent="0.25">
      <c r="B47" s="766">
        <v>44</v>
      </c>
      <c r="C47" s="598"/>
      <c r="D47" s="598"/>
      <c r="E47" s="598"/>
      <c r="F47" s="598"/>
      <c r="G47" s="743">
        <f t="shared" si="2"/>
        <v>0</v>
      </c>
      <c r="H47" s="598"/>
      <c r="I47" s="598"/>
      <c r="J47" s="765">
        <f t="shared" si="3"/>
        <v>0</v>
      </c>
    </row>
    <row r="48" spans="2:10" x14ac:dyDescent="0.25">
      <c r="B48" s="766">
        <v>45</v>
      </c>
      <c r="C48" s="598"/>
      <c r="D48" s="598"/>
      <c r="E48" s="598"/>
      <c r="F48" s="598"/>
      <c r="G48" s="743">
        <f t="shared" si="2"/>
        <v>0</v>
      </c>
      <c r="H48" s="598"/>
      <c r="I48" s="598"/>
      <c r="J48" s="765">
        <f t="shared" si="3"/>
        <v>0</v>
      </c>
    </row>
    <row r="49" spans="2:10" x14ac:dyDescent="0.25">
      <c r="B49" s="766">
        <v>46</v>
      </c>
      <c r="C49" s="598"/>
      <c r="D49" s="598"/>
      <c r="E49" s="598"/>
      <c r="F49" s="598"/>
      <c r="G49" s="743">
        <f t="shared" si="2"/>
        <v>0</v>
      </c>
      <c r="H49" s="598"/>
      <c r="I49" s="598"/>
      <c r="J49" s="765">
        <f t="shared" si="3"/>
        <v>0</v>
      </c>
    </row>
    <row r="50" spans="2:10" x14ac:dyDescent="0.25">
      <c r="B50" s="766">
        <v>47</v>
      </c>
      <c r="C50" s="598"/>
      <c r="D50" s="598"/>
      <c r="E50" s="598"/>
      <c r="F50" s="598"/>
      <c r="G50" s="743">
        <f t="shared" si="2"/>
        <v>0</v>
      </c>
      <c r="H50" s="598"/>
      <c r="I50" s="598"/>
      <c r="J50" s="765">
        <f t="shared" si="3"/>
        <v>0</v>
      </c>
    </row>
    <row r="51" spans="2:10" x14ac:dyDescent="0.25">
      <c r="B51" s="766">
        <v>48</v>
      </c>
      <c r="C51" s="598"/>
      <c r="D51" s="598"/>
      <c r="E51" s="598"/>
      <c r="F51" s="598"/>
      <c r="G51" s="743">
        <f t="shared" si="2"/>
        <v>0</v>
      </c>
      <c r="H51" s="598"/>
      <c r="I51" s="598"/>
      <c r="J51" s="765">
        <f t="shared" si="3"/>
        <v>0</v>
      </c>
    </row>
    <row r="52" spans="2:10" x14ac:dyDescent="0.25">
      <c r="B52" s="766">
        <v>49</v>
      </c>
      <c r="C52" s="598"/>
      <c r="D52" s="598"/>
      <c r="E52" s="598"/>
      <c r="F52" s="598"/>
      <c r="G52" s="743">
        <f t="shared" si="2"/>
        <v>0</v>
      </c>
      <c r="H52" s="598"/>
      <c r="I52" s="598"/>
      <c r="J52" s="765">
        <f t="shared" si="3"/>
        <v>0</v>
      </c>
    </row>
    <row r="53" spans="2:10" x14ac:dyDescent="0.25">
      <c r="B53" s="766">
        <v>50</v>
      </c>
      <c r="C53" s="598"/>
      <c r="D53" s="598"/>
      <c r="E53" s="598"/>
      <c r="F53" s="598"/>
      <c r="G53" s="743">
        <f t="shared" si="2"/>
        <v>0</v>
      </c>
      <c r="H53" s="598"/>
      <c r="I53" s="598"/>
      <c r="J53" s="765">
        <f t="shared" si="3"/>
        <v>0</v>
      </c>
    </row>
    <row r="54" spans="2:10" x14ac:dyDescent="0.25">
      <c r="B54" s="766">
        <v>51</v>
      </c>
      <c r="C54" s="598"/>
      <c r="D54" s="598"/>
      <c r="E54" s="598"/>
      <c r="F54" s="598"/>
      <c r="G54" s="743">
        <f t="shared" si="2"/>
        <v>0</v>
      </c>
      <c r="H54" s="598"/>
      <c r="I54" s="598"/>
      <c r="J54" s="765">
        <f t="shared" si="3"/>
        <v>0</v>
      </c>
    </row>
    <row r="55" spans="2:10" x14ac:dyDescent="0.25">
      <c r="B55" s="766">
        <v>52</v>
      </c>
      <c r="C55" s="598"/>
      <c r="D55" s="598"/>
      <c r="E55" s="598"/>
      <c r="F55" s="598"/>
      <c r="G55" s="743">
        <f t="shared" si="2"/>
        <v>0</v>
      </c>
      <c r="H55" s="598"/>
      <c r="I55" s="598"/>
      <c r="J55" s="765">
        <f t="shared" si="3"/>
        <v>0</v>
      </c>
    </row>
    <row r="56" spans="2:10" x14ac:dyDescent="0.25">
      <c r="B56" s="766">
        <v>53</v>
      </c>
      <c r="C56" s="598"/>
      <c r="D56" s="598"/>
      <c r="E56" s="598"/>
      <c r="F56" s="598"/>
      <c r="G56" s="743">
        <f t="shared" si="2"/>
        <v>0</v>
      </c>
      <c r="H56" s="598"/>
      <c r="I56" s="598"/>
      <c r="J56" s="765">
        <f t="shared" si="3"/>
        <v>0</v>
      </c>
    </row>
    <row r="57" spans="2:10" x14ac:dyDescent="0.25">
      <c r="B57" s="766">
        <v>54</v>
      </c>
      <c r="C57" s="598"/>
      <c r="D57" s="598"/>
      <c r="E57" s="598"/>
      <c r="F57" s="598"/>
      <c r="G57" s="743">
        <f t="shared" si="2"/>
        <v>0</v>
      </c>
      <c r="H57" s="598"/>
      <c r="I57" s="598"/>
      <c r="J57" s="765">
        <f t="shared" si="3"/>
        <v>0</v>
      </c>
    </row>
    <row r="58" spans="2:10" x14ac:dyDescent="0.25">
      <c r="B58" s="766">
        <v>55</v>
      </c>
      <c r="C58" s="598"/>
      <c r="D58" s="598"/>
      <c r="E58" s="598"/>
      <c r="F58" s="598"/>
      <c r="G58" s="743">
        <f t="shared" si="2"/>
        <v>0</v>
      </c>
      <c r="H58" s="598"/>
      <c r="I58" s="598"/>
      <c r="J58" s="765">
        <f t="shared" si="3"/>
        <v>0</v>
      </c>
    </row>
    <row r="59" spans="2:10" x14ac:dyDescent="0.25">
      <c r="B59" s="766">
        <v>56</v>
      </c>
      <c r="C59" s="598"/>
      <c r="D59" s="598"/>
      <c r="E59" s="598"/>
      <c r="F59" s="598"/>
      <c r="G59" s="743">
        <f t="shared" si="2"/>
        <v>0</v>
      </c>
      <c r="H59" s="598"/>
      <c r="I59" s="598"/>
      <c r="J59" s="765">
        <f t="shared" si="3"/>
        <v>0</v>
      </c>
    </row>
    <row r="60" spans="2:10" x14ac:dyDescent="0.25">
      <c r="B60" s="766">
        <v>57</v>
      </c>
      <c r="C60" s="598"/>
      <c r="D60" s="598"/>
      <c r="E60" s="598"/>
      <c r="F60" s="598"/>
      <c r="G60" s="743">
        <f t="shared" si="2"/>
        <v>0</v>
      </c>
      <c r="H60" s="598"/>
      <c r="I60" s="598"/>
      <c r="J60" s="765">
        <f t="shared" si="3"/>
        <v>0</v>
      </c>
    </row>
    <row r="61" spans="2:10" x14ac:dyDescent="0.25">
      <c r="B61" s="766">
        <v>58</v>
      </c>
      <c r="C61" s="598"/>
      <c r="D61" s="598"/>
      <c r="E61" s="598"/>
      <c r="F61" s="598"/>
      <c r="G61" s="743">
        <f t="shared" si="2"/>
        <v>0</v>
      </c>
      <c r="H61" s="598"/>
      <c r="I61" s="598"/>
      <c r="J61" s="765">
        <f t="shared" si="3"/>
        <v>0</v>
      </c>
    </row>
    <row r="62" spans="2:10" x14ac:dyDescent="0.25">
      <c r="B62" s="766">
        <v>59</v>
      </c>
      <c r="C62" s="598"/>
      <c r="D62" s="598"/>
      <c r="E62" s="598"/>
      <c r="F62" s="598"/>
      <c r="G62" s="743">
        <f t="shared" si="2"/>
        <v>0</v>
      </c>
      <c r="H62" s="598"/>
      <c r="I62" s="598"/>
      <c r="J62" s="765">
        <f t="shared" si="3"/>
        <v>0</v>
      </c>
    </row>
    <row r="63" spans="2:10" x14ac:dyDescent="0.25">
      <c r="B63" s="766">
        <v>60</v>
      </c>
      <c r="C63" s="598"/>
      <c r="D63" s="598"/>
      <c r="E63" s="598"/>
      <c r="F63" s="598"/>
      <c r="G63" s="743">
        <f t="shared" si="2"/>
        <v>0</v>
      </c>
      <c r="H63" s="598"/>
      <c r="I63" s="598"/>
      <c r="J63" s="765">
        <f t="shared" si="3"/>
        <v>0</v>
      </c>
    </row>
    <row r="64" spans="2:10" ht="16.5" thickBot="1" x14ac:dyDescent="0.3">
      <c r="B64" s="764" t="s">
        <v>6</v>
      </c>
      <c r="C64" s="763"/>
      <c r="D64" s="603">
        <f>SUM(D4:D63)</f>
        <v>0</v>
      </c>
      <c r="E64" s="603">
        <f>SUM(E4:E63)</f>
        <v>0</v>
      </c>
      <c r="F64" s="763"/>
      <c r="G64" s="603">
        <f>SUM(G4:G63)</f>
        <v>0</v>
      </c>
      <c r="H64" s="603">
        <f>SUM(H4:H63)</f>
        <v>0</v>
      </c>
      <c r="I64" s="603">
        <f>SUM(I4:I63)</f>
        <v>0</v>
      </c>
      <c r="J64" s="762">
        <f>SUM(J4:J63)</f>
        <v>0</v>
      </c>
    </row>
  </sheetData>
  <sheetProtection algorithmName="SHA-512" hashValue="MPx1cNGG4hfzKGJGWUjOG9ssCuQ2Y4nApKrVMhf+5tVG7hllfco8bRTXBxwkp9QUnlshX9nfSFMw2jXUm5YaZA==" saltValue="/a7FyjGjhIrEypPRY9gXtA==" spinCount="100000" sheet="1" objects="1" scenarios="1"/>
  <mergeCells count="1">
    <mergeCell ref="B1:J1"/>
  </mergeCells>
  <hyperlinks>
    <hyperlink ref="A1" location="HOME!A1" display="HOME"/>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workbookViewId="0">
      <selection activeCell="A2" sqref="A2"/>
    </sheetView>
  </sheetViews>
  <sheetFormatPr defaultRowHeight="15" x14ac:dyDescent="0.25"/>
  <cols>
    <col min="1" max="1" width="11.28515625" customWidth="1"/>
    <col min="3" max="3" width="36.5703125" customWidth="1"/>
    <col min="4" max="4" width="28.7109375" customWidth="1"/>
    <col min="5" max="5" width="26.85546875" customWidth="1"/>
    <col min="6" max="6" width="33.42578125" style="87" customWidth="1"/>
    <col min="7" max="7" width="16.7109375" customWidth="1"/>
    <col min="8" max="8" width="30.7109375" customWidth="1"/>
    <col min="9" max="9" width="32.5703125" customWidth="1"/>
    <col min="10" max="10" width="29.140625" customWidth="1"/>
  </cols>
  <sheetData>
    <row r="1" spans="1:10" ht="19.5" thickBot="1" x14ac:dyDescent="0.35">
      <c r="A1" s="601" t="s">
        <v>172</v>
      </c>
      <c r="B1" s="973" t="s">
        <v>1529</v>
      </c>
      <c r="C1" s="974"/>
      <c r="D1" s="974"/>
      <c r="E1" s="974"/>
      <c r="F1" s="974"/>
      <c r="G1" s="974"/>
      <c r="H1" s="974"/>
      <c r="I1" s="974"/>
      <c r="J1" s="975"/>
    </row>
    <row r="2" spans="1:10" ht="19.5" thickBot="1" x14ac:dyDescent="0.35">
      <c r="A2" s="601" t="s">
        <v>22</v>
      </c>
      <c r="B2" s="773" t="s">
        <v>1167</v>
      </c>
      <c r="C2" s="772"/>
      <c r="D2" s="772"/>
      <c r="E2" s="772"/>
      <c r="F2" s="772"/>
      <c r="G2" s="772"/>
      <c r="H2" s="772"/>
      <c r="I2" s="772"/>
      <c r="J2" s="771"/>
    </row>
    <row r="3" spans="1:10" ht="62.25" customHeight="1" x14ac:dyDescent="0.25">
      <c r="B3" s="770" t="s">
        <v>60</v>
      </c>
      <c r="C3" s="769" t="s">
        <v>1264</v>
      </c>
      <c r="D3" s="768" t="s">
        <v>1524</v>
      </c>
      <c r="E3" s="768" t="s">
        <v>1525</v>
      </c>
      <c r="F3" s="768" t="s">
        <v>1530</v>
      </c>
      <c r="G3" s="769" t="s">
        <v>1261</v>
      </c>
      <c r="H3" s="768" t="s">
        <v>1526</v>
      </c>
      <c r="I3" s="768" t="s">
        <v>1527</v>
      </c>
      <c r="J3" s="767" t="s">
        <v>1528</v>
      </c>
    </row>
    <row r="4" spans="1:10" x14ac:dyDescent="0.25">
      <c r="B4" s="766">
        <v>1</v>
      </c>
      <c r="C4" s="598"/>
      <c r="D4" s="598"/>
      <c r="E4" s="598"/>
      <c r="F4" s="598"/>
      <c r="G4" s="852"/>
      <c r="H4" s="743">
        <f t="shared" ref="H4:H63" si="0">D4+E4</f>
        <v>0</v>
      </c>
      <c r="I4" s="598"/>
      <c r="J4" s="765">
        <f t="shared" ref="J4:J63" si="1">H4-I4</f>
        <v>0</v>
      </c>
    </row>
    <row r="5" spans="1:10" x14ac:dyDescent="0.25">
      <c r="B5" s="766">
        <v>2</v>
      </c>
      <c r="C5" s="598"/>
      <c r="D5" s="598"/>
      <c r="E5" s="598"/>
      <c r="F5" s="598"/>
      <c r="G5" s="852"/>
      <c r="H5" s="743">
        <f t="shared" si="0"/>
        <v>0</v>
      </c>
      <c r="I5" s="598"/>
      <c r="J5" s="765">
        <f t="shared" si="1"/>
        <v>0</v>
      </c>
    </row>
    <row r="6" spans="1:10" x14ac:dyDescent="0.25">
      <c r="B6" s="766">
        <v>3</v>
      </c>
      <c r="C6" s="598"/>
      <c r="D6" s="598"/>
      <c r="E6" s="598"/>
      <c r="F6" s="598"/>
      <c r="G6" s="852"/>
      <c r="H6" s="743">
        <f t="shared" si="0"/>
        <v>0</v>
      </c>
      <c r="I6" s="598"/>
      <c r="J6" s="765">
        <f t="shared" si="1"/>
        <v>0</v>
      </c>
    </row>
    <row r="7" spans="1:10" x14ac:dyDescent="0.25">
      <c r="B7" s="766">
        <v>4</v>
      </c>
      <c r="C7" s="598"/>
      <c r="D7" s="598"/>
      <c r="E7" s="598"/>
      <c r="F7" s="598"/>
      <c r="G7" s="852"/>
      <c r="H7" s="743">
        <f t="shared" si="0"/>
        <v>0</v>
      </c>
      <c r="I7" s="598"/>
      <c r="J7" s="765">
        <f t="shared" si="1"/>
        <v>0</v>
      </c>
    </row>
    <row r="8" spans="1:10" x14ac:dyDescent="0.25">
      <c r="B8" s="766">
        <v>5</v>
      </c>
      <c r="C8" s="598"/>
      <c r="D8" s="598"/>
      <c r="E8" s="598"/>
      <c r="F8" s="598"/>
      <c r="G8" s="852"/>
      <c r="H8" s="743">
        <f t="shared" si="0"/>
        <v>0</v>
      </c>
      <c r="I8" s="598"/>
      <c r="J8" s="765">
        <f t="shared" si="1"/>
        <v>0</v>
      </c>
    </row>
    <row r="9" spans="1:10" x14ac:dyDescent="0.25">
      <c r="B9" s="766">
        <v>6</v>
      </c>
      <c r="C9" s="598"/>
      <c r="D9" s="598"/>
      <c r="E9" s="598"/>
      <c r="F9" s="598"/>
      <c r="G9" s="852"/>
      <c r="H9" s="743">
        <f t="shared" si="0"/>
        <v>0</v>
      </c>
      <c r="I9" s="598"/>
      <c r="J9" s="765">
        <f t="shared" si="1"/>
        <v>0</v>
      </c>
    </row>
    <row r="10" spans="1:10" x14ac:dyDescent="0.25">
      <c r="B10" s="766">
        <v>7</v>
      </c>
      <c r="C10" s="598"/>
      <c r="D10" s="598"/>
      <c r="E10" s="598"/>
      <c r="F10" s="598"/>
      <c r="G10" s="852"/>
      <c r="H10" s="743">
        <f t="shared" si="0"/>
        <v>0</v>
      </c>
      <c r="I10" s="598"/>
      <c r="J10" s="765">
        <f t="shared" si="1"/>
        <v>0</v>
      </c>
    </row>
    <row r="11" spans="1:10" x14ac:dyDescent="0.25">
      <c r="B11" s="766">
        <v>8</v>
      </c>
      <c r="C11" s="598"/>
      <c r="D11" s="598"/>
      <c r="E11" s="598"/>
      <c r="F11" s="598"/>
      <c r="G11" s="852"/>
      <c r="H11" s="743">
        <f t="shared" si="0"/>
        <v>0</v>
      </c>
      <c r="I11" s="598"/>
      <c r="J11" s="765">
        <f t="shared" si="1"/>
        <v>0</v>
      </c>
    </row>
    <row r="12" spans="1:10" x14ac:dyDescent="0.25">
      <c r="B12" s="766">
        <v>9</v>
      </c>
      <c r="C12" s="598"/>
      <c r="D12" s="598"/>
      <c r="E12" s="598"/>
      <c r="F12" s="598"/>
      <c r="G12" s="852"/>
      <c r="H12" s="743">
        <f t="shared" si="0"/>
        <v>0</v>
      </c>
      <c r="I12" s="598"/>
      <c r="J12" s="765">
        <f t="shared" si="1"/>
        <v>0</v>
      </c>
    </row>
    <row r="13" spans="1:10" x14ac:dyDescent="0.25">
      <c r="B13" s="766">
        <v>10</v>
      </c>
      <c r="C13" s="598"/>
      <c r="D13" s="598"/>
      <c r="E13" s="598"/>
      <c r="F13" s="598"/>
      <c r="G13" s="852"/>
      <c r="H13" s="743">
        <f t="shared" si="0"/>
        <v>0</v>
      </c>
      <c r="I13" s="598"/>
      <c r="J13" s="765">
        <f t="shared" si="1"/>
        <v>0</v>
      </c>
    </row>
    <row r="14" spans="1:10" x14ac:dyDescent="0.25">
      <c r="B14" s="766">
        <v>11</v>
      </c>
      <c r="C14" s="598"/>
      <c r="D14" s="598"/>
      <c r="E14" s="598"/>
      <c r="F14" s="598"/>
      <c r="G14" s="852"/>
      <c r="H14" s="743">
        <f t="shared" si="0"/>
        <v>0</v>
      </c>
      <c r="I14" s="598"/>
      <c r="J14" s="765">
        <f t="shared" si="1"/>
        <v>0</v>
      </c>
    </row>
    <row r="15" spans="1:10" x14ac:dyDescent="0.25">
      <c r="B15" s="766">
        <v>12</v>
      </c>
      <c r="C15" s="598"/>
      <c r="D15" s="598"/>
      <c r="E15" s="598"/>
      <c r="F15" s="598"/>
      <c r="G15" s="852"/>
      <c r="H15" s="743">
        <f t="shared" si="0"/>
        <v>0</v>
      </c>
      <c r="I15" s="598"/>
      <c r="J15" s="765">
        <f t="shared" si="1"/>
        <v>0</v>
      </c>
    </row>
    <row r="16" spans="1:10" x14ac:dyDescent="0.25">
      <c r="B16" s="766">
        <v>13</v>
      </c>
      <c r="C16" s="598"/>
      <c r="D16" s="598"/>
      <c r="E16" s="598"/>
      <c r="F16" s="598"/>
      <c r="G16" s="852"/>
      <c r="H16" s="743">
        <f t="shared" si="0"/>
        <v>0</v>
      </c>
      <c r="I16" s="598"/>
      <c r="J16" s="765">
        <f t="shared" si="1"/>
        <v>0</v>
      </c>
    </row>
    <row r="17" spans="2:10" x14ac:dyDescent="0.25">
      <c r="B17" s="766">
        <v>14</v>
      </c>
      <c r="C17" s="598"/>
      <c r="D17" s="598"/>
      <c r="E17" s="598"/>
      <c r="F17" s="598"/>
      <c r="G17" s="852"/>
      <c r="H17" s="743">
        <f t="shared" si="0"/>
        <v>0</v>
      </c>
      <c r="I17" s="598"/>
      <c r="J17" s="765">
        <f t="shared" si="1"/>
        <v>0</v>
      </c>
    </row>
    <row r="18" spans="2:10" x14ac:dyDescent="0.25">
      <c r="B18" s="766">
        <v>15</v>
      </c>
      <c r="C18" s="598"/>
      <c r="D18" s="598"/>
      <c r="E18" s="598"/>
      <c r="F18" s="598"/>
      <c r="G18" s="852"/>
      <c r="H18" s="743">
        <f t="shared" si="0"/>
        <v>0</v>
      </c>
      <c r="I18" s="598"/>
      <c r="J18" s="765">
        <f t="shared" si="1"/>
        <v>0</v>
      </c>
    </row>
    <row r="19" spans="2:10" x14ac:dyDescent="0.25">
      <c r="B19" s="766">
        <v>16</v>
      </c>
      <c r="C19" s="598"/>
      <c r="D19" s="598"/>
      <c r="E19" s="598"/>
      <c r="F19" s="598"/>
      <c r="G19" s="852"/>
      <c r="H19" s="743">
        <f t="shared" si="0"/>
        <v>0</v>
      </c>
      <c r="I19" s="598"/>
      <c r="J19" s="765">
        <f t="shared" si="1"/>
        <v>0</v>
      </c>
    </row>
    <row r="20" spans="2:10" x14ac:dyDescent="0.25">
      <c r="B20" s="766">
        <v>17</v>
      </c>
      <c r="C20" s="598"/>
      <c r="D20" s="598"/>
      <c r="E20" s="598"/>
      <c r="F20" s="598"/>
      <c r="G20" s="852"/>
      <c r="H20" s="743">
        <f t="shared" si="0"/>
        <v>0</v>
      </c>
      <c r="I20" s="598"/>
      <c r="J20" s="765">
        <f t="shared" si="1"/>
        <v>0</v>
      </c>
    </row>
    <row r="21" spans="2:10" x14ac:dyDescent="0.25">
      <c r="B21" s="766">
        <v>18</v>
      </c>
      <c r="C21" s="598"/>
      <c r="D21" s="598"/>
      <c r="E21" s="598"/>
      <c r="F21" s="598"/>
      <c r="G21" s="852"/>
      <c r="H21" s="743">
        <f t="shared" si="0"/>
        <v>0</v>
      </c>
      <c r="I21" s="598"/>
      <c r="J21" s="765">
        <f t="shared" si="1"/>
        <v>0</v>
      </c>
    </row>
    <row r="22" spans="2:10" x14ac:dyDescent="0.25">
      <c r="B22" s="766">
        <v>19</v>
      </c>
      <c r="C22" s="598"/>
      <c r="D22" s="598"/>
      <c r="E22" s="598"/>
      <c r="F22" s="598"/>
      <c r="G22" s="852"/>
      <c r="H22" s="743">
        <f t="shared" si="0"/>
        <v>0</v>
      </c>
      <c r="I22" s="598"/>
      <c r="J22" s="765">
        <f t="shared" si="1"/>
        <v>0</v>
      </c>
    </row>
    <row r="23" spans="2:10" x14ac:dyDescent="0.25">
      <c r="B23" s="766">
        <v>20</v>
      </c>
      <c r="C23" s="598"/>
      <c r="D23" s="598"/>
      <c r="E23" s="598"/>
      <c r="F23" s="598"/>
      <c r="G23" s="852"/>
      <c r="H23" s="743">
        <f t="shared" si="0"/>
        <v>0</v>
      </c>
      <c r="I23" s="598"/>
      <c r="J23" s="765">
        <f t="shared" si="1"/>
        <v>0</v>
      </c>
    </row>
    <row r="24" spans="2:10" x14ac:dyDescent="0.25">
      <c r="B24" s="766">
        <v>21</v>
      </c>
      <c r="C24" s="598"/>
      <c r="D24" s="598"/>
      <c r="E24" s="598"/>
      <c r="F24" s="598"/>
      <c r="G24" s="852"/>
      <c r="H24" s="743">
        <f t="shared" si="0"/>
        <v>0</v>
      </c>
      <c r="I24" s="598"/>
      <c r="J24" s="765">
        <f t="shared" si="1"/>
        <v>0</v>
      </c>
    </row>
    <row r="25" spans="2:10" x14ac:dyDescent="0.25">
      <c r="B25" s="766">
        <v>22</v>
      </c>
      <c r="C25" s="598"/>
      <c r="D25" s="598"/>
      <c r="E25" s="598"/>
      <c r="F25" s="598"/>
      <c r="G25" s="852"/>
      <c r="H25" s="743">
        <f t="shared" si="0"/>
        <v>0</v>
      </c>
      <c r="I25" s="598"/>
      <c r="J25" s="765">
        <f t="shared" si="1"/>
        <v>0</v>
      </c>
    </row>
    <row r="26" spans="2:10" x14ac:dyDescent="0.25">
      <c r="B26" s="766">
        <v>23</v>
      </c>
      <c r="C26" s="598"/>
      <c r="D26" s="598"/>
      <c r="E26" s="598"/>
      <c r="F26" s="598"/>
      <c r="G26" s="852"/>
      <c r="H26" s="743">
        <f t="shared" si="0"/>
        <v>0</v>
      </c>
      <c r="I26" s="598"/>
      <c r="J26" s="765">
        <f t="shared" si="1"/>
        <v>0</v>
      </c>
    </row>
    <row r="27" spans="2:10" x14ac:dyDescent="0.25">
      <c r="B27" s="766">
        <v>24</v>
      </c>
      <c r="C27" s="598"/>
      <c r="D27" s="598"/>
      <c r="E27" s="598"/>
      <c r="F27" s="598"/>
      <c r="G27" s="852"/>
      <c r="H27" s="743">
        <f t="shared" si="0"/>
        <v>0</v>
      </c>
      <c r="I27" s="598"/>
      <c r="J27" s="765">
        <f t="shared" si="1"/>
        <v>0</v>
      </c>
    </row>
    <row r="28" spans="2:10" x14ac:dyDescent="0.25">
      <c r="B28" s="766">
        <v>25</v>
      </c>
      <c r="C28" s="598"/>
      <c r="D28" s="598"/>
      <c r="E28" s="598"/>
      <c r="F28" s="598"/>
      <c r="G28" s="852"/>
      <c r="H28" s="743">
        <f t="shared" si="0"/>
        <v>0</v>
      </c>
      <c r="I28" s="598"/>
      <c r="J28" s="765">
        <f t="shared" si="1"/>
        <v>0</v>
      </c>
    </row>
    <row r="29" spans="2:10" x14ac:dyDescent="0.25">
      <c r="B29" s="766">
        <v>26</v>
      </c>
      <c r="C29" s="598"/>
      <c r="D29" s="598"/>
      <c r="E29" s="598"/>
      <c r="F29" s="598"/>
      <c r="G29" s="852"/>
      <c r="H29" s="743">
        <f t="shared" si="0"/>
        <v>0</v>
      </c>
      <c r="I29" s="598"/>
      <c r="J29" s="765">
        <f t="shared" si="1"/>
        <v>0</v>
      </c>
    </row>
    <row r="30" spans="2:10" x14ac:dyDescent="0.25">
      <c r="B30" s="766">
        <v>27</v>
      </c>
      <c r="C30" s="598"/>
      <c r="D30" s="598"/>
      <c r="E30" s="598"/>
      <c r="F30" s="598"/>
      <c r="G30" s="852"/>
      <c r="H30" s="743">
        <f t="shared" si="0"/>
        <v>0</v>
      </c>
      <c r="I30" s="598"/>
      <c r="J30" s="765">
        <f t="shared" si="1"/>
        <v>0</v>
      </c>
    </row>
    <row r="31" spans="2:10" x14ac:dyDescent="0.25">
      <c r="B31" s="766">
        <v>28</v>
      </c>
      <c r="C31" s="598"/>
      <c r="D31" s="598"/>
      <c r="E31" s="598"/>
      <c r="F31" s="598"/>
      <c r="G31" s="852"/>
      <c r="H31" s="743">
        <f t="shared" si="0"/>
        <v>0</v>
      </c>
      <c r="I31" s="598"/>
      <c r="J31" s="765">
        <f t="shared" si="1"/>
        <v>0</v>
      </c>
    </row>
    <row r="32" spans="2:10" x14ac:dyDescent="0.25">
      <c r="B32" s="766">
        <v>29</v>
      </c>
      <c r="C32" s="598"/>
      <c r="D32" s="598"/>
      <c r="E32" s="598"/>
      <c r="F32" s="598"/>
      <c r="G32" s="852"/>
      <c r="H32" s="743">
        <f t="shared" si="0"/>
        <v>0</v>
      </c>
      <c r="I32" s="598"/>
      <c r="J32" s="765">
        <f t="shared" si="1"/>
        <v>0</v>
      </c>
    </row>
    <row r="33" spans="2:10" x14ac:dyDescent="0.25">
      <c r="B33" s="766">
        <v>30</v>
      </c>
      <c r="C33" s="598"/>
      <c r="D33" s="598"/>
      <c r="E33" s="598"/>
      <c r="F33" s="598"/>
      <c r="G33" s="852"/>
      <c r="H33" s="743">
        <f t="shared" si="0"/>
        <v>0</v>
      </c>
      <c r="I33" s="598"/>
      <c r="J33" s="765">
        <f t="shared" si="1"/>
        <v>0</v>
      </c>
    </row>
    <row r="34" spans="2:10" x14ac:dyDescent="0.25">
      <c r="B34" s="766">
        <v>31</v>
      </c>
      <c r="C34" s="598"/>
      <c r="D34" s="598"/>
      <c r="E34" s="598"/>
      <c r="F34" s="598"/>
      <c r="G34" s="852"/>
      <c r="H34" s="743">
        <f t="shared" si="0"/>
        <v>0</v>
      </c>
      <c r="I34" s="598"/>
      <c r="J34" s="765">
        <f t="shared" si="1"/>
        <v>0</v>
      </c>
    </row>
    <row r="35" spans="2:10" x14ac:dyDescent="0.25">
      <c r="B35" s="766">
        <v>32</v>
      </c>
      <c r="C35" s="598"/>
      <c r="D35" s="598"/>
      <c r="E35" s="598"/>
      <c r="F35" s="598"/>
      <c r="G35" s="852"/>
      <c r="H35" s="743">
        <f t="shared" si="0"/>
        <v>0</v>
      </c>
      <c r="I35" s="598"/>
      <c r="J35" s="765">
        <f t="shared" si="1"/>
        <v>0</v>
      </c>
    </row>
    <row r="36" spans="2:10" x14ac:dyDescent="0.25">
      <c r="B36" s="766">
        <v>33</v>
      </c>
      <c r="C36" s="598"/>
      <c r="D36" s="598"/>
      <c r="E36" s="598"/>
      <c r="F36" s="598"/>
      <c r="G36" s="852"/>
      <c r="H36" s="743">
        <f t="shared" si="0"/>
        <v>0</v>
      </c>
      <c r="I36" s="598"/>
      <c r="J36" s="765">
        <f t="shared" si="1"/>
        <v>0</v>
      </c>
    </row>
    <row r="37" spans="2:10" x14ac:dyDescent="0.25">
      <c r="B37" s="766">
        <v>34</v>
      </c>
      <c r="C37" s="598"/>
      <c r="D37" s="598"/>
      <c r="E37" s="598"/>
      <c r="F37" s="598"/>
      <c r="G37" s="852"/>
      <c r="H37" s="743">
        <f t="shared" si="0"/>
        <v>0</v>
      </c>
      <c r="I37" s="598"/>
      <c r="J37" s="765">
        <f t="shared" si="1"/>
        <v>0</v>
      </c>
    </row>
    <row r="38" spans="2:10" x14ac:dyDescent="0.25">
      <c r="B38" s="766">
        <v>35</v>
      </c>
      <c r="C38" s="598"/>
      <c r="D38" s="598"/>
      <c r="E38" s="598"/>
      <c r="F38" s="598"/>
      <c r="G38" s="852"/>
      <c r="H38" s="743">
        <f t="shared" si="0"/>
        <v>0</v>
      </c>
      <c r="I38" s="598"/>
      <c r="J38" s="765">
        <f t="shared" si="1"/>
        <v>0</v>
      </c>
    </row>
    <row r="39" spans="2:10" x14ac:dyDescent="0.25">
      <c r="B39" s="766">
        <v>36</v>
      </c>
      <c r="C39" s="598"/>
      <c r="D39" s="598"/>
      <c r="E39" s="598"/>
      <c r="F39" s="598"/>
      <c r="G39" s="852"/>
      <c r="H39" s="743">
        <f t="shared" si="0"/>
        <v>0</v>
      </c>
      <c r="I39" s="598"/>
      <c r="J39" s="765">
        <f t="shared" si="1"/>
        <v>0</v>
      </c>
    </row>
    <row r="40" spans="2:10" x14ac:dyDescent="0.25">
      <c r="B40" s="766">
        <v>37</v>
      </c>
      <c r="C40" s="598"/>
      <c r="D40" s="598"/>
      <c r="E40" s="598"/>
      <c r="F40" s="598"/>
      <c r="G40" s="852"/>
      <c r="H40" s="743">
        <f t="shared" si="0"/>
        <v>0</v>
      </c>
      <c r="I40" s="598"/>
      <c r="J40" s="765">
        <f t="shared" si="1"/>
        <v>0</v>
      </c>
    </row>
    <row r="41" spans="2:10" x14ac:dyDescent="0.25">
      <c r="B41" s="766">
        <v>38</v>
      </c>
      <c r="C41" s="598"/>
      <c r="D41" s="598"/>
      <c r="E41" s="598"/>
      <c r="F41" s="598"/>
      <c r="G41" s="852"/>
      <c r="H41" s="743">
        <f t="shared" si="0"/>
        <v>0</v>
      </c>
      <c r="I41" s="598"/>
      <c r="J41" s="765">
        <f t="shared" si="1"/>
        <v>0</v>
      </c>
    </row>
    <row r="42" spans="2:10" x14ac:dyDescent="0.25">
      <c r="B42" s="766">
        <v>39</v>
      </c>
      <c r="C42" s="598"/>
      <c r="D42" s="598"/>
      <c r="E42" s="598"/>
      <c r="F42" s="598"/>
      <c r="G42" s="852"/>
      <c r="H42" s="743">
        <f t="shared" si="0"/>
        <v>0</v>
      </c>
      <c r="I42" s="598"/>
      <c r="J42" s="765">
        <f t="shared" si="1"/>
        <v>0</v>
      </c>
    </row>
    <row r="43" spans="2:10" x14ac:dyDescent="0.25">
      <c r="B43" s="766">
        <v>40</v>
      </c>
      <c r="C43" s="598"/>
      <c r="D43" s="598"/>
      <c r="E43" s="598"/>
      <c r="F43" s="598"/>
      <c r="G43" s="852"/>
      <c r="H43" s="743">
        <f t="shared" si="0"/>
        <v>0</v>
      </c>
      <c r="I43" s="598"/>
      <c r="J43" s="765">
        <f t="shared" si="1"/>
        <v>0</v>
      </c>
    </row>
    <row r="44" spans="2:10" x14ac:dyDescent="0.25">
      <c r="B44" s="766">
        <v>41</v>
      </c>
      <c r="C44" s="598"/>
      <c r="D44" s="598"/>
      <c r="E44" s="598"/>
      <c r="F44" s="598"/>
      <c r="G44" s="852"/>
      <c r="H44" s="743">
        <f t="shared" si="0"/>
        <v>0</v>
      </c>
      <c r="I44" s="598"/>
      <c r="J44" s="765">
        <f t="shared" si="1"/>
        <v>0</v>
      </c>
    </row>
    <row r="45" spans="2:10" x14ac:dyDescent="0.25">
      <c r="B45" s="766">
        <v>42</v>
      </c>
      <c r="C45" s="598"/>
      <c r="D45" s="598"/>
      <c r="E45" s="598"/>
      <c r="F45" s="598"/>
      <c r="G45" s="852"/>
      <c r="H45" s="743">
        <f t="shared" si="0"/>
        <v>0</v>
      </c>
      <c r="I45" s="598"/>
      <c r="J45" s="765">
        <f t="shared" si="1"/>
        <v>0</v>
      </c>
    </row>
    <row r="46" spans="2:10" x14ac:dyDescent="0.25">
      <c r="B46" s="766">
        <v>43</v>
      </c>
      <c r="C46" s="598"/>
      <c r="D46" s="598"/>
      <c r="E46" s="598"/>
      <c r="F46" s="598"/>
      <c r="G46" s="852"/>
      <c r="H46" s="743">
        <f t="shared" si="0"/>
        <v>0</v>
      </c>
      <c r="I46" s="598"/>
      <c r="J46" s="765">
        <f t="shared" si="1"/>
        <v>0</v>
      </c>
    </row>
    <row r="47" spans="2:10" x14ac:dyDescent="0.25">
      <c r="B47" s="766">
        <v>44</v>
      </c>
      <c r="C47" s="598"/>
      <c r="D47" s="598"/>
      <c r="E47" s="598"/>
      <c r="F47" s="598"/>
      <c r="G47" s="852"/>
      <c r="H47" s="743">
        <f t="shared" si="0"/>
        <v>0</v>
      </c>
      <c r="I47" s="598"/>
      <c r="J47" s="765">
        <f t="shared" si="1"/>
        <v>0</v>
      </c>
    </row>
    <row r="48" spans="2:10" x14ac:dyDescent="0.25">
      <c r="B48" s="766">
        <v>45</v>
      </c>
      <c r="C48" s="598"/>
      <c r="D48" s="598"/>
      <c r="E48" s="598"/>
      <c r="F48" s="598"/>
      <c r="G48" s="852"/>
      <c r="H48" s="743">
        <f t="shared" si="0"/>
        <v>0</v>
      </c>
      <c r="I48" s="598"/>
      <c r="J48" s="765">
        <f t="shared" si="1"/>
        <v>0</v>
      </c>
    </row>
    <row r="49" spans="2:10" x14ac:dyDescent="0.25">
      <c r="B49" s="766">
        <v>46</v>
      </c>
      <c r="C49" s="598"/>
      <c r="D49" s="598"/>
      <c r="E49" s="598"/>
      <c r="F49" s="598"/>
      <c r="G49" s="852"/>
      <c r="H49" s="743">
        <f t="shared" si="0"/>
        <v>0</v>
      </c>
      <c r="I49" s="598"/>
      <c r="J49" s="765">
        <f t="shared" si="1"/>
        <v>0</v>
      </c>
    </row>
    <row r="50" spans="2:10" x14ac:dyDescent="0.25">
      <c r="B50" s="766">
        <v>47</v>
      </c>
      <c r="C50" s="598"/>
      <c r="D50" s="598"/>
      <c r="E50" s="598"/>
      <c r="F50" s="598"/>
      <c r="G50" s="852"/>
      <c r="H50" s="743">
        <f t="shared" si="0"/>
        <v>0</v>
      </c>
      <c r="I50" s="598"/>
      <c r="J50" s="765">
        <f t="shared" si="1"/>
        <v>0</v>
      </c>
    </row>
    <row r="51" spans="2:10" x14ac:dyDescent="0.25">
      <c r="B51" s="766">
        <v>48</v>
      </c>
      <c r="C51" s="598"/>
      <c r="D51" s="598"/>
      <c r="E51" s="598"/>
      <c r="F51" s="598"/>
      <c r="G51" s="852"/>
      <c r="H51" s="743">
        <f t="shared" si="0"/>
        <v>0</v>
      </c>
      <c r="I51" s="598"/>
      <c r="J51" s="765">
        <f t="shared" si="1"/>
        <v>0</v>
      </c>
    </row>
    <row r="52" spans="2:10" x14ac:dyDescent="0.25">
      <c r="B52" s="766">
        <v>49</v>
      </c>
      <c r="C52" s="598"/>
      <c r="D52" s="598"/>
      <c r="E52" s="598"/>
      <c r="F52" s="598"/>
      <c r="G52" s="852"/>
      <c r="H52" s="743">
        <f t="shared" si="0"/>
        <v>0</v>
      </c>
      <c r="I52" s="598"/>
      <c r="J52" s="765">
        <f t="shared" si="1"/>
        <v>0</v>
      </c>
    </row>
    <row r="53" spans="2:10" x14ac:dyDescent="0.25">
      <c r="B53" s="766">
        <v>50</v>
      </c>
      <c r="C53" s="598"/>
      <c r="D53" s="598"/>
      <c r="E53" s="598"/>
      <c r="F53" s="598"/>
      <c r="G53" s="852"/>
      <c r="H53" s="743">
        <f t="shared" si="0"/>
        <v>0</v>
      </c>
      <c r="I53" s="598"/>
      <c r="J53" s="765">
        <f t="shared" si="1"/>
        <v>0</v>
      </c>
    </row>
    <row r="54" spans="2:10" x14ac:dyDescent="0.25">
      <c r="B54" s="766">
        <v>51</v>
      </c>
      <c r="C54" s="598"/>
      <c r="D54" s="598"/>
      <c r="E54" s="598"/>
      <c r="F54" s="598"/>
      <c r="G54" s="852"/>
      <c r="H54" s="743">
        <f t="shared" si="0"/>
        <v>0</v>
      </c>
      <c r="I54" s="598"/>
      <c r="J54" s="765">
        <f t="shared" si="1"/>
        <v>0</v>
      </c>
    </row>
    <row r="55" spans="2:10" x14ac:dyDescent="0.25">
      <c r="B55" s="766">
        <v>52</v>
      </c>
      <c r="C55" s="598"/>
      <c r="D55" s="598"/>
      <c r="E55" s="598"/>
      <c r="F55" s="598"/>
      <c r="G55" s="852"/>
      <c r="H55" s="743">
        <f t="shared" si="0"/>
        <v>0</v>
      </c>
      <c r="I55" s="598"/>
      <c r="J55" s="765">
        <f t="shared" si="1"/>
        <v>0</v>
      </c>
    </row>
    <row r="56" spans="2:10" x14ac:dyDescent="0.25">
      <c r="B56" s="766">
        <v>53</v>
      </c>
      <c r="C56" s="598"/>
      <c r="D56" s="598"/>
      <c r="E56" s="598"/>
      <c r="F56" s="598"/>
      <c r="G56" s="852"/>
      <c r="H56" s="743">
        <f t="shared" si="0"/>
        <v>0</v>
      </c>
      <c r="I56" s="598"/>
      <c r="J56" s="765">
        <f t="shared" si="1"/>
        <v>0</v>
      </c>
    </row>
    <row r="57" spans="2:10" x14ac:dyDescent="0.25">
      <c r="B57" s="766">
        <v>54</v>
      </c>
      <c r="C57" s="598"/>
      <c r="D57" s="598"/>
      <c r="E57" s="598"/>
      <c r="F57" s="598"/>
      <c r="G57" s="852"/>
      <c r="H57" s="743">
        <f t="shared" si="0"/>
        <v>0</v>
      </c>
      <c r="I57" s="598"/>
      <c r="J57" s="765">
        <f t="shared" si="1"/>
        <v>0</v>
      </c>
    </row>
    <row r="58" spans="2:10" x14ac:dyDescent="0.25">
      <c r="B58" s="766">
        <v>55</v>
      </c>
      <c r="C58" s="598"/>
      <c r="D58" s="598"/>
      <c r="E58" s="598"/>
      <c r="F58" s="598"/>
      <c r="G58" s="852"/>
      <c r="H58" s="743">
        <f t="shared" si="0"/>
        <v>0</v>
      </c>
      <c r="I58" s="598"/>
      <c r="J58" s="765">
        <f t="shared" si="1"/>
        <v>0</v>
      </c>
    </row>
    <row r="59" spans="2:10" x14ac:dyDescent="0.25">
      <c r="B59" s="766">
        <v>56</v>
      </c>
      <c r="C59" s="598"/>
      <c r="D59" s="598"/>
      <c r="E59" s="598"/>
      <c r="F59" s="598"/>
      <c r="G59" s="852"/>
      <c r="H59" s="743">
        <f t="shared" si="0"/>
        <v>0</v>
      </c>
      <c r="I59" s="598"/>
      <c r="J59" s="765">
        <f t="shared" si="1"/>
        <v>0</v>
      </c>
    </row>
    <row r="60" spans="2:10" x14ac:dyDescent="0.25">
      <c r="B60" s="766">
        <v>57</v>
      </c>
      <c r="C60" s="598"/>
      <c r="D60" s="598"/>
      <c r="E60" s="598"/>
      <c r="F60" s="598"/>
      <c r="G60" s="852"/>
      <c r="H60" s="743">
        <f t="shared" si="0"/>
        <v>0</v>
      </c>
      <c r="I60" s="598"/>
      <c r="J60" s="765">
        <f t="shared" si="1"/>
        <v>0</v>
      </c>
    </row>
    <row r="61" spans="2:10" x14ac:dyDescent="0.25">
      <c r="B61" s="766">
        <v>58</v>
      </c>
      <c r="C61" s="598"/>
      <c r="D61" s="598"/>
      <c r="E61" s="598"/>
      <c r="F61" s="598"/>
      <c r="G61" s="852"/>
      <c r="H61" s="743">
        <f t="shared" si="0"/>
        <v>0</v>
      </c>
      <c r="I61" s="598"/>
      <c r="J61" s="765">
        <f t="shared" si="1"/>
        <v>0</v>
      </c>
    </row>
    <row r="62" spans="2:10" x14ac:dyDescent="0.25">
      <c r="B62" s="766">
        <v>59</v>
      </c>
      <c r="C62" s="598"/>
      <c r="D62" s="598"/>
      <c r="E62" s="598"/>
      <c r="F62" s="598"/>
      <c r="G62" s="852"/>
      <c r="H62" s="743">
        <f t="shared" si="0"/>
        <v>0</v>
      </c>
      <c r="I62" s="598"/>
      <c r="J62" s="765">
        <f t="shared" si="1"/>
        <v>0</v>
      </c>
    </row>
    <row r="63" spans="2:10" x14ac:dyDescent="0.25">
      <c r="B63" s="766">
        <v>60</v>
      </c>
      <c r="C63" s="598"/>
      <c r="D63" s="598"/>
      <c r="E63" s="598"/>
      <c r="F63" s="598"/>
      <c r="G63" s="852"/>
      <c r="H63" s="743">
        <f t="shared" si="0"/>
        <v>0</v>
      </c>
      <c r="I63" s="598"/>
      <c r="J63" s="765">
        <f t="shared" si="1"/>
        <v>0</v>
      </c>
    </row>
    <row r="64" spans="2:10" ht="16.5" thickBot="1" x14ac:dyDescent="0.3">
      <c r="B64" s="764" t="s">
        <v>6</v>
      </c>
      <c r="C64" s="763"/>
      <c r="D64" s="603">
        <f>SUM(D4:D63)</f>
        <v>0</v>
      </c>
      <c r="E64" s="603">
        <f>SUM(E4:E63)</f>
        <v>0</v>
      </c>
      <c r="F64" s="603"/>
      <c r="G64" s="853"/>
      <c r="H64" s="603">
        <f>SUM(H4:H63)</f>
        <v>0</v>
      </c>
      <c r="I64" s="603">
        <f>SUM(I4:I63)</f>
        <v>0</v>
      </c>
      <c r="J64" s="762">
        <f>SUM(J4:J63)</f>
        <v>0</v>
      </c>
    </row>
  </sheetData>
  <mergeCells count="1">
    <mergeCell ref="B1:J1"/>
  </mergeCells>
  <hyperlinks>
    <hyperlink ref="A1" location="HOME!A1" display="HOME"/>
    <hyperlink ref="A2" location="'Notes BS'!B294" display="Note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O444"/>
  <sheetViews>
    <sheetView zoomScale="90" zoomScaleNormal="90" zoomScaleSheetLayoutView="90" workbookViewId="0">
      <pane ySplit="3" topLeftCell="A111" activePane="bottomLeft" state="frozen"/>
      <selection activeCell="H20" sqref="H20"/>
      <selection pane="bottomLeft" activeCell="G1" sqref="G1:G3"/>
    </sheetView>
  </sheetViews>
  <sheetFormatPr defaultRowHeight="15" x14ac:dyDescent="0.25"/>
  <cols>
    <col min="1" max="1" width="9.140625" style="99"/>
    <col min="2" max="2" width="9.140625" style="110"/>
    <col min="3" max="3" width="55.7109375" style="108" customWidth="1"/>
    <col min="4" max="4" width="21.5703125" style="101" customWidth="1"/>
    <col min="5" max="5" width="25.5703125" style="101" customWidth="1"/>
    <col min="6" max="6" width="22.5703125" style="101" customWidth="1"/>
    <col min="7" max="8" width="22.140625" style="101" customWidth="1"/>
    <col min="9" max="9" width="26.140625" style="101" customWidth="1"/>
    <col min="10" max="11" width="9.140625" style="99"/>
    <col min="12" max="12" width="37" style="99" bestFit="1" customWidth="1"/>
    <col min="13" max="13" width="30" style="99" customWidth="1"/>
    <col min="14" max="14" width="1.5703125" style="99" customWidth="1"/>
    <col min="15" max="15" width="28.28515625" style="99" customWidth="1"/>
    <col min="16" max="16" width="1.42578125" style="99" customWidth="1"/>
    <col min="17" max="17" width="27.85546875" style="99" customWidth="1"/>
    <col min="18" max="18" width="9.140625" style="99"/>
    <col min="19" max="19" width="42.28515625" style="99" bestFit="1" customWidth="1"/>
    <col min="20" max="20" width="30.7109375" style="99" customWidth="1"/>
    <col min="21" max="21" width="1.5703125" style="99" customWidth="1"/>
    <col min="22" max="22" width="28.85546875" style="99" customWidth="1"/>
    <col min="23" max="23" width="1.85546875" style="99" customWidth="1"/>
    <col min="24" max="24" width="26" style="108" customWidth="1"/>
    <col min="25" max="25" width="9.140625" style="99"/>
    <col min="26" max="26" width="20" style="99" bestFit="1" customWidth="1"/>
    <col min="27" max="27" width="22.140625" style="99" customWidth="1"/>
    <col min="28" max="28" width="27.140625" style="99" customWidth="1"/>
    <col min="29" max="30" width="23.7109375" style="99" customWidth="1"/>
    <col min="31" max="31" width="19.7109375" style="99" customWidth="1"/>
    <col min="32" max="32" width="15.5703125" style="99" bestFit="1" customWidth="1"/>
    <col min="33" max="33" width="10.28515625" style="99" bestFit="1" customWidth="1"/>
    <col min="34" max="34" width="9.140625" style="99"/>
    <col min="35" max="35" width="39.5703125" style="99" bestFit="1" customWidth="1"/>
    <col min="36" max="36" width="19.5703125" style="99" customWidth="1"/>
    <col min="37" max="37" width="18.85546875" style="99" customWidth="1"/>
    <col min="38" max="38" width="18.140625" style="99" bestFit="1" customWidth="1"/>
    <col min="39" max="39" width="2.28515625" style="99" customWidth="1"/>
    <col min="40" max="40" width="19.140625" style="99" bestFit="1" customWidth="1"/>
    <col min="41" max="42" width="18.140625" style="99" bestFit="1" customWidth="1"/>
    <col min="43" max="43" width="2.7109375" style="99" customWidth="1"/>
    <col min="44" max="46" width="18.140625" style="99" bestFit="1" customWidth="1"/>
    <col min="47" max="16384" width="9.140625" style="99"/>
  </cols>
  <sheetData>
    <row r="1" spans="1:33" x14ac:dyDescent="0.25">
      <c r="A1" s="875" t="s">
        <v>172</v>
      </c>
      <c r="B1" s="485" t="s">
        <v>3</v>
      </c>
      <c r="D1" s="118">
        <f>E1-120</f>
        <v>42705</v>
      </c>
      <c r="E1" s="118">
        <f>HOME!O5</f>
        <v>42825</v>
      </c>
      <c r="G1" s="875" t="s">
        <v>1293</v>
      </c>
      <c r="K1" s="896" t="s">
        <v>1123</v>
      </c>
      <c r="L1" s="103" t="s">
        <v>53</v>
      </c>
      <c r="M1" s="101"/>
      <c r="N1" s="101"/>
      <c r="O1" s="101"/>
      <c r="P1" s="101"/>
      <c r="Q1" s="101"/>
      <c r="S1" s="103" t="s">
        <v>1507</v>
      </c>
      <c r="T1" s="101"/>
      <c r="U1" s="101"/>
      <c r="V1" s="101"/>
      <c r="W1" s="101"/>
      <c r="X1" s="109"/>
      <c r="Z1" s="107"/>
    </row>
    <row r="2" spans="1:33" s="100" customFormat="1" x14ac:dyDescent="0.25">
      <c r="A2" s="875"/>
      <c r="B2" s="110" t="s">
        <v>36</v>
      </c>
      <c r="C2" s="107" t="s">
        <v>37</v>
      </c>
      <c r="D2" s="104" t="s">
        <v>21</v>
      </c>
      <c r="E2" s="104" t="s">
        <v>20</v>
      </c>
      <c r="F2" s="104" t="s">
        <v>1045</v>
      </c>
      <c r="G2" s="875"/>
      <c r="H2" s="103"/>
      <c r="I2" s="103"/>
      <c r="K2" s="896"/>
      <c r="L2" s="101"/>
      <c r="M2" s="118">
        <f>O2-120</f>
        <v>42705</v>
      </c>
      <c r="N2" s="101"/>
      <c r="O2" s="118">
        <f>HOME!O5</f>
        <v>42825</v>
      </c>
      <c r="P2" s="101"/>
      <c r="Q2" s="101"/>
      <c r="S2" s="101"/>
      <c r="T2" s="118">
        <f>'Notes BS'!M2</f>
        <v>42705</v>
      </c>
      <c r="U2" s="101"/>
      <c r="V2" s="118">
        <f>'Notes BS'!O2</f>
        <v>42825</v>
      </c>
      <c r="W2" s="101"/>
      <c r="X2" s="109"/>
      <c r="AE2" s="486"/>
      <c r="AF2" s="487"/>
      <c r="AG2" s="487"/>
    </row>
    <row r="3" spans="1:33" x14ac:dyDescent="0.25">
      <c r="A3" s="875"/>
      <c r="D3" s="104" t="s">
        <v>28</v>
      </c>
      <c r="E3" s="104" t="s">
        <v>28</v>
      </c>
      <c r="F3" s="104" t="s">
        <v>28</v>
      </c>
      <c r="G3" s="875"/>
      <c r="K3" s="896"/>
      <c r="L3" s="101"/>
      <c r="M3" s="103" t="s">
        <v>21</v>
      </c>
      <c r="N3" s="103"/>
      <c r="O3" s="103" t="s">
        <v>20</v>
      </c>
      <c r="P3" s="103"/>
      <c r="Q3" s="104" t="s">
        <v>1045</v>
      </c>
      <c r="S3" s="101"/>
      <c r="T3" s="103" t="s">
        <v>21</v>
      </c>
      <c r="U3" s="103"/>
      <c r="V3" s="103" t="s">
        <v>20</v>
      </c>
      <c r="W3" s="103"/>
      <c r="X3" s="487" t="s">
        <v>1045</v>
      </c>
    </row>
    <row r="4" spans="1:33" x14ac:dyDescent="0.25">
      <c r="A4" s="875"/>
      <c r="B4" s="121">
        <v>1</v>
      </c>
      <c r="C4" s="107" t="s">
        <v>53</v>
      </c>
      <c r="D4" s="106"/>
      <c r="E4" s="106"/>
      <c r="F4" s="106"/>
      <c r="L4" s="101"/>
      <c r="M4" s="104" t="s">
        <v>28</v>
      </c>
      <c r="N4" s="104"/>
      <c r="O4" s="104" t="s">
        <v>28</v>
      </c>
      <c r="P4" s="104"/>
      <c r="Q4" s="104" t="s">
        <v>28</v>
      </c>
      <c r="S4" s="103"/>
      <c r="T4" s="104" t="s">
        <v>28</v>
      </c>
      <c r="U4" s="104"/>
      <c r="V4" s="104" t="s">
        <v>28</v>
      </c>
      <c r="W4" s="104"/>
      <c r="X4" s="487" t="s">
        <v>28</v>
      </c>
      <c r="Z4" s="840" t="s">
        <v>1501</v>
      </c>
      <c r="AA4" s="113"/>
      <c r="AB4" s="113"/>
      <c r="AC4" s="113"/>
      <c r="AD4" s="113"/>
      <c r="AE4" s="113"/>
      <c r="AF4" s="109"/>
      <c r="AG4" s="109"/>
    </row>
    <row r="5" spans="1:33" x14ac:dyDescent="0.25">
      <c r="C5" s="108" t="s">
        <v>4</v>
      </c>
      <c r="D5" s="500">
        <f>'Notes BS'!M6+'Notes BS'!M84</f>
        <v>0</v>
      </c>
      <c r="E5" s="500">
        <f>'Notes BS'!O6+'Notes BS'!O84</f>
        <v>0</v>
      </c>
      <c r="F5" s="500">
        <f>'Notes BS'!Q6+'Notes BS'!Q84</f>
        <v>0</v>
      </c>
      <c r="L5" s="103" t="s">
        <v>154</v>
      </c>
      <c r="M5" s="101"/>
      <c r="N5" s="101"/>
      <c r="O5" s="101"/>
      <c r="P5" s="101"/>
      <c r="Q5" s="101"/>
      <c r="S5" s="103" t="s">
        <v>68</v>
      </c>
      <c r="T5" s="101"/>
      <c r="U5" s="101"/>
      <c r="V5" s="101"/>
      <c r="W5" s="101"/>
      <c r="X5" s="109"/>
      <c r="Z5" s="108"/>
      <c r="AA5" s="113"/>
      <c r="AB5" s="113"/>
      <c r="AC5" s="113"/>
      <c r="AD5" s="113"/>
      <c r="AE5" s="488"/>
      <c r="AF5" s="488"/>
      <c r="AG5" s="109"/>
    </row>
    <row r="6" spans="1:33" x14ac:dyDescent="0.25">
      <c r="C6" s="108" t="s">
        <v>46</v>
      </c>
      <c r="D6" s="500">
        <f>'Notes BS'!M33+'Notes BS'!M107</f>
        <v>0</v>
      </c>
      <c r="E6" s="500">
        <f>'Notes BS'!O33+'Notes BS'!O107</f>
        <v>0</v>
      </c>
      <c r="F6" s="500">
        <f>'Notes BS'!Q33+'Notes BS'!Q107</f>
        <v>0</v>
      </c>
      <c r="H6" s="109"/>
      <c r="I6" s="109"/>
      <c r="L6" s="103" t="s">
        <v>155</v>
      </c>
      <c r="M6" s="109"/>
      <c r="N6" s="101"/>
      <c r="O6" s="109"/>
      <c r="P6" s="336"/>
      <c r="Q6" s="109"/>
      <c r="S6" s="103" t="s">
        <v>56</v>
      </c>
      <c r="T6" s="101"/>
      <c r="U6" s="101"/>
      <c r="V6" s="101"/>
      <c r="W6" s="101"/>
      <c r="X6" s="109"/>
      <c r="Z6" s="485"/>
      <c r="AA6" s="486"/>
      <c r="AB6" s="486"/>
      <c r="AC6" s="509"/>
      <c r="AD6" s="509"/>
      <c r="AE6" s="104"/>
      <c r="AF6" s="104"/>
      <c r="AG6" s="104"/>
    </row>
    <row r="7" spans="1:33" ht="15.75" thickBot="1" x14ac:dyDescent="0.3">
      <c r="C7" s="108" t="s">
        <v>47</v>
      </c>
      <c r="D7" s="500">
        <f>'Notes BS'!M56+'Notes BS'!M130</f>
        <v>0</v>
      </c>
      <c r="E7" s="500">
        <f>'Notes BS'!O56+'Notes BS'!O130</f>
        <v>0</v>
      </c>
      <c r="F7" s="500">
        <f>'Notes BS'!Q56+'Notes BS'!Q130</f>
        <v>0</v>
      </c>
      <c r="H7" s="109"/>
      <c r="I7" s="109"/>
      <c r="L7" s="101"/>
      <c r="M7" s="101"/>
      <c r="N7" s="101"/>
      <c r="O7" s="101"/>
      <c r="P7" s="101"/>
      <c r="Q7" s="109"/>
      <c r="S7" s="101" t="s">
        <v>67</v>
      </c>
      <c r="T7" s="502">
        <f>SUMIF('Schedule of Investments'!D5:D204,"o",('Schedule of Investments'!H5:H204))</f>
        <v>0</v>
      </c>
      <c r="U7" s="101"/>
      <c r="V7" s="502">
        <f>SUMIF('Schedule of Investments'!D5:D204,"o",('Schedule of Investments'!N5:N204))</f>
        <v>0</v>
      </c>
      <c r="W7" s="101"/>
      <c r="X7" s="333"/>
      <c r="Z7" s="108"/>
      <c r="AA7" s="113"/>
      <c r="AB7" s="113"/>
      <c r="AC7" s="113"/>
      <c r="AD7" s="113"/>
    </row>
    <row r="8" spans="1:33" ht="15.75" thickTop="1" x14ac:dyDescent="0.25">
      <c r="C8" s="108" t="s">
        <v>48</v>
      </c>
      <c r="D8" s="500">
        <f>'Notes BS'!M69+'Notes BS'!M143</f>
        <v>0</v>
      </c>
      <c r="E8" s="500">
        <f>'Notes BS'!O69+'Notes BS'!O143</f>
        <v>0</v>
      </c>
      <c r="F8" s="500">
        <f>'Notes BS'!Q69+'Notes BS'!Q143</f>
        <v>0</v>
      </c>
      <c r="H8" s="109"/>
      <c r="I8" s="109"/>
      <c r="L8" s="103" t="s">
        <v>46</v>
      </c>
      <c r="M8" s="101"/>
      <c r="N8" s="101"/>
      <c r="O8" s="101"/>
      <c r="P8" s="101"/>
      <c r="Q8" s="109"/>
      <c r="S8" s="101"/>
      <c r="T8" s="101"/>
      <c r="U8" s="101"/>
      <c r="V8" s="101"/>
      <c r="W8" s="101"/>
      <c r="X8" s="109"/>
      <c r="Z8" s="108"/>
      <c r="AA8" s="113"/>
      <c r="AB8" s="113"/>
      <c r="AC8" s="113"/>
      <c r="AD8" s="113"/>
      <c r="AE8" s="498"/>
      <c r="AF8" s="499"/>
      <c r="AG8" s="499"/>
    </row>
    <row r="9" spans="1:33" s="108" customFormat="1" x14ac:dyDescent="0.25">
      <c r="B9" s="110"/>
      <c r="C9" s="108" t="s">
        <v>1364</v>
      </c>
      <c r="D9" s="500">
        <f>M78+M152</f>
        <v>0</v>
      </c>
      <c r="E9" s="500">
        <f>O78+O152</f>
        <v>0</v>
      </c>
      <c r="F9" s="500">
        <f>Q78+Q152</f>
        <v>0</v>
      </c>
      <c r="H9" s="109"/>
      <c r="I9" s="109"/>
      <c r="L9" s="109" t="s">
        <v>49</v>
      </c>
      <c r="M9" s="109"/>
      <c r="N9" s="101"/>
      <c r="O9" s="109"/>
      <c r="P9" s="336"/>
      <c r="Q9" s="109"/>
      <c r="S9" s="103" t="s">
        <v>303</v>
      </c>
      <c r="T9" s="101"/>
      <c r="U9" s="101"/>
      <c r="V9" s="101"/>
      <c r="W9" s="101"/>
      <c r="X9" s="109"/>
      <c r="Z9" s="497"/>
      <c r="AA9" s="497"/>
      <c r="AB9" s="497"/>
      <c r="AC9" s="113"/>
      <c r="AD9" s="113"/>
      <c r="AE9" s="506"/>
      <c r="AF9" s="507"/>
      <c r="AG9" s="507"/>
    </row>
    <row r="10" spans="1:33" s="108" customFormat="1" ht="15.75" thickBot="1" x14ac:dyDescent="0.3">
      <c r="B10" s="110"/>
      <c r="D10" s="418">
        <f>SUM(D5:D9)</f>
        <v>0</v>
      </c>
      <c r="E10" s="418">
        <f>SUM(E5:E9)</f>
        <v>0</v>
      </c>
      <c r="F10" s="418">
        <f>SUM(F5:F9)</f>
        <v>0</v>
      </c>
      <c r="H10" s="109"/>
      <c r="I10" s="109"/>
      <c r="L10" s="109" t="s">
        <v>49</v>
      </c>
      <c r="M10" s="109"/>
      <c r="N10" s="101"/>
      <c r="O10" s="109"/>
      <c r="P10" s="336"/>
      <c r="Q10" s="109"/>
      <c r="S10" s="101" t="s">
        <v>67</v>
      </c>
      <c r="T10" s="502">
        <f>SUMIF('Schedule of Investments'!D211:D230,"o",('Schedule of Investments'!H211:H230))</f>
        <v>0</v>
      </c>
      <c r="U10" s="101"/>
      <c r="V10" s="502">
        <f>SUMIF('Schedule of Investments'!D211:D230,"o",('Schedule of Investments'!N211:N230))</f>
        <v>0</v>
      </c>
      <c r="W10" s="109"/>
      <c r="X10" s="333"/>
      <c r="AA10" s="113"/>
      <c r="AB10" s="113"/>
      <c r="AC10" s="113"/>
      <c r="AD10" s="113"/>
      <c r="AE10" s="113"/>
      <c r="AF10" s="109"/>
      <c r="AG10" s="109"/>
    </row>
    <row r="11" spans="1:33" s="108" customFormat="1" ht="15.75" thickTop="1" x14ac:dyDescent="0.25">
      <c r="B11" s="110"/>
      <c r="C11" s="108" t="s">
        <v>1522</v>
      </c>
      <c r="G11" s="101"/>
      <c r="H11" s="101"/>
      <c r="I11" s="101"/>
      <c r="L11" s="109" t="s">
        <v>49</v>
      </c>
      <c r="M11" s="109"/>
      <c r="N11" s="101"/>
      <c r="O11" s="109"/>
      <c r="P11" s="336"/>
      <c r="Q11" s="109"/>
      <c r="S11" s="109"/>
      <c r="T11" s="109"/>
      <c r="U11" s="109"/>
      <c r="V11" s="109"/>
      <c r="W11" s="109"/>
      <c r="X11" s="109"/>
      <c r="AA11" s="113"/>
      <c r="AB11" s="113"/>
      <c r="AC11" s="113"/>
      <c r="AD11" s="113"/>
      <c r="AE11" s="498"/>
      <c r="AF11" s="499"/>
      <c r="AG11" s="499"/>
    </row>
    <row r="12" spans="1:33" s="108" customFormat="1" ht="15.75" thickBot="1" x14ac:dyDescent="0.3">
      <c r="B12" s="110"/>
      <c r="C12" s="108" t="s">
        <v>9</v>
      </c>
      <c r="D12" s="417">
        <f>D10-D11</f>
        <v>0</v>
      </c>
      <c r="E12" s="417">
        <f t="shared" ref="E12:F12" si="0">E10-E11</f>
        <v>0</v>
      </c>
      <c r="F12" s="417">
        <f t="shared" si="0"/>
        <v>0</v>
      </c>
      <c r="G12" s="101"/>
      <c r="H12" s="101"/>
      <c r="I12" s="101"/>
      <c r="L12" s="109" t="s">
        <v>49</v>
      </c>
      <c r="M12" s="109"/>
      <c r="N12" s="101"/>
      <c r="O12" s="109"/>
      <c r="P12" s="336"/>
      <c r="Q12" s="109"/>
      <c r="S12" s="103" t="s">
        <v>287</v>
      </c>
      <c r="T12" s="101"/>
      <c r="U12" s="101"/>
      <c r="V12" s="109"/>
      <c r="W12" s="101"/>
      <c r="X12" s="109"/>
      <c r="Z12" s="497"/>
      <c r="AA12" s="113"/>
      <c r="AB12" s="113"/>
      <c r="AC12" s="113"/>
      <c r="AD12" s="113"/>
      <c r="AE12" s="506"/>
      <c r="AF12" s="507"/>
      <c r="AG12" s="507"/>
    </row>
    <row r="13" spans="1:33" s="108" customFormat="1" ht="16.5" thickTop="1" thickBot="1" x14ac:dyDescent="0.3">
      <c r="B13" s="110">
        <v>2</v>
      </c>
      <c r="C13" s="107" t="s">
        <v>1485</v>
      </c>
      <c r="D13" s="106"/>
      <c r="E13" s="106"/>
      <c r="F13" s="106"/>
      <c r="G13" s="101"/>
      <c r="H13" s="101"/>
      <c r="I13" s="101"/>
      <c r="L13" s="109" t="s">
        <v>49</v>
      </c>
      <c r="M13" s="109"/>
      <c r="N13" s="101"/>
      <c r="O13" s="109"/>
      <c r="P13" s="336"/>
      <c r="Q13" s="109"/>
      <c r="S13" s="101" t="s">
        <v>297</v>
      </c>
      <c r="T13" s="502">
        <f>SUMIF('Schedule of Investments'!D235:D254,"o",('Schedule of Investments'!I235:I254))</f>
        <v>0</v>
      </c>
      <c r="U13" s="101"/>
      <c r="V13" s="502">
        <f>SUMIF('Schedule of Investments'!D235:D254,"o",('Schedule of Investments'!K235:K254))</f>
        <v>0</v>
      </c>
      <c r="W13" s="101"/>
      <c r="X13" s="333"/>
      <c r="AA13" s="113"/>
      <c r="AB13" s="113"/>
      <c r="AC13" s="113"/>
      <c r="AD13" s="113"/>
      <c r="AE13" s="113"/>
      <c r="AF13" s="109"/>
      <c r="AG13" s="109"/>
    </row>
    <row r="14" spans="1:33" ht="15.75" thickTop="1" x14ac:dyDescent="0.25">
      <c r="C14" s="107" t="s">
        <v>64</v>
      </c>
      <c r="D14" s="106"/>
      <c r="E14" s="106"/>
      <c r="F14" s="106"/>
      <c r="L14" s="109" t="s">
        <v>49</v>
      </c>
      <c r="M14" s="109"/>
      <c r="N14" s="101"/>
      <c r="O14" s="109"/>
      <c r="P14" s="336"/>
      <c r="Q14" s="109"/>
      <c r="S14" s="101"/>
      <c r="T14" s="101"/>
      <c r="U14" s="101"/>
      <c r="V14" s="101"/>
      <c r="W14" s="101"/>
      <c r="X14" s="109"/>
      <c r="Z14" s="108"/>
      <c r="AA14" s="113"/>
      <c r="AB14" s="113"/>
      <c r="AC14" s="113"/>
      <c r="AD14" s="113"/>
      <c r="AE14" s="498"/>
      <c r="AF14" s="499"/>
      <c r="AG14" s="499"/>
    </row>
    <row r="15" spans="1:33" x14ac:dyDescent="0.25">
      <c r="C15" s="108" t="s">
        <v>56</v>
      </c>
      <c r="D15" s="500">
        <f>'Notes BS'!T7</f>
        <v>0</v>
      </c>
      <c r="E15" s="500">
        <f>'Notes BS'!V7</f>
        <v>0</v>
      </c>
      <c r="F15" s="500">
        <f>'Notes BS'!X7</f>
        <v>0</v>
      </c>
      <c r="H15" s="109"/>
      <c r="I15" s="109"/>
      <c r="L15" s="109" t="s">
        <v>49</v>
      </c>
      <c r="M15" s="109"/>
      <c r="N15" s="101"/>
      <c r="O15" s="109"/>
      <c r="P15" s="336"/>
      <c r="Q15" s="109"/>
      <c r="S15" s="103" t="s">
        <v>302</v>
      </c>
      <c r="T15" s="109"/>
      <c r="U15" s="109"/>
      <c r="V15" s="109"/>
      <c r="W15" s="109"/>
      <c r="X15" s="109"/>
      <c r="Z15" s="497"/>
      <c r="AA15" s="113"/>
      <c r="AB15" s="113"/>
      <c r="AC15" s="113"/>
      <c r="AD15" s="113"/>
      <c r="AE15" s="506"/>
      <c r="AF15" s="507"/>
      <c r="AG15" s="507"/>
    </row>
    <row r="16" spans="1:33" ht="15.75" thickBot="1" x14ac:dyDescent="0.3">
      <c r="C16" s="108" t="s">
        <v>57</v>
      </c>
      <c r="D16" s="500">
        <f>'Notes BS'!T10+'Notes BS'!T13</f>
        <v>0</v>
      </c>
      <c r="E16" s="500">
        <f>'Notes BS'!V10+'Notes BS'!V13</f>
        <v>0</v>
      </c>
      <c r="F16" s="500">
        <f>'Notes BS'!X10+'Notes BS'!X13</f>
        <v>0</v>
      </c>
      <c r="H16" s="109"/>
      <c r="I16" s="109"/>
      <c r="L16" s="109" t="s">
        <v>49</v>
      </c>
      <c r="M16" s="109"/>
      <c r="N16" s="101"/>
      <c r="O16" s="109"/>
      <c r="P16" s="336"/>
      <c r="Q16" s="109"/>
      <c r="S16" s="101" t="s">
        <v>67</v>
      </c>
      <c r="T16" s="502">
        <f>SUMIF('Schedule of Investments'!D261:D280,"o",('Schedule of Investments'!H261:H280))</f>
        <v>0</v>
      </c>
      <c r="U16" s="101"/>
      <c r="V16" s="502">
        <f>SUMIF('Schedule of Investments'!D261:D280,"o",('Schedule of Investments'!N261:N280))</f>
        <v>0</v>
      </c>
      <c r="W16" s="101"/>
      <c r="X16" s="333"/>
      <c r="Z16" s="108"/>
      <c r="AA16" s="113"/>
      <c r="AB16" s="113"/>
      <c r="AC16" s="113"/>
      <c r="AD16" s="113"/>
      <c r="AE16" s="113"/>
      <c r="AF16" s="109"/>
      <c r="AG16" s="109"/>
    </row>
    <row r="17" spans="2:41" ht="15.75" thickTop="1" x14ac:dyDescent="0.25">
      <c r="C17" s="108" t="s">
        <v>58</v>
      </c>
      <c r="D17" s="414">
        <f>'Notes BS'!T16+'Notes BS'!T19</f>
        <v>0</v>
      </c>
      <c r="E17" s="414">
        <f>'Notes BS'!V16+'Notes BS'!V19</f>
        <v>0</v>
      </c>
      <c r="F17" s="414">
        <f>'Notes BS'!X16+'Notes BS'!X19</f>
        <v>0</v>
      </c>
      <c r="H17" s="109"/>
      <c r="I17" s="109"/>
      <c r="L17" s="109" t="s">
        <v>49</v>
      </c>
      <c r="M17" s="109"/>
      <c r="N17" s="101"/>
      <c r="O17" s="109"/>
      <c r="P17" s="336"/>
      <c r="Q17" s="109"/>
      <c r="S17" s="109"/>
      <c r="T17" s="109"/>
      <c r="U17" s="109"/>
      <c r="V17" s="109"/>
      <c r="W17" s="109"/>
      <c r="X17" s="109"/>
      <c r="Z17" s="108"/>
      <c r="AA17" s="113"/>
      <c r="AB17" s="113"/>
      <c r="AC17" s="113"/>
      <c r="AD17" s="113"/>
      <c r="AE17" s="498"/>
      <c r="AF17" s="499"/>
      <c r="AG17" s="499"/>
    </row>
    <row r="18" spans="2:41" s="108" customFormat="1" x14ac:dyDescent="0.25">
      <c r="B18" s="110"/>
      <c r="C18" s="108" t="s">
        <v>178</v>
      </c>
      <c r="D18" s="414">
        <f>'Notes BS'!T25+'Notes BS'!T28</f>
        <v>0</v>
      </c>
      <c r="E18" s="414">
        <f>'Notes BS'!V25+'Notes BS'!V28</f>
        <v>0</v>
      </c>
      <c r="F18" s="414">
        <f>'Notes BS'!X25+'Notes BS'!X28</f>
        <v>0</v>
      </c>
      <c r="H18" s="109"/>
      <c r="I18" s="109"/>
      <c r="L18" s="109" t="s">
        <v>49</v>
      </c>
      <c r="M18" s="109"/>
      <c r="N18" s="101"/>
      <c r="O18" s="109"/>
      <c r="P18" s="336"/>
      <c r="Q18" s="109"/>
      <c r="S18" s="103" t="s">
        <v>1007</v>
      </c>
      <c r="T18" s="101"/>
      <c r="U18" s="101"/>
      <c r="V18" s="101"/>
      <c r="W18" s="101"/>
      <c r="X18" s="109"/>
      <c r="Z18" s="497"/>
      <c r="AA18" s="113"/>
      <c r="AB18" s="113"/>
      <c r="AC18" s="113"/>
      <c r="AD18" s="113"/>
      <c r="AE18" s="506"/>
      <c r="AF18" s="507"/>
      <c r="AG18" s="507"/>
    </row>
    <row r="19" spans="2:41" s="108" customFormat="1" ht="15.75" thickBot="1" x14ac:dyDescent="0.3">
      <c r="B19" s="110"/>
      <c r="H19" s="109"/>
      <c r="I19" s="109"/>
      <c r="L19" s="109" t="s">
        <v>49</v>
      </c>
      <c r="S19" s="101" t="s">
        <v>67</v>
      </c>
      <c r="T19" s="502">
        <f>SUMIF('Schedule of Investments'!D285:D304,"o",('Schedule of Investments'!I285:I304))</f>
        <v>0</v>
      </c>
      <c r="U19" s="101"/>
      <c r="V19" s="502">
        <f>SUMIF('Schedule of Investments'!D285:D304,"o",('Schedule of Investments'!K285:K304))</f>
        <v>0</v>
      </c>
      <c r="W19" s="101"/>
      <c r="X19" s="333"/>
      <c r="AA19" s="113"/>
      <c r="AB19" s="113"/>
      <c r="AC19" s="113"/>
      <c r="AD19" s="113"/>
      <c r="AE19" s="99"/>
      <c r="AF19" s="99"/>
      <c r="AG19" s="99"/>
    </row>
    <row r="20" spans="2:41" s="108" customFormat="1" ht="15.75" thickTop="1" x14ac:dyDescent="0.25">
      <c r="B20" s="110"/>
      <c r="C20" s="108" t="s">
        <v>59</v>
      </c>
      <c r="D20" s="415">
        <f>'Notes BS'!T22</f>
        <v>0</v>
      </c>
      <c r="E20" s="415">
        <f>'Notes BS'!V22</f>
        <v>0</v>
      </c>
      <c r="F20" s="415">
        <f>'Notes BS'!X22</f>
        <v>0</v>
      </c>
      <c r="H20" s="109"/>
      <c r="I20" s="109"/>
      <c r="L20" s="109" t="s">
        <v>49</v>
      </c>
      <c r="S20" s="101"/>
      <c r="T20" s="101"/>
      <c r="U20" s="101"/>
      <c r="V20" s="101"/>
      <c r="W20" s="101"/>
      <c r="X20" s="109"/>
      <c r="AA20" s="113"/>
      <c r="AB20" s="113"/>
      <c r="AC20" s="113"/>
      <c r="AD20" s="113"/>
      <c r="AE20" s="498"/>
      <c r="AF20" s="499"/>
      <c r="AG20" s="499"/>
      <c r="AJ20" s="113"/>
      <c r="AK20" s="113"/>
      <c r="AL20" s="113"/>
      <c r="AM20" s="498"/>
      <c r="AN20" s="499"/>
      <c r="AO20" s="499"/>
    </row>
    <row r="21" spans="2:41" s="108" customFormat="1" x14ac:dyDescent="0.25">
      <c r="B21" s="110"/>
      <c r="D21" s="500">
        <f>SUM(D15:D20)</f>
        <v>0</v>
      </c>
      <c r="E21" s="500">
        <f>SUM(E15:E20)</f>
        <v>0</v>
      </c>
      <c r="F21" s="500">
        <f>SUM(F15:F20)</f>
        <v>0</v>
      </c>
      <c r="H21" s="109"/>
      <c r="I21" s="109"/>
      <c r="L21" s="109" t="s">
        <v>49</v>
      </c>
      <c r="S21" s="90" t="s">
        <v>177</v>
      </c>
      <c r="T21" s="109"/>
      <c r="U21" s="109"/>
      <c r="V21" s="109"/>
      <c r="W21" s="109"/>
      <c r="X21" s="109"/>
      <c r="Z21" s="497"/>
      <c r="AA21" s="113"/>
      <c r="AB21" s="113"/>
      <c r="AC21" s="113"/>
      <c r="AD21" s="113"/>
      <c r="AE21" s="506"/>
      <c r="AF21" s="507"/>
      <c r="AG21" s="507"/>
      <c r="AJ21" s="113"/>
      <c r="AK21" s="113"/>
      <c r="AL21" s="113"/>
      <c r="AM21" s="506"/>
      <c r="AN21" s="507"/>
      <c r="AO21" s="507"/>
    </row>
    <row r="22" spans="2:41" s="108" customFormat="1" ht="15.75" thickBot="1" x14ac:dyDescent="0.3">
      <c r="B22" s="110"/>
      <c r="C22" s="108" t="s">
        <v>1522</v>
      </c>
      <c r="D22" s="113"/>
      <c r="E22" s="113"/>
      <c r="F22" s="113"/>
      <c r="H22" s="109"/>
      <c r="I22" s="109"/>
      <c r="L22" s="109" t="s">
        <v>49</v>
      </c>
      <c r="S22" s="101" t="s">
        <v>67</v>
      </c>
      <c r="T22" s="502">
        <f>SUMIF('Schedule of Investments'!D311:D330,"o",('Schedule of Investments'!H311:H330))</f>
        <v>0</v>
      </c>
      <c r="U22" s="101"/>
      <c r="V22" s="502">
        <f>SUMIF('Schedule of Investments'!D311:D330,"o",('Schedule of Investments'!N311:N330))</f>
        <v>0</v>
      </c>
      <c r="W22" s="101"/>
      <c r="X22" s="333"/>
      <c r="AA22" s="113"/>
      <c r="AB22" s="113"/>
      <c r="AC22" s="113"/>
      <c r="AD22" s="113"/>
      <c r="AE22" s="99"/>
      <c r="AF22" s="99"/>
      <c r="AG22" s="99"/>
      <c r="AI22" s="497"/>
      <c r="AJ22" s="113"/>
      <c r="AK22" s="113"/>
      <c r="AL22" s="113"/>
      <c r="AM22" s="99"/>
      <c r="AN22" s="99"/>
      <c r="AO22" s="99"/>
    </row>
    <row r="23" spans="2:41" ht="16.5" thickTop="1" thickBot="1" x14ac:dyDescent="0.3">
      <c r="C23" s="108" t="s">
        <v>115</v>
      </c>
      <c r="D23" s="417">
        <f>D21-D22</f>
        <v>0</v>
      </c>
      <c r="E23" s="417">
        <f>E21-E22</f>
        <v>0</v>
      </c>
      <c r="F23" s="417">
        <f>F21-F22</f>
        <v>0</v>
      </c>
      <c r="H23" s="109"/>
      <c r="I23" s="109"/>
      <c r="L23" s="109" t="s">
        <v>49</v>
      </c>
      <c r="S23" s="109"/>
      <c r="T23" s="109"/>
      <c r="U23" s="109"/>
      <c r="V23" s="109"/>
      <c r="W23" s="109"/>
      <c r="X23" s="109"/>
      <c r="Z23" s="108"/>
      <c r="AA23" s="113"/>
      <c r="AB23" s="113"/>
      <c r="AC23" s="113"/>
      <c r="AD23" s="113"/>
      <c r="AE23" s="510"/>
      <c r="AF23" s="510"/>
      <c r="AG23" s="510"/>
      <c r="AI23" s="108"/>
      <c r="AJ23" s="113"/>
      <c r="AK23" s="113"/>
      <c r="AL23" s="113"/>
      <c r="AM23" s="510"/>
      <c r="AN23" s="510"/>
      <c r="AO23" s="510"/>
    </row>
    <row r="24" spans="2:41" ht="15.75" thickTop="1" x14ac:dyDescent="0.25">
      <c r="D24" s="106"/>
      <c r="E24" s="106"/>
      <c r="F24" s="106"/>
      <c r="L24" s="109" t="s">
        <v>49</v>
      </c>
      <c r="S24" s="103" t="s">
        <v>1008</v>
      </c>
      <c r="T24" s="109"/>
      <c r="U24" s="109"/>
      <c r="V24" s="109"/>
      <c r="W24" s="109"/>
      <c r="X24" s="109"/>
      <c r="Z24" s="508"/>
      <c r="AA24" s="101"/>
      <c r="AB24" s="101"/>
      <c r="AC24" s="101"/>
      <c r="AD24" s="101"/>
      <c r="AE24" s="101"/>
      <c r="AF24" s="101"/>
      <c r="AG24" s="101"/>
      <c r="AI24" s="108"/>
      <c r="AJ24" s="101"/>
      <c r="AK24" s="101"/>
      <c r="AL24" s="101"/>
      <c r="AM24" s="101"/>
      <c r="AN24" s="101"/>
      <c r="AO24" s="101"/>
    </row>
    <row r="25" spans="2:41" ht="15.75" thickBot="1" x14ac:dyDescent="0.3">
      <c r="C25" s="107" t="s">
        <v>184</v>
      </c>
      <c r="D25" s="106"/>
      <c r="E25" s="106"/>
      <c r="F25" s="106"/>
      <c r="L25" s="109" t="s">
        <v>49</v>
      </c>
      <c r="S25" s="101" t="s">
        <v>67</v>
      </c>
      <c r="T25" s="502">
        <f>SUMIF('Schedule of Investments'!D336:D355,"o",('Schedule of Investments'!H336:H355))</f>
        <v>0</v>
      </c>
      <c r="U25" s="101"/>
      <c r="V25" s="502">
        <f>SUMIF('Schedule of Investments'!D336:D355,"o",('Schedule of Investments'!N336:N355))</f>
        <v>0</v>
      </c>
      <c r="W25" s="101"/>
      <c r="X25" s="333"/>
      <c r="Z25" s="108"/>
      <c r="AA25" s="101"/>
      <c r="AB25" s="101"/>
      <c r="AC25" s="101"/>
      <c r="AD25" s="101"/>
      <c r="AE25" s="486"/>
      <c r="AF25" s="487"/>
      <c r="AG25" s="487"/>
      <c r="AJ25" s="101"/>
      <c r="AK25" s="101"/>
      <c r="AL25" s="101"/>
      <c r="AM25" s="486"/>
      <c r="AN25" s="487"/>
      <c r="AO25" s="487"/>
    </row>
    <row r="26" spans="2:41" s="108" customFormat="1" ht="15.75" thickTop="1" x14ac:dyDescent="0.25">
      <c r="B26" s="110"/>
      <c r="C26" s="108" t="s">
        <v>56</v>
      </c>
      <c r="D26" s="500">
        <f>'Notes BS'!T37</f>
        <v>0</v>
      </c>
      <c r="E26" s="500">
        <f>'Notes BS'!V37</f>
        <v>0</v>
      </c>
      <c r="F26" s="500">
        <f>'Notes BS'!X37</f>
        <v>0</v>
      </c>
      <c r="H26" s="101"/>
      <c r="I26" s="101"/>
      <c r="L26" s="109" t="s">
        <v>49</v>
      </c>
      <c r="S26" s="109"/>
      <c r="T26" s="109"/>
      <c r="U26" s="109"/>
      <c r="V26" s="109"/>
      <c r="W26" s="109"/>
      <c r="X26" s="109"/>
      <c r="AA26" s="101"/>
      <c r="AB26" s="101"/>
      <c r="AC26" s="101"/>
      <c r="AD26" s="101"/>
      <c r="AE26" s="104"/>
      <c r="AF26" s="104"/>
      <c r="AG26" s="104"/>
      <c r="AJ26" s="101"/>
      <c r="AK26" s="101"/>
      <c r="AL26" s="101"/>
      <c r="AM26" s="104"/>
      <c r="AN26" s="104"/>
      <c r="AO26" s="104"/>
    </row>
    <row r="27" spans="2:41" x14ac:dyDescent="0.25">
      <c r="C27" s="108" t="s">
        <v>57</v>
      </c>
      <c r="D27" s="500">
        <f>'Notes BS'!T40+'Notes BS'!T43</f>
        <v>0</v>
      </c>
      <c r="E27" s="500">
        <f>'Notes BS'!V40+'Notes BS'!V43</f>
        <v>0</v>
      </c>
      <c r="F27" s="500">
        <f>'Notes BS'!X40+'Notes BS'!X43</f>
        <v>0</v>
      </c>
      <c r="L27" s="109" t="s">
        <v>49</v>
      </c>
      <c r="S27" s="103" t="s">
        <v>1009</v>
      </c>
      <c r="T27" s="101"/>
      <c r="U27" s="101"/>
      <c r="V27" s="101"/>
      <c r="W27" s="101"/>
      <c r="X27" s="109"/>
      <c r="Z27" s="108"/>
      <c r="AA27" s="101"/>
      <c r="AB27" s="101"/>
      <c r="AC27" s="101"/>
      <c r="AD27" s="101"/>
      <c r="AE27" s="101"/>
      <c r="AF27" s="101"/>
      <c r="AG27" s="101"/>
      <c r="AJ27" s="101"/>
      <c r="AK27" s="101"/>
      <c r="AL27" s="101"/>
      <c r="AM27" s="101"/>
      <c r="AN27" s="101"/>
      <c r="AO27" s="101"/>
    </row>
    <row r="28" spans="2:41" ht="15.75" thickBot="1" x14ac:dyDescent="0.3">
      <c r="C28" s="108" t="s">
        <v>58</v>
      </c>
      <c r="D28" s="414">
        <f>'Notes BS'!T46+'Notes BS'!T49</f>
        <v>0</v>
      </c>
      <c r="E28" s="414">
        <f>'Notes BS'!V46+'Notes BS'!V49</f>
        <v>0</v>
      </c>
      <c r="F28" s="414">
        <f>'Notes BS'!X46+'Notes BS'!X49</f>
        <v>0</v>
      </c>
      <c r="L28" s="109" t="s">
        <v>49</v>
      </c>
      <c r="S28" s="101" t="s">
        <v>67</v>
      </c>
      <c r="T28" s="502">
        <f>SUMIF('Schedule of Investments'!D360:D379,"o",('Schedule of Investments'!I360:I379))</f>
        <v>0</v>
      </c>
      <c r="U28" s="101"/>
      <c r="V28" s="502">
        <f>SUMIF('Schedule of Investments'!D360:D379,"o",('Schedule of Investments'!K360:K379))</f>
        <v>0</v>
      </c>
      <c r="W28" s="101"/>
      <c r="X28" s="333"/>
      <c r="Z28" s="108"/>
      <c r="AA28" s="101"/>
      <c r="AB28" s="101"/>
      <c r="AC28" s="101"/>
      <c r="AD28" s="101"/>
      <c r="AE28" s="101"/>
      <c r="AF28" s="101"/>
      <c r="AG28" s="101"/>
      <c r="AJ28" s="101"/>
      <c r="AK28" s="101"/>
      <c r="AL28" s="101"/>
      <c r="AM28" s="101"/>
      <c r="AN28" s="101"/>
      <c r="AO28" s="101"/>
    </row>
    <row r="29" spans="2:41" ht="15.75" thickTop="1" x14ac:dyDescent="0.25">
      <c r="C29" s="108" t="s">
        <v>178</v>
      </c>
      <c r="D29" s="414">
        <f>'Notes BS'!T55+'Notes BS'!T58</f>
        <v>0</v>
      </c>
      <c r="E29" s="414">
        <f>'Notes BS'!V55+'Notes BS'!V58</f>
        <v>0</v>
      </c>
      <c r="F29" s="414">
        <f>'Notes BS'!X55+'Notes BS'!X58</f>
        <v>0</v>
      </c>
      <c r="L29" s="109" t="s">
        <v>49</v>
      </c>
      <c r="S29" s="101"/>
      <c r="T29" s="101"/>
      <c r="U29" s="101"/>
      <c r="V29" s="101"/>
      <c r="W29" s="101"/>
      <c r="X29" s="109"/>
      <c r="Z29" s="108"/>
      <c r="AA29" s="101"/>
      <c r="AB29" s="101"/>
      <c r="AC29" s="101"/>
      <c r="AD29" s="101"/>
      <c r="AE29" s="101"/>
      <c r="AF29" s="101"/>
      <c r="AG29" s="101"/>
      <c r="AJ29" s="101"/>
      <c r="AK29" s="101"/>
      <c r="AL29" s="101"/>
      <c r="AM29" s="101"/>
      <c r="AN29" s="101"/>
      <c r="AO29" s="101"/>
    </row>
    <row r="30" spans="2:41" x14ac:dyDescent="0.25">
      <c r="L30" s="109" t="s">
        <v>49</v>
      </c>
      <c r="S30" s="90" t="s">
        <v>1025</v>
      </c>
      <c r="T30" s="109"/>
      <c r="U30" s="109"/>
      <c r="V30" s="109"/>
      <c r="W30" s="109"/>
      <c r="X30" s="109"/>
      <c r="Z30" s="108"/>
      <c r="AA30" s="101"/>
      <c r="AB30" s="101"/>
      <c r="AC30" s="101"/>
      <c r="AD30" s="101"/>
      <c r="AE30" s="101"/>
      <c r="AF30" s="101"/>
      <c r="AG30" s="101"/>
      <c r="AJ30" s="101"/>
      <c r="AK30" s="101"/>
      <c r="AL30" s="101"/>
      <c r="AM30" s="101"/>
      <c r="AN30" s="101"/>
      <c r="AO30" s="101"/>
    </row>
    <row r="31" spans="2:41" ht="15.75" thickBot="1" x14ac:dyDescent="0.3">
      <c r="C31" s="108" t="s">
        <v>59</v>
      </c>
      <c r="D31" s="415">
        <f>'Notes BS'!T52</f>
        <v>0</v>
      </c>
      <c r="E31" s="415">
        <f>'Notes BS'!V52</f>
        <v>0</v>
      </c>
      <c r="F31" s="415">
        <f>'Notes BS'!X52</f>
        <v>0</v>
      </c>
      <c r="L31" s="109" t="s">
        <v>49</v>
      </c>
      <c r="S31" s="101" t="s">
        <v>67</v>
      </c>
      <c r="T31" s="502">
        <f>SUMIF('Schedule of Investments'!D385:D399,"o",('Schedule of Investments'!E385:E399))</f>
        <v>0</v>
      </c>
      <c r="U31" s="101"/>
      <c r="V31" s="502">
        <f>SUMIF('Schedule of Investments'!D385:D399,"o",('Schedule of Investments'!H385:H399))</f>
        <v>0</v>
      </c>
      <c r="W31" s="101"/>
      <c r="X31" s="333"/>
      <c r="Z31" s="108"/>
      <c r="AA31" s="101"/>
      <c r="AB31" s="101"/>
      <c r="AC31" s="101"/>
      <c r="AD31" s="101"/>
      <c r="AE31" s="101"/>
      <c r="AF31" s="101"/>
      <c r="AG31" s="101"/>
      <c r="AJ31" s="101"/>
      <c r="AK31" s="101"/>
      <c r="AL31" s="101"/>
      <c r="AM31" s="101"/>
      <c r="AN31" s="101"/>
      <c r="AO31" s="101"/>
    </row>
    <row r="32" spans="2:41" ht="15.75" thickTop="1" x14ac:dyDescent="0.25">
      <c r="D32" s="500">
        <f>SUM(D26:D31)</f>
        <v>0</v>
      </c>
      <c r="E32" s="500">
        <f>SUM(E26:E31)</f>
        <v>0</v>
      </c>
      <c r="F32" s="500">
        <f>SUM(F26:F31)</f>
        <v>0</v>
      </c>
      <c r="L32" s="109" t="s">
        <v>49</v>
      </c>
      <c r="S32" s="90" t="s">
        <v>1019</v>
      </c>
      <c r="T32" s="101"/>
      <c r="U32" s="101"/>
      <c r="V32" s="101"/>
      <c r="W32" s="101"/>
      <c r="X32" s="109"/>
      <c r="Z32" s="108"/>
      <c r="AA32" s="101"/>
      <c r="AB32" s="101"/>
      <c r="AC32" s="101"/>
      <c r="AD32" s="101"/>
      <c r="AE32" s="101"/>
      <c r="AF32" s="101"/>
      <c r="AG32" s="101"/>
      <c r="AJ32" s="101"/>
      <c r="AK32" s="101"/>
      <c r="AL32" s="101"/>
      <c r="AM32" s="101"/>
      <c r="AN32" s="101"/>
      <c r="AO32" s="101"/>
    </row>
    <row r="33" spans="2:41" ht="15.75" thickBot="1" x14ac:dyDescent="0.3">
      <c r="C33" s="108" t="s">
        <v>1522</v>
      </c>
      <c r="D33" s="113"/>
      <c r="E33" s="113"/>
      <c r="F33" s="113"/>
      <c r="L33" s="103" t="s">
        <v>54</v>
      </c>
      <c r="M33" s="417">
        <f>SUM(M9:M32)</f>
        <v>0</v>
      </c>
      <c r="N33" s="101"/>
      <c r="O33" s="417">
        <f>SUM(O9:O32)</f>
        <v>0</v>
      </c>
      <c r="P33" s="101"/>
      <c r="Q33" s="417">
        <f>SUM(Q9:Q32)</f>
        <v>0</v>
      </c>
      <c r="S33" s="101" t="s">
        <v>67</v>
      </c>
      <c r="T33" s="502">
        <f>'Schedule of Investments'!G421</f>
        <v>0</v>
      </c>
      <c r="U33" s="101"/>
      <c r="V33" s="502">
        <f>'Schedule of Investments'!G420</f>
        <v>0</v>
      </c>
      <c r="W33" s="101"/>
      <c r="X33" s="333"/>
      <c r="Z33" s="108"/>
      <c r="AA33" s="101"/>
      <c r="AB33" s="101"/>
      <c r="AC33" s="101"/>
      <c r="AD33" s="101"/>
      <c r="AE33" s="101"/>
      <c r="AF33" s="101"/>
      <c r="AG33" s="101"/>
      <c r="AJ33" s="101"/>
      <c r="AK33" s="101"/>
      <c r="AL33" s="101"/>
      <c r="AM33" s="101"/>
      <c r="AN33" s="101"/>
      <c r="AO33" s="101"/>
    </row>
    <row r="34" spans="2:41" ht="16.5" thickTop="1" thickBot="1" x14ac:dyDescent="0.3">
      <c r="C34" s="108" t="s">
        <v>115</v>
      </c>
      <c r="D34" s="417">
        <f>D32-D33</f>
        <v>0</v>
      </c>
      <c r="E34" s="417">
        <f>E32-E33</f>
        <v>0</v>
      </c>
      <c r="F34" s="417">
        <f>F32-F33</f>
        <v>0</v>
      </c>
      <c r="L34" s="101"/>
      <c r="M34" s="101"/>
      <c r="N34" s="101"/>
      <c r="O34" s="101"/>
      <c r="P34" s="101"/>
      <c r="Q34" s="101"/>
      <c r="S34" s="101"/>
      <c r="T34" s="101"/>
      <c r="U34" s="101"/>
      <c r="V34" s="101"/>
      <c r="W34" s="101"/>
      <c r="X34" s="109"/>
      <c r="Z34" s="108"/>
      <c r="AA34" s="101"/>
      <c r="AB34" s="101"/>
      <c r="AC34" s="101"/>
      <c r="AD34" s="101"/>
      <c r="AE34" s="101"/>
      <c r="AF34" s="101"/>
      <c r="AG34" s="101"/>
    </row>
    <row r="35" spans="2:41" ht="15.75" thickTop="1" x14ac:dyDescent="0.25">
      <c r="C35" s="107"/>
      <c r="D35" s="424"/>
      <c r="E35" s="424"/>
      <c r="F35" s="424"/>
      <c r="L35" s="103" t="s">
        <v>50</v>
      </c>
      <c r="M35" s="101"/>
      <c r="N35" s="101"/>
      <c r="O35" s="101"/>
      <c r="P35" s="101"/>
      <c r="Q35" s="101"/>
      <c r="S35" s="103" t="s">
        <v>190</v>
      </c>
      <c r="T35" s="101"/>
      <c r="U35" s="101"/>
      <c r="V35" s="101"/>
      <c r="W35" s="101"/>
      <c r="X35" s="109"/>
    </row>
    <row r="36" spans="2:41" x14ac:dyDescent="0.25">
      <c r="C36" s="107"/>
      <c r="D36" s="105"/>
      <c r="E36" s="105"/>
      <c r="F36" s="105"/>
      <c r="L36" s="109" t="s">
        <v>49</v>
      </c>
      <c r="M36" s="109"/>
      <c r="N36" s="101"/>
      <c r="O36" s="109"/>
      <c r="P36" s="336"/>
      <c r="Q36" s="109"/>
      <c r="S36" s="103" t="s">
        <v>56</v>
      </c>
      <c r="T36" s="101"/>
      <c r="U36" s="101"/>
      <c r="V36" s="101"/>
      <c r="W36" s="101"/>
      <c r="X36" s="109"/>
    </row>
    <row r="37" spans="2:41" ht="15.75" thickBot="1" x14ac:dyDescent="0.3">
      <c r="C37" s="107" t="s">
        <v>1295</v>
      </c>
      <c r="D37" s="105"/>
      <c r="E37" s="105"/>
      <c r="F37" s="105"/>
      <c r="L37" s="109" t="s">
        <v>49</v>
      </c>
      <c r="M37" s="109"/>
      <c r="N37" s="101"/>
      <c r="O37" s="109"/>
      <c r="P37" s="336"/>
      <c r="Q37" s="109"/>
      <c r="S37" s="101" t="s">
        <v>67</v>
      </c>
      <c r="T37" s="502">
        <f>SUMIF('Schedule of Investments'!D5:D204,"c",('Schedule of Investments'!H5:H204))</f>
        <v>0</v>
      </c>
      <c r="U37" s="101"/>
      <c r="V37" s="502">
        <f>SUMIF('Schedule of Investments'!D5:D204,"c",('Schedule of Investments'!N5:N204))</f>
        <v>0</v>
      </c>
      <c r="W37" s="101"/>
      <c r="X37" s="333"/>
    </row>
    <row r="38" spans="2:41" ht="15.75" thickTop="1" x14ac:dyDescent="0.25">
      <c r="C38" s="107"/>
      <c r="D38" s="105"/>
      <c r="E38" s="105"/>
      <c r="F38" s="105"/>
      <c r="L38" s="109" t="s">
        <v>49</v>
      </c>
      <c r="M38" s="109"/>
      <c r="N38" s="101"/>
      <c r="O38" s="109"/>
      <c r="P38" s="336"/>
      <c r="Q38" s="109"/>
      <c r="S38" s="101"/>
      <c r="T38" s="101"/>
      <c r="U38" s="101"/>
      <c r="V38" s="101"/>
      <c r="W38" s="101"/>
      <c r="X38" s="109"/>
    </row>
    <row r="39" spans="2:41" x14ac:dyDescent="0.25">
      <c r="C39" s="108" t="s">
        <v>1296</v>
      </c>
      <c r="D39" s="414">
        <f>'Notes BS'!T31+'Notes BS'!T33</f>
        <v>0</v>
      </c>
      <c r="E39" s="500">
        <f>'Notes BS'!V31+'Notes BS'!V33</f>
        <v>0</v>
      </c>
      <c r="F39" s="414">
        <f>'Notes BS'!X31+'Notes BS'!X33</f>
        <v>0</v>
      </c>
      <c r="L39" s="109" t="s">
        <v>49</v>
      </c>
      <c r="M39" s="109"/>
      <c r="N39" s="101"/>
      <c r="O39" s="109"/>
      <c r="P39" s="336"/>
      <c r="Q39" s="109"/>
      <c r="S39" s="103" t="s">
        <v>301</v>
      </c>
      <c r="T39" s="101"/>
      <c r="U39" s="101"/>
      <c r="V39" s="101"/>
      <c r="W39" s="101"/>
      <c r="X39" s="109"/>
    </row>
    <row r="40" spans="2:41" ht="15.75" thickBot="1" x14ac:dyDescent="0.3">
      <c r="C40" s="108" t="s">
        <v>1297</v>
      </c>
      <c r="D40" s="414">
        <f>'Notes BS'!T61+'Notes BS'!T64</f>
        <v>0</v>
      </c>
      <c r="E40" s="500">
        <f>'Notes BS'!V61+'Notes BS'!V64</f>
        <v>0</v>
      </c>
      <c r="F40" s="414">
        <f>'Notes BS'!X61+'Notes BS'!X64</f>
        <v>0</v>
      </c>
      <c r="L40" s="109" t="s">
        <v>49</v>
      </c>
      <c r="M40" s="109"/>
      <c r="N40" s="101"/>
      <c r="O40" s="109"/>
      <c r="P40" s="336"/>
      <c r="Q40" s="109"/>
      <c r="S40" s="101" t="s">
        <v>67</v>
      </c>
      <c r="T40" s="502">
        <f>SUMIF('Schedule of Investments'!D211:D230,"c",('Schedule of Investments'!H211:H230))</f>
        <v>0</v>
      </c>
      <c r="U40" s="101"/>
      <c r="V40" s="502">
        <f>SUMIF('Schedule of Investments'!D211:D230,"c",('Schedule of Investments'!N211:N230))</f>
        <v>0</v>
      </c>
      <c r="W40" s="101"/>
      <c r="X40" s="333"/>
    </row>
    <row r="41" spans="2:41" ht="16.5" thickTop="1" thickBot="1" x14ac:dyDescent="0.3">
      <c r="C41" s="93" t="s">
        <v>6</v>
      </c>
      <c r="D41" s="417">
        <f>SUM(D39:D40)</f>
        <v>0</v>
      </c>
      <c r="E41" s="417">
        <f>SUM(E39:E40)</f>
        <v>0</v>
      </c>
      <c r="F41" s="417">
        <f>SUM(F39:F40)</f>
        <v>0</v>
      </c>
      <c r="L41" s="109" t="s">
        <v>49</v>
      </c>
      <c r="M41" s="109"/>
      <c r="N41" s="101"/>
      <c r="O41" s="109"/>
      <c r="P41" s="336"/>
      <c r="Q41" s="109"/>
      <c r="S41" s="109"/>
      <c r="T41" s="109"/>
      <c r="U41" s="109"/>
      <c r="V41" s="109"/>
      <c r="W41" s="109"/>
      <c r="X41" s="109"/>
    </row>
    <row r="42" spans="2:41" ht="15.75" thickTop="1" x14ac:dyDescent="0.25">
      <c r="C42" s="785"/>
      <c r="D42" s="785"/>
      <c r="E42" s="785"/>
      <c r="F42" s="785"/>
      <c r="L42" s="109" t="s">
        <v>49</v>
      </c>
      <c r="M42" s="109"/>
      <c r="N42" s="101"/>
      <c r="O42" s="109"/>
      <c r="P42" s="336"/>
      <c r="Q42" s="109"/>
      <c r="S42" s="103" t="s">
        <v>298</v>
      </c>
      <c r="T42" s="101"/>
      <c r="U42" s="101"/>
      <c r="V42" s="101"/>
      <c r="W42" s="101"/>
      <c r="X42" s="109"/>
    </row>
    <row r="43" spans="2:41" ht="15.75" thickBot="1" x14ac:dyDescent="0.3">
      <c r="C43" s="785"/>
      <c r="D43" s="785"/>
      <c r="E43" s="785"/>
      <c r="F43" s="785"/>
      <c r="L43" s="109" t="s">
        <v>49</v>
      </c>
      <c r="M43" s="109"/>
      <c r="N43" s="101"/>
      <c r="O43" s="109"/>
      <c r="P43" s="109"/>
      <c r="Q43" s="109"/>
      <c r="S43" s="101" t="s">
        <v>67</v>
      </c>
      <c r="T43" s="502">
        <f>SUMIF('Schedule of Investments'!D235:D254,"c",('Schedule of Investments'!I235:I254))</f>
        <v>0</v>
      </c>
      <c r="U43" s="101"/>
      <c r="V43" s="502">
        <f>SUMIF('Schedule of Investments'!D235:D254,"c",('Schedule of Investments'!K235:K254))</f>
        <v>0</v>
      </c>
      <c r="W43" s="101"/>
      <c r="X43" s="333"/>
    </row>
    <row r="44" spans="2:41" ht="15.75" thickTop="1" x14ac:dyDescent="0.25">
      <c r="D44" s="106"/>
      <c r="E44" s="106"/>
      <c r="F44" s="106"/>
      <c r="L44" s="109" t="s">
        <v>49</v>
      </c>
      <c r="M44" s="109"/>
      <c r="N44" s="101"/>
      <c r="O44" s="109"/>
      <c r="P44" s="109"/>
      <c r="Q44" s="109"/>
      <c r="S44" s="101"/>
      <c r="T44" s="101"/>
      <c r="U44" s="101"/>
      <c r="V44" s="101"/>
      <c r="W44" s="101"/>
      <c r="X44" s="109"/>
    </row>
    <row r="45" spans="2:41" x14ac:dyDescent="0.25">
      <c r="B45" s="110">
        <v>3</v>
      </c>
      <c r="C45" s="107" t="s">
        <v>1298</v>
      </c>
      <c r="D45" s="106"/>
      <c r="E45" s="106"/>
      <c r="F45" s="106"/>
      <c r="L45" s="109" t="s">
        <v>49</v>
      </c>
      <c r="M45" s="109"/>
      <c r="N45" s="101"/>
      <c r="O45" s="109"/>
      <c r="P45" s="109"/>
      <c r="Q45" s="109"/>
      <c r="S45" s="103" t="s">
        <v>300</v>
      </c>
      <c r="T45" s="109"/>
      <c r="U45" s="109"/>
      <c r="V45" s="109"/>
      <c r="W45" s="109"/>
      <c r="X45" s="109"/>
    </row>
    <row r="46" spans="2:41" ht="15.75" thickBot="1" x14ac:dyDescent="0.3">
      <c r="D46" s="106"/>
      <c r="E46" s="106"/>
      <c r="F46" s="106"/>
      <c r="H46" s="109"/>
      <c r="I46" s="109"/>
      <c r="L46" s="109" t="s">
        <v>49</v>
      </c>
      <c r="S46" s="101" t="s">
        <v>67</v>
      </c>
      <c r="T46" s="502">
        <f>SUMIF('Schedule of Investments'!D261:D280,"c",('Schedule of Investments'!H261:H280))</f>
        <v>0</v>
      </c>
      <c r="U46" s="101"/>
      <c r="V46" s="502">
        <f>SUMIF('Schedule of Investments'!D261:D280,"c",('Schedule of Investments'!N261:N280))</f>
        <v>0</v>
      </c>
      <c r="W46" s="101"/>
      <c r="X46" s="333"/>
    </row>
    <row r="47" spans="2:41" ht="15.75" thickTop="1" x14ac:dyDescent="0.25">
      <c r="C47" s="108" t="s">
        <v>1299</v>
      </c>
      <c r="D47" s="113"/>
      <c r="E47" s="500">
        <f>D51</f>
        <v>0</v>
      </c>
      <c r="F47" s="113"/>
      <c r="H47" s="109"/>
      <c r="I47" s="109"/>
      <c r="L47" s="109" t="s">
        <v>49</v>
      </c>
      <c r="S47" s="109"/>
      <c r="T47" s="109"/>
      <c r="U47" s="109"/>
      <c r="V47" s="109"/>
      <c r="W47" s="109"/>
      <c r="X47" s="109"/>
    </row>
    <row r="48" spans="2:41" x14ac:dyDescent="0.25">
      <c r="C48" s="108" t="s">
        <v>84</v>
      </c>
      <c r="D48" s="113"/>
      <c r="E48" s="113"/>
      <c r="F48" s="113"/>
      <c r="L48" s="109" t="s">
        <v>49</v>
      </c>
      <c r="S48" s="103" t="s">
        <v>299</v>
      </c>
      <c r="T48" s="101"/>
      <c r="U48" s="101"/>
      <c r="V48" s="101"/>
      <c r="W48" s="101"/>
      <c r="X48" s="109"/>
    </row>
    <row r="49" spans="1:24" s="108" customFormat="1" ht="15.75" thickBot="1" x14ac:dyDescent="0.3">
      <c r="A49" s="99"/>
      <c r="B49" s="110"/>
      <c r="C49" s="108" t="s">
        <v>1300</v>
      </c>
      <c r="D49" s="113"/>
      <c r="E49" s="113"/>
      <c r="F49" s="113"/>
      <c r="H49" s="101"/>
      <c r="I49" s="101"/>
      <c r="L49" s="109" t="s">
        <v>49</v>
      </c>
      <c r="S49" s="101" t="s">
        <v>67</v>
      </c>
      <c r="T49" s="502">
        <f>SUMIF('Schedule of Investments'!D285:D304,"c",('Schedule of Investments'!I285:I304))</f>
        <v>0</v>
      </c>
      <c r="U49" s="101"/>
      <c r="V49" s="502">
        <f>SUMIF('Schedule of Investments'!D285:D304,"c",('Schedule of Investments'!K285:K304))</f>
        <v>0</v>
      </c>
      <c r="W49" s="101"/>
      <c r="X49" s="333"/>
    </row>
    <row r="50" spans="1:24" s="108" customFormat="1" ht="15.75" thickTop="1" x14ac:dyDescent="0.25">
      <c r="A50" s="99"/>
      <c r="B50" s="110"/>
      <c r="C50" s="108" t="s">
        <v>280</v>
      </c>
      <c r="D50" s="500">
        <f>D58</f>
        <v>0</v>
      </c>
      <c r="E50" s="500">
        <f t="shared" ref="E50:F50" si="1">E58</f>
        <v>0</v>
      </c>
      <c r="F50" s="500">
        <f t="shared" si="1"/>
        <v>0</v>
      </c>
      <c r="H50" s="101"/>
      <c r="I50" s="101"/>
      <c r="L50" s="109" t="s">
        <v>49</v>
      </c>
      <c r="S50" s="101"/>
      <c r="T50" s="101"/>
      <c r="U50" s="101"/>
      <c r="V50" s="101"/>
      <c r="W50" s="101"/>
      <c r="X50" s="109"/>
    </row>
    <row r="51" spans="1:24" ht="15.75" thickBot="1" x14ac:dyDescent="0.3">
      <c r="C51" s="108" t="s">
        <v>1302</v>
      </c>
      <c r="D51" s="417">
        <f>D47+D48-D49+D50</f>
        <v>0</v>
      </c>
      <c r="E51" s="417">
        <f>E47+E48-E49+E50</f>
        <v>0</v>
      </c>
      <c r="F51" s="417">
        <f>F47+F48-F49+F50</f>
        <v>0</v>
      </c>
      <c r="L51" s="109" t="s">
        <v>49</v>
      </c>
      <c r="S51" s="90" t="s">
        <v>177</v>
      </c>
      <c r="T51" s="109"/>
      <c r="U51" s="109"/>
      <c r="V51" s="109"/>
      <c r="W51" s="109"/>
      <c r="X51" s="109"/>
    </row>
    <row r="52" spans="1:24" ht="16.5" thickTop="1" thickBot="1" x14ac:dyDescent="0.3">
      <c r="D52" s="108"/>
      <c r="E52" s="108"/>
      <c r="F52" s="108"/>
      <c r="L52" s="109" t="s">
        <v>49</v>
      </c>
      <c r="S52" s="101" t="s">
        <v>67</v>
      </c>
      <c r="T52" s="502">
        <f>SUMIF('Schedule of Investments'!D311:D330,"c",('Schedule of Investments'!H311:H330))</f>
        <v>0</v>
      </c>
      <c r="U52" s="101"/>
      <c r="V52" s="502">
        <f>SUMIF('Schedule of Investments'!D311:D330,"c",('Schedule of Investments'!N311:N330))</f>
        <v>0</v>
      </c>
      <c r="W52" s="101"/>
      <c r="X52" s="333"/>
    </row>
    <row r="53" spans="1:24" ht="15.75" thickTop="1" x14ac:dyDescent="0.25">
      <c r="A53" s="108"/>
      <c r="C53" s="107" t="s">
        <v>1303</v>
      </c>
      <c r="D53" s="106"/>
      <c r="E53" s="106"/>
      <c r="F53" s="106"/>
      <c r="H53" s="109"/>
      <c r="I53" s="109"/>
      <c r="L53" s="109" t="s">
        <v>49</v>
      </c>
      <c r="S53" s="109"/>
      <c r="T53" s="109"/>
      <c r="U53" s="109"/>
      <c r="V53" s="109"/>
      <c r="W53" s="109"/>
      <c r="X53" s="109"/>
    </row>
    <row r="54" spans="1:24" x14ac:dyDescent="0.25">
      <c r="A54" s="108"/>
      <c r="C54" s="108" t="s">
        <v>185</v>
      </c>
      <c r="D54" s="106"/>
      <c r="E54" s="106"/>
      <c r="F54" s="106"/>
      <c r="L54" s="109" t="s">
        <v>49</v>
      </c>
      <c r="S54" s="103" t="s">
        <v>1008</v>
      </c>
      <c r="T54" s="109"/>
      <c r="U54" s="109"/>
      <c r="V54" s="109"/>
      <c r="W54" s="109"/>
      <c r="X54" s="109"/>
    </row>
    <row r="55" spans="1:24" ht="15.75" thickBot="1" x14ac:dyDescent="0.3">
      <c r="C55" s="108" t="s">
        <v>1299</v>
      </c>
      <c r="D55" s="113"/>
      <c r="E55" s="500">
        <f>D58</f>
        <v>0</v>
      </c>
      <c r="F55" s="113"/>
      <c r="L55" s="109" t="s">
        <v>49</v>
      </c>
      <c r="S55" s="101" t="s">
        <v>67</v>
      </c>
      <c r="T55" s="502">
        <f>SUMIF('Schedule of Investments'!D336:D355,"c",('Schedule of Investments'!H336:H355))</f>
        <v>0</v>
      </c>
      <c r="U55" s="101"/>
      <c r="V55" s="502">
        <f>SUMIF('Schedule of Investments'!D336:D355,"c",('Schedule of Investments'!N336:N355))</f>
        <v>0</v>
      </c>
      <c r="W55" s="101"/>
      <c r="X55" s="333"/>
    </row>
    <row r="56" spans="1:24" s="108" customFormat="1" ht="16.5" thickTop="1" thickBot="1" x14ac:dyDescent="0.3">
      <c r="A56" s="99"/>
      <c r="B56" s="110"/>
      <c r="C56" s="108" t="s">
        <v>1492</v>
      </c>
      <c r="D56" s="113"/>
      <c r="E56" s="113"/>
      <c r="F56" s="113"/>
      <c r="G56" s="101"/>
      <c r="H56" s="101"/>
      <c r="I56" s="101"/>
      <c r="L56" s="103" t="s">
        <v>55</v>
      </c>
      <c r="M56" s="417">
        <f>SUM(M36:M55)</f>
        <v>0</v>
      </c>
      <c r="N56" s="101"/>
      <c r="O56" s="417">
        <f>SUM(O36:O55)</f>
        <v>0</v>
      </c>
      <c r="P56" s="101"/>
      <c r="Q56" s="417">
        <f>SUM(Q36:Q55)</f>
        <v>0</v>
      </c>
      <c r="S56" s="109"/>
      <c r="T56" s="109"/>
      <c r="U56" s="109"/>
      <c r="V56" s="109"/>
      <c r="W56" s="109"/>
      <c r="X56" s="109"/>
    </row>
    <row r="57" spans="1:24" ht="15.75" thickTop="1" x14ac:dyDescent="0.25">
      <c r="C57" s="108" t="s">
        <v>73</v>
      </c>
      <c r="D57" s="113"/>
      <c r="E57" s="113"/>
      <c r="F57" s="113"/>
      <c r="L57" s="101"/>
      <c r="M57" s="101"/>
      <c r="N57" s="101"/>
      <c r="O57" s="101"/>
      <c r="P57" s="101"/>
      <c r="Q57" s="101"/>
      <c r="S57" s="103" t="s">
        <v>1009</v>
      </c>
      <c r="T57" s="101"/>
      <c r="U57" s="101"/>
      <c r="V57" s="101"/>
      <c r="W57" s="101"/>
      <c r="X57" s="109"/>
    </row>
    <row r="58" spans="1:24" ht="15.75" thickBot="1" x14ac:dyDescent="0.3">
      <c r="C58" s="108" t="s">
        <v>1302</v>
      </c>
      <c r="D58" s="418">
        <f>(D55+D56)-D57</f>
        <v>0</v>
      </c>
      <c r="E58" s="418">
        <f>(E55+E56)-E57</f>
        <v>0</v>
      </c>
      <c r="F58" s="418">
        <f>(F55+F56)-F57</f>
        <v>0</v>
      </c>
      <c r="L58" s="103" t="s">
        <v>1342</v>
      </c>
      <c r="M58" s="101"/>
      <c r="N58" s="101"/>
      <c r="O58" s="101"/>
      <c r="P58" s="101"/>
      <c r="Q58" s="101"/>
      <c r="S58" s="101" t="s">
        <v>67</v>
      </c>
      <c r="T58" s="502">
        <f>SUMIF('Schedule of Investments'!D360:D379,"c",('Schedule of Investments'!I360:I379))</f>
        <v>0</v>
      </c>
      <c r="U58" s="101"/>
      <c r="V58" s="502">
        <f>SUMIF('Schedule of Investments'!D360:D379,"c",('Schedule of Investments'!K360:K379))</f>
        <v>0</v>
      </c>
      <c r="W58" s="101"/>
      <c r="X58" s="333"/>
    </row>
    <row r="59" spans="1:24" ht="15.75" thickTop="1" x14ac:dyDescent="0.25">
      <c r="C59" s="826" t="s">
        <v>1493</v>
      </c>
      <c r="D59" s="827"/>
      <c r="E59" s="827"/>
      <c r="F59" s="828"/>
      <c r="L59" s="109" t="s">
        <v>51</v>
      </c>
      <c r="M59" s="109"/>
      <c r="N59" s="101"/>
      <c r="O59" s="109"/>
      <c r="P59" s="336"/>
      <c r="Q59" s="109"/>
      <c r="S59" s="101"/>
      <c r="T59" s="101"/>
      <c r="U59" s="101"/>
      <c r="V59" s="101"/>
      <c r="W59" s="101"/>
      <c r="X59" s="109"/>
    </row>
    <row r="60" spans="1:24" ht="32.25" customHeight="1" thickBot="1" x14ac:dyDescent="0.3">
      <c r="C60" s="832" t="s">
        <v>199</v>
      </c>
      <c r="D60" s="833"/>
      <c r="E60" s="833"/>
      <c r="F60" s="834"/>
      <c r="L60" s="109" t="s">
        <v>51</v>
      </c>
      <c r="M60" s="109">
        <v>0</v>
      </c>
      <c r="N60" s="101"/>
      <c r="O60" s="109"/>
      <c r="P60" s="336"/>
      <c r="Q60" s="109"/>
      <c r="S60" s="90" t="s">
        <v>1025</v>
      </c>
      <c r="T60" s="109"/>
      <c r="U60" s="109"/>
      <c r="V60" s="109"/>
      <c r="W60" s="109"/>
      <c r="X60" s="109"/>
    </row>
    <row r="61" spans="1:24" ht="15.75" thickBot="1" x14ac:dyDescent="0.3">
      <c r="C61" s="107" t="s">
        <v>1503</v>
      </c>
      <c r="D61" s="108"/>
      <c r="E61" s="108"/>
      <c r="F61" s="108"/>
      <c r="L61" s="109" t="s">
        <v>51</v>
      </c>
      <c r="M61" s="109"/>
      <c r="N61" s="101"/>
      <c r="O61" s="109"/>
      <c r="P61" s="109"/>
      <c r="Q61" s="109"/>
      <c r="S61" s="101" t="s">
        <v>67</v>
      </c>
      <c r="T61" s="502">
        <f>SUMIF('Schedule of Investments'!D385:D399,"c",('Schedule of Investments'!E385:E399))</f>
        <v>0</v>
      </c>
      <c r="U61" s="101"/>
      <c r="V61" s="502">
        <f>SUMIF('Schedule of Investments'!D385:D399,"c",('Schedule of Investments'!H385:H399))</f>
        <v>0</v>
      </c>
      <c r="W61" s="101"/>
      <c r="X61" s="333"/>
    </row>
    <row r="62" spans="1:24" ht="15.75" thickTop="1" x14ac:dyDescent="0.25">
      <c r="C62" s="108" t="s">
        <v>1504</v>
      </c>
      <c r="L62" s="109" t="s">
        <v>51</v>
      </c>
      <c r="M62" s="109"/>
      <c r="N62" s="101"/>
      <c r="O62" s="109"/>
      <c r="P62" s="109"/>
      <c r="Q62" s="109"/>
      <c r="S62" s="94"/>
      <c r="T62" s="94"/>
      <c r="U62" s="94"/>
      <c r="V62" s="94"/>
      <c r="W62" s="94"/>
      <c r="X62" s="94"/>
    </row>
    <row r="63" spans="1:24" x14ac:dyDescent="0.25">
      <c r="C63" s="108" t="s">
        <v>1505</v>
      </c>
      <c r="D63" s="108"/>
      <c r="E63" s="108"/>
      <c r="F63" s="108"/>
      <c r="L63" s="109" t="s">
        <v>51</v>
      </c>
      <c r="M63" s="109"/>
      <c r="N63" s="101"/>
      <c r="O63" s="109"/>
      <c r="P63" s="109"/>
      <c r="Q63" s="109"/>
      <c r="S63" s="90" t="s">
        <v>1019</v>
      </c>
      <c r="T63" s="94"/>
      <c r="U63" s="94"/>
      <c r="V63" s="94"/>
      <c r="W63" s="94"/>
      <c r="X63" s="94"/>
    </row>
    <row r="64" spans="1:24" ht="15.75" thickBot="1" x14ac:dyDescent="0.3">
      <c r="A64" s="108"/>
      <c r="C64" s="108" t="s">
        <v>1506</v>
      </c>
      <c r="L64" s="109" t="s">
        <v>51</v>
      </c>
      <c r="M64" s="109"/>
      <c r="N64" s="101"/>
      <c r="O64" s="109"/>
      <c r="P64" s="109"/>
      <c r="Q64" s="109"/>
      <c r="S64" s="101" t="s">
        <v>67</v>
      </c>
      <c r="T64" s="502">
        <f>'Schedule of Investments'!K421</f>
        <v>0</v>
      </c>
      <c r="U64" s="94"/>
      <c r="V64" s="502">
        <f>'Schedule of Investments'!K420</f>
        <v>0</v>
      </c>
      <c r="W64" s="94"/>
      <c r="X64" s="333"/>
    </row>
    <row r="65" spans="1:24" ht="15.75" thickTop="1" x14ac:dyDescent="0.25">
      <c r="C65" s="107"/>
      <c r="D65" s="418">
        <f>SUM(D62:D64)</f>
        <v>0</v>
      </c>
      <c r="E65" s="418">
        <f>SUM(E62:E64)</f>
        <v>0</v>
      </c>
      <c r="F65" s="418">
        <f>SUM(F62:F64)</f>
        <v>0</v>
      </c>
      <c r="L65" s="109" t="s">
        <v>51</v>
      </c>
      <c r="M65" s="109"/>
      <c r="N65" s="101"/>
      <c r="O65" s="109"/>
      <c r="P65" s="109"/>
      <c r="Q65" s="109"/>
      <c r="S65" s="94"/>
      <c r="T65" s="94"/>
      <c r="U65" s="94"/>
      <c r="V65" s="94"/>
      <c r="W65" s="94"/>
      <c r="X65" s="94"/>
    </row>
    <row r="66" spans="1:24" x14ac:dyDescent="0.25">
      <c r="B66" s="110">
        <v>4</v>
      </c>
      <c r="C66" s="107" t="s">
        <v>150</v>
      </c>
      <c r="D66" s="106"/>
      <c r="E66" s="106"/>
      <c r="F66" s="106"/>
      <c r="L66" s="109" t="s">
        <v>51</v>
      </c>
      <c r="M66" s="109"/>
      <c r="N66" s="101"/>
      <c r="O66" s="109"/>
      <c r="P66" s="109"/>
      <c r="Q66" s="109"/>
    </row>
    <row r="67" spans="1:24" x14ac:dyDescent="0.25">
      <c r="C67" s="108" t="s">
        <v>1299</v>
      </c>
      <c r="D67" s="113"/>
      <c r="E67" s="500">
        <f>D71</f>
        <v>0</v>
      </c>
      <c r="F67" s="113"/>
      <c r="L67" s="109" t="s">
        <v>51</v>
      </c>
      <c r="M67" s="109"/>
      <c r="N67" s="101"/>
      <c r="O67" s="109"/>
      <c r="P67" s="109"/>
      <c r="Q67" s="109"/>
    </row>
    <row r="68" spans="1:24" x14ac:dyDescent="0.25">
      <c r="C68" s="108" t="s">
        <v>84</v>
      </c>
      <c r="D68" s="113"/>
      <c r="E68" s="113"/>
      <c r="F68" s="113"/>
      <c r="L68" s="109" t="s">
        <v>51</v>
      </c>
      <c r="M68" s="109"/>
      <c r="N68" s="101"/>
      <c r="P68" s="109"/>
    </row>
    <row r="69" spans="1:24" ht="15.75" thickBot="1" x14ac:dyDescent="0.3">
      <c r="C69" s="108" t="s">
        <v>197</v>
      </c>
      <c r="D69" s="113">
        <v>0</v>
      </c>
      <c r="E69" s="113"/>
      <c r="F69" s="113"/>
      <c r="L69" s="103" t="s">
        <v>153</v>
      </c>
      <c r="M69" s="417">
        <f>SUM(M59:M68)</f>
        <v>0</v>
      </c>
      <c r="N69" s="101"/>
      <c r="O69" s="417">
        <f>SUM(O59:O68)</f>
        <v>0</v>
      </c>
      <c r="P69" s="101"/>
      <c r="Q69" s="417">
        <f>SUM(Q59:Q68)</f>
        <v>0</v>
      </c>
    </row>
    <row r="70" spans="1:24" ht="15.75" thickTop="1" x14ac:dyDescent="0.25">
      <c r="C70" s="108" t="s">
        <v>1011</v>
      </c>
      <c r="D70" s="500">
        <f>D77</f>
        <v>0</v>
      </c>
      <c r="E70" s="500">
        <f t="shared" ref="E70:F70" si="2">E77</f>
        <v>0</v>
      </c>
      <c r="F70" s="500">
        <f t="shared" si="2"/>
        <v>0</v>
      </c>
      <c r="L70" s="101"/>
      <c r="M70" s="101"/>
      <c r="N70" s="101"/>
      <c r="O70" s="101"/>
      <c r="P70" s="101"/>
      <c r="Q70" s="101"/>
    </row>
    <row r="71" spans="1:24" ht="15.75" thickBot="1" x14ac:dyDescent="0.3">
      <c r="C71" s="108" t="s">
        <v>1302</v>
      </c>
      <c r="D71" s="417">
        <f>D67+D68-D69+D70</f>
        <v>0</v>
      </c>
      <c r="E71" s="417">
        <f>E67+E68-E69+E70</f>
        <v>0</v>
      </c>
      <c r="F71" s="417">
        <f>F67+F68-F69+F70</f>
        <v>0</v>
      </c>
      <c r="L71" s="103" t="s">
        <v>1356</v>
      </c>
    </row>
    <row r="72" spans="1:24" ht="15.75" thickTop="1" x14ac:dyDescent="0.25">
      <c r="D72" s="105"/>
      <c r="E72" s="105"/>
      <c r="F72" s="105"/>
      <c r="L72" s="109" t="s">
        <v>51</v>
      </c>
    </row>
    <row r="73" spans="1:24" x14ac:dyDescent="0.25">
      <c r="B73" s="505"/>
      <c r="C73" s="107" t="s">
        <v>75</v>
      </c>
      <c r="D73" s="106"/>
      <c r="E73" s="106"/>
      <c r="F73" s="106"/>
      <c r="L73" s="109" t="s">
        <v>51</v>
      </c>
    </row>
    <row r="74" spans="1:24" ht="14.25" x14ac:dyDescent="0.2">
      <c r="B74" s="505"/>
      <c r="C74" s="108" t="s">
        <v>1299</v>
      </c>
      <c r="D74" s="113"/>
      <c r="E74" s="521">
        <f>D77</f>
        <v>0</v>
      </c>
      <c r="F74" s="113"/>
      <c r="H74" s="109"/>
      <c r="I74" s="109"/>
      <c r="L74" s="109" t="s">
        <v>51</v>
      </c>
    </row>
    <row r="75" spans="1:24" x14ac:dyDescent="0.25">
      <c r="C75" s="108" t="s">
        <v>1492</v>
      </c>
      <c r="D75" s="113"/>
      <c r="E75" s="113"/>
      <c r="F75" s="113"/>
      <c r="H75" s="109"/>
      <c r="I75" s="109"/>
      <c r="L75" s="109" t="s">
        <v>51</v>
      </c>
    </row>
    <row r="76" spans="1:24" x14ac:dyDescent="0.25">
      <c r="C76" s="108" t="s">
        <v>73</v>
      </c>
      <c r="D76" s="113">
        <v>0</v>
      </c>
      <c r="E76" s="113"/>
      <c r="F76" s="113"/>
      <c r="L76" s="109" t="s">
        <v>51</v>
      </c>
    </row>
    <row r="77" spans="1:24" s="108" customFormat="1" ht="15.75" thickBot="1" x14ac:dyDescent="0.3">
      <c r="A77" s="99"/>
      <c r="B77" s="110"/>
      <c r="C77" s="108" t="s">
        <v>1302</v>
      </c>
      <c r="D77" s="417">
        <f>D74+D75-D76</f>
        <v>0</v>
      </c>
      <c r="E77" s="417">
        <f>E74+E75-E76</f>
        <v>0</v>
      </c>
      <c r="F77" s="417">
        <f>F74+F75-F76</f>
        <v>0</v>
      </c>
      <c r="H77" s="101"/>
      <c r="I77" s="101"/>
      <c r="L77" s="109" t="s">
        <v>51</v>
      </c>
      <c r="O77" s="99"/>
      <c r="Q77" s="99"/>
    </row>
    <row r="78" spans="1:24" s="108" customFormat="1" ht="16.5" thickTop="1" thickBot="1" x14ac:dyDescent="0.3">
      <c r="A78" s="99"/>
      <c r="B78" s="110"/>
      <c r="D78" s="106"/>
      <c r="E78" s="106"/>
      <c r="F78" s="106"/>
      <c r="H78" s="101"/>
      <c r="I78" s="101"/>
      <c r="L78" s="103" t="s">
        <v>1357</v>
      </c>
      <c r="M78" s="417">
        <f>SUM(M72:M77)</f>
        <v>0</v>
      </c>
      <c r="N78" s="101"/>
      <c r="O78" s="417">
        <f>SUM(O72:O77)</f>
        <v>0</v>
      </c>
      <c r="P78" s="101"/>
      <c r="Q78" s="417">
        <f>SUM(Q72:Q77)</f>
        <v>0</v>
      </c>
    </row>
    <row r="79" spans="1:24" ht="16.5" thickTop="1" thickBot="1" x14ac:dyDescent="0.3">
      <c r="C79" s="107" t="s">
        <v>78</v>
      </c>
      <c r="D79" s="105"/>
      <c r="E79" s="105"/>
      <c r="F79" s="105"/>
      <c r="L79" s="103" t="s">
        <v>1358</v>
      </c>
      <c r="M79" s="544">
        <f>M6+M33+M56+M69+M78</f>
        <v>0</v>
      </c>
      <c r="N79" s="101"/>
      <c r="O79" s="544">
        <f>O6+O33+O56+O69+O78</f>
        <v>0</v>
      </c>
      <c r="P79" s="101"/>
      <c r="Q79" s="544">
        <f>Q6+Q33+Q56+Q69+Q78</f>
        <v>0</v>
      </c>
    </row>
    <row r="80" spans="1:24" ht="15.75" thickBot="1" x14ac:dyDescent="0.3">
      <c r="C80" s="332" t="s">
        <v>79</v>
      </c>
      <c r="D80" s="330"/>
      <c r="E80" s="330"/>
      <c r="F80" s="330"/>
      <c r="L80" s="101"/>
      <c r="M80" s="101"/>
      <c r="N80" s="101"/>
      <c r="O80" s="101"/>
      <c r="P80" s="101"/>
      <c r="Q80" s="101"/>
    </row>
    <row r="81" spans="1:17" ht="15.75" thickBot="1" x14ac:dyDescent="0.3">
      <c r="C81" s="329"/>
      <c r="D81" s="331"/>
      <c r="E81" s="331"/>
      <c r="F81" s="331"/>
      <c r="H81" s="109"/>
      <c r="I81" s="109"/>
      <c r="L81" s="101"/>
      <c r="M81" s="101"/>
      <c r="N81" s="101"/>
      <c r="O81" s="101"/>
      <c r="P81" s="101"/>
      <c r="Q81" s="101"/>
    </row>
    <row r="82" spans="1:17" ht="15.75" thickBot="1" x14ac:dyDescent="0.3">
      <c r="C82" s="329"/>
      <c r="D82" s="331"/>
      <c r="E82" s="331"/>
      <c r="F82" s="331"/>
      <c r="L82" s="103" t="s">
        <v>52</v>
      </c>
      <c r="M82" s="101"/>
      <c r="N82" s="101"/>
      <c r="O82" s="101"/>
      <c r="P82" s="101"/>
      <c r="Q82" s="101"/>
    </row>
    <row r="83" spans="1:17" ht="15.75" thickBot="1" x14ac:dyDescent="0.3">
      <c r="C83" s="329"/>
      <c r="D83" s="331"/>
      <c r="E83" s="331"/>
      <c r="F83" s="331"/>
      <c r="L83" s="101"/>
      <c r="M83" s="101"/>
      <c r="N83" s="101"/>
      <c r="O83" s="101"/>
      <c r="P83" s="101"/>
      <c r="Q83" s="101"/>
    </row>
    <row r="84" spans="1:17" s="108" customFormat="1" ht="15.75" thickBot="1" x14ac:dyDescent="0.3">
      <c r="A84" s="99"/>
      <c r="B84" s="110"/>
      <c r="C84" s="329"/>
      <c r="D84" s="331"/>
      <c r="E84" s="331"/>
      <c r="F84" s="331"/>
      <c r="H84" s="101"/>
      <c r="I84" s="101"/>
      <c r="L84" s="103" t="s">
        <v>1359</v>
      </c>
      <c r="M84" s="109"/>
      <c r="N84" s="101"/>
      <c r="O84" s="99"/>
      <c r="P84" s="109"/>
      <c r="Q84" s="99"/>
    </row>
    <row r="85" spans="1:17" ht="15.75" thickBot="1" x14ac:dyDescent="0.3">
      <c r="A85" s="108"/>
      <c r="C85" s="329"/>
      <c r="D85" s="331"/>
      <c r="E85" s="331"/>
      <c r="F85" s="331"/>
      <c r="L85" s="101"/>
      <c r="M85" s="101"/>
      <c r="N85" s="101"/>
      <c r="O85" s="101"/>
      <c r="P85" s="101"/>
      <c r="Q85" s="101"/>
    </row>
    <row r="86" spans="1:17" ht="15.75" thickBot="1" x14ac:dyDescent="0.3">
      <c r="A86" s="108"/>
      <c r="C86" s="329"/>
      <c r="D86" s="331"/>
      <c r="E86" s="331"/>
      <c r="F86" s="331"/>
      <c r="L86" s="103" t="s">
        <v>46</v>
      </c>
      <c r="M86" s="101"/>
      <c r="N86" s="101"/>
      <c r="O86" s="101"/>
      <c r="P86" s="101"/>
      <c r="Q86" s="101"/>
    </row>
    <row r="87" spans="1:17" ht="15.75" thickBot="1" x14ac:dyDescent="0.3">
      <c r="C87" s="329"/>
      <c r="D87" s="331"/>
      <c r="E87" s="331"/>
      <c r="F87" s="331"/>
      <c r="L87" s="109" t="s">
        <v>49</v>
      </c>
      <c r="M87" s="109"/>
      <c r="N87" s="101"/>
      <c r="O87" s="109"/>
      <c r="P87" s="336"/>
      <c r="Q87" s="109"/>
    </row>
    <row r="88" spans="1:17" ht="15.75" thickBot="1" x14ac:dyDescent="0.3">
      <c r="C88" s="329"/>
      <c r="D88" s="331"/>
      <c r="E88" s="331"/>
      <c r="F88" s="331"/>
      <c r="L88" s="109" t="s">
        <v>49</v>
      </c>
      <c r="M88" s="109"/>
      <c r="N88" s="101"/>
      <c r="O88" s="109"/>
      <c r="P88" s="109"/>
      <c r="Q88" s="109"/>
    </row>
    <row r="89" spans="1:17" ht="15.75" thickBot="1" x14ac:dyDescent="0.3">
      <c r="C89" s="329"/>
      <c r="D89" s="331"/>
      <c r="E89" s="331"/>
      <c r="F89" s="331"/>
      <c r="H89" s="109"/>
      <c r="I89" s="109"/>
      <c r="L89" s="109" t="s">
        <v>49</v>
      </c>
      <c r="M89" s="109"/>
      <c r="N89" s="101"/>
      <c r="O89" s="109"/>
      <c r="P89" s="109"/>
      <c r="Q89" s="109"/>
    </row>
    <row r="90" spans="1:17" ht="15.75" thickBot="1" x14ac:dyDescent="0.3">
      <c r="C90" s="329"/>
      <c r="D90" s="331"/>
      <c r="E90" s="331"/>
      <c r="F90" s="331"/>
      <c r="H90" s="109"/>
      <c r="I90" s="109"/>
      <c r="L90" s="109" t="s">
        <v>49</v>
      </c>
      <c r="M90" s="109"/>
      <c r="N90" s="101"/>
      <c r="O90" s="109"/>
      <c r="P90" s="109"/>
      <c r="Q90" s="109"/>
    </row>
    <row r="91" spans="1:17" ht="15.75" thickBot="1" x14ac:dyDescent="0.3">
      <c r="C91" s="329"/>
      <c r="D91" s="331"/>
      <c r="E91" s="331"/>
      <c r="F91" s="331"/>
      <c r="H91" s="109"/>
      <c r="I91" s="109"/>
      <c r="L91" s="109" t="s">
        <v>49</v>
      </c>
      <c r="M91" s="109"/>
      <c r="N91" s="101"/>
      <c r="O91" s="109"/>
      <c r="P91" s="109"/>
      <c r="Q91" s="109"/>
    </row>
    <row r="92" spans="1:17" s="108" customFormat="1" ht="15.75" thickBot="1" x14ac:dyDescent="0.3">
      <c r="B92" s="110"/>
      <c r="C92" s="329"/>
      <c r="D92" s="331"/>
      <c r="E92" s="331"/>
      <c r="F92" s="331"/>
      <c r="H92" s="109"/>
      <c r="I92" s="109"/>
      <c r="L92" s="109" t="s">
        <v>49</v>
      </c>
      <c r="M92" s="109"/>
      <c r="N92" s="101"/>
      <c r="O92" s="109"/>
      <c r="P92" s="109"/>
      <c r="Q92" s="109"/>
    </row>
    <row r="93" spans="1:17" s="108" customFormat="1" ht="15.75" thickBot="1" x14ac:dyDescent="0.3">
      <c r="A93" s="99"/>
      <c r="B93" s="110"/>
      <c r="C93" s="329"/>
      <c r="D93" s="331"/>
      <c r="E93" s="331"/>
      <c r="F93" s="331"/>
      <c r="H93" s="109"/>
      <c r="I93" s="109"/>
      <c r="L93" s="109" t="s">
        <v>49</v>
      </c>
      <c r="M93" s="109"/>
      <c r="N93" s="101"/>
      <c r="O93" s="109"/>
      <c r="P93" s="109"/>
      <c r="Q93" s="109"/>
    </row>
    <row r="94" spans="1:17" ht="15.75" thickBot="1" x14ac:dyDescent="0.3">
      <c r="C94" s="329"/>
      <c r="D94" s="331"/>
      <c r="E94" s="331"/>
      <c r="F94" s="331"/>
      <c r="H94" s="109"/>
      <c r="I94" s="109"/>
      <c r="L94" s="109" t="s">
        <v>49</v>
      </c>
      <c r="M94" s="109"/>
      <c r="N94" s="101"/>
      <c r="O94" s="109"/>
      <c r="P94" s="109"/>
      <c r="Q94" s="109"/>
    </row>
    <row r="95" spans="1:17" ht="15.75" thickBot="1" x14ac:dyDescent="0.3">
      <c r="C95" s="329"/>
      <c r="D95" s="331"/>
      <c r="E95" s="331"/>
      <c r="F95" s="331"/>
      <c r="L95" s="109" t="s">
        <v>49</v>
      </c>
      <c r="M95" s="109"/>
      <c r="N95" s="101"/>
      <c r="O95" s="109"/>
      <c r="P95" s="109"/>
      <c r="Q95" s="109"/>
    </row>
    <row r="96" spans="1:17" ht="15.75" thickBot="1" x14ac:dyDescent="0.3">
      <c r="C96" s="329"/>
      <c r="D96" s="331"/>
      <c r="E96" s="331"/>
      <c r="F96" s="331"/>
      <c r="L96" s="109" t="s">
        <v>49</v>
      </c>
      <c r="M96" s="109"/>
      <c r="N96" s="101"/>
      <c r="O96" s="109"/>
      <c r="P96" s="109"/>
      <c r="Q96" s="109"/>
    </row>
    <row r="97" spans="1:17" ht="15.75" thickBot="1" x14ac:dyDescent="0.3">
      <c r="C97" s="329"/>
      <c r="D97" s="331"/>
      <c r="E97" s="331"/>
      <c r="F97" s="331"/>
      <c r="L97" s="109" t="s">
        <v>49</v>
      </c>
    </row>
    <row r="98" spans="1:17" ht="15.75" thickBot="1" x14ac:dyDescent="0.3">
      <c r="C98" s="329"/>
      <c r="D98" s="331"/>
      <c r="E98" s="331"/>
      <c r="F98" s="331"/>
      <c r="L98" s="109" t="s">
        <v>49</v>
      </c>
    </row>
    <row r="99" spans="1:17" ht="15.75" thickBot="1" x14ac:dyDescent="0.3">
      <c r="C99" s="329"/>
      <c r="D99" s="331"/>
      <c r="E99" s="331"/>
      <c r="F99" s="331"/>
      <c r="L99" s="109" t="s">
        <v>49</v>
      </c>
    </row>
    <row r="100" spans="1:17" s="108" customFormat="1" ht="15.75" thickBot="1" x14ac:dyDescent="0.3">
      <c r="B100" s="110"/>
      <c r="C100" s="329"/>
      <c r="D100" s="331"/>
      <c r="E100" s="331"/>
      <c r="F100" s="331"/>
      <c r="L100" s="109" t="s">
        <v>49</v>
      </c>
    </row>
    <row r="101" spans="1:17" s="108" customFormat="1" ht="15.75" thickBot="1" x14ac:dyDescent="0.3">
      <c r="B101" s="110"/>
      <c r="C101" s="290"/>
      <c r="D101" s="417">
        <f>SUM(D81:D100)</f>
        <v>0</v>
      </c>
      <c r="E101" s="417">
        <f>SUM(E81:E100)</f>
        <v>0</v>
      </c>
      <c r="F101" s="417">
        <f>SUM(F81:F100)</f>
        <v>0</v>
      </c>
      <c r="L101" s="109" t="s">
        <v>49</v>
      </c>
    </row>
    <row r="102" spans="1:17" s="108" customFormat="1" x14ac:dyDescent="0.25">
      <c r="A102" s="99"/>
      <c r="B102" s="110"/>
      <c r="D102" s="101"/>
      <c r="E102" s="101"/>
      <c r="F102" s="101"/>
      <c r="L102" s="109" t="s">
        <v>49</v>
      </c>
    </row>
    <row r="103" spans="1:17" s="108" customFormat="1" x14ac:dyDescent="0.25">
      <c r="A103" s="99"/>
      <c r="B103" s="110">
        <v>6</v>
      </c>
      <c r="C103" s="107" t="s">
        <v>102</v>
      </c>
      <c r="D103" s="106"/>
      <c r="E103" s="106"/>
      <c r="F103" s="106"/>
      <c r="G103" s="101"/>
      <c r="H103" s="101"/>
      <c r="I103" s="101"/>
      <c r="L103" s="109" t="s">
        <v>49</v>
      </c>
    </row>
    <row r="104" spans="1:17" s="108" customFormat="1" ht="15.75" customHeight="1" x14ac:dyDescent="0.25">
      <c r="A104" s="99"/>
      <c r="B104" s="110"/>
      <c r="D104" s="123" t="s">
        <v>101</v>
      </c>
      <c r="E104" s="123" t="s">
        <v>99</v>
      </c>
      <c r="F104" s="123" t="s">
        <v>100</v>
      </c>
      <c r="G104" s="123" t="s">
        <v>40</v>
      </c>
      <c r="H104" s="123" t="s">
        <v>44</v>
      </c>
      <c r="I104" s="123" t="s">
        <v>6</v>
      </c>
      <c r="L104" s="109" t="s">
        <v>49</v>
      </c>
    </row>
    <row r="105" spans="1:17" s="108" customFormat="1" x14ac:dyDescent="0.25">
      <c r="A105" s="99"/>
      <c r="B105" s="110"/>
      <c r="D105" s="115" t="s">
        <v>28</v>
      </c>
      <c r="E105" s="115" t="s">
        <v>28</v>
      </c>
      <c r="F105" s="115" t="s">
        <v>28</v>
      </c>
      <c r="G105" s="104" t="s">
        <v>28</v>
      </c>
      <c r="H105" s="104" t="s">
        <v>28</v>
      </c>
      <c r="I105" s="104" t="s">
        <v>28</v>
      </c>
      <c r="L105" s="109" t="s">
        <v>49</v>
      </c>
    </row>
    <row r="106" spans="1:17" s="108" customFormat="1" x14ac:dyDescent="0.25">
      <c r="A106" s="99"/>
      <c r="B106" s="110"/>
      <c r="C106" s="108" t="s">
        <v>1299</v>
      </c>
      <c r="D106" s="113"/>
      <c r="E106" s="113"/>
      <c r="F106" s="113"/>
      <c r="G106" s="109"/>
      <c r="H106" s="109"/>
      <c r="I106" s="501">
        <f>D106+E106+F106+G106+H106</f>
        <v>0</v>
      </c>
      <c r="L106" s="109" t="s">
        <v>49</v>
      </c>
      <c r="O106" s="99"/>
      <c r="Q106" s="99"/>
    </row>
    <row r="107" spans="1:17" s="108" customFormat="1" ht="15.75" thickBot="1" x14ac:dyDescent="0.3">
      <c r="A107" s="99"/>
      <c r="B107" s="110"/>
      <c r="C107" s="108" t="s">
        <v>104</v>
      </c>
      <c r="D107" s="113"/>
      <c r="E107" s="113"/>
      <c r="F107" s="113"/>
      <c r="G107" s="109"/>
      <c r="H107" s="109"/>
      <c r="I107" s="501">
        <f>D107+E107+F107+G107+H107</f>
        <v>0</v>
      </c>
      <c r="L107" s="103" t="s">
        <v>156</v>
      </c>
      <c r="M107" s="417">
        <f>SUM(M87:M106)</f>
        <v>0</v>
      </c>
      <c r="N107" s="101"/>
      <c r="O107" s="417">
        <f>SUM(O87:O106)</f>
        <v>0</v>
      </c>
      <c r="P107" s="101"/>
      <c r="Q107" s="417">
        <f>SUM(Q87:Q106)</f>
        <v>0</v>
      </c>
    </row>
    <row r="108" spans="1:17" s="108" customFormat="1" ht="15.75" thickTop="1" x14ac:dyDescent="0.25">
      <c r="A108" s="99"/>
      <c r="B108" s="110"/>
      <c r="C108" s="108" t="s">
        <v>1311</v>
      </c>
      <c r="D108" s="416">
        <f t="shared" ref="D108:I108" si="3">D106+D107</f>
        <v>0</v>
      </c>
      <c r="E108" s="416">
        <f t="shared" si="3"/>
        <v>0</v>
      </c>
      <c r="F108" s="416">
        <f t="shared" si="3"/>
        <v>0</v>
      </c>
      <c r="G108" s="416">
        <f t="shared" si="3"/>
        <v>0</v>
      </c>
      <c r="H108" s="416">
        <f t="shared" si="3"/>
        <v>0</v>
      </c>
      <c r="I108" s="416">
        <f t="shared" si="3"/>
        <v>0</v>
      </c>
      <c r="L108" s="101"/>
      <c r="M108" s="101"/>
      <c r="N108" s="101"/>
      <c r="O108" s="101"/>
      <c r="P108" s="101"/>
      <c r="Q108" s="101"/>
    </row>
    <row r="109" spans="1:17" s="108" customFormat="1" ht="15.75" thickBot="1" x14ac:dyDescent="0.3">
      <c r="A109" s="99"/>
      <c r="B109" s="110"/>
      <c r="C109" s="108" t="s">
        <v>1090</v>
      </c>
      <c r="D109" s="483"/>
      <c r="E109" s="483"/>
      <c r="F109" s="483"/>
      <c r="G109" s="484"/>
      <c r="H109" s="484"/>
      <c r="I109" s="504">
        <f>SUM(D180:H180)</f>
        <v>0</v>
      </c>
      <c r="L109" s="103" t="s">
        <v>50</v>
      </c>
      <c r="M109" s="101"/>
      <c r="N109" s="101"/>
      <c r="O109" s="101"/>
      <c r="P109" s="101"/>
      <c r="Q109" s="101"/>
    </row>
    <row r="110" spans="1:17" s="108" customFormat="1" ht="55.5" customHeight="1" thickTop="1" thickBot="1" x14ac:dyDescent="0.3">
      <c r="A110" s="99"/>
      <c r="B110" s="110"/>
      <c r="C110" s="897" t="s">
        <v>1494</v>
      </c>
      <c r="D110" s="898"/>
      <c r="E110" s="898"/>
      <c r="F110" s="898"/>
      <c r="G110" s="898"/>
      <c r="H110" s="898"/>
      <c r="I110" s="899"/>
      <c r="L110" s="109" t="s">
        <v>49</v>
      </c>
      <c r="M110" s="109"/>
      <c r="N110" s="101"/>
      <c r="O110" s="109"/>
      <c r="P110" s="336"/>
      <c r="Q110" s="109"/>
    </row>
    <row r="111" spans="1:17" s="108" customFormat="1" x14ac:dyDescent="0.25">
      <c r="A111" s="99"/>
      <c r="B111" s="110"/>
      <c r="D111" s="101"/>
      <c r="E111" s="101"/>
      <c r="F111" s="101"/>
      <c r="L111" s="109" t="s">
        <v>49</v>
      </c>
      <c r="M111" s="109"/>
      <c r="N111" s="101"/>
      <c r="O111" s="109"/>
      <c r="P111" s="109"/>
      <c r="Q111" s="109"/>
    </row>
    <row r="112" spans="1:17" s="108" customFormat="1" x14ac:dyDescent="0.25">
      <c r="A112" s="99"/>
      <c r="B112" s="110">
        <v>7</v>
      </c>
      <c r="C112" s="107" t="s">
        <v>111</v>
      </c>
      <c r="D112" s="115" t="s">
        <v>21</v>
      </c>
      <c r="E112" s="115" t="s">
        <v>20</v>
      </c>
      <c r="F112" s="115" t="s">
        <v>1045</v>
      </c>
      <c r="L112" s="109" t="s">
        <v>49</v>
      </c>
      <c r="M112" s="109"/>
      <c r="N112" s="101"/>
      <c r="O112" s="109"/>
      <c r="P112" s="109"/>
      <c r="Q112" s="109"/>
    </row>
    <row r="113" spans="1:17" s="108" customFormat="1" x14ac:dyDescent="0.25">
      <c r="A113" s="99"/>
      <c r="B113" s="110"/>
      <c r="D113" s="115" t="s">
        <v>28</v>
      </c>
      <c r="E113" s="115" t="s">
        <v>28</v>
      </c>
      <c r="F113" s="115" t="s">
        <v>28</v>
      </c>
      <c r="L113" s="109" t="s">
        <v>49</v>
      </c>
      <c r="M113" s="109"/>
      <c r="N113" s="101"/>
      <c r="O113" s="109"/>
      <c r="P113" s="109"/>
      <c r="Q113" s="109"/>
    </row>
    <row r="114" spans="1:17" s="108" customFormat="1" x14ac:dyDescent="0.25">
      <c r="A114" s="99"/>
      <c r="B114" s="110"/>
      <c r="C114" s="108" t="s">
        <v>112</v>
      </c>
      <c r="D114" s="113"/>
      <c r="E114" s="113"/>
      <c r="F114" s="113"/>
      <c r="L114" s="109" t="s">
        <v>49</v>
      </c>
      <c r="M114" s="109"/>
      <c r="N114" s="101"/>
      <c r="O114" s="109"/>
      <c r="P114" s="109"/>
      <c r="Q114" s="109"/>
    </row>
    <row r="115" spans="1:17" s="108" customFormat="1" x14ac:dyDescent="0.25">
      <c r="A115" s="99"/>
      <c r="B115" s="110"/>
      <c r="C115" s="108" t="s">
        <v>114</v>
      </c>
      <c r="D115" s="113"/>
      <c r="E115" s="113"/>
      <c r="F115" s="113"/>
      <c r="L115" s="109" t="s">
        <v>49</v>
      </c>
      <c r="M115" s="109"/>
      <c r="N115" s="101"/>
      <c r="O115" s="109"/>
      <c r="P115" s="109"/>
      <c r="Q115" s="109"/>
    </row>
    <row r="116" spans="1:17" s="108" customFormat="1" x14ac:dyDescent="0.25">
      <c r="A116" s="99"/>
      <c r="B116" s="110"/>
      <c r="C116" s="108" t="s">
        <v>113</v>
      </c>
      <c r="D116" s="113"/>
      <c r="E116" s="113"/>
      <c r="F116" s="113"/>
      <c r="L116" s="109" t="s">
        <v>49</v>
      </c>
      <c r="M116" s="109"/>
      <c r="N116" s="101"/>
      <c r="O116" s="109"/>
      <c r="P116" s="109"/>
      <c r="Q116" s="109"/>
    </row>
    <row r="117" spans="1:17" s="108" customFormat="1" x14ac:dyDescent="0.25">
      <c r="A117" s="99"/>
      <c r="B117" s="110"/>
      <c r="C117" s="108" t="s">
        <v>44</v>
      </c>
      <c r="D117" s="113"/>
      <c r="E117" s="113"/>
      <c r="F117" s="113"/>
      <c r="L117" s="109" t="s">
        <v>49</v>
      </c>
      <c r="M117" s="109"/>
      <c r="N117" s="101"/>
      <c r="O117" s="109"/>
      <c r="P117" s="109"/>
      <c r="Q117" s="109"/>
    </row>
    <row r="118" spans="1:17" s="108" customFormat="1" x14ac:dyDescent="0.25">
      <c r="A118" s="99"/>
      <c r="B118" s="110"/>
      <c r="C118" s="108" t="s">
        <v>186</v>
      </c>
      <c r="D118" s="500">
        <f>-D123+D124</f>
        <v>0</v>
      </c>
      <c r="E118" s="500">
        <f>-E123+E124</f>
        <v>0</v>
      </c>
      <c r="F118" s="500">
        <f>-F123+F124</f>
        <v>0</v>
      </c>
      <c r="L118" s="109" t="s">
        <v>49</v>
      </c>
      <c r="M118" s="109"/>
      <c r="N118" s="101"/>
      <c r="O118" s="109"/>
      <c r="P118" s="109"/>
      <c r="Q118" s="109"/>
    </row>
    <row r="119" spans="1:17" s="108" customFormat="1" ht="15.75" thickBot="1" x14ac:dyDescent="0.3">
      <c r="A119" s="99"/>
      <c r="B119" s="110"/>
      <c r="D119" s="417">
        <f>SUM(D114:D118)</f>
        <v>0</v>
      </c>
      <c r="E119" s="417">
        <f>SUM(E114:E118)</f>
        <v>0</v>
      </c>
      <c r="F119" s="417">
        <f>SUM(F114:F118)</f>
        <v>0</v>
      </c>
      <c r="L119" s="109" t="s">
        <v>49</v>
      </c>
      <c r="M119" s="109"/>
      <c r="N119" s="101"/>
      <c r="O119" s="109"/>
      <c r="P119" s="109"/>
      <c r="Q119" s="109"/>
    </row>
    <row r="120" spans="1:17" s="108" customFormat="1" ht="15.75" thickTop="1" x14ac:dyDescent="0.25">
      <c r="A120" s="99"/>
      <c r="B120" s="110"/>
      <c r="D120" s="106"/>
      <c r="E120" s="106"/>
      <c r="F120" s="106"/>
      <c r="L120" s="109" t="s">
        <v>49</v>
      </c>
    </row>
    <row r="121" spans="1:17" s="108" customFormat="1" x14ac:dyDescent="0.25">
      <c r="A121" s="99"/>
      <c r="B121" s="110"/>
      <c r="C121" s="107" t="s">
        <v>75</v>
      </c>
      <c r="D121" s="106"/>
      <c r="E121" s="106"/>
      <c r="F121" s="106"/>
      <c r="L121" s="109" t="s">
        <v>49</v>
      </c>
    </row>
    <row r="122" spans="1:17" s="108" customFormat="1" x14ac:dyDescent="0.25">
      <c r="A122" s="99"/>
      <c r="B122" s="110"/>
      <c r="C122" s="108" t="s">
        <v>1299</v>
      </c>
      <c r="D122" s="113"/>
      <c r="E122" s="500">
        <f>D125</f>
        <v>0</v>
      </c>
      <c r="F122" s="113"/>
      <c r="L122" s="109" t="s">
        <v>49</v>
      </c>
    </row>
    <row r="123" spans="1:17" s="108" customFormat="1" x14ac:dyDescent="0.25">
      <c r="A123" s="99"/>
      <c r="B123" s="110"/>
      <c r="C123" s="108" t="s">
        <v>1492</v>
      </c>
      <c r="D123" s="113"/>
      <c r="E123" s="113"/>
      <c r="F123" s="113"/>
      <c r="L123" s="109" t="s">
        <v>49</v>
      </c>
    </row>
    <row r="124" spans="1:17" s="108" customFormat="1" x14ac:dyDescent="0.25">
      <c r="A124" s="99"/>
      <c r="B124" s="110"/>
      <c r="C124" s="108" t="s">
        <v>73</v>
      </c>
      <c r="D124" s="113"/>
      <c r="E124" s="113"/>
      <c r="F124" s="113"/>
      <c r="L124" s="109" t="s">
        <v>49</v>
      </c>
    </row>
    <row r="125" spans="1:17" s="108" customFormat="1" ht="15.75" thickBot="1" x14ac:dyDescent="0.3">
      <c r="A125" s="99"/>
      <c r="B125" s="110"/>
      <c r="C125" s="108" t="s">
        <v>1311</v>
      </c>
      <c r="D125" s="416">
        <f>D122+D123-D124</f>
        <v>0</v>
      </c>
      <c r="E125" s="416">
        <f>E122+E123-E124</f>
        <v>0</v>
      </c>
      <c r="F125" s="416">
        <f>F122+F123-F124</f>
        <v>0</v>
      </c>
      <c r="L125" s="109" t="s">
        <v>49</v>
      </c>
    </row>
    <row r="126" spans="1:17" s="108" customFormat="1" x14ac:dyDescent="0.25">
      <c r="A126" s="99"/>
      <c r="B126" s="110"/>
      <c r="C126" s="826" t="s">
        <v>1493</v>
      </c>
      <c r="D126" s="827"/>
      <c r="E126" s="827"/>
      <c r="F126" s="828"/>
      <c r="L126" s="109" t="s">
        <v>49</v>
      </c>
    </row>
    <row r="127" spans="1:17" s="108" customFormat="1" x14ac:dyDescent="0.25">
      <c r="A127" s="99"/>
      <c r="B127" s="110"/>
      <c r="C127" s="829" t="s">
        <v>199</v>
      </c>
      <c r="D127" s="830"/>
      <c r="E127" s="830"/>
      <c r="F127" s="831"/>
      <c r="L127" s="109" t="s">
        <v>49</v>
      </c>
    </row>
    <row r="128" spans="1:17" s="108" customFormat="1" ht="15.75" thickBot="1" x14ac:dyDescent="0.3">
      <c r="A128" s="99"/>
      <c r="B128" s="110"/>
      <c r="C128" s="832"/>
      <c r="D128" s="833"/>
      <c r="E128" s="833"/>
      <c r="F128" s="834"/>
      <c r="L128" s="109" t="s">
        <v>49</v>
      </c>
    </row>
    <row r="129" spans="1:17" s="108" customFormat="1" x14ac:dyDescent="0.25">
      <c r="A129" s="99"/>
      <c r="B129" s="110">
        <v>8</v>
      </c>
      <c r="C129" s="107" t="s">
        <v>1354</v>
      </c>
      <c r="D129" s="106"/>
      <c r="E129" s="106"/>
      <c r="F129" s="106"/>
      <c r="L129" s="109" t="s">
        <v>49</v>
      </c>
      <c r="O129" s="99"/>
      <c r="Q129" s="99"/>
    </row>
    <row r="130" spans="1:17" s="108" customFormat="1" ht="15.75" thickBot="1" x14ac:dyDescent="0.3">
      <c r="A130" s="99"/>
      <c r="B130" s="110"/>
      <c r="D130" s="122" t="s">
        <v>994</v>
      </c>
      <c r="E130" s="123" t="s">
        <v>81</v>
      </c>
      <c r="F130" s="123" t="s">
        <v>82</v>
      </c>
      <c r="G130" s="124" t="s">
        <v>83</v>
      </c>
      <c r="H130" s="124" t="s">
        <v>80</v>
      </c>
      <c r="I130" s="125" t="s">
        <v>6</v>
      </c>
      <c r="L130" s="103" t="s">
        <v>157</v>
      </c>
      <c r="M130" s="417">
        <f>SUM(M110:M129)</f>
        <v>0</v>
      </c>
      <c r="N130" s="101"/>
      <c r="O130" s="417">
        <f>SUM(O110:O129)</f>
        <v>0</v>
      </c>
      <c r="P130" s="101"/>
      <c r="Q130" s="417">
        <f>SUM(Q110:Q129)</f>
        <v>0</v>
      </c>
    </row>
    <row r="131" spans="1:17" s="108" customFormat="1" ht="15.75" thickTop="1" x14ac:dyDescent="0.25">
      <c r="A131" s="99"/>
      <c r="B131" s="110"/>
      <c r="D131" s="115" t="s">
        <v>28</v>
      </c>
      <c r="E131" s="115" t="s">
        <v>28</v>
      </c>
      <c r="F131" s="115" t="s">
        <v>28</v>
      </c>
      <c r="G131" s="104" t="s">
        <v>28</v>
      </c>
      <c r="H131" s="104" t="s">
        <v>28</v>
      </c>
      <c r="I131" s="104" t="s">
        <v>28</v>
      </c>
      <c r="L131" s="101"/>
      <c r="M131" s="101"/>
      <c r="N131" s="101"/>
      <c r="O131" s="101"/>
      <c r="P131" s="101"/>
      <c r="Q131" s="101"/>
    </row>
    <row r="132" spans="1:17" s="108" customFormat="1" x14ac:dyDescent="0.25">
      <c r="A132" s="99"/>
      <c r="B132" s="505"/>
      <c r="C132" s="107" t="s">
        <v>1086</v>
      </c>
      <c r="D132" s="106"/>
      <c r="E132" s="106"/>
      <c r="F132" s="106"/>
      <c r="G132" s="101"/>
      <c r="H132" s="101"/>
      <c r="I132" s="101"/>
      <c r="L132" s="103" t="s">
        <v>1342</v>
      </c>
      <c r="M132" s="101"/>
      <c r="N132" s="101"/>
      <c r="O132" s="101"/>
      <c r="P132" s="101"/>
      <c r="Q132" s="101"/>
    </row>
    <row r="133" spans="1:17" x14ac:dyDescent="0.25">
      <c r="C133" s="108" t="s">
        <v>1299</v>
      </c>
      <c r="D133" s="113"/>
      <c r="E133" s="113"/>
      <c r="F133" s="113"/>
      <c r="G133" s="113"/>
      <c r="H133" s="113"/>
      <c r="I133" s="501">
        <f>SUM(D133:H133)</f>
        <v>0</v>
      </c>
      <c r="L133" s="109" t="s">
        <v>51</v>
      </c>
      <c r="M133" s="109"/>
      <c r="N133" s="101"/>
      <c r="O133" s="109"/>
      <c r="P133" s="336"/>
      <c r="Q133" s="109"/>
    </row>
    <row r="134" spans="1:17" x14ac:dyDescent="0.25">
      <c r="A134" s="108"/>
      <c r="C134" s="108" t="s">
        <v>84</v>
      </c>
      <c r="D134" s="113"/>
      <c r="E134" s="113"/>
      <c r="F134" s="113"/>
      <c r="G134" s="109"/>
      <c r="H134" s="109"/>
      <c r="I134" s="501">
        <f t="shared" ref="I134:I136" si="4">SUM(D134:H134)</f>
        <v>0</v>
      </c>
      <c r="L134" s="109" t="s">
        <v>51</v>
      </c>
      <c r="M134" s="109"/>
      <c r="N134" s="101"/>
      <c r="O134" s="109"/>
      <c r="P134" s="109"/>
      <c r="Q134" s="109"/>
    </row>
    <row r="135" spans="1:17" x14ac:dyDescent="0.25">
      <c r="A135" s="108"/>
      <c r="C135" s="108" t="s">
        <v>1310</v>
      </c>
      <c r="D135" s="113"/>
      <c r="E135" s="113"/>
      <c r="F135" s="113"/>
      <c r="G135" s="109"/>
      <c r="H135" s="109"/>
      <c r="I135" s="501">
        <f t="shared" si="4"/>
        <v>0</v>
      </c>
      <c r="L135" s="109" t="s">
        <v>51</v>
      </c>
      <c r="M135" s="109"/>
      <c r="N135" s="101"/>
      <c r="O135" s="109"/>
      <c r="P135" s="109"/>
      <c r="Q135" s="109"/>
    </row>
    <row r="136" spans="1:17" s="108" customFormat="1" x14ac:dyDescent="0.25">
      <c r="B136" s="110"/>
      <c r="C136" s="108" t="s">
        <v>85</v>
      </c>
      <c r="D136" s="113"/>
      <c r="E136" s="113"/>
      <c r="F136" s="113"/>
      <c r="G136" s="109"/>
      <c r="H136" s="109"/>
      <c r="I136" s="501">
        <f t="shared" si="4"/>
        <v>0</v>
      </c>
      <c r="L136" s="109" t="s">
        <v>51</v>
      </c>
      <c r="M136" s="109"/>
      <c r="N136" s="101"/>
      <c r="O136" s="109"/>
      <c r="P136" s="109"/>
      <c r="Q136" s="109"/>
    </row>
    <row r="137" spans="1:17" ht="15.75" thickBot="1" x14ac:dyDescent="0.3">
      <c r="A137" s="108"/>
      <c r="C137" s="108" t="s">
        <v>72</v>
      </c>
      <c r="D137" s="417">
        <f t="shared" ref="D137:I137" si="5">D133+D134+D135-D136</f>
        <v>0</v>
      </c>
      <c r="E137" s="417">
        <f t="shared" si="5"/>
        <v>0</v>
      </c>
      <c r="F137" s="417">
        <f t="shared" si="5"/>
        <v>0</v>
      </c>
      <c r="G137" s="417">
        <f t="shared" si="5"/>
        <v>0</v>
      </c>
      <c r="H137" s="417">
        <f t="shared" si="5"/>
        <v>0</v>
      </c>
      <c r="I137" s="417">
        <f t="shared" si="5"/>
        <v>0</v>
      </c>
      <c r="L137" s="109" t="s">
        <v>51</v>
      </c>
      <c r="M137" s="109"/>
      <c r="N137" s="101"/>
      <c r="O137" s="109"/>
      <c r="P137" s="109"/>
      <c r="Q137" s="109"/>
    </row>
    <row r="138" spans="1:17" ht="15.75" thickTop="1" x14ac:dyDescent="0.25">
      <c r="A138" s="108"/>
      <c r="D138" s="117"/>
      <c r="E138" s="117"/>
      <c r="F138" s="117"/>
      <c r="G138" s="117"/>
      <c r="H138" s="117"/>
      <c r="I138" s="117"/>
      <c r="L138" s="109" t="s">
        <v>51</v>
      </c>
      <c r="M138" s="109"/>
      <c r="N138" s="101"/>
      <c r="O138" s="109"/>
      <c r="P138" s="109"/>
      <c r="Q138" s="109"/>
    </row>
    <row r="139" spans="1:17" s="108" customFormat="1" x14ac:dyDescent="0.25">
      <c r="B139" s="110"/>
      <c r="C139" s="107" t="s">
        <v>1085</v>
      </c>
      <c r="D139" s="106"/>
      <c r="E139" s="106"/>
      <c r="F139" s="106"/>
      <c r="G139" s="101"/>
      <c r="H139" s="101"/>
      <c r="I139" s="101"/>
      <c r="L139" s="109" t="s">
        <v>51</v>
      </c>
      <c r="M139" s="109"/>
      <c r="N139" s="101"/>
      <c r="O139" s="109"/>
      <c r="P139" s="109"/>
      <c r="Q139" s="109"/>
    </row>
    <row r="140" spans="1:17" x14ac:dyDescent="0.25">
      <c r="A140" s="108"/>
      <c r="C140" s="108" t="s">
        <v>1299</v>
      </c>
      <c r="D140" s="113"/>
      <c r="E140" s="113"/>
      <c r="F140" s="113"/>
      <c r="G140" s="113"/>
      <c r="H140" s="113"/>
      <c r="I140" s="501">
        <f>SUM(D140:H140)</f>
        <v>0</v>
      </c>
      <c r="L140" s="109" t="s">
        <v>51</v>
      </c>
      <c r="M140" s="109"/>
      <c r="N140" s="101"/>
      <c r="O140" s="109"/>
      <c r="P140" s="109"/>
      <c r="Q140" s="109"/>
    </row>
    <row r="141" spans="1:17" x14ac:dyDescent="0.25">
      <c r="A141" s="108"/>
      <c r="C141" s="108" t="s">
        <v>87</v>
      </c>
      <c r="D141" s="113"/>
      <c r="E141" s="113"/>
      <c r="F141" s="113"/>
      <c r="G141" s="113"/>
      <c r="H141" s="113"/>
      <c r="I141" s="501">
        <f t="shared" ref="I141:I142" si="6">SUM(D141:H141)</f>
        <v>0</v>
      </c>
      <c r="L141" s="109" t="s">
        <v>51</v>
      </c>
      <c r="M141" s="109"/>
      <c r="N141" s="101"/>
      <c r="O141" s="109"/>
      <c r="P141" s="109"/>
      <c r="Q141" s="109"/>
    </row>
    <row r="142" spans="1:17" x14ac:dyDescent="0.25">
      <c r="C142" s="108" t="s">
        <v>85</v>
      </c>
      <c r="D142" s="113"/>
      <c r="E142" s="113"/>
      <c r="F142" s="113"/>
      <c r="G142" s="113"/>
      <c r="H142" s="113"/>
      <c r="I142" s="501">
        <f t="shared" si="6"/>
        <v>0</v>
      </c>
      <c r="L142" s="109" t="s">
        <v>51</v>
      </c>
      <c r="M142" s="109"/>
      <c r="N142" s="101"/>
      <c r="P142" s="109"/>
    </row>
    <row r="143" spans="1:17" s="108" customFormat="1" ht="15.75" thickBot="1" x14ac:dyDescent="0.3">
      <c r="A143" s="99"/>
      <c r="B143" s="110"/>
      <c r="C143" s="108" t="s">
        <v>1311</v>
      </c>
      <c r="D143" s="417">
        <f t="shared" ref="D143:I143" si="7">D140+D141-D142</f>
        <v>0</v>
      </c>
      <c r="E143" s="417">
        <f t="shared" si="7"/>
        <v>0</v>
      </c>
      <c r="F143" s="417">
        <f t="shared" si="7"/>
        <v>0</v>
      </c>
      <c r="G143" s="417">
        <f t="shared" si="7"/>
        <v>0</v>
      </c>
      <c r="H143" s="417">
        <f t="shared" si="7"/>
        <v>0</v>
      </c>
      <c r="I143" s="417">
        <f t="shared" si="7"/>
        <v>0</v>
      </c>
      <c r="L143" s="103" t="s">
        <v>1360</v>
      </c>
      <c r="M143" s="417">
        <f>SUM(M133:M142)</f>
        <v>0</v>
      </c>
      <c r="N143" s="101"/>
      <c r="O143" s="417">
        <f>SUM(O133:O142)</f>
        <v>0</v>
      </c>
      <c r="P143" s="101"/>
      <c r="Q143" s="417">
        <f>SUM(Q133:Q142)</f>
        <v>0</v>
      </c>
    </row>
    <row r="144" spans="1:17" ht="15.75" thickTop="1" x14ac:dyDescent="0.25">
      <c r="A144" s="108"/>
      <c r="C144" s="99"/>
      <c r="D144" s="99"/>
      <c r="E144" s="99"/>
      <c r="F144" s="99"/>
      <c r="G144" s="99"/>
      <c r="H144" s="99"/>
      <c r="I144" s="99"/>
    </row>
    <row r="145" spans="1:17" x14ac:dyDescent="0.25">
      <c r="C145" s="107" t="s">
        <v>193</v>
      </c>
      <c r="D145" s="106"/>
      <c r="E145" s="106"/>
      <c r="F145" s="106"/>
      <c r="L145" s="103" t="s">
        <v>1356</v>
      </c>
    </row>
    <row r="146" spans="1:17" x14ac:dyDescent="0.25">
      <c r="C146" s="108" t="s">
        <v>1299</v>
      </c>
      <c r="D146" s="113"/>
      <c r="E146" s="113"/>
      <c r="F146" s="113"/>
      <c r="G146" s="113"/>
      <c r="H146" s="113"/>
      <c r="I146" s="501">
        <f>SUM(D146:H146)</f>
        <v>0</v>
      </c>
      <c r="L146" s="109" t="s">
        <v>51</v>
      </c>
    </row>
    <row r="147" spans="1:17" x14ac:dyDescent="0.25">
      <c r="A147" s="108"/>
      <c r="C147" s="108" t="s">
        <v>193</v>
      </c>
      <c r="D147" s="113"/>
      <c r="E147" s="113"/>
      <c r="F147" s="113"/>
      <c r="G147" s="113"/>
      <c r="H147" s="113"/>
      <c r="I147" s="501">
        <f t="shared" ref="I147:I148" si="8">SUM(D147:H147)</f>
        <v>0</v>
      </c>
      <c r="L147" s="109" t="s">
        <v>51</v>
      </c>
    </row>
    <row r="148" spans="1:17" x14ac:dyDescent="0.25">
      <c r="C148" s="108" t="s">
        <v>1087</v>
      </c>
      <c r="D148" s="113"/>
      <c r="E148" s="113"/>
      <c r="F148" s="113"/>
      <c r="G148" s="113"/>
      <c r="H148" s="113"/>
      <c r="I148" s="501">
        <f t="shared" si="8"/>
        <v>0</v>
      </c>
      <c r="L148" s="109" t="s">
        <v>51</v>
      </c>
    </row>
    <row r="149" spans="1:17" ht="15.75" thickBot="1" x14ac:dyDescent="0.3">
      <c r="C149" s="108" t="s">
        <v>1311</v>
      </c>
      <c r="D149" s="417">
        <f t="shared" ref="D149:I149" si="9">D146+D147-D148</f>
        <v>0</v>
      </c>
      <c r="E149" s="417">
        <f t="shared" si="9"/>
        <v>0</v>
      </c>
      <c r="F149" s="417">
        <f t="shared" si="9"/>
        <v>0</v>
      </c>
      <c r="G149" s="417">
        <f t="shared" si="9"/>
        <v>0</v>
      </c>
      <c r="H149" s="417">
        <f t="shared" si="9"/>
        <v>0</v>
      </c>
      <c r="I149" s="417">
        <f t="shared" si="9"/>
        <v>0</v>
      </c>
      <c r="L149" s="109" t="s">
        <v>51</v>
      </c>
    </row>
    <row r="150" spans="1:17" ht="15.75" thickTop="1" x14ac:dyDescent="0.25">
      <c r="D150" s="106"/>
      <c r="E150" s="106"/>
      <c r="F150" s="106"/>
      <c r="L150" s="109" t="s">
        <v>51</v>
      </c>
    </row>
    <row r="151" spans="1:17" x14ac:dyDescent="0.25">
      <c r="A151" s="108"/>
      <c r="C151" s="107" t="s">
        <v>89</v>
      </c>
      <c r="D151" s="106"/>
      <c r="E151" s="106"/>
      <c r="F151" s="106"/>
      <c r="L151" s="109" t="s">
        <v>51</v>
      </c>
      <c r="M151" s="108"/>
      <c r="N151" s="108"/>
      <c r="P151" s="108"/>
    </row>
    <row r="152" spans="1:17" ht="15.75" thickBot="1" x14ac:dyDescent="0.3">
      <c r="C152" s="108" t="s">
        <v>72</v>
      </c>
      <c r="D152" s="418">
        <f t="shared" ref="D152:I152" si="10">D137-D143-D149</f>
        <v>0</v>
      </c>
      <c r="E152" s="418">
        <f t="shared" si="10"/>
        <v>0</v>
      </c>
      <c r="F152" s="418">
        <f t="shared" si="10"/>
        <v>0</v>
      </c>
      <c r="G152" s="418">
        <f t="shared" si="10"/>
        <v>0</v>
      </c>
      <c r="H152" s="418">
        <f t="shared" si="10"/>
        <v>0</v>
      </c>
      <c r="I152" s="418">
        <f t="shared" si="10"/>
        <v>0</v>
      </c>
      <c r="L152" s="103" t="s">
        <v>1361</v>
      </c>
      <c r="M152" s="417">
        <f>SUM(M146:M151)</f>
        <v>0</v>
      </c>
      <c r="N152" s="101"/>
      <c r="O152" s="417">
        <f>SUM(O146:O151)</f>
        <v>0</v>
      </c>
      <c r="P152" s="101"/>
      <c r="Q152" s="417">
        <f>SUM(Q146:Q151)</f>
        <v>0</v>
      </c>
    </row>
    <row r="153" spans="1:17" s="108" customFormat="1" ht="16.5" thickTop="1" thickBot="1" x14ac:dyDescent="0.3">
      <c r="A153" s="99"/>
      <c r="B153" s="110"/>
      <c r="C153" s="108" t="s">
        <v>70</v>
      </c>
      <c r="D153" s="482"/>
      <c r="E153" s="482"/>
      <c r="F153" s="482"/>
      <c r="G153" s="482"/>
      <c r="H153" s="482"/>
      <c r="I153" s="418">
        <f>SUM(D153:H153)</f>
        <v>0</v>
      </c>
      <c r="L153" s="103" t="s">
        <v>1362</v>
      </c>
      <c r="M153" s="543">
        <f>M84+M107+M130+M143+M152</f>
        <v>0</v>
      </c>
      <c r="N153" s="101"/>
      <c r="O153" s="543">
        <f>O84+O107+O130+O143+O152</f>
        <v>0</v>
      </c>
      <c r="P153" s="101"/>
      <c r="Q153" s="543">
        <f>Q84+Q107+Q130+Q143+Q152</f>
        <v>0</v>
      </c>
    </row>
    <row r="154" spans="1:17" ht="16.5" thickTop="1" thickBot="1" x14ac:dyDescent="0.3">
      <c r="C154" s="108" t="s">
        <v>1089</v>
      </c>
      <c r="D154" s="480"/>
      <c r="E154" s="480"/>
      <c r="F154" s="480"/>
      <c r="G154" s="481"/>
      <c r="H154" s="481"/>
      <c r="I154" s="502">
        <f>SUM(D154:H154)</f>
        <v>0</v>
      </c>
      <c r="L154" s="101"/>
      <c r="M154" s="101"/>
      <c r="N154" s="101"/>
      <c r="O154" s="101"/>
      <c r="P154" s="101"/>
      <c r="Q154" s="101"/>
    </row>
    <row r="155" spans="1:17" ht="16.5" thickTop="1" thickBot="1" x14ac:dyDescent="0.3">
      <c r="D155" s="105"/>
      <c r="E155" s="105"/>
      <c r="F155" s="105"/>
      <c r="L155" s="103" t="s">
        <v>1363</v>
      </c>
      <c r="M155" s="542">
        <f>M79+M153</f>
        <v>0</v>
      </c>
      <c r="N155" s="101"/>
      <c r="O155" s="542">
        <f>O79+O153</f>
        <v>0</v>
      </c>
      <c r="P155" s="101"/>
      <c r="Q155" s="542">
        <f>Q79+Q153</f>
        <v>0</v>
      </c>
    </row>
    <row r="156" spans="1:17" ht="15.75" thickTop="1" x14ac:dyDescent="0.25">
      <c r="D156" s="106"/>
      <c r="E156" s="106"/>
      <c r="F156" s="106"/>
      <c r="H156" s="109"/>
      <c r="I156" s="109"/>
    </row>
    <row r="157" spans="1:17" x14ac:dyDescent="0.25">
      <c r="B157" s="110">
        <v>9</v>
      </c>
      <c r="C157" s="107" t="s">
        <v>90</v>
      </c>
      <c r="D157" s="106"/>
      <c r="E157" s="106"/>
      <c r="F157" s="106"/>
      <c r="H157" s="109"/>
      <c r="I157" s="109"/>
    </row>
    <row r="158" spans="1:17" x14ac:dyDescent="0.25">
      <c r="D158" s="126" t="s">
        <v>91</v>
      </c>
      <c r="E158" s="123" t="s">
        <v>92</v>
      </c>
      <c r="F158" s="123" t="s">
        <v>93</v>
      </c>
      <c r="G158" s="127" t="s">
        <v>6</v>
      </c>
      <c r="H158" s="109"/>
      <c r="I158" s="109"/>
    </row>
    <row r="159" spans="1:17" s="108" customFormat="1" x14ac:dyDescent="0.25">
      <c r="A159" s="99"/>
      <c r="B159" s="110"/>
      <c r="D159" s="115" t="s">
        <v>28</v>
      </c>
      <c r="E159" s="115" t="s">
        <v>28</v>
      </c>
      <c r="F159" s="115" t="s">
        <v>28</v>
      </c>
      <c r="G159" s="104" t="s">
        <v>28</v>
      </c>
      <c r="H159" s="109"/>
      <c r="I159" s="109"/>
    </row>
    <row r="160" spans="1:17" s="108" customFormat="1" x14ac:dyDescent="0.25">
      <c r="A160" s="99"/>
      <c r="B160" s="110"/>
      <c r="C160" s="107" t="s">
        <v>86</v>
      </c>
      <c r="D160" s="106"/>
      <c r="E160" s="106"/>
      <c r="F160" s="106"/>
      <c r="G160" s="101"/>
      <c r="H160" s="109"/>
      <c r="I160" s="109"/>
    </row>
    <row r="161" spans="1:9" s="108" customFormat="1" x14ac:dyDescent="0.25">
      <c r="B161" s="110"/>
      <c r="C161" s="108" t="s">
        <v>1299</v>
      </c>
      <c r="D161" s="113"/>
      <c r="E161" s="113"/>
      <c r="F161" s="113"/>
      <c r="G161" s="501">
        <f>D161+E161+F161</f>
        <v>0</v>
      </c>
      <c r="H161" s="109"/>
      <c r="I161" s="109"/>
    </row>
    <row r="162" spans="1:9" s="108" customFormat="1" x14ac:dyDescent="0.25">
      <c r="A162" s="99"/>
      <c r="B162" s="110"/>
      <c r="C162" s="108" t="s">
        <v>94</v>
      </c>
      <c r="D162" s="113"/>
      <c r="E162" s="113"/>
      <c r="F162" s="113"/>
      <c r="G162" s="501">
        <f>D162+E162+F162</f>
        <v>0</v>
      </c>
      <c r="H162" s="109"/>
      <c r="I162" s="109"/>
    </row>
    <row r="163" spans="1:9" s="108" customFormat="1" x14ac:dyDescent="0.25">
      <c r="A163" s="99"/>
      <c r="B163" s="110"/>
      <c r="C163" s="108" t="s">
        <v>95</v>
      </c>
      <c r="D163" s="113"/>
      <c r="E163" s="113"/>
      <c r="F163" s="113"/>
      <c r="G163" s="501">
        <f>D163+E163+F163</f>
        <v>0</v>
      </c>
      <c r="H163" s="109"/>
      <c r="I163" s="109"/>
    </row>
    <row r="164" spans="1:9" s="108" customFormat="1" ht="15.75" thickBot="1" x14ac:dyDescent="0.3">
      <c r="A164" s="99"/>
      <c r="B164" s="110"/>
      <c r="C164" s="108" t="s">
        <v>1311</v>
      </c>
      <c r="D164" s="417">
        <f>D161+D162+D163</f>
        <v>0</v>
      </c>
      <c r="E164" s="417">
        <f>E161+E162+E163</f>
        <v>0</v>
      </c>
      <c r="F164" s="417">
        <f>F161+F162+F163</f>
        <v>0</v>
      </c>
      <c r="G164" s="417">
        <f>G161+G162+G163</f>
        <v>0</v>
      </c>
      <c r="H164" s="109"/>
      <c r="I164" s="109"/>
    </row>
    <row r="165" spans="1:9" s="108" customFormat="1" ht="15.75" thickTop="1" x14ac:dyDescent="0.25">
      <c r="A165" s="99"/>
      <c r="B165" s="110"/>
      <c r="D165" s="117"/>
      <c r="E165" s="117"/>
      <c r="F165" s="117"/>
      <c r="G165" s="117"/>
      <c r="H165" s="109"/>
      <c r="I165" s="109"/>
    </row>
    <row r="166" spans="1:9" x14ac:dyDescent="0.25">
      <c r="C166" s="107" t="s">
        <v>1088</v>
      </c>
      <c r="D166" s="106"/>
      <c r="E166" s="106"/>
      <c r="F166" s="106"/>
      <c r="H166" s="109"/>
      <c r="I166" s="109"/>
    </row>
    <row r="167" spans="1:9" x14ac:dyDescent="0.25">
      <c r="A167" s="108"/>
      <c r="C167" s="108" t="s">
        <v>1299</v>
      </c>
      <c r="D167" s="113"/>
      <c r="E167" s="113"/>
      <c r="F167" s="113"/>
      <c r="G167" s="501">
        <f>D167+E167+F167</f>
        <v>0</v>
      </c>
      <c r="H167" s="109"/>
      <c r="I167" s="109"/>
    </row>
    <row r="168" spans="1:9" x14ac:dyDescent="0.25">
      <c r="A168" s="108"/>
      <c r="C168" s="108" t="s">
        <v>97</v>
      </c>
      <c r="D168" s="113"/>
      <c r="E168" s="113"/>
      <c r="F168" s="113"/>
      <c r="G168" s="501">
        <f>D168+E168+F168</f>
        <v>0</v>
      </c>
      <c r="H168" s="109"/>
      <c r="I168" s="109"/>
    </row>
    <row r="169" spans="1:9" ht="15.75" thickBot="1" x14ac:dyDescent="0.3">
      <c r="A169" s="108"/>
      <c r="C169" s="108" t="s">
        <v>1311</v>
      </c>
      <c r="D169" s="417">
        <f>D167+D168</f>
        <v>0</v>
      </c>
      <c r="E169" s="417">
        <f>E167+E168</f>
        <v>0</v>
      </c>
      <c r="F169" s="417">
        <f>F167+F168</f>
        <v>0</v>
      </c>
      <c r="G169" s="417">
        <f>G167+G168</f>
        <v>0</v>
      </c>
      <c r="H169" s="109"/>
      <c r="I169" s="109"/>
    </row>
    <row r="170" spans="1:9" ht="15.75" thickTop="1" x14ac:dyDescent="0.25">
      <c r="A170" s="108"/>
      <c r="D170" s="117"/>
      <c r="E170" s="117"/>
      <c r="F170" s="117"/>
      <c r="G170" s="117"/>
    </row>
    <row r="171" spans="1:9" x14ac:dyDescent="0.25">
      <c r="A171" s="108"/>
      <c r="C171" s="107" t="s">
        <v>194</v>
      </c>
      <c r="D171" s="106"/>
      <c r="E171" s="106"/>
      <c r="F171" s="106"/>
    </row>
    <row r="172" spans="1:9" x14ac:dyDescent="0.25">
      <c r="A172" s="108"/>
      <c r="C172" s="108" t="s">
        <v>1299</v>
      </c>
      <c r="D172" s="113"/>
      <c r="E172" s="113"/>
      <c r="F172" s="113"/>
      <c r="G172" s="501">
        <f>D172+E172+F172</f>
        <v>0</v>
      </c>
    </row>
    <row r="173" spans="1:9" x14ac:dyDescent="0.25">
      <c r="A173" s="108"/>
      <c r="C173" s="108" t="s">
        <v>88</v>
      </c>
      <c r="D173" s="113"/>
      <c r="E173" s="113"/>
      <c r="F173" s="113"/>
      <c r="G173" s="501">
        <f>D173+E173+F173</f>
        <v>0</v>
      </c>
    </row>
    <row r="174" spans="1:9" ht="15.75" thickBot="1" x14ac:dyDescent="0.3">
      <c r="C174" s="108" t="s">
        <v>1311</v>
      </c>
      <c r="D174" s="417">
        <f>D172+D173</f>
        <v>0</v>
      </c>
      <c r="E174" s="417">
        <f>E172+E173</f>
        <v>0</v>
      </c>
      <c r="F174" s="417">
        <f>F172+F173</f>
        <v>0</v>
      </c>
      <c r="G174" s="417">
        <f>G172+G173</f>
        <v>0</v>
      </c>
    </row>
    <row r="175" spans="1:9" s="108" customFormat="1" ht="15.75" thickTop="1" x14ac:dyDescent="0.25">
      <c r="A175" s="99"/>
      <c r="B175" s="110"/>
      <c r="C175" s="99"/>
      <c r="D175" s="99"/>
      <c r="E175" s="99"/>
      <c r="F175" s="99"/>
      <c r="G175" s="99"/>
    </row>
    <row r="176" spans="1:9" x14ac:dyDescent="0.25">
      <c r="C176" s="107" t="s">
        <v>89</v>
      </c>
      <c r="D176" s="106"/>
      <c r="E176" s="106"/>
      <c r="F176" s="106"/>
    </row>
    <row r="177" spans="1:9" x14ac:dyDescent="0.25">
      <c r="C177" s="108" t="s">
        <v>72</v>
      </c>
      <c r="D177" s="500">
        <f>D164-D169-D174</f>
        <v>0</v>
      </c>
      <c r="E177" s="500">
        <f>E164-E169-E174</f>
        <v>0</v>
      </c>
      <c r="F177" s="500">
        <f>F164-F169-F174</f>
        <v>0</v>
      </c>
      <c r="G177" s="500">
        <f>G164-G169-G174</f>
        <v>0</v>
      </c>
    </row>
    <row r="178" spans="1:9" x14ac:dyDescent="0.25">
      <c r="C178" s="108" t="s">
        <v>98</v>
      </c>
      <c r="D178" s="457"/>
      <c r="E178" s="457"/>
      <c r="F178" s="457"/>
      <c r="G178" s="503">
        <f>SUM(D178:F178)</f>
        <v>0</v>
      </c>
    </row>
    <row r="179" spans="1:9" ht="15.75" thickBot="1" x14ac:dyDescent="0.3">
      <c r="C179" s="108" t="s">
        <v>1089</v>
      </c>
      <c r="D179" s="333"/>
      <c r="E179" s="333"/>
      <c r="F179" s="333"/>
      <c r="G179" s="503">
        <f>SUM(D179:F179)</f>
        <v>0</v>
      </c>
    </row>
    <row r="180" spans="1:9" ht="15.75" thickTop="1" x14ac:dyDescent="0.25">
      <c r="D180" s="105"/>
      <c r="E180" s="105"/>
      <c r="F180" s="105"/>
    </row>
    <row r="181" spans="1:9" x14ac:dyDescent="0.25">
      <c r="D181" s="106"/>
      <c r="E181" s="106"/>
      <c r="F181" s="106"/>
      <c r="G181" s="102"/>
      <c r="H181" s="102"/>
      <c r="I181" s="102"/>
    </row>
    <row r="182" spans="1:9" ht="14.25" x14ac:dyDescent="0.2">
      <c r="A182" s="108"/>
      <c r="B182" s="99"/>
      <c r="C182" s="99"/>
      <c r="D182" s="99"/>
      <c r="E182" s="99"/>
      <c r="F182" s="99"/>
      <c r="G182" s="99"/>
      <c r="H182" s="99"/>
      <c r="I182" s="99"/>
    </row>
    <row r="183" spans="1:9" x14ac:dyDescent="0.25">
      <c r="B183" s="110">
        <v>10</v>
      </c>
      <c r="C183" s="107" t="s">
        <v>1270</v>
      </c>
      <c r="D183" s="107"/>
      <c r="E183" s="106"/>
      <c r="F183" s="106"/>
    </row>
    <row r="184" spans="1:9" x14ac:dyDescent="0.25">
      <c r="D184" s="108"/>
      <c r="E184" s="106"/>
      <c r="F184" s="106"/>
    </row>
    <row r="185" spans="1:9" x14ac:dyDescent="0.25">
      <c r="C185" s="108" t="s">
        <v>1299</v>
      </c>
      <c r="D185" s="775"/>
      <c r="E185" s="776">
        <f>'Summary of Dividend payments'!G66-'Summary of Dividend payments'!J66-'Summary of Dividend payments'!P66</f>
        <v>0</v>
      </c>
      <c r="F185" s="775"/>
    </row>
    <row r="186" spans="1:9" x14ac:dyDescent="0.25">
      <c r="C186" s="108" t="s">
        <v>1312</v>
      </c>
      <c r="D186" s="775"/>
      <c r="E186" s="776">
        <f>'Summary of Dividend payments'!H66</f>
        <v>0</v>
      </c>
      <c r="F186" s="775"/>
    </row>
    <row r="187" spans="1:9" s="108" customFormat="1" x14ac:dyDescent="0.25">
      <c r="A187" s="99"/>
      <c r="B187" s="110"/>
      <c r="C187" s="108" t="s">
        <v>1313</v>
      </c>
      <c r="D187" s="775"/>
      <c r="E187" s="776">
        <f>'Summary of Dividend payments'!K66</f>
        <v>0</v>
      </c>
      <c r="F187" s="775"/>
    </row>
    <row r="188" spans="1:9" x14ac:dyDescent="0.25">
      <c r="C188" s="108" t="s">
        <v>1314</v>
      </c>
      <c r="D188" s="775"/>
      <c r="E188" s="776">
        <f>'Summary of Dividend payments'!Q66-'Summary of Dividend payments'!R66</f>
        <v>0</v>
      </c>
      <c r="F188" s="775"/>
    </row>
    <row r="189" spans="1:9" ht="15.75" thickBot="1" x14ac:dyDescent="0.3">
      <c r="C189" s="108" t="s">
        <v>1311</v>
      </c>
      <c r="D189" s="777">
        <f>D185+D186-D187-D188</f>
        <v>0</v>
      </c>
      <c r="E189" s="777">
        <f>E185+E186-E187-E188</f>
        <v>0</v>
      </c>
      <c r="F189" s="777">
        <f>F185+F186-F187-F188</f>
        <v>0</v>
      </c>
    </row>
    <row r="190" spans="1:9" ht="15.75" thickTop="1" x14ac:dyDescent="0.25">
      <c r="D190" s="106"/>
      <c r="E190" s="106"/>
      <c r="F190" s="106"/>
    </row>
    <row r="191" spans="1:9" x14ac:dyDescent="0.25">
      <c r="D191" s="106"/>
      <c r="E191" s="106"/>
      <c r="F191" s="106"/>
    </row>
    <row r="192" spans="1:9" x14ac:dyDescent="0.25">
      <c r="B192" s="110">
        <v>11</v>
      </c>
      <c r="C192" s="107" t="s">
        <v>1271</v>
      </c>
      <c r="D192" s="106"/>
      <c r="E192" s="106"/>
      <c r="F192" s="106"/>
    </row>
    <row r="193" spans="1:6" x14ac:dyDescent="0.25">
      <c r="D193" s="106"/>
      <c r="E193" s="106"/>
      <c r="F193" s="106"/>
    </row>
    <row r="194" spans="1:6" x14ac:dyDescent="0.25">
      <c r="C194" s="108" t="s">
        <v>1299</v>
      </c>
      <c r="D194" s="775"/>
      <c r="E194" s="776">
        <f>'Surplus Monies'!D64</f>
        <v>0</v>
      </c>
      <c r="F194" s="775"/>
    </row>
    <row r="195" spans="1:6" ht="14.25" x14ac:dyDescent="0.2">
      <c r="A195" s="108"/>
      <c r="B195" s="108"/>
      <c r="C195" s="108" t="s">
        <v>1315</v>
      </c>
      <c r="D195" s="775"/>
      <c r="E195" s="776">
        <f>'Surplus Monies'!E64</f>
        <v>0</v>
      </c>
      <c r="F195" s="775"/>
    </row>
    <row r="196" spans="1:6" x14ac:dyDescent="0.25">
      <c r="C196" s="108" t="s">
        <v>1316</v>
      </c>
      <c r="D196" s="775"/>
      <c r="E196" s="776">
        <f>'Surplus Monies'!H64</f>
        <v>0</v>
      </c>
      <c r="F196" s="775"/>
    </row>
    <row r="197" spans="1:6" ht="15.75" thickBot="1" x14ac:dyDescent="0.3">
      <c r="C197" s="108" t="s">
        <v>1311</v>
      </c>
      <c r="D197" s="777">
        <f>D194+D195-D196</f>
        <v>0</v>
      </c>
      <c r="E197" s="777">
        <f>E194+E195-E196</f>
        <v>0</v>
      </c>
      <c r="F197" s="777">
        <f>F194+F195-F196</f>
        <v>0</v>
      </c>
    </row>
    <row r="198" spans="1:6" ht="15.75" thickTop="1" x14ac:dyDescent="0.25"/>
    <row r="200" spans="1:6" s="108" customFormat="1" x14ac:dyDescent="0.25">
      <c r="A200" s="99"/>
      <c r="B200" s="110">
        <v>12</v>
      </c>
      <c r="C200" s="107" t="s">
        <v>1309</v>
      </c>
      <c r="D200" s="106"/>
      <c r="E200" s="106"/>
      <c r="F200" s="106"/>
    </row>
    <row r="201" spans="1:6" x14ac:dyDescent="0.25">
      <c r="D201" s="106"/>
      <c r="E201" s="106"/>
      <c r="F201" s="106"/>
    </row>
    <row r="202" spans="1:6" x14ac:dyDescent="0.25">
      <c r="C202" s="108" t="s">
        <v>1299</v>
      </c>
      <c r="D202" s="113"/>
      <c r="E202" s="500">
        <f>D205</f>
        <v>0</v>
      </c>
      <c r="F202" s="113"/>
    </row>
    <row r="203" spans="1:6" x14ac:dyDescent="0.25">
      <c r="C203" s="108" t="s">
        <v>116</v>
      </c>
      <c r="D203" s="113"/>
      <c r="E203" s="113"/>
      <c r="F203" s="113"/>
    </row>
    <row r="204" spans="1:6" x14ac:dyDescent="0.25">
      <c r="C204" s="108" t="s">
        <v>117</v>
      </c>
      <c r="D204" s="113"/>
      <c r="E204" s="113"/>
      <c r="F204" s="113"/>
    </row>
    <row r="205" spans="1:6" ht="15.75" thickBot="1" x14ac:dyDescent="0.3">
      <c r="C205" s="108" t="s">
        <v>1311</v>
      </c>
      <c r="D205" s="417">
        <f>D202+D203-D204</f>
        <v>0</v>
      </c>
      <c r="E205" s="417">
        <f>E202+E203-E204</f>
        <v>0</v>
      </c>
      <c r="F205" s="417">
        <f>F202+F203-F204</f>
        <v>0</v>
      </c>
    </row>
    <row r="206" spans="1:6" ht="16.5" thickTop="1" thickBot="1" x14ac:dyDescent="0.3">
      <c r="D206" s="117"/>
      <c r="E206" s="117"/>
      <c r="F206" s="117"/>
    </row>
    <row r="207" spans="1:6" x14ac:dyDescent="0.25">
      <c r="C207" s="884" t="s">
        <v>199</v>
      </c>
      <c r="D207" s="885"/>
      <c r="E207" s="885"/>
      <c r="F207" s="886"/>
    </row>
    <row r="208" spans="1:6" x14ac:dyDescent="0.25">
      <c r="C208" s="887"/>
      <c r="D208" s="888"/>
      <c r="E208" s="888"/>
      <c r="F208" s="889"/>
    </row>
    <row r="209" spans="1:9" ht="15.75" thickBot="1" x14ac:dyDescent="0.3">
      <c r="C209" s="890"/>
      <c r="D209" s="891"/>
      <c r="E209" s="891"/>
      <c r="F209" s="892"/>
    </row>
    <row r="210" spans="1:9" x14ac:dyDescent="0.25">
      <c r="C210" s="787"/>
      <c r="D210" s="787"/>
      <c r="E210" s="787"/>
      <c r="F210" s="787"/>
    </row>
    <row r="211" spans="1:9" x14ac:dyDescent="0.25">
      <c r="C211" s="787"/>
      <c r="D211" s="787"/>
      <c r="E211" s="787"/>
      <c r="F211" s="787"/>
    </row>
    <row r="212" spans="1:9" ht="15.75" thickBot="1" x14ac:dyDescent="0.3">
      <c r="B212" s="110">
        <v>13</v>
      </c>
      <c r="C212" s="107" t="s">
        <v>1495</v>
      </c>
      <c r="D212" s="106"/>
      <c r="E212" s="106"/>
      <c r="F212" s="106"/>
    </row>
    <row r="213" spans="1:9" ht="15.75" thickBot="1" x14ac:dyDescent="0.3">
      <c r="A213" s="108"/>
      <c r="C213" s="332" t="s">
        <v>1317</v>
      </c>
      <c r="D213" s="330"/>
      <c r="E213" s="330"/>
      <c r="F213" s="330"/>
    </row>
    <row r="214" spans="1:9" ht="15.75" thickBot="1" x14ac:dyDescent="0.3">
      <c r="C214" s="329" t="s">
        <v>144</v>
      </c>
      <c r="D214" s="331"/>
      <c r="E214" s="331"/>
      <c r="F214" s="331"/>
    </row>
    <row r="215" spans="1:9" ht="15.75" thickBot="1" x14ac:dyDescent="0.3">
      <c r="C215" s="329" t="s">
        <v>144</v>
      </c>
      <c r="D215" s="331"/>
      <c r="E215" s="331"/>
      <c r="F215" s="331"/>
    </row>
    <row r="216" spans="1:9" ht="15.75" thickBot="1" x14ac:dyDescent="0.3">
      <c r="C216" s="329" t="s">
        <v>144</v>
      </c>
      <c r="D216" s="331"/>
      <c r="E216" s="331"/>
      <c r="F216" s="331"/>
      <c r="H216" s="109"/>
      <c r="I216" s="109"/>
    </row>
    <row r="217" spans="1:9" ht="15.75" thickBot="1" x14ac:dyDescent="0.3">
      <c r="C217" s="329" t="s">
        <v>144</v>
      </c>
      <c r="D217" s="331"/>
      <c r="E217" s="331"/>
      <c r="F217" s="331"/>
      <c r="H217" s="109"/>
      <c r="I217" s="109"/>
    </row>
    <row r="218" spans="1:9" ht="15.75" thickBot="1" x14ac:dyDescent="0.3">
      <c r="C218" s="329" t="s">
        <v>144</v>
      </c>
      <c r="D218" s="331"/>
      <c r="E218" s="331"/>
      <c r="F218" s="331"/>
      <c r="H218" s="109"/>
      <c r="I218" s="109"/>
    </row>
    <row r="219" spans="1:9" ht="15.75" thickBot="1" x14ac:dyDescent="0.3">
      <c r="C219" s="329" t="s">
        <v>145</v>
      </c>
      <c r="D219" s="331"/>
      <c r="E219" s="331"/>
      <c r="F219" s="331"/>
      <c r="H219" s="109"/>
      <c r="I219" s="109"/>
    </row>
    <row r="220" spans="1:9" ht="15.75" thickBot="1" x14ac:dyDescent="0.3">
      <c r="C220" s="329" t="s">
        <v>145</v>
      </c>
      <c r="D220" s="331"/>
      <c r="E220" s="331"/>
      <c r="F220" s="331"/>
      <c r="H220" s="109"/>
      <c r="I220" s="109"/>
    </row>
    <row r="221" spans="1:9" ht="15.75" thickBot="1" x14ac:dyDescent="0.3">
      <c r="C221" s="329" t="s">
        <v>145</v>
      </c>
      <c r="D221" s="331"/>
      <c r="E221" s="331"/>
      <c r="F221" s="331"/>
      <c r="H221" s="109"/>
      <c r="I221" s="109"/>
    </row>
    <row r="222" spans="1:9" ht="15.75" thickBot="1" x14ac:dyDescent="0.3">
      <c r="C222" s="329" t="s">
        <v>146</v>
      </c>
      <c r="D222" s="331"/>
      <c r="E222" s="331"/>
      <c r="F222" s="331"/>
      <c r="H222" s="109"/>
      <c r="I222" s="109"/>
    </row>
    <row r="223" spans="1:9" ht="15.75" thickBot="1" x14ac:dyDescent="0.3">
      <c r="C223" s="329" t="s">
        <v>146</v>
      </c>
      <c r="D223" s="331"/>
      <c r="E223" s="331"/>
      <c r="F223" s="331"/>
      <c r="H223" s="109"/>
      <c r="I223" s="109"/>
    </row>
    <row r="224" spans="1:9" ht="15.75" thickBot="1" x14ac:dyDescent="0.3">
      <c r="C224" s="329" t="s">
        <v>1496</v>
      </c>
      <c r="D224" s="331"/>
      <c r="E224" s="331"/>
      <c r="F224" s="331"/>
      <c r="H224" s="109"/>
      <c r="I224" s="109"/>
    </row>
    <row r="225" spans="2:6" ht="15.75" thickBot="1" x14ac:dyDescent="0.3">
      <c r="C225" s="329" t="s">
        <v>1496</v>
      </c>
      <c r="D225" s="835"/>
      <c r="E225" s="835"/>
      <c r="F225" s="835"/>
    </row>
    <row r="226" spans="2:6" ht="15.75" thickBot="1" x14ac:dyDescent="0.3">
      <c r="C226" s="94"/>
      <c r="D226" s="836">
        <f>SUM(D214:D225)</f>
        <v>0</v>
      </c>
      <c r="E226" s="836">
        <f>SUM(E214:E225)</f>
        <v>0</v>
      </c>
      <c r="F226" s="836">
        <f>SUM(F214:F225)</f>
        <v>0</v>
      </c>
    </row>
    <row r="227" spans="2:6" ht="15.75" thickTop="1" x14ac:dyDescent="0.25">
      <c r="C227" s="94"/>
      <c r="D227" s="5"/>
      <c r="E227" s="117"/>
      <c r="F227" s="5"/>
    </row>
    <row r="228" spans="2:6" x14ac:dyDescent="0.25">
      <c r="B228" s="110">
        <v>14</v>
      </c>
      <c r="C228" s="107" t="s">
        <v>77</v>
      </c>
      <c r="D228" s="106"/>
      <c r="E228" s="106"/>
      <c r="F228" s="106"/>
    </row>
    <row r="229" spans="2:6" x14ac:dyDescent="0.25">
      <c r="D229" s="106"/>
      <c r="E229" s="106"/>
      <c r="F229" s="106"/>
    </row>
    <row r="230" spans="2:6" x14ac:dyDescent="0.25">
      <c r="C230" s="108" t="s">
        <v>1299</v>
      </c>
      <c r="D230" s="113"/>
      <c r="E230" s="500">
        <f>D232</f>
        <v>0</v>
      </c>
      <c r="F230" s="113"/>
    </row>
    <row r="231" spans="2:6" x14ac:dyDescent="0.25">
      <c r="C231" s="108" t="s">
        <v>119</v>
      </c>
      <c r="D231" s="113"/>
      <c r="E231" s="113"/>
      <c r="F231" s="113"/>
    </row>
    <row r="232" spans="2:6" ht="15.75" thickBot="1" x14ac:dyDescent="0.3">
      <c r="C232" s="108" t="s">
        <v>1311</v>
      </c>
      <c r="D232" s="417">
        <f>D230+D231</f>
        <v>0</v>
      </c>
      <c r="E232" s="417">
        <f>E230+E231</f>
        <v>0</v>
      </c>
      <c r="F232" s="417">
        <f>F230+F231</f>
        <v>0</v>
      </c>
    </row>
    <row r="233" spans="2:6" ht="15.75" thickTop="1" x14ac:dyDescent="0.25">
      <c r="D233" s="106"/>
      <c r="E233" s="106"/>
      <c r="F233" s="106"/>
    </row>
    <row r="234" spans="2:6" ht="15.75" thickBot="1" x14ac:dyDescent="0.3">
      <c r="C234" s="107" t="s">
        <v>78</v>
      </c>
      <c r="D234" s="105"/>
      <c r="E234" s="105"/>
      <c r="F234" s="105"/>
    </row>
    <row r="235" spans="2:6" ht="15.75" thickBot="1" x14ac:dyDescent="0.3">
      <c r="C235" s="332" t="s">
        <v>141</v>
      </c>
      <c r="D235" s="330"/>
      <c r="E235" s="330"/>
      <c r="F235" s="330"/>
    </row>
    <row r="236" spans="2:6" ht="15.75" thickBot="1" x14ac:dyDescent="0.3">
      <c r="C236" s="329"/>
      <c r="D236" s="331"/>
      <c r="E236" s="331"/>
      <c r="F236" s="331"/>
    </row>
    <row r="237" spans="2:6" ht="15.75" thickBot="1" x14ac:dyDescent="0.3">
      <c r="C237" s="329"/>
      <c r="D237" s="331"/>
      <c r="E237" s="331"/>
      <c r="F237" s="331"/>
    </row>
    <row r="238" spans="2:6" ht="15.75" thickBot="1" x14ac:dyDescent="0.3">
      <c r="C238" s="329"/>
      <c r="D238" s="331"/>
      <c r="E238" s="331"/>
      <c r="F238" s="331"/>
    </row>
    <row r="239" spans="2:6" ht="15.75" thickBot="1" x14ac:dyDescent="0.3">
      <c r="C239" s="329"/>
      <c r="D239" s="331"/>
      <c r="E239" s="331"/>
      <c r="F239" s="331"/>
    </row>
    <row r="240" spans="2:6" ht="15.75" thickBot="1" x14ac:dyDescent="0.3">
      <c r="C240" s="329"/>
      <c r="D240" s="331"/>
      <c r="E240" s="331"/>
      <c r="F240" s="331"/>
    </row>
    <row r="241" spans="3:9" ht="15.75" thickBot="1" x14ac:dyDescent="0.3">
      <c r="C241" s="329"/>
      <c r="D241" s="331"/>
      <c r="E241" s="331"/>
      <c r="F241" s="331"/>
    </row>
    <row r="242" spans="3:9" ht="15.75" thickBot="1" x14ac:dyDescent="0.3">
      <c r="C242" s="329"/>
      <c r="D242" s="331"/>
      <c r="E242" s="331"/>
      <c r="F242" s="331"/>
    </row>
    <row r="243" spans="3:9" ht="15.75" thickBot="1" x14ac:dyDescent="0.3">
      <c r="C243" s="329"/>
      <c r="D243" s="331"/>
      <c r="E243" s="331"/>
      <c r="F243" s="331"/>
    </row>
    <row r="244" spans="3:9" ht="15.75" thickBot="1" x14ac:dyDescent="0.3">
      <c r="C244" s="329"/>
      <c r="D244" s="331"/>
      <c r="E244" s="331"/>
      <c r="F244" s="331"/>
    </row>
    <row r="245" spans="3:9" ht="15.75" thickBot="1" x14ac:dyDescent="0.3">
      <c r="C245" s="329"/>
      <c r="D245" s="331"/>
      <c r="E245" s="331"/>
      <c r="F245" s="331"/>
    </row>
    <row r="246" spans="3:9" ht="15.75" thickBot="1" x14ac:dyDescent="0.3">
      <c r="C246" s="329"/>
      <c r="D246" s="331"/>
      <c r="E246" s="331"/>
      <c r="F246" s="331"/>
    </row>
    <row r="247" spans="3:9" ht="15.75" thickBot="1" x14ac:dyDescent="0.3">
      <c r="C247" s="329"/>
      <c r="D247" s="331"/>
      <c r="E247" s="331"/>
      <c r="F247" s="331"/>
    </row>
    <row r="248" spans="3:9" ht="15.75" thickBot="1" x14ac:dyDescent="0.3">
      <c r="C248" s="329"/>
      <c r="D248" s="331"/>
      <c r="E248" s="331"/>
      <c r="F248" s="331"/>
    </row>
    <row r="249" spans="3:9" ht="15.75" thickBot="1" x14ac:dyDescent="0.3">
      <c r="C249" s="329"/>
      <c r="D249" s="331"/>
      <c r="E249" s="331"/>
      <c r="F249" s="331"/>
      <c r="G249" s="109"/>
      <c r="H249" s="109"/>
      <c r="I249" s="109"/>
    </row>
    <row r="250" spans="3:9" ht="15.75" thickBot="1" x14ac:dyDescent="0.3">
      <c r="C250" s="329"/>
      <c r="D250" s="331"/>
      <c r="E250" s="331"/>
      <c r="F250" s="331"/>
      <c r="G250" s="109"/>
      <c r="H250" s="109"/>
      <c r="I250" s="109"/>
    </row>
    <row r="251" spans="3:9" ht="15.75" thickBot="1" x14ac:dyDescent="0.3">
      <c r="C251" s="329"/>
      <c r="D251" s="331"/>
      <c r="E251" s="331"/>
      <c r="F251" s="331"/>
      <c r="G251" s="109"/>
      <c r="H251" s="109"/>
      <c r="I251" s="109"/>
    </row>
    <row r="252" spans="3:9" ht="15.75" thickBot="1" x14ac:dyDescent="0.3">
      <c r="C252" s="329"/>
      <c r="D252" s="331"/>
      <c r="E252" s="331"/>
      <c r="F252" s="331"/>
      <c r="G252" s="109"/>
      <c r="H252" s="109"/>
      <c r="I252" s="109"/>
    </row>
    <row r="253" spans="3:9" ht="15.75" thickBot="1" x14ac:dyDescent="0.3">
      <c r="C253" s="329"/>
      <c r="D253" s="331"/>
      <c r="E253" s="331"/>
      <c r="F253" s="331"/>
      <c r="G253" s="109"/>
      <c r="H253" s="109"/>
      <c r="I253" s="109"/>
    </row>
    <row r="254" spans="3:9" ht="15.75" thickBot="1" x14ac:dyDescent="0.3">
      <c r="C254" s="329"/>
      <c r="D254" s="331"/>
      <c r="E254" s="331"/>
      <c r="F254" s="331"/>
      <c r="G254" s="108"/>
    </row>
    <row r="255" spans="3:9" ht="15.75" thickBot="1" x14ac:dyDescent="0.3">
      <c r="C255" s="329"/>
      <c r="D255" s="331"/>
      <c r="E255" s="331"/>
      <c r="F255" s="331"/>
      <c r="G255" s="108"/>
    </row>
    <row r="256" spans="3:9" ht="15.75" thickBot="1" x14ac:dyDescent="0.3">
      <c r="C256" s="329"/>
      <c r="D256" s="539">
        <f>SUM(D236:D255)</f>
        <v>0</v>
      </c>
      <c r="E256" s="539">
        <f>SUM(E236:E255)</f>
        <v>0</v>
      </c>
      <c r="F256" s="539">
        <f>SUM(F236:F255)</f>
        <v>0</v>
      </c>
      <c r="G256" s="108"/>
      <c r="H256" s="109"/>
      <c r="I256" s="109"/>
    </row>
    <row r="257" spans="2:24" x14ac:dyDescent="0.25">
      <c r="D257" s="113"/>
      <c r="E257" s="113"/>
      <c r="F257" s="113"/>
    </row>
    <row r="258" spans="2:24" x14ac:dyDescent="0.25">
      <c r="D258" s="113"/>
      <c r="E258" s="113"/>
      <c r="F258" s="113"/>
    </row>
    <row r="259" spans="2:24" x14ac:dyDescent="0.25">
      <c r="D259" s="113"/>
      <c r="E259" s="113"/>
      <c r="F259" s="113"/>
    </row>
    <row r="260" spans="2:24" x14ac:dyDescent="0.25">
      <c r="B260" s="110">
        <v>15</v>
      </c>
      <c r="C260" s="107" t="s">
        <v>120</v>
      </c>
      <c r="D260" s="113"/>
      <c r="E260" s="113"/>
      <c r="F260" s="113"/>
    </row>
    <row r="261" spans="2:24" x14ac:dyDescent="0.25">
      <c r="C261" s="108" t="s">
        <v>1094</v>
      </c>
      <c r="D261" s="113"/>
      <c r="E261" s="500">
        <f>D265</f>
        <v>0</v>
      </c>
      <c r="F261" s="113"/>
    </row>
    <row r="262" spans="2:24" x14ac:dyDescent="0.25">
      <c r="C262" s="108" t="s">
        <v>1318</v>
      </c>
      <c r="D262" s="113"/>
      <c r="E262" s="113"/>
      <c r="F262" s="113"/>
    </row>
    <row r="263" spans="2:24" x14ac:dyDescent="0.25">
      <c r="C263" s="108" t="s">
        <v>1319</v>
      </c>
      <c r="D263" s="113"/>
      <c r="E263" s="113"/>
      <c r="F263" s="113"/>
    </row>
    <row r="264" spans="2:24" x14ac:dyDescent="0.25">
      <c r="C264" s="108" t="s">
        <v>1320</v>
      </c>
      <c r="D264" s="113"/>
      <c r="E264" s="113"/>
      <c r="F264" s="113"/>
    </row>
    <row r="265" spans="2:24" ht="15.75" thickBot="1" x14ac:dyDescent="0.3">
      <c r="C265" s="108" t="s">
        <v>109</v>
      </c>
      <c r="D265" s="417">
        <f>D261+D262-D263-D264</f>
        <v>0</v>
      </c>
      <c r="E265" s="417">
        <f>E261+E262-E263-E264</f>
        <v>0</v>
      </c>
      <c r="F265" s="417">
        <f>F261+F262-F263-F264</f>
        <v>0</v>
      </c>
      <c r="X265" s="99"/>
    </row>
    <row r="266" spans="2:24" ht="15.75" thickTop="1" x14ac:dyDescent="0.25">
      <c r="D266" s="106"/>
      <c r="E266" s="106"/>
      <c r="F266" s="106"/>
      <c r="X266" s="99"/>
    </row>
    <row r="267" spans="2:24" x14ac:dyDescent="0.25">
      <c r="D267" s="106"/>
      <c r="E267" s="106"/>
      <c r="F267" s="106"/>
      <c r="X267" s="99"/>
    </row>
    <row r="268" spans="2:24" x14ac:dyDescent="0.25">
      <c r="D268" s="106"/>
      <c r="E268" s="106"/>
      <c r="F268" s="106"/>
      <c r="G268" s="102"/>
      <c r="H268" s="102"/>
      <c r="I268" s="89"/>
      <c r="X268" s="99"/>
    </row>
    <row r="269" spans="2:24" x14ac:dyDescent="0.25">
      <c r="B269" s="110">
        <v>16</v>
      </c>
      <c r="C269" s="107" t="s">
        <v>121</v>
      </c>
      <c r="D269" s="106"/>
      <c r="E269" s="106"/>
      <c r="F269" s="106"/>
      <c r="G269" s="102"/>
      <c r="H269" s="102"/>
      <c r="I269" s="89"/>
      <c r="X269" s="99"/>
    </row>
    <row r="270" spans="2:24" ht="29.25" x14ac:dyDescent="0.25">
      <c r="D270" s="123" t="s">
        <v>101</v>
      </c>
      <c r="E270" s="123" t="s">
        <v>99</v>
      </c>
      <c r="F270" s="123" t="s">
        <v>100</v>
      </c>
      <c r="G270" s="127" t="s">
        <v>40</v>
      </c>
      <c r="H270" s="124" t="s">
        <v>44</v>
      </c>
      <c r="I270" s="127" t="s">
        <v>6</v>
      </c>
      <c r="X270" s="99"/>
    </row>
    <row r="271" spans="2:24" x14ac:dyDescent="0.25">
      <c r="D271" s="115" t="s">
        <v>28</v>
      </c>
      <c r="E271" s="115" t="s">
        <v>28</v>
      </c>
      <c r="F271" s="115" t="s">
        <v>28</v>
      </c>
      <c r="G271" s="104" t="s">
        <v>28</v>
      </c>
      <c r="H271" s="104" t="s">
        <v>28</v>
      </c>
      <c r="I271" s="104" t="s">
        <v>28</v>
      </c>
      <c r="X271" s="99"/>
    </row>
    <row r="272" spans="2:24" x14ac:dyDescent="0.25">
      <c r="C272" s="108" t="s">
        <v>103</v>
      </c>
      <c r="D272" s="113"/>
      <c r="E272" s="113"/>
      <c r="F272" s="113"/>
      <c r="G272" s="109"/>
      <c r="H272" s="109"/>
      <c r="I272" s="501">
        <f>SUM(D272:H272)</f>
        <v>0</v>
      </c>
      <c r="X272" s="99"/>
    </row>
    <row r="273" spans="2:24" x14ac:dyDescent="0.25">
      <c r="C273" s="108" t="s">
        <v>104</v>
      </c>
      <c r="D273" s="113"/>
      <c r="E273" s="113"/>
      <c r="F273" s="113"/>
      <c r="G273" s="109"/>
      <c r="H273" s="109"/>
      <c r="I273" s="501">
        <f>SUM(D273:H273)</f>
        <v>0</v>
      </c>
      <c r="X273" s="99"/>
    </row>
    <row r="274" spans="2:24" ht="15.75" thickBot="1" x14ac:dyDescent="0.3">
      <c r="C274" s="108" t="s">
        <v>105</v>
      </c>
      <c r="D274" s="417">
        <f t="shared" ref="D274:I274" si="11">D272+D273</f>
        <v>0</v>
      </c>
      <c r="E274" s="417">
        <f t="shared" si="11"/>
        <v>0</v>
      </c>
      <c r="F274" s="417">
        <f t="shared" si="11"/>
        <v>0</v>
      </c>
      <c r="G274" s="417">
        <f t="shared" si="11"/>
        <v>0</v>
      </c>
      <c r="H274" s="417">
        <f t="shared" si="11"/>
        <v>0</v>
      </c>
      <c r="I274" s="417">
        <f t="shared" si="11"/>
        <v>0</v>
      </c>
      <c r="X274" s="99"/>
    </row>
    <row r="275" spans="2:24" ht="16.5" thickTop="1" thickBot="1" x14ac:dyDescent="0.3">
      <c r="C275" s="108" t="s">
        <v>1090</v>
      </c>
      <c r="D275" s="483"/>
      <c r="E275" s="483"/>
      <c r="F275" s="483"/>
      <c r="G275" s="484"/>
      <c r="H275" s="484"/>
      <c r="I275" s="504">
        <f>SUM(D275:H275)</f>
        <v>0</v>
      </c>
      <c r="X275" s="99"/>
    </row>
    <row r="276" spans="2:24" ht="15.75" thickTop="1" x14ac:dyDescent="0.25">
      <c r="D276" s="105"/>
      <c r="E276" s="105"/>
      <c r="F276" s="105"/>
      <c r="G276" s="108"/>
      <c r="X276" s="99"/>
    </row>
    <row r="277" spans="2:24" x14ac:dyDescent="0.25">
      <c r="D277" s="105"/>
      <c r="E277" s="105"/>
      <c r="F277" s="105"/>
      <c r="X277" s="99"/>
    </row>
    <row r="278" spans="2:24" x14ac:dyDescent="0.25">
      <c r="B278" s="110">
        <v>17</v>
      </c>
      <c r="C278" s="107" t="s">
        <v>147</v>
      </c>
      <c r="D278" s="115" t="s">
        <v>21</v>
      </c>
      <c r="E278" s="115" t="s">
        <v>20</v>
      </c>
      <c r="F278" s="115" t="s">
        <v>1045</v>
      </c>
      <c r="G278" s="108"/>
      <c r="X278" s="99"/>
    </row>
    <row r="279" spans="2:24" x14ac:dyDescent="0.25">
      <c r="D279" s="115" t="s">
        <v>28</v>
      </c>
      <c r="E279" s="115" t="s">
        <v>28</v>
      </c>
      <c r="F279" s="115" t="s">
        <v>28</v>
      </c>
      <c r="X279" s="99"/>
    </row>
    <row r="280" spans="2:24" x14ac:dyDescent="0.25">
      <c r="C280" s="108" t="s">
        <v>1094</v>
      </c>
      <c r="D280" s="113"/>
      <c r="E280" s="500">
        <f>D283</f>
        <v>0</v>
      </c>
      <c r="F280" s="113"/>
      <c r="X280" s="99"/>
    </row>
    <row r="281" spans="2:24" x14ac:dyDescent="0.25">
      <c r="C281" s="108" t="s">
        <v>1301</v>
      </c>
      <c r="D281" s="500">
        <f>D289</f>
        <v>0</v>
      </c>
      <c r="E281" s="500">
        <f>E289</f>
        <v>0</v>
      </c>
      <c r="F281" s="113"/>
      <c r="H281" s="109"/>
      <c r="I281" s="109"/>
      <c r="X281" s="99"/>
    </row>
    <row r="282" spans="2:24" x14ac:dyDescent="0.25">
      <c r="C282" s="108" t="s">
        <v>1316</v>
      </c>
      <c r="D282" s="113"/>
      <c r="E282" s="113"/>
      <c r="F282" s="113"/>
      <c r="H282" s="109"/>
      <c r="I282" s="109"/>
      <c r="X282" s="99"/>
    </row>
    <row r="283" spans="2:24" ht="15.75" thickBot="1" x14ac:dyDescent="0.3">
      <c r="C283" s="108" t="s">
        <v>109</v>
      </c>
      <c r="D283" s="417">
        <f>D280+D281-D282</f>
        <v>0</v>
      </c>
      <c r="E283" s="417">
        <f>E280+E281-E282</f>
        <v>0</v>
      </c>
      <c r="F283" s="417">
        <f>F280+F281-F282</f>
        <v>0</v>
      </c>
      <c r="H283" s="109"/>
      <c r="I283" s="109"/>
      <c r="X283" s="99"/>
    </row>
    <row r="284" spans="2:24" ht="15.75" thickTop="1" x14ac:dyDescent="0.25">
      <c r="D284" s="106"/>
      <c r="E284" s="106"/>
      <c r="F284" s="106"/>
      <c r="X284" s="99"/>
    </row>
    <row r="285" spans="2:24" x14ac:dyDescent="0.25">
      <c r="C285" s="107" t="s">
        <v>122</v>
      </c>
      <c r="D285" s="106"/>
      <c r="E285" s="106"/>
      <c r="F285" s="106"/>
      <c r="X285" s="99"/>
    </row>
    <row r="286" spans="2:24" x14ac:dyDescent="0.25">
      <c r="C286" s="108" t="s">
        <v>123</v>
      </c>
      <c r="D286" s="335"/>
      <c r="E286" s="335"/>
      <c r="F286" s="335"/>
      <c r="X286" s="99"/>
    </row>
    <row r="287" spans="2:24" x14ac:dyDescent="0.25">
      <c r="C287" s="108" t="s">
        <v>124</v>
      </c>
      <c r="D287" s="113"/>
      <c r="E287" s="113"/>
      <c r="F287" s="113"/>
      <c r="X287" s="99"/>
    </row>
    <row r="288" spans="2:24" x14ac:dyDescent="0.25">
      <c r="C288" s="108" t="s">
        <v>44</v>
      </c>
      <c r="D288" s="113"/>
      <c r="E288" s="113"/>
      <c r="F288" s="113"/>
      <c r="X288" s="99"/>
    </row>
    <row r="289" spans="2:24" x14ac:dyDescent="0.25">
      <c r="D289" s="416">
        <f>D286+D287+D288</f>
        <v>0</v>
      </c>
      <c r="E289" s="416">
        <f>E286+E287+E288</f>
        <v>0</v>
      </c>
      <c r="F289" s="416">
        <f>F286+F287+F288</f>
        <v>0</v>
      </c>
      <c r="X289" s="99"/>
    </row>
    <row r="290" spans="2:24" x14ac:dyDescent="0.25">
      <c r="C290" s="108" t="s">
        <v>125</v>
      </c>
      <c r="D290" s="113"/>
      <c r="E290" s="113"/>
      <c r="F290" s="113"/>
      <c r="X290" s="99"/>
    </row>
    <row r="291" spans="2:24" ht="15.75" thickBot="1" x14ac:dyDescent="0.3">
      <c r="C291" s="108" t="s">
        <v>126</v>
      </c>
      <c r="D291" s="417">
        <f>D289+D290</f>
        <v>0</v>
      </c>
      <c r="E291" s="417">
        <f>E289+E290</f>
        <v>0</v>
      </c>
      <c r="F291" s="417">
        <f>F289+F290</f>
        <v>0</v>
      </c>
      <c r="X291" s="99"/>
    </row>
    <row r="292" spans="2:24" ht="15.75" thickTop="1" x14ac:dyDescent="0.25">
      <c r="D292" s="106"/>
      <c r="E292" s="106"/>
      <c r="F292" s="106"/>
      <c r="X292" s="99"/>
    </row>
    <row r="293" spans="2:24" x14ac:dyDescent="0.25">
      <c r="D293" s="106"/>
      <c r="E293" s="106"/>
      <c r="F293" s="106"/>
      <c r="X293" s="99"/>
    </row>
    <row r="294" spans="2:24" x14ac:dyDescent="0.25">
      <c r="B294" s="110">
        <v>18</v>
      </c>
      <c r="C294" s="107" t="s">
        <v>127</v>
      </c>
      <c r="D294" s="106"/>
      <c r="E294" s="106"/>
      <c r="F294" s="106"/>
      <c r="G294" s="109"/>
      <c r="H294" s="109"/>
      <c r="I294" s="109"/>
      <c r="X294" s="99"/>
    </row>
    <row r="295" spans="2:24" ht="29.25" x14ac:dyDescent="0.25">
      <c r="C295" s="851" t="s">
        <v>1523</v>
      </c>
      <c r="D295" s="500">
        <f>'Funds to be remitted'!D64</f>
        <v>0</v>
      </c>
      <c r="E295" s="500">
        <f>'Funds to be remitted'!J64</f>
        <v>0</v>
      </c>
      <c r="F295" s="106"/>
      <c r="G295" s="601" t="s">
        <v>1531</v>
      </c>
      <c r="X295" s="99"/>
    </row>
    <row r="296" spans="2:24" x14ac:dyDescent="0.25">
      <c r="C296" s="108" t="s">
        <v>128</v>
      </c>
      <c r="D296" s="113"/>
      <c r="E296" s="113"/>
      <c r="F296" s="113"/>
      <c r="G296" s="87"/>
      <c r="X296" s="99"/>
    </row>
    <row r="297" spans="2:24" x14ac:dyDescent="0.25">
      <c r="C297" s="108" t="s">
        <v>129</v>
      </c>
      <c r="D297" s="113"/>
      <c r="E297" s="113"/>
      <c r="F297" s="113"/>
      <c r="G297" s="87"/>
      <c r="X297" s="99"/>
    </row>
    <row r="298" spans="2:24" x14ac:dyDescent="0.25">
      <c r="C298" s="108" t="s">
        <v>130</v>
      </c>
      <c r="D298" s="113"/>
      <c r="E298" s="113"/>
      <c r="F298" s="113"/>
      <c r="X298" s="99"/>
    </row>
    <row r="299" spans="2:24" x14ac:dyDescent="0.25">
      <c r="C299" s="108" t="s">
        <v>131</v>
      </c>
      <c r="D299" s="113"/>
      <c r="E299" s="113"/>
      <c r="F299" s="113"/>
      <c r="X299" s="99"/>
    </row>
    <row r="300" spans="2:24" x14ac:dyDescent="0.25">
      <c r="C300" s="108" t="s">
        <v>132</v>
      </c>
      <c r="D300" s="113"/>
      <c r="E300" s="113"/>
      <c r="F300" s="113"/>
      <c r="X300" s="99"/>
    </row>
    <row r="301" spans="2:24" x14ac:dyDescent="0.25">
      <c r="C301" s="108" t="s">
        <v>179</v>
      </c>
      <c r="D301" s="113"/>
      <c r="E301" s="113"/>
      <c r="F301" s="113"/>
      <c r="X301" s="99"/>
    </row>
    <row r="302" spans="2:24" ht="15.75" thickBot="1" x14ac:dyDescent="0.3">
      <c r="D302" s="417">
        <f>SUM(D295:D301)</f>
        <v>0</v>
      </c>
      <c r="E302" s="417">
        <f>SUM(E295:E301)</f>
        <v>0</v>
      </c>
      <c r="F302" s="417">
        <f>SUM(F295:F301)</f>
        <v>0</v>
      </c>
      <c r="X302" s="99"/>
    </row>
    <row r="303" spans="2:24" ht="16.5" thickTop="1" thickBot="1" x14ac:dyDescent="0.3">
      <c r="D303" s="106"/>
      <c r="E303" s="106"/>
      <c r="F303" s="106"/>
      <c r="X303" s="99"/>
    </row>
    <row r="304" spans="2:24" x14ac:dyDescent="0.25">
      <c r="C304" s="465" t="s">
        <v>199</v>
      </c>
      <c r="D304" s="466"/>
      <c r="E304" s="466"/>
      <c r="F304" s="467"/>
      <c r="X304" s="99"/>
    </row>
    <row r="305" spans="1:24" x14ac:dyDescent="0.25">
      <c r="C305" s="468"/>
      <c r="D305" s="469"/>
      <c r="E305" s="469"/>
      <c r="F305" s="470"/>
      <c r="X305" s="99"/>
    </row>
    <row r="306" spans="1:24" ht="15.75" thickBot="1" x14ac:dyDescent="0.3">
      <c r="C306" s="471"/>
      <c r="D306" s="472"/>
      <c r="E306" s="472"/>
      <c r="F306" s="473"/>
      <c r="X306" s="99"/>
    </row>
    <row r="307" spans="1:24" x14ac:dyDescent="0.25">
      <c r="D307" s="106"/>
      <c r="E307" s="106"/>
      <c r="F307" s="106"/>
      <c r="X307" s="99"/>
    </row>
    <row r="308" spans="1:24" x14ac:dyDescent="0.25">
      <c r="B308" s="110">
        <v>19</v>
      </c>
      <c r="C308" s="107" t="s">
        <v>133</v>
      </c>
      <c r="D308" s="106"/>
      <c r="E308" s="106"/>
      <c r="F308" s="106"/>
      <c r="X308" s="99"/>
    </row>
    <row r="309" spans="1:24" x14ac:dyDescent="0.25">
      <c r="D309" s="106"/>
      <c r="E309" s="106"/>
      <c r="F309" s="106"/>
      <c r="X309" s="99"/>
    </row>
    <row r="310" spans="1:24" s="108" customFormat="1" x14ac:dyDescent="0.25">
      <c r="A310" s="99"/>
      <c r="B310" s="110"/>
      <c r="C310" s="107" t="s">
        <v>148</v>
      </c>
      <c r="D310" s="106"/>
      <c r="E310" s="106"/>
      <c r="F310" s="106"/>
      <c r="G310" s="101"/>
      <c r="H310" s="101"/>
      <c r="I310" s="101"/>
    </row>
    <row r="311" spans="1:24" ht="15.75" thickBot="1" x14ac:dyDescent="0.3">
      <c r="D311" s="333"/>
      <c r="E311" s="333"/>
      <c r="F311" s="333"/>
      <c r="X311" s="99"/>
    </row>
    <row r="312" spans="1:24" ht="15.75" thickTop="1" x14ac:dyDescent="0.25">
      <c r="C312" s="107" t="s">
        <v>149</v>
      </c>
      <c r="D312" s="106"/>
      <c r="E312" s="106"/>
      <c r="F312" s="106"/>
      <c r="X312" s="99"/>
    </row>
    <row r="313" spans="1:24" x14ac:dyDescent="0.25">
      <c r="C313" s="107"/>
      <c r="D313" s="106"/>
      <c r="E313" s="106"/>
      <c r="F313" s="106"/>
      <c r="X313" s="99"/>
    </row>
    <row r="314" spans="1:24" x14ac:dyDescent="0.25">
      <c r="C314" s="99" t="s">
        <v>1047</v>
      </c>
      <c r="D314" s="5"/>
      <c r="E314" s="414">
        <f>D316</f>
        <v>0</v>
      </c>
      <c r="F314" s="5"/>
      <c r="X314" s="99"/>
    </row>
    <row r="315" spans="1:24" x14ac:dyDescent="0.25">
      <c r="C315" s="108" t="s">
        <v>1121</v>
      </c>
      <c r="D315" s="45"/>
      <c r="E315" s="45"/>
      <c r="F315" s="45"/>
      <c r="H315" s="109"/>
      <c r="I315" s="109"/>
      <c r="X315" s="99"/>
    </row>
    <row r="316" spans="1:24" ht="15.75" thickBot="1" x14ac:dyDescent="0.3">
      <c r="D316" s="504">
        <f>D314+D315</f>
        <v>0</v>
      </c>
      <c r="E316" s="504">
        <f>E314+E315</f>
        <v>0</v>
      </c>
      <c r="F316" s="504">
        <f>F314+F315</f>
        <v>0</v>
      </c>
      <c r="G316" s="109"/>
      <c r="H316" s="109"/>
      <c r="I316" s="109"/>
      <c r="X316" s="99"/>
    </row>
    <row r="317" spans="1:24" ht="15.75" thickTop="1" x14ac:dyDescent="0.25">
      <c r="D317" s="106"/>
      <c r="E317" s="106"/>
      <c r="F317" s="106"/>
      <c r="G317" s="109"/>
      <c r="H317" s="109"/>
      <c r="I317" s="109"/>
      <c r="X317" s="99"/>
    </row>
    <row r="318" spans="1:24" x14ac:dyDescent="0.25">
      <c r="B318" s="110">
        <v>20</v>
      </c>
      <c r="C318" s="107" t="s">
        <v>1325</v>
      </c>
      <c r="D318" s="106"/>
      <c r="E318" s="106"/>
      <c r="F318" s="106"/>
      <c r="G318" s="109"/>
      <c r="H318" s="109"/>
      <c r="I318" s="109"/>
      <c r="X318" s="99"/>
    </row>
    <row r="319" spans="1:24" x14ac:dyDescent="0.25">
      <c r="C319" s="107"/>
      <c r="D319" s="106"/>
      <c r="E319" s="106"/>
      <c r="F319" s="106"/>
      <c r="G319" s="109"/>
      <c r="H319" s="109"/>
      <c r="I319" s="109"/>
      <c r="X319" s="99"/>
    </row>
    <row r="320" spans="1:24" x14ac:dyDescent="0.25">
      <c r="C320" s="99" t="s">
        <v>1094</v>
      </c>
      <c r="D320" s="5"/>
      <c r="E320" s="414">
        <f>D322</f>
        <v>0</v>
      </c>
      <c r="F320" s="5"/>
      <c r="G320" s="109"/>
      <c r="H320" s="109"/>
      <c r="I320" s="109"/>
      <c r="X320" s="99"/>
    </row>
    <row r="321" spans="1:24" x14ac:dyDescent="0.25">
      <c r="C321" s="108" t="s">
        <v>1121</v>
      </c>
      <c r="D321" s="45"/>
      <c r="E321" s="45"/>
      <c r="F321" s="45"/>
      <c r="G321" s="109"/>
      <c r="H321" s="109"/>
      <c r="I321" s="109"/>
      <c r="X321" s="99"/>
    </row>
    <row r="322" spans="1:24" ht="15.75" thickBot="1" x14ac:dyDescent="0.3">
      <c r="C322" s="108" t="s">
        <v>1122</v>
      </c>
      <c r="D322" s="504">
        <f>D320+D321</f>
        <v>0</v>
      </c>
      <c r="E322" s="504">
        <f>E320+E321</f>
        <v>0</v>
      </c>
      <c r="F322" s="504">
        <f>F320+F321</f>
        <v>0</v>
      </c>
      <c r="G322" s="109"/>
      <c r="H322" s="109"/>
      <c r="I322" s="109"/>
      <c r="X322" s="99"/>
    </row>
    <row r="323" spans="1:24" ht="15.75" thickTop="1" x14ac:dyDescent="0.25">
      <c r="D323" s="106"/>
      <c r="E323" s="106"/>
      <c r="F323" s="106"/>
      <c r="G323" s="109"/>
      <c r="H323" s="109"/>
      <c r="I323" s="109"/>
      <c r="X323" s="99"/>
    </row>
    <row r="324" spans="1:24" x14ac:dyDescent="0.25">
      <c r="A324" s="108"/>
      <c r="B324" s="110">
        <v>21</v>
      </c>
      <c r="C324" s="107" t="s">
        <v>134</v>
      </c>
      <c r="D324" s="106"/>
      <c r="E324" s="106"/>
      <c r="F324" s="106"/>
      <c r="G324" s="130"/>
      <c r="H324" s="130"/>
      <c r="I324" s="130"/>
      <c r="X324" s="99"/>
    </row>
    <row r="325" spans="1:24" x14ac:dyDescent="0.25">
      <c r="D325" s="106"/>
      <c r="E325" s="106"/>
      <c r="F325" s="106"/>
      <c r="G325" s="130"/>
      <c r="H325" s="130"/>
      <c r="I325" s="130"/>
      <c r="X325" s="99"/>
    </row>
    <row r="326" spans="1:24" x14ac:dyDescent="0.25">
      <c r="C326" s="108" t="s">
        <v>1094</v>
      </c>
      <c r="D326" s="113"/>
      <c r="E326" s="500">
        <f>D329</f>
        <v>0</v>
      </c>
      <c r="F326" s="113"/>
      <c r="G326" s="99"/>
      <c r="H326" s="130"/>
      <c r="I326" s="130"/>
      <c r="X326" s="99"/>
    </row>
    <row r="327" spans="1:24" x14ac:dyDescent="0.25">
      <c r="C327" s="108" t="s">
        <v>136</v>
      </c>
      <c r="D327" s="113"/>
      <c r="E327" s="113"/>
      <c r="F327" s="113"/>
      <c r="G327" s="99"/>
      <c r="H327" s="130"/>
      <c r="I327" s="130"/>
      <c r="X327" s="99"/>
    </row>
    <row r="328" spans="1:24" x14ac:dyDescent="0.25">
      <c r="C328" s="108" t="s">
        <v>135</v>
      </c>
      <c r="D328" s="113"/>
      <c r="E328" s="113"/>
      <c r="F328" s="113"/>
      <c r="G328" s="99"/>
      <c r="H328" s="130"/>
      <c r="I328" s="130"/>
      <c r="X328" s="99"/>
    </row>
    <row r="329" spans="1:24" ht="15.75" thickBot="1" x14ac:dyDescent="0.3">
      <c r="C329" s="108" t="s">
        <v>1122</v>
      </c>
      <c r="D329" s="417">
        <f>D326+D327-D328</f>
        <v>0</v>
      </c>
      <c r="E329" s="417">
        <f>E326+E327-E328</f>
        <v>0</v>
      </c>
      <c r="F329" s="417">
        <f>F326+F327-F328</f>
        <v>0</v>
      </c>
      <c r="G329" s="109"/>
      <c r="H329" s="109"/>
      <c r="I329" s="109"/>
      <c r="X329" s="99"/>
    </row>
    <row r="330" spans="1:24" ht="15.75" thickTop="1" x14ac:dyDescent="0.25">
      <c r="D330" s="106"/>
      <c r="E330" s="106"/>
      <c r="F330" s="106"/>
      <c r="G330" s="109"/>
      <c r="H330" s="109"/>
      <c r="I330" s="109"/>
      <c r="X330" s="99"/>
    </row>
    <row r="331" spans="1:24" x14ac:dyDescent="0.25">
      <c r="D331" s="106"/>
      <c r="E331" s="106"/>
      <c r="F331" s="106"/>
      <c r="G331" s="109"/>
      <c r="H331" s="109"/>
      <c r="I331" s="109"/>
      <c r="X331" s="99"/>
    </row>
    <row r="332" spans="1:24" x14ac:dyDescent="0.25">
      <c r="B332" s="110">
        <v>22</v>
      </c>
      <c r="C332" s="128" t="s">
        <v>137</v>
      </c>
      <c r="D332" s="129"/>
      <c r="E332" s="129"/>
      <c r="F332" s="129"/>
      <c r="G332" s="109"/>
      <c r="H332" s="109"/>
      <c r="I332" s="109"/>
      <c r="X332" s="99"/>
    </row>
    <row r="333" spans="1:24" ht="14.25" x14ac:dyDescent="0.2">
      <c r="B333" s="88"/>
      <c r="C333" s="112"/>
      <c r="D333" s="129"/>
      <c r="E333" s="129"/>
      <c r="F333" s="129"/>
      <c r="G333" s="109"/>
      <c r="H333" s="109"/>
      <c r="I333" s="109"/>
      <c r="X333" s="99"/>
    </row>
    <row r="334" spans="1:24" x14ac:dyDescent="0.25">
      <c r="C334" s="112" t="s">
        <v>70</v>
      </c>
      <c r="D334" s="335"/>
      <c r="E334" s="335"/>
      <c r="F334" s="335"/>
      <c r="G334" s="109"/>
      <c r="H334" s="109"/>
      <c r="I334" s="109"/>
      <c r="X334" s="99"/>
    </row>
    <row r="335" spans="1:24" x14ac:dyDescent="0.25">
      <c r="C335" s="112" t="s">
        <v>138</v>
      </c>
      <c r="D335" s="540">
        <f>'Statement of Financial Performa'!D23</f>
        <v>0</v>
      </c>
      <c r="E335" s="540">
        <f>'Statement of Financial Performa'!F23</f>
        <v>0</v>
      </c>
      <c r="F335" s="548"/>
      <c r="G335" s="109"/>
      <c r="H335" s="109"/>
      <c r="I335" s="109"/>
      <c r="X335" s="99"/>
    </row>
    <row r="336" spans="1:24" x14ac:dyDescent="0.25">
      <c r="C336" s="108" t="s">
        <v>1497</v>
      </c>
      <c r="G336" s="109"/>
      <c r="H336" s="109"/>
      <c r="I336" s="109"/>
      <c r="X336" s="99"/>
    </row>
    <row r="337" spans="2:24" ht="15.75" thickBot="1" x14ac:dyDescent="0.3">
      <c r="C337" s="112" t="s">
        <v>72</v>
      </c>
      <c r="D337" s="541">
        <f>D334+D335+D336</f>
        <v>0</v>
      </c>
      <c r="E337" s="541">
        <f>E334+E335+E336</f>
        <v>0</v>
      </c>
      <c r="F337" s="541">
        <f>F334+F335+F336</f>
        <v>0</v>
      </c>
      <c r="X337" s="99"/>
    </row>
    <row r="338" spans="2:24" ht="15.75" thickTop="1" x14ac:dyDescent="0.25">
      <c r="D338" s="106"/>
      <c r="E338" s="106"/>
      <c r="F338" s="106"/>
      <c r="X338" s="99"/>
    </row>
    <row r="339" spans="2:24" x14ac:dyDescent="0.25">
      <c r="B339" s="551">
        <v>23</v>
      </c>
      <c r="C339" s="107" t="s">
        <v>1498</v>
      </c>
      <c r="D339" s="106"/>
      <c r="E339" s="106"/>
      <c r="F339" s="106"/>
      <c r="X339" s="99"/>
    </row>
    <row r="340" spans="2:24" x14ac:dyDescent="0.25">
      <c r="D340" s="106"/>
      <c r="E340" s="106"/>
      <c r="F340" s="106"/>
      <c r="X340" s="99"/>
    </row>
    <row r="341" spans="2:24" ht="14.25" x14ac:dyDescent="0.2">
      <c r="B341" s="88"/>
      <c r="C341" s="108" t="s">
        <v>139</v>
      </c>
      <c r="D341" s="113"/>
      <c r="E341" s="113"/>
      <c r="F341" s="113"/>
      <c r="X341" s="99"/>
    </row>
    <row r="342" spans="2:24" ht="14.25" x14ac:dyDescent="0.2">
      <c r="B342" s="88"/>
      <c r="C342" s="108" t="s">
        <v>140</v>
      </c>
      <c r="D342" s="113"/>
      <c r="E342" s="113"/>
      <c r="F342" s="113"/>
      <c r="X342" s="99"/>
    </row>
    <row r="343" spans="2:24" ht="14.25" x14ac:dyDescent="0.2">
      <c r="B343" s="88"/>
      <c r="C343" s="108" t="s">
        <v>1367</v>
      </c>
      <c r="D343" s="113"/>
      <c r="E343" s="113"/>
      <c r="F343" s="113"/>
      <c r="X343" s="99"/>
    </row>
    <row r="344" spans="2:24" ht="14.25" x14ac:dyDescent="0.2">
      <c r="B344" s="88"/>
      <c r="C344" s="108" t="s">
        <v>1368</v>
      </c>
      <c r="D344" s="113"/>
      <c r="E344" s="113"/>
      <c r="F344" s="113"/>
      <c r="X344" s="99"/>
    </row>
    <row r="345" spans="2:24" ht="14.25" x14ac:dyDescent="0.2">
      <c r="B345" s="88"/>
      <c r="C345" s="108" t="s">
        <v>1369</v>
      </c>
      <c r="D345" s="113"/>
      <c r="E345" s="113"/>
      <c r="F345" s="113"/>
      <c r="X345" s="99"/>
    </row>
    <row r="346" spans="2:24" ht="14.25" x14ac:dyDescent="0.2">
      <c r="B346" s="88"/>
      <c r="C346" s="108" t="s">
        <v>1370</v>
      </c>
      <c r="D346" s="113"/>
      <c r="E346" s="113"/>
      <c r="F346" s="113"/>
      <c r="X346" s="99"/>
    </row>
    <row r="347" spans="2:24" thickBot="1" x14ac:dyDescent="0.25">
      <c r="B347" s="88"/>
      <c r="D347" s="417">
        <f>D341+D342+D343+D344+D345+D346</f>
        <v>0</v>
      </c>
      <c r="E347" s="417">
        <f>E341+E342+E343+E344+E345+E346</f>
        <v>0</v>
      </c>
      <c r="F347" s="417">
        <f>F341+F342+F343+F344+F345+F346</f>
        <v>0</v>
      </c>
      <c r="G347" s="99"/>
      <c r="H347" s="99"/>
      <c r="I347" s="99"/>
      <c r="X347" s="99"/>
    </row>
    <row r="348" spans="2:24" ht="15.75" thickTop="1" x14ac:dyDescent="0.25">
      <c r="B348" s="551"/>
      <c r="G348" s="99"/>
      <c r="H348" s="99"/>
      <c r="I348" s="99"/>
      <c r="X348" s="99"/>
    </row>
    <row r="349" spans="2:24" x14ac:dyDescent="0.25">
      <c r="B349" s="551"/>
      <c r="G349" s="99"/>
      <c r="H349" s="99"/>
      <c r="I349" s="99"/>
      <c r="X349" s="99"/>
    </row>
    <row r="350" spans="2:24" x14ac:dyDescent="0.25">
      <c r="B350" s="551">
        <v>24</v>
      </c>
      <c r="C350" s="107" t="s">
        <v>279</v>
      </c>
      <c r="G350" s="99"/>
      <c r="H350" s="99"/>
      <c r="I350" s="99"/>
      <c r="X350" s="99"/>
    </row>
    <row r="351" spans="2:24" x14ac:dyDescent="0.25">
      <c r="B351" s="551"/>
      <c r="C351" s="108" t="s">
        <v>9</v>
      </c>
      <c r="D351" s="837">
        <f>-D11</f>
        <v>0</v>
      </c>
      <c r="E351" s="837">
        <f>-E11</f>
        <v>0</v>
      </c>
      <c r="F351" s="837">
        <f>-F11</f>
        <v>0</v>
      </c>
      <c r="G351" s="99"/>
      <c r="H351" s="99"/>
      <c r="I351" s="99"/>
      <c r="X351" s="99"/>
    </row>
    <row r="352" spans="2:24" x14ac:dyDescent="0.25">
      <c r="C352" s="108" t="s">
        <v>180</v>
      </c>
      <c r="D352" s="501">
        <f>-(D22+D33)</f>
        <v>0</v>
      </c>
      <c r="E352" s="501">
        <f>-(E22+E33)</f>
        <v>0</v>
      </c>
      <c r="F352" s="501">
        <f>-(F22+F33)</f>
        <v>0</v>
      </c>
      <c r="G352" s="99"/>
      <c r="H352" s="99"/>
      <c r="I352" s="99"/>
      <c r="X352" s="99"/>
    </row>
    <row r="353" spans="2:24" x14ac:dyDescent="0.25">
      <c r="C353" s="108" t="s">
        <v>181</v>
      </c>
      <c r="D353" s="501">
        <f>-D50</f>
        <v>0</v>
      </c>
      <c r="E353" s="501">
        <f>-E50</f>
        <v>0</v>
      </c>
      <c r="F353" s="501">
        <f>-F50</f>
        <v>0</v>
      </c>
      <c r="G353" s="99"/>
      <c r="H353" s="99"/>
      <c r="I353" s="99"/>
      <c r="X353" s="99"/>
    </row>
    <row r="354" spans="2:24" x14ac:dyDescent="0.25">
      <c r="C354" s="108" t="s">
        <v>195</v>
      </c>
      <c r="D354" s="501">
        <f>-D70</f>
        <v>0</v>
      </c>
      <c r="E354" s="501">
        <f>-E70</f>
        <v>0</v>
      </c>
      <c r="F354" s="501">
        <f>-F70</f>
        <v>0</v>
      </c>
      <c r="G354" s="99"/>
      <c r="H354" s="99"/>
      <c r="I354" s="99"/>
      <c r="X354" s="99"/>
    </row>
    <row r="355" spans="2:24" x14ac:dyDescent="0.25">
      <c r="C355" s="108" t="s">
        <v>1101</v>
      </c>
      <c r="D355" s="501">
        <f>-(SUM('Notes on Subsidiaries'!AA21,'Notes on Subsidiaries'!AA52,'Notes on Subsidiaries'!AA83))</f>
        <v>0</v>
      </c>
      <c r="E355" s="501">
        <f>-(SUM('Notes on Subsidiaries'!AB21,'Notes on Subsidiaries'!AB52,'Notes on Subsidiaries'!AB83))</f>
        <v>0</v>
      </c>
      <c r="F355" s="501">
        <f>-(SUM('Notes on Subsidiaries'!AC21,'Notes on Subsidiaries'!AC52,'Notes on Subsidiaries'!AC83))</f>
        <v>0</v>
      </c>
      <c r="G355" s="99"/>
      <c r="H355" s="99"/>
      <c r="I355" s="99"/>
      <c r="X355" s="99"/>
    </row>
    <row r="356" spans="2:24" x14ac:dyDescent="0.25">
      <c r="C356" s="108" t="s">
        <v>161</v>
      </c>
      <c r="D356" s="501">
        <f>-D118</f>
        <v>0</v>
      </c>
      <c r="E356" s="501">
        <f>-E118</f>
        <v>0</v>
      </c>
      <c r="F356" s="501">
        <f>-F118</f>
        <v>0</v>
      </c>
      <c r="G356" s="99"/>
      <c r="H356" s="99"/>
      <c r="I356" s="99"/>
      <c r="X356" s="99"/>
    </row>
    <row r="357" spans="2:24" x14ac:dyDescent="0.25">
      <c r="C357" s="108" t="s">
        <v>26</v>
      </c>
      <c r="D357" s="109" t="s">
        <v>948</v>
      </c>
      <c r="E357" s="501">
        <f>(I147-I148)</f>
        <v>0</v>
      </c>
      <c r="F357" s="113"/>
      <c r="G357" s="99"/>
      <c r="H357" s="99"/>
      <c r="I357" s="99"/>
      <c r="X357" s="99"/>
    </row>
    <row r="358" spans="2:24" x14ac:dyDescent="0.25">
      <c r="C358" s="108" t="s">
        <v>25</v>
      </c>
      <c r="D358" s="109"/>
      <c r="E358" s="501">
        <f>-G173</f>
        <v>0</v>
      </c>
      <c r="F358" s="113"/>
      <c r="G358" s="99"/>
      <c r="H358" s="99"/>
      <c r="I358" s="99"/>
      <c r="X358" s="99"/>
    </row>
    <row r="359" spans="2:24" x14ac:dyDescent="0.25">
      <c r="C359" s="108" t="s">
        <v>44</v>
      </c>
      <c r="D359" s="109"/>
      <c r="E359" s="109"/>
      <c r="F359" s="113"/>
      <c r="G359" s="99"/>
      <c r="H359" s="99"/>
      <c r="I359" s="99"/>
      <c r="X359" s="99"/>
    </row>
    <row r="360" spans="2:24" ht="15.75" thickBot="1" x14ac:dyDescent="0.3">
      <c r="C360" s="108" t="s">
        <v>6</v>
      </c>
      <c r="D360" s="542">
        <f>SUM(D351:D359)</f>
        <v>0</v>
      </c>
      <c r="E360" s="542">
        <f>SUM(E351:E359)</f>
        <v>0</v>
      </c>
      <c r="F360" s="542">
        <f>SUM(F351:F359)</f>
        <v>0</v>
      </c>
      <c r="G360" s="99"/>
      <c r="H360" s="99"/>
      <c r="I360" s="99"/>
      <c r="X360" s="99"/>
    </row>
    <row r="361" spans="2:24" ht="15.75" thickTop="1" x14ac:dyDescent="0.25">
      <c r="G361" s="99"/>
      <c r="H361" s="99"/>
      <c r="I361" s="99"/>
      <c r="X361" s="99"/>
    </row>
    <row r="363" spans="2:24" x14ac:dyDescent="0.25">
      <c r="B363" s="110">
        <v>25</v>
      </c>
      <c r="C363" s="107" t="s">
        <v>208</v>
      </c>
      <c r="G363" s="99"/>
      <c r="H363" s="99"/>
      <c r="I363" s="99"/>
      <c r="X363" s="99"/>
    </row>
    <row r="364" spans="2:24" ht="15.75" thickBot="1" x14ac:dyDescent="0.3">
      <c r="C364" s="108" t="s">
        <v>209</v>
      </c>
      <c r="G364" s="99"/>
      <c r="H364" s="99"/>
      <c r="I364" s="99"/>
      <c r="X364" s="99"/>
    </row>
    <row r="365" spans="2:24" ht="15.75" thickBot="1" x14ac:dyDescent="0.3">
      <c r="C365" s="329"/>
      <c r="D365" s="334"/>
      <c r="E365" s="334"/>
      <c r="F365" s="334"/>
      <c r="G365" s="99"/>
      <c r="H365" s="99"/>
      <c r="I365" s="99"/>
      <c r="X365" s="99"/>
    </row>
    <row r="366" spans="2:24" ht="15.75" thickBot="1" x14ac:dyDescent="0.3">
      <c r="C366" s="329"/>
      <c r="D366" s="334"/>
      <c r="E366" s="334"/>
      <c r="F366" s="334"/>
      <c r="G366" s="99"/>
      <c r="H366" s="99"/>
      <c r="I366" s="99"/>
      <c r="X366" s="99"/>
    </row>
    <row r="367" spans="2:24" ht="15.75" thickBot="1" x14ac:dyDescent="0.3">
      <c r="C367" s="329"/>
      <c r="D367" s="334"/>
      <c r="E367" s="334"/>
      <c r="F367" s="334"/>
      <c r="G367" s="99"/>
      <c r="H367" s="99"/>
      <c r="I367" s="99"/>
      <c r="X367" s="99"/>
    </row>
    <row r="368" spans="2:24" ht="15.75" thickBot="1" x14ac:dyDescent="0.3">
      <c r="C368" s="329"/>
      <c r="D368" s="334"/>
      <c r="E368" s="334"/>
      <c r="F368" s="334"/>
      <c r="G368" s="99"/>
      <c r="H368" s="99"/>
      <c r="I368" s="99"/>
      <c r="X368" s="99"/>
    </row>
    <row r="369" spans="2:24" ht="15.75" thickBot="1" x14ac:dyDescent="0.3">
      <c r="C369" s="329"/>
      <c r="D369" s="334"/>
      <c r="E369" s="334"/>
      <c r="F369" s="334"/>
      <c r="G369" s="99"/>
      <c r="H369" s="99"/>
      <c r="I369" s="99"/>
      <c r="X369" s="99"/>
    </row>
    <row r="370" spans="2:24" ht="15.75" thickBot="1" x14ac:dyDescent="0.3">
      <c r="C370" s="329"/>
      <c r="D370" s="334"/>
      <c r="E370" s="334"/>
      <c r="F370" s="334"/>
      <c r="G370" s="99"/>
      <c r="H370" s="99"/>
      <c r="I370" s="99"/>
      <c r="X370" s="99"/>
    </row>
    <row r="371" spans="2:24" ht="15.75" thickBot="1" x14ac:dyDescent="0.3">
      <c r="C371" s="329"/>
      <c r="D371" s="334"/>
      <c r="E371" s="334"/>
      <c r="F371" s="334"/>
      <c r="G371" s="99"/>
      <c r="H371" s="99"/>
      <c r="I371" s="99"/>
      <c r="X371" s="99"/>
    </row>
    <row r="372" spans="2:24" ht="15.75" thickBot="1" x14ac:dyDescent="0.3">
      <c r="C372" s="329"/>
      <c r="D372" s="334"/>
      <c r="E372" s="334"/>
      <c r="F372" s="334"/>
      <c r="G372" s="99" t="s">
        <v>1343</v>
      </c>
      <c r="H372" s="99"/>
      <c r="I372" s="99"/>
      <c r="X372" s="99"/>
    </row>
    <row r="373" spans="2:24" ht="15.75" thickBot="1" x14ac:dyDescent="0.3">
      <c r="C373" s="329"/>
      <c r="D373" s="334"/>
      <c r="E373" s="334"/>
      <c r="F373" s="334"/>
      <c r="G373" s="99"/>
      <c r="H373" s="99"/>
      <c r="I373" s="99"/>
      <c r="X373" s="99"/>
    </row>
    <row r="374" spans="2:24" ht="15.75" thickBot="1" x14ac:dyDescent="0.3">
      <c r="C374" s="329"/>
      <c r="D374" s="334"/>
      <c r="E374" s="334"/>
      <c r="F374" s="334"/>
      <c r="G374" s="99"/>
      <c r="H374" s="99"/>
      <c r="I374" s="99"/>
      <c r="X374" s="99"/>
    </row>
    <row r="375" spans="2:24" ht="15.75" thickBot="1" x14ac:dyDescent="0.3">
      <c r="C375" s="329"/>
      <c r="D375" s="334"/>
      <c r="E375" s="334"/>
      <c r="F375" s="334"/>
      <c r="G375" s="99"/>
      <c r="H375" s="99"/>
      <c r="I375" s="99"/>
      <c r="X375" s="99"/>
    </row>
    <row r="376" spans="2:24" ht="15.75" thickBot="1" x14ac:dyDescent="0.3">
      <c r="D376" s="543">
        <f>SUM(D365:D375)</f>
        <v>0</v>
      </c>
      <c r="E376" s="543">
        <f>SUM(E365:E375)</f>
        <v>0</v>
      </c>
      <c r="F376" s="543">
        <f>SUM(F365:F375)</f>
        <v>0</v>
      </c>
      <c r="G376" s="99"/>
      <c r="H376" s="99"/>
      <c r="I376" s="99"/>
      <c r="X376" s="99"/>
    </row>
    <row r="377" spans="2:24" ht="16.5" thickTop="1" thickBot="1" x14ac:dyDescent="0.3">
      <c r="G377" s="99"/>
      <c r="H377" s="99"/>
      <c r="I377" s="99"/>
      <c r="X377" s="99"/>
    </row>
    <row r="378" spans="2:24" x14ac:dyDescent="0.25">
      <c r="C378" s="465" t="s">
        <v>199</v>
      </c>
      <c r="D378" s="466"/>
      <c r="E378" s="466"/>
      <c r="F378" s="467"/>
      <c r="G378" s="99"/>
      <c r="H378" s="99"/>
      <c r="I378" s="99"/>
      <c r="X378" s="99"/>
    </row>
    <row r="379" spans="2:24" x14ac:dyDescent="0.2">
      <c r="B379" s="99"/>
      <c r="C379" s="468"/>
      <c r="D379" s="469"/>
      <c r="E379" s="469"/>
      <c r="F379" s="470"/>
      <c r="G379" s="99"/>
      <c r="H379" s="99"/>
      <c r="I379" s="99"/>
      <c r="X379" s="99"/>
    </row>
    <row r="380" spans="2:24" ht="15.75" thickBot="1" x14ac:dyDescent="0.25">
      <c r="B380" s="99"/>
      <c r="C380" s="471"/>
      <c r="D380" s="472"/>
      <c r="E380" s="472"/>
      <c r="F380" s="473"/>
      <c r="G380" s="99"/>
      <c r="H380" s="99"/>
      <c r="I380" s="99"/>
      <c r="X380" s="99"/>
    </row>
    <row r="425" spans="2:24" ht="14.25" x14ac:dyDescent="0.2">
      <c r="B425" s="99"/>
      <c r="C425" s="99"/>
      <c r="D425" s="99"/>
      <c r="E425" s="99"/>
      <c r="F425" s="99"/>
      <c r="G425" s="99"/>
      <c r="H425" s="99"/>
      <c r="I425" s="99"/>
      <c r="X425" s="99"/>
    </row>
    <row r="426" spans="2:24" ht="14.25" x14ac:dyDescent="0.2">
      <c r="B426" s="99"/>
      <c r="C426" s="99"/>
      <c r="D426" s="99"/>
      <c r="E426" s="99"/>
      <c r="F426" s="99"/>
      <c r="G426" s="99"/>
      <c r="H426" s="99"/>
      <c r="I426" s="99"/>
      <c r="X426" s="99"/>
    </row>
    <row r="427" spans="2:24" ht="14.25" x14ac:dyDescent="0.2">
      <c r="B427" s="99"/>
      <c r="G427" s="99"/>
      <c r="H427" s="99"/>
      <c r="I427" s="99"/>
      <c r="X427" s="99"/>
    </row>
    <row r="428" spans="2:24" ht="14.25" x14ac:dyDescent="0.2">
      <c r="B428" s="99"/>
      <c r="G428" s="99"/>
      <c r="H428" s="99"/>
      <c r="I428" s="99"/>
      <c r="X428" s="99"/>
    </row>
    <row r="429" spans="2:24" ht="14.25" x14ac:dyDescent="0.2">
      <c r="B429" s="99"/>
      <c r="G429" s="99"/>
      <c r="H429" s="99"/>
      <c r="I429" s="99"/>
      <c r="X429" s="99"/>
    </row>
    <row r="430" spans="2:24" ht="14.25" x14ac:dyDescent="0.2">
      <c r="B430" s="99"/>
      <c r="G430" s="99"/>
      <c r="H430" s="99"/>
      <c r="I430" s="99"/>
      <c r="X430" s="99"/>
    </row>
    <row r="431" spans="2:24" ht="14.25" x14ac:dyDescent="0.2">
      <c r="B431" s="99"/>
      <c r="G431" s="99"/>
      <c r="H431" s="99"/>
      <c r="I431" s="99"/>
      <c r="X431" s="99"/>
    </row>
    <row r="432" spans="2:24" ht="14.25" x14ac:dyDescent="0.2">
      <c r="B432" s="99"/>
      <c r="G432" s="99"/>
      <c r="H432" s="99"/>
      <c r="I432" s="99"/>
      <c r="X432" s="99"/>
    </row>
    <row r="433" spans="2:24" ht="14.25" x14ac:dyDescent="0.2">
      <c r="B433" s="99"/>
      <c r="C433" s="99"/>
      <c r="D433" s="99"/>
      <c r="E433" s="99"/>
      <c r="F433" s="99"/>
      <c r="G433" s="99"/>
      <c r="H433" s="99"/>
      <c r="I433" s="99"/>
      <c r="X433" s="99"/>
    </row>
    <row r="434" spans="2:24" ht="14.25" x14ac:dyDescent="0.2">
      <c r="B434" s="99"/>
      <c r="C434" s="99"/>
      <c r="D434" s="99"/>
      <c r="E434" s="99"/>
      <c r="F434" s="99"/>
      <c r="G434" s="99"/>
      <c r="H434" s="99"/>
      <c r="I434" s="99"/>
      <c r="X434" s="99"/>
    </row>
    <row r="435" spans="2:24" ht="14.25" x14ac:dyDescent="0.2">
      <c r="B435" s="99"/>
      <c r="C435" s="99"/>
      <c r="D435" s="99"/>
      <c r="E435" s="99"/>
      <c r="F435" s="99"/>
      <c r="G435" s="99"/>
      <c r="H435" s="99"/>
      <c r="I435" s="99"/>
      <c r="X435" s="99"/>
    </row>
    <row r="436" spans="2:24" ht="14.25" x14ac:dyDescent="0.2">
      <c r="B436" s="99"/>
      <c r="C436" s="99"/>
      <c r="D436" s="99"/>
      <c r="E436" s="99"/>
      <c r="F436" s="99"/>
      <c r="G436" s="99"/>
      <c r="H436" s="99"/>
      <c r="I436" s="99"/>
      <c r="X436" s="99"/>
    </row>
    <row r="437" spans="2:24" ht="14.25" x14ac:dyDescent="0.2">
      <c r="B437" s="99"/>
      <c r="C437" s="99"/>
      <c r="D437" s="99"/>
      <c r="E437" s="99"/>
      <c r="F437" s="99"/>
      <c r="X437" s="99"/>
    </row>
    <row r="438" spans="2:24" ht="14.25" x14ac:dyDescent="0.2">
      <c r="B438" s="99"/>
      <c r="C438" s="99"/>
      <c r="D438" s="99"/>
      <c r="E438" s="99"/>
      <c r="F438" s="99"/>
      <c r="X438" s="99"/>
    </row>
    <row r="439" spans="2:24" ht="14.25" x14ac:dyDescent="0.2">
      <c r="B439" s="99"/>
      <c r="C439" s="99"/>
      <c r="D439" s="99"/>
      <c r="E439" s="99"/>
      <c r="F439" s="99"/>
      <c r="X439" s="99"/>
    </row>
    <row r="440" spans="2:24" ht="14.25" x14ac:dyDescent="0.2">
      <c r="B440" s="99"/>
      <c r="C440" s="99"/>
      <c r="D440" s="99"/>
      <c r="E440" s="99"/>
      <c r="F440" s="99"/>
      <c r="X440" s="99"/>
    </row>
    <row r="441" spans="2:24" ht="14.25" x14ac:dyDescent="0.2">
      <c r="B441" s="99"/>
      <c r="C441" s="99"/>
      <c r="D441" s="99"/>
      <c r="E441" s="99"/>
      <c r="F441" s="99"/>
      <c r="X441" s="99"/>
    </row>
    <row r="442" spans="2:24" ht="14.25" x14ac:dyDescent="0.2">
      <c r="B442" s="99"/>
      <c r="C442" s="99"/>
      <c r="D442" s="99"/>
      <c r="E442" s="99"/>
      <c r="F442" s="99"/>
      <c r="X442" s="99"/>
    </row>
    <row r="443" spans="2:24" ht="14.25" x14ac:dyDescent="0.2">
      <c r="B443" s="99"/>
      <c r="C443" s="99"/>
      <c r="D443" s="99"/>
      <c r="E443" s="99"/>
      <c r="F443" s="99"/>
      <c r="G443" s="99"/>
      <c r="H443" s="99"/>
      <c r="I443" s="99"/>
      <c r="X443" s="99"/>
    </row>
    <row r="444" spans="2:24" ht="14.25" x14ac:dyDescent="0.2">
      <c r="B444" s="99"/>
      <c r="C444" s="99"/>
      <c r="D444" s="99"/>
      <c r="E444" s="99"/>
      <c r="F444" s="99"/>
      <c r="G444" s="99"/>
      <c r="H444" s="99"/>
      <c r="I444" s="99"/>
      <c r="X444" s="99"/>
    </row>
  </sheetData>
  <sheetProtection algorithmName="SHA-512" hashValue="p3gsiAa1s2cKZD/P2e13Zdrm1lrQBG8VtSy7+cEgDQ/lh/EMxiWfQzO8GykhtiKAOPprLkCsWCZOpfha+YSWgQ==" saltValue="YcxAdkj/zxWmyKxf97xccQ==" spinCount="100000" sheet="1" objects="1" scenarios="1"/>
  <mergeCells count="5">
    <mergeCell ref="K1:K3"/>
    <mergeCell ref="A1:A4"/>
    <mergeCell ref="G1:G3"/>
    <mergeCell ref="C207:F209"/>
    <mergeCell ref="C110:I110"/>
  </mergeCells>
  <hyperlinks>
    <hyperlink ref="A1" location="HOME!A1" display="HOME"/>
    <hyperlink ref="A2" location="HOME!A1" display="HOME!A1"/>
    <hyperlink ref="A3" location="HOME!A1" display="HOME!A1"/>
    <hyperlink ref="A4" location="HOME!A1" display="HOME!A1"/>
    <hyperlink ref="K1:K3" location="HOME!A1" display="Home"/>
    <hyperlink ref="G1:G3" location="'Statement of Financial Position'!A1" display="SFP"/>
    <hyperlink ref="Z4" location="'Schedule of Investments'!A1" display="Investment Schedule"/>
    <hyperlink ref="G295" location="'Funds to be remitted'!A1" display="Input Details Here"/>
  </hyperlinks>
  <pageMargins left="0.7" right="0.7" top="0.75" bottom="0.75" header="0.3" footer="0.3"/>
  <pageSetup orientation="landscape" horizontalDpi="300" verticalDpi="300" r:id="rId1"/>
  <headerFooter alignWithMargins="0"/>
  <rowBreaks count="2" manualBreakCount="2">
    <brk id="39" min="1" max="8" man="1"/>
    <brk id="218" min="1" max="256"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0"/>
  <sheetViews>
    <sheetView workbookViewId="0">
      <selection activeCell="G1" sqref="G1"/>
    </sheetView>
  </sheetViews>
  <sheetFormatPr defaultRowHeight="15" x14ac:dyDescent="0.25"/>
  <cols>
    <col min="1" max="1" width="18.140625" style="87" customWidth="1"/>
    <col min="2" max="2" width="24.140625" style="87" bestFit="1" customWidth="1"/>
    <col min="3" max="3" width="14.5703125" style="87" bestFit="1" customWidth="1"/>
    <col min="4" max="4" width="22.7109375" style="87" bestFit="1" customWidth="1"/>
    <col min="5" max="5" width="31.28515625" style="87" bestFit="1" customWidth="1"/>
    <col min="6" max="6" width="15.140625" style="87" bestFit="1" customWidth="1"/>
    <col min="7" max="7" width="24.140625" style="87" customWidth="1"/>
    <col min="8" max="16384" width="9.140625" style="87"/>
  </cols>
  <sheetData>
    <row r="1" spans="1:7" x14ac:dyDescent="0.25">
      <c r="A1" s="87" t="s">
        <v>1377</v>
      </c>
      <c r="B1" s="87">
        <f>[3]HOME!I5</f>
        <v>0</v>
      </c>
      <c r="G1" s="820" t="s">
        <v>172</v>
      </c>
    </row>
    <row r="2" spans="1:7" x14ac:dyDescent="0.25">
      <c r="A2" s="87" t="s">
        <v>266</v>
      </c>
      <c r="B2" s="821">
        <f>[3]HOME!O5</f>
        <v>42643</v>
      </c>
      <c r="G2" s="820"/>
    </row>
    <row r="3" spans="1:7" x14ac:dyDescent="0.25">
      <c r="G3" s="820" t="s">
        <v>1379</v>
      </c>
    </row>
    <row r="5" spans="1:7" x14ac:dyDescent="0.25">
      <c r="A5" s="816" t="s">
        <v>60</v>
      </c>
      <c r="B5" s="816" t="s">
        <v>1378</v>
      </c>
      <c r="C5" s="817" t="s">
        <v>1372</v>
      </c>
      <c r="D5" s="817" t="s">
        <v>1373</v>
      </c>
      <c r="E5" s="817" t="s">
        <v>1374</v>
      </c>
      <c r="F5" s="817" t="s">
        <v>1375</v>
      </c>
      <c r="G5" s="818" t="s">
        <v>1145</v>
      </c>
    </row>
    <row r="6" spans="1:7" x14ac:dyDescent="0.25">
      <c r="A6" s="816"/>
      <c r="B6" s="196"/>
      <c r="C6" s="196"/>
      <c r="D6" s="196"/>
      <c r="E6" s="196"/>
      <c r="F6" s="196"/>
      <c r="G6" s="196"/>
    </row>
    <row r="7" spans="1:7" x14ac:dyDescent="0.25">
      <c r="A7" s="816"/>
      <c r="B7" s="196"/>
      <c r="C7" s="196"/>
      <c r="D7" s="196"/>
      <c r="E7" s="196"/>
      <c r="F7" s="196"/>
      <c r="G7" s="196"/>
    </row>
    <row r="8" spans="1:7" x14ac:dyDescent="0.25">
      <c r="A8" s="816"/>
      <c r="B8" s="196"/>
      <c r="C8" s="196"/>
      <c r="D8" s="196"/>
      <c r="E8" s="196"/>
      <c r="F8" s="196"/>
      <c r="G8" s="196"/>
    </row>
    <row r="9" spans="1:7" x14ac:dyDescent="0.25">
      <c r="A9" s="816"/>
      <c r="B9" s="196"/>
      <c r="C9" s="196"/>
      <c r="D9" s="196"/>
      <c r="E9" s="196"/>
      <c r="F9" s="196"/>
      <c r="G9" s="196"/>
    </row>
    <row r="10" spans="1:7" x14ac:dyDescent="0.25">
      <c r="A10" s="816"/>
      <c r="B10" s="196"/>
      <c r="C10" s="196"/>
      <c r="D10" s="196"/>
      <c r="E10" s="196"/>
      <c r="F10" s="196"/>
      <c r="G10" s="196"/>
    </row>
    <row r="11" spans="1:7" x14ac:dyDescent="0.25">
      <c r="A11" s="816"/>
      <c r="B11" s="196"/>
      <c r="C11" s="196"/>
      <c r="D11" s="196"/>
      <c r="E11" s="196"/>
      <c r="F11" s="196"/>
      <c r="G11" s="196"/>
    </row>
    <row r="12" spans="1:7" x14ac:dyDescent="0.25">
      <c r="A12" s="816"/>
      <c r="B12" s="196"/>
      <c r="C12" s="196"/>
      <c r="D12" s="196"/>
      <c r="E12" s="196"/>
      <c r="F12" s="196"/>
      <c r="G12" s="196"/>
    </row>
    <row r="13" spans="1:7" x14ac:dyDescent="0.25">
      <c r="A13" s="816"/>
      <c r="B13" s="196"/>
      <c r="C13" s="196"/>
      <c r="D13" s="196"/>
      <c r="E13" s="196"/>
      <c r="F13" s="196"/>
      <c r="G13" s="196"/>
    </row>
    <row r="14" spans="1:7" x14ac:dyDescent="0.25">
      <c r="A14" s="816"/>
      <c r="B14" s="196"/>
      <c r="C14" s="196"/>
      <c r="D14" s="196"/>
      <c r="E14" s="196"/>
      <c r="F14" s="196"/>
      <c r="G14" s="196"/>
    </row>
    <row r="15" spans="1:7" x14ac:dyDescent="0.25">
      <c r="A15" s="816"/>
      <c r="B15" s="196"/>
      <c r="C15" s="196"/>
      <c r="D15" s="196"/>
      <c r="E15" s="196"/>
      <c r="F15" s="196"/>
      <c r="G15" s="196"/>
    </row>
    <row r="16" spans="1:7" x14ac:dyDescent="0.25">
      <c r="A16" s="816"/>
      <c r="B16" s="196"/>
      <c r="C16" s="196"/>
      <c r="D16" s="196"/>
      <c r="E16" s="196"/>
      <c r="F16" s="196"/>
      <c r="G16" s="196"/>
    </row>
    <row r="17" spans="1:7" x14ac:dyDescent="0.25">
      <c r="A17" s="816"/>
      <c r="B17" s="196"/>
      <c r="C17" s="196"/>
      <c r="D17" s="196"/>
      <c r="E17" s="196"/>
      <c r="F17" s="196"/>
      <c r="G17" s="196"/>
    </row>
    <row r="18" spans="1:7" x14ac:dyDescent="0.25">
      <c r="A18" s="816"/>
      <c r="B18" s="196"/>
      <c r="C18" s="196"/>
      <c r="D18" s="196"/>
      <c r="E18" s="196"/>
      <c r="F18" s="196"/>
      <c r="G18" s="196"/>
    </row>
    <row r="19" spans="1:7" x14ac:dyDescent="0.25">
      <c r="A19" s="816"/>
      <c r="B19" s="196"/>
      <c r="C19" s="196"/>
      <c r="D19" s="196"/>
      <c r="E19" s="196"/>
      <c r="F19" s="196"/>
      <c r="G19" s="196"/>
    </row>
    <row r="20" spans="1:7" x14ac:dyDescent="0.25">
      <c r="A20" s="816"/>
      <c r="B20" s="196"/>
      <c r="C20" s="196"/>
      <c r="D20" s="196"/>
      <c r="E20" s="196"/>
      <c r="F20" s="196"/>
      <c r="G20" s="196"/>
    </row>
    <row r="21" spans="1:7" x14ac:dyDescent="0.25">
      <c r="A21" s="816"/>
      <c r="B21" s="196"/>
      <c r="C21" s="196"/>
      <c r="D21" s="196"/>
      <c r="E21" s="196"/>
      <c r="F21" s="196"/>
      <c r="G21" s="196"/>
    </row>
    <row r="22" spans="1:7" x14ac:dyDescent="0.25">
      <c r="A22" s="816"/>
      <c r="B22" s="196"/>
      <c r="C22" s="196"/>
      <c r="D22" s="196"/>
      <c r="E22" s="196"/>
      <c r="F22" s="196"/>
      <c r="G22" s="196"/>
    </row>
    <row r="23" spans="1:7" x14ac:dyDescent="0.25">
      <c r="A23" s="816"/>
      <c r="B23" s="196"/>
      <c r="C23" s="196"/>
      <c r="D23" s="196"/>
      <c r="E23" s="196"/>
      <c r="F23" s="196"/>
      <c r="G23" s="196"/>
    </row>
    <row r="24" spans="1:7" x14ac:dyDescent="0.25">
      <c r="A24" s="816"/>
      <c r="B24" s="196"/>
      <c r="C24" s="196"/>
      <c r="D24" s="196"/>
      <c r="E24" s="196"/>
      <c r="F24" s="196"/>
      <c r="G24" s="196"/>
    </row>
    <row r="25" spans="1:7" x14ac:dyDescent="0.25">
      <c r="A25" s="816"/>
      <c r="B25" s="196"/>
      <c r="C25" s="196"/>
      <c r="D25" s="196"/>
      <c r="E25" s="196"/>
      <c r="F25" s="196"/>
      <c r="G25" s="196"/>
    </row>
    <row r="26" spans="1:7" x14ac:dyDescent="0.25">
      <c r="A26" s="816"/>
      <c r="B26" s="196"/>
      <c r="C26" s="196"/>
      <c r="D26" s="196"/>
      <c r="E26" s="196"/>
      <c r="F26" s="196"/>
      <c r="G26" s="196"/>
    </row>
    <row r="27" spans="1:7" x14ac:dyDescent="0.25">
      <c r="A27" s="816"/>
      <c r="B27" s="196"/>
      <c r="C27" s="196"/>
      <c r="D27" s="196"/>
      <c r="E27" s="196"/>
      <c r="F27" s="196"/>
      <c r="G27" s="196"/>
    </row>
    <row r="28" spans="1:7" x14ac:dyDescent="0.25">
      <c r="A28" s="816"/>
      <c r="B28" s="196"/>
      <c r="C28" s="196"/>
      <c r="D28" s="196"/>
      <c r="E28" s="196"/>
      <c r="F28" s="196"/>
      <c r="G28" s="196"/>
    </row>
    <row r="29" spans="1:7" x14ac:dyDescent="0.25">
      <c r="A29" s="816"/>
      <c r="B29" s="196"/>
      <c r="C29" s="196"/>
      <c r="D29" s="196"/>
      <c r="E29" s="196"/>
      <c r="F29" s="196"/>
      <c r="G29" s="196"/>
    </row>
    <row r="30" spans="1:7" x14ac:dyDescent="0.25">
      <c r="A30" s="816"/>
      <c r="B30" s="196"/>
      <c r="C30" s="196"/>
      <c r="D30" s="196"/>
      <c r="E30" s="196"/>
      <c r="F30" s="196"/>
      <c r="G30" s="196"/>
    </row>
    <row r="31" spans="1:7" x14ac:dyDescent="0.25">
      <c r="A31" s="816"/>
      <c r="B31" s="196"/>
      <c r="C31" s="196"/>
      <c r="D31" s="196"/>
      <c r="E31" s="196"/>
      <c r="F31" s="196"/>
      <c r="G31" s="196"/>
    </row>
    <row r="32" spans="1:7" x14ac:dyDescent="0.25">
      <c r="A32" s="816"/>
      <c r="B32" s="196"/>
      <c r="C32" s="196"/>
      <c r="D32" s="196"/>
      <c r="E32" s="196"/>
      <c r="F32" s="196"/>
      <c r="G32" s="196"/>
    </row>
    <row r="33" spans="1:7" x14ac:dyDescent="0.25">
      <c r="A33" s="816"/>
      <c r="B33" s="196"/>
      <c r="C33" s="196"/>
      <c r="D33" s="196"/>
      <c r="E33" s="196"/>
      <c r="F33" s="196"/>
      <c r="G33" s="196"/>
    </row>
    <row r="34" spans="1:7" x14ac:dyDescent="0.25">
      <c r="A34" s="816"/>
      <c r="B34" s="196"/>
      <c r="C34" s="196"/>
      <c r="D34" s="196"/>
      <c r="E34" s="196"/>
      <c r="F34" s="196"/>
      <c r="G34" s="196"/>
    </row>
    <row r="35" spans="1:7" x14ac:dyDescent="0.25">
      <c r="A35" s="816"/>
      <c r="B35" s="196"/>
      <c r="C35" s="196"/>
      <c r="D35" s="196"/>
      <c r="E35" s="196"/>
      <c r="F35" s="196"/>
      <c r="G35" s="196"/>
    </row>
    <row r="36" spans="1:7" x14ac:dyDescent="0.25">
      <c r="A36" s="816"/>
      <c r="B36" s="196"/>
      <c r="C36" s="196"/>
      <c r="D36" s="196"/>
      <c r="E36" s="196"/>
      <c r="F36" s="196"/>
      <c r="G36" s="196"/>
    </row>
    <row r="37" spans="1:7" x14ac:dyDescent="0.25">
      <c r="A37" s="816"/>
      <c r="B37" s="196"/>
      <c r="C37" s="196"/>
      <c r="D37" s="196"/>
      <c r="E37" s="196"/>
      <c r="F37" s="196"/>
      <c r="G37" s="196"/>
    </row>
    <row r="38" spans="1:7" x14ac:dyDescent="0.25">
      <c r="A38" s="816"/>
      <c r="B38" s="196"/>
      <c r="C38" s="196"/>
      <c r="D38" s="196"/>
      <c r="E38" s="196"/>
      <c r="F38" s="196"/>
      <c r="G38" s="196"/>
    </row>
    <row r="39" spans="1:7" x14ac:dyDescent="0.25">
      <c r="A39" s="816"/>
      <c r="B39" s="196"/>
      <c r="C39" s="196"/>
      <c r="D39" s="196"/>
      <c r="E39" s="196"/>
      <c r="F39" s="196"/>
      <c r="G39" s="196"/>
    </row>
    <row r="40" spans="1:7" x14ac:dyDescent="0.25">
      <c r="A40" s="816"/>
      <c r="B40" s="196"/>
      <c r="C40" s="196"/>
      <c r="D40" s="196"/>
      <c r="E40" s="196"/>
      <c r="F40" s="196"/>
      <c r="G40" s="196"/>
    </row>
    <row r="41" spans="1:7" x14ac:dyDescent="0.25">
      <c r="A41" s="816"/>
      <c r="B41" s="196"/>
      <c r="C41" s="196"/>
      <c r="D41" s="196"/>
      <c r="E41" s="196"/>
      <c r="F41" s="196"/>
      <c r="G41" s="196"/>
    </row>
    <row r="42" spans="1:7" x14ac:dyDescent="0.25">
      <c r="A42" s="816"/>
      <c r="B42" s="196"/>
      <c r="C42" s="196"/>
      <c r="D42" s="196"/>
      <c r="E42" s="196"/>
      <c r="F42" s="196"/>
      <c r="G42" s="196"/>
    </row>
    <row r="43" spans="1:7" x14ac:dyDescent="0.25">
      <c r="A43" s="816"/>
      <c r="B43" s="196"/>
      <c r="C43" s="196"/>
      <c r="D43" s="196"/>
      <c r="E43" s="196"/>
      <c r="F43" s="196"/>
      <c r="G43" s="196"/>
    </row>
    <row r="44" spans="1:7" x14ac:dyDescent="0.25">
      <c r="A44" s="816"/>
      <c r="B44" s="196"/>
      <c r="C44" s="196"/>
      <c r="D44" s="196"/>
      <c r="E44" s="196"/>
      <c r="F44" s="196"/>
      <c r="G44" s="196"/>
    </row>
    <row r="45" spans="1:7" x14ac:dyDescent="0.25">
      <c r="A45" s="816"/>
      <c r="B45" s="196"/>
      <c r="C45" s="196"/>
      <c r="D45" s="196"/>
      <c r="E45" s="196"/>
      <c r="F45" s="196"/>
      <c r="G45" s="196"/>
    </row>
    <row r="46" spans="1:7" x14ac:dyDescent="0.25">
      <c r="A46" s="816"/>
      <c r="B46" s="196"/>
      <c r="C46" s="196"/>
      <c r="D46" s="196"/>
      <c r="E46" s="196"/>
      <c r="F46" s="196"/>
      <c r="G46" s="196"/>
    </row>
    <row r="47" spans="1:7" x14ac:dyDescent="0.25">
      <c r="A47" s="816"/>
      <c r="B47" s="196"/>
      <c r="C47" s="196"/>
      <c r="D47" s="196"/>
      <c r="E47" s="196"/>
      <c r="F47" s="196"/>
      <c r="G47" s="196"/>
    </row>
    <row r="48" spans="1:7" x14ac:dyDescent="0.25">
      <c r="A48" s="816"/>
      <c r="B48" s="196"/>
      <c r="C48" s="196"/>
      <c r="D48" s="196"/>
      <c r="E48" s="196"/>
      <c r="F48" s="196"/>
      <c r="G48" s="196"/>
    </row>
    <row r="49" spans="1:7" x14ac:dyDescent="0.25">
      <c r="A49" s="816"/>
      <c r="B49" s="196"/>
      <c r="C49" s="196"/>
      <c r="D49" s="196"/>
      <c r="E49" s="196"/>
      <c r="F49" s="196"/>
      <c r="G49" s="196"/>
    </row>
    <row r="50" spans="1:7" x14ac:dyDescent="0.25">
      <c r="A50" s="816"/>
      <c r="B50" s="196"/>
      <c r="C50" s="196"/>
      <c r="D50" s="196"/>
      <c r="E50" s="196"/>
      <c r="F50" s="196"/>
      <c r="G50" s="196"/>
    </row>
    <row r="51" spans="1:7" x14ac:dyDescent="0.25">
      <c r="A51" s="816"/>
      <c r="B51" s="196"/>
      <c r="C51" s="196"/>
      <c r="D51" s="196"/>
      <c r="E51" s="196"/>
      <c r="F51" s="196"/>
      <c r="G51" s="196"/>
    </row>
    <row r="52" spans="1:7" x14ac:dyDescent="0.25">
      <c r="A52" s="816"/>
      <c r="B52" s="196"/>
      <c r="C52" s="196"/>
      <c r="D52" s="196"/>
      <c r="E52" s="196"/>
      <c r="F52" s="196"/>
      <c r="G52" s="196"/>
    </row>
    <row r="53" spans="1:7" x14ac:dyDescent="0.25">
      <c r="A53" s="816"/>
      <c r="B53" s="196"/>
      <c r="C53" s="196"/>
      <c r="D53" s="196"/>
      <c r="E53" s="196"/>
      <c r="F53" s="196"/>
      <c r="G53" s="196"/>
    </row>
    <row r="54" spans="1:7" x14ac:dyDescent="0.25">
      <c r="A54" s="816"/>
      <c r="B54" s="196"/>
      <c r="C54" s="196"/>
      <c r="D54" s="196"/>
      <c r="E54" s="196"/>
      <c r="F54" s="196"/>
      <c r="G54" s="196"/>
    </row>
    <row r="55" spans="1:7" x14ac:dyDescent="0.25">
      <c r="A55" s="816"/>
      <c r="B55" s="196"/>
      <c r="C55" s="196"/>
      <c r="D55" s="196"/>
      <c r="E55" s="196"/>
      <c r="F55" s="196"/>
      <c r="G55" s="196"/>
    </row>
    <row r="56" spans="1:7" x14ac:dyDescent="0.25">
      <c r="A56" s="816"/>
      <c r="B56" s="196"/>
      <c r="C56" s="196"/>
      <c r="D56" s="196"/>
      <c r="E56" s="196"/>
      <c r="F56" s="196"/>
      <c r="G56" s="196"/>
    </row>
    <row r="57" spans="1:7" x14ac:dyDescent="0.25">
      <c r="A57" s="816"/>
      <c r="B57" s="196"/>
      <c r="C57" s="196"/>
      <c r="D57" s="196"/>
      <c r="E57" s="196"/>
      <c r="F57" s="196"/>
      <c r="G57" s="196"/>
    </row>
    <row r="58" spans="1:7" x14ac:dyDescent="0.25">
      <c r="A58" s="816"/>
      <c r="B58" s="196"/>
      <c r="C58" s="196"/>
      <c r="D58" s="196"/>
      <c r="E58" s="196"/>
      <c r="F58" s="196"/>
      <c r="G58" s="196"/>
    </row>
    <row r="59" spans="1:7" x14ac:dyDescent="0.25">
      <c r="A59" s="816"/>
      <c r="B59" s="196"/>
      <c r="C59" s="196"/>
      <c r="D59" s="196"/>
      <c r="E59" s="196"/>
      <c r="F59" s="196"/>
      <c r="G59" s="196"/>
    </row>
    <row r="60" spans="1:7" x14ac:dyDescent="0.25">
      <c r="A60" s="816"/>
      <c r="B60" s="196"/>
      <c r="C60" s="196"/>
      <c r="D60" s="196"/>
      <c r="E60" s="196"/>
      <c r="F60" s="196"/>
      <c r="G60" s="196"/>
    </row>
    <row r="61" spans="1:7" x14ac:dyDescent="0.25">
      <c r="A61" s="816"/>
      <c r="B61" s="196"/>
      <c r="C61" s="196"/>
      <c r="D61" s="196"/>
      <c r="E61" s="196"/>
      <c r="F61" s="196"/>
      <c r="G61" s="196"/>
    </row>
    <row r="62" spans="1:7" x14ac:dyDescent="0.25">
      <c r="A62" s="816"/>
      <c r="B62" s="196"/>
      <c r="C62" s="196"/>
      <c r="D62" s="196"/>
      <c r="E62" s="196"/>
      <c r="F62" s="196"/>
      <c r="G62" s="196"/>
    </row>
    <row r="63" spans="1:7" x14ac:dyDescent="0.25">
      <c r="A63" s="816"/>
      <c r="B63" s="196"/>
      <c r="C63" s="196"/>
      <c r="D63" s="196"/>
      <c r="E63" s="196"/>
      <c r="F63" s="196"/>
      <c r="G63" s="196"/>
    </row>
    <row r="64" spans="1:7" x14ac:dyDescent="0.25">
      <c r="A64" s="816"/>
      <c r="B64" s="196"/>
      <c r="C64" s="196"/>
      <c r="D64" s="196"/>
      <c r="E64" s="196"/>
      <c r="F64" s="196"/>
      <c r="G64" s="196"/>
    </row>
    <row r="65" spans="1:7" x14ac:dyDescent="0.25">
      <c r="A65" s="816"/>
      <c r="B65" s="196"/>
      <c r="C65" s="196"/>
      <c r="D65" s="196"/>
      <c r="E65" s="196"/>
      <c r="F65" s="196"/>
      <c r="G65" s="196"/>
    </row>
    <row r="66" spans="1:7" x14ac:dyDescent="0.25">
      <c r="A66" s="816"/>
      <c r="B66" s="196"/>
      <c r="C66" s="196"/>
      <c r="D66" s="196"/>
      <c r="E66" s="196"/>
      <c r="F66" s="196"/>
      <c r="G66" s="196"/>
    </row>
    <row r="67" spans="1:7" x14ac:dyDescent="0.25">
      <c r="A67" s="816"/>
      <c r="B67" s="196"/>
      <c r="C67" s="196"/>
      <c r="D67" s="196"/>
      <c r="E67" s="196"/>
      <c r="F67" s="196"/>
      <c r="G67" s="196"/>
    </row>
    <row r="68" spans="1:7" x14ac:dyDescent="0.25">
      <c r="A68" s="816"/>
      <c r="B68" s="196"/>
      <c r="C68" s="196"/>
      <c r="D68" s="196"/>
      <c r="E68" s="196"/>
      <c r="F68" s="196"/>
      <c r="G68" s="196"/>
    </row>
    <row r="69" spans="1:7" x14ac:dyDescent="0.25">
      <c r="A69" s="816"/>
      <c r="B69" s="196"/>
      <c r="C69" s="196"/>
      <c r="D69" s="196"/>
      <c r="E69" s="196"/>
      <c r="F69" s="196"/>
      <c r="G69" s="196"/>
    </row>
    <row r="70" spans="1:7" x14ac:dyDescent="0.25">
      <c r="A70" s="816"/>
      <c r="B70" s="196"/>
      <c r="C70" s="196"/>
      <c r="D70" s="196"/>
      <c r="E70" s="196"/>
      <c r="F70" s="196"/>
      <c r="G70" s="196"/>
    </row>
    <row r="71" spans="1:7" x14ac:dyDescent="0.25">
      <c r="A71" s="816"/>
      <c r="B71" s="196"/>
      <c r="C71" s="196"/>
      <c r="D71" s="196"/>
      <c r="E71" s="196"/>
      <c r="F71" s="196"/>
      <c r="G71" s="196"/>
    </row>
    <row r="72" spans="1:7" x14ac:dyDescent="0.25">
      <c r="A72" s="816"/>
      <c r="B72" s="196"/>
      <c r="C72" s="196"/>
      <c r="D72" s="196"/>
      <c r="E72" s="196"/>
      <c r="F72" s="196"/>
      <c r="G72" s="196"/>
    </row>
    <row r="73" spans="1:7" x14ac:dyDescent="0.25">
      <c r="A73" s="816"/>
      <c r="B73" s="196"/>
      <c r="C73" s="196"/>
      <c r="D73" s="196"/>
      <c r="E73" s="196"/>
      <c r="F73" s="196"/>
      <c r="G73" s="196"/>
    </row>
    <row r="74" spans="1:7" x14ac:dyDescent="0.25">
      <c r="A74" s="816"/>
      <c r="B74" s="196"/>
      <c r="C74" s="196"/>
      <c r="D74" s="196"/>
      <c r="E74" s="196"/>
      <c r="F74" s="196"/>
      <c r="G74" s="196"/>
    </row>
    <row r="75" spans="1:7" x14ac:dyDescent="0.25">
      <c r="A75" s="816"/>
      <c r="B75" s="196"/>
      <c r="C75" s="196"/>
      <c r="D75" s="196"/>
      <c r="E75" s="196"/>
      <c r="F75" s="196"/>
      <c r="G75" s="196"/>
    </row>
    <row r="76" spans="1:7" x14ac:dyDescent="0.25">
      <c r="A76" s="816"/>
      <c r="B76" s="196"/>
      <c r="C76" s="196"/>
      <c r="D76" s="196"/>
      <c r="E76" s="196"/>
      <c r="F76" s="196"/>
      <c r="G76" s="196"/>
    </row>
    <row r="77" spans="1:7" x14ac:dyDescent="0.25">
      <c r="A77" s="816"/>
      <c r="B77" s="196"/>
      <c r="C77" s="196"/>
      <c r="D77" s="196"/>
      <c r="E77" s="196"/>
      <c r="F77" s="196"/>
      <c r="G77" s="196"/>
    </row>
    <row r="78" spans="1:7" x14ac:dyDescent="0.25">
      <c r="A78" s="816"/>
      <c r="B78" s="196"/>
      <c r="C78" s="196"/>
      <c r="D78" s="196"/>
      <c r="E78" s="196"/>
      <c r="F78" s="196"/>
      <c r="G78" s="196"/>
    </row>
    <row r="79" spans="1:7" x14ac:dyDescent="0.25">
      <c r="A79" s="816"/>
      <c r="B79" s="196"/>
      <c r="C79" s="196"/>
      <c r="D79" s="196"/>
      <c r="E79" s="196"/>
      <c r="F79" s="196"/>
      <c r="G79" s="196"/>
    </row>
    <row r="80" spans="1:7" x14ac:dyDescent="0.25">
      <c r="A80" s="816"/>
      <c r="B80" s="196"/>
      <c r="C80" s="196"/>
      <c r="D80" s="196"/>
      <c r="E80" s="196"/>
      <c r="F80" s="196"/>
      <c r="G80" s="196"/>
    </row>
    <row r="81" spans="1:7" x14ac:dyDescent="0.25">
      <c r="A81" s="816"/>
      <c r="B81" s="196"/>
      <c r="C81" s="196"/>
      <c r="D81" s="196"/>
      <c r="E81" s="196"/>
      <c r="F81" s="196"/>
      <c r="G81" s="196"/>
    </row>
    <row r="82" spans="1:7" x14ac:dyDescent="0.25">
      <c r="A82" s="816"/>
      <c r="B82" s="196"/>
      <c r="C82" s="196"/>
      <c r="D82" s="196"/>
      <c r="E82" s="196"/>
      <c r="F82" s="196"/>
      <c r="G82" s="196"/>
    </row>
    <row r="83" spans="1:7" x14ac:dyDescent="0.25">
      <c r="A83" s="816"/>
      <c r="B83" s="196"/>
      <c r="C83" s="196"/>
      <c r="D83" s="196"/>
      <c r="E83" s="196"/>
      <c r="F83" s="196"/>
      <c r="G83" s="196"/>
    </row>
    <row r="84" spans="1:7" x14ac:dyDescent="0.25">
      <c r="A84" s="816"/>
      <c r="B84" s="196"/>
      <c r="C84" s="196"/>
      <c r="D84" s="196"/>
      <c r="E84" s="196"/>
      <c r="F84" s="196"/>
      <c r="G84" s="196"/>
    </row>
    <row r="85" spans="1:7" x14ac:dyDescent="0.25">
      <c r="A85" s="816"/>
      <c r="B85" s="196"/>
      <c r="C85" s="196"/>
      <c r="D85" s="196"/>
      <c r="E85" s="196"/>
      <c r="F85" s="196"/>
      <c r="G85" s="196"/>
    </row>
    <row r="86" spans="1:7" x14ac:dyDescent="0.25">
      <c r="A86" s="816"/>
      <c r="B86" s="196"/>
      <c r="C86" s="196"/>
      <c r="D86" s="196"/>
      <c r="E86" s="196"/>
      <c r="F86" s="196"/>
      <c r="G86" s="196"/>
    </row>
    <row r="87" spans="1:7" x14ac:dyDescent="0.25">
      <c r="A87" s="816"/>
      <c r="B87" s="196"/>
      <c r="C87" s="196"/>
      <c r="D87" s="196"/>
      <c r="E87" s="196"/>
      <c r="F87" s="196"/>
      <c r="G87" s="196"/>
    </row>
    <row r="88" spans="1:7" x14ac:dyDescent="0.25">
      <c r="A88" s="816"/>
      <c r="B88" s="196"/>
      <c r="C88" s="196"/>
      <c r="D88" s="196"/>
      <c r="E88" s="196"/>
      <c r="F88" s="196"/>
      <c r="G88" s="196"/>
    </row>
    <row r="89" spans="1:7" x14ac:dyDescent="0.25">
      <c r="A89" s="816"/>
      <c r="B89" s="196"/>
      <c r="C89" s="196"/>
      <c r="D89" s="196"/>
      <c r="E89" s="196"/>
      <c r="F89" s="196"/>
      <c r="G89" s="196"/>
    </row>
    <row r="90" spans="1:7" x14ac:dyDescent="0.25">
      <c r="A90" s="816"/>
      <c r="B90" s="196"/>
      <c r="C90" s="196"/>
      <c r="D90" s="196"/>
      <c r="E90" s="196"/>
      <c r="F90" s="196"/>
      <c r="G90" s="196"/>
    </row>
    <row r="91" spans="1:7" x14ac:dyDescent="0.25">
      <c r="A91" s="816"/>
      <c r="B91" s="196"/>
      <c r="C91" s="196"/>
      <c r="D91" s="196"/>
      <c r="E91" s="196"/>
      <c r="F91" s="196"/>
      <c r="G91" s="196"/>
    </row>
    <row r="92" spans="1:7" x14ac:dyDescent="0.25">
      <c r="A92" s="816"/>
      <c r="B92" s="196"/>
      <c r="C92" s="196"/>
      <c r="D92" s="196"/>
      <c r="E92" s="196"/>
      <c r="F92" s="196"/>
      <c r="G92" s="196"/>
    </row>
    <row r="93" spans="1:7" x14ac:dyDescent="0.25">
      <c r="A93" s="816"/>
      <c r="B93" s="196"/>
      <c r="C93" s="196"/>
      <c r="D93" s="196"/>
      <c r="E93" s="196"/>
      <c r="F93" s="196"/>
      <c r="G93" s="196"/>
    </row>
    <row r="94" spans="1:7" x14ac:dyDescent="0.25">
      <c r="A94" s="816"/>
      <c r="B94" s="196"/>
      <c r="C94" s="196"/>
      <c r="D94" s="196"/>
      <c r="E94" s="196"/>
      <c r="F94" s="196"/>
      <c r="G94" s="196"/>
    </row>
    <row r="95" spans="1:7" x14ac:dyDescent="0.25">
      <c r="A95" s="816"/>
      <c r="B95" s="196"/>
      <c r="C95" s="196"/>
      <c r="D95" s="196"/>
      <c r="E95" s="196"/>
      <c r="F95" s="196"/>
      <c r="G95" s="196"/>
    </row>
    <row r="96" spans="1:7" x14ac:dyDescent="0.25">
      <c r="A96" s="816"/>
      <c r="B96" s="196"/>
      <c r="C96" s="196"/>
      <c r="D96" s="196"/>
      <c r="E96" s="196"/>
      <c r="F96" s="196"/>
      <c r="G96" s="196"/>
    </row>
    <row r="97" spans="1:7" x14ac:dyDescent="0.25">
      <c r="A97" s="816"/>
      <c r="B97" s="196"/>
      <c r="C97" s="196"/>
      <c r="D97" s="196"/>
      <c r="E97" s="196"/>
      <c r="F97" s="196"/>
      <c r="G97" s="196"/>
    </row>
    <row r="98" spans="1:7" x14ac:dyDescent="0.25">
      <c r="A98" s="816"/>
      <c r="B98" s="196"/>
      <c r="C98" s="196"/>
      <c r="D98" s="196"/>
      <c r="E98" s="196"/>
      <c r="F98" s="196"/>
      <c r="G98" s="196"/>
    </row>
    <row r="99" spans="1:7" x14ac:dyDescent="0.25">
      <c r="A99" s="816"/>
      <c r="B99" s="196"/>
      <c r="C99" s="196"/>
      <c r="D99" s="196"/>
      <c r="E99" s="196"/>
      <c r="F99" s="196"/>
      <c r="G99" s="196"/>
    </row>
    <row r="100" spans="1:7" x14ac:dyDescent="0.25">
      <c r="A100" s="816"/>
      <c r="B100" s="196"/>
      <c r="C100" s="196"/>
      <c r="D100" s="196"/>
      <c r="E100" s="196"/>
      <c r="F100" s="196"/>
      <c r="G100" s="196"/>
    </row>
    <row r="101" spans="1:7" x14ac:dyDescent="0.25">
      <c r="A101" s="816"/>
      <c r="B101" s="196"/>
      <c r="C101" s="196"/>
      <c r="D101" s="196"/>
      <c r="E101" s="196"/>
      <c r="F101" s="196"/>
      <c r="G101" s="196"/>
    </row>
    <row r="102" spans="1:7" x14ac:dyDescent="0.25">
      <c r="A102" s="816"/>
      <c r="B102" s="196"/>
      <c r="C102" s="196"/>
      <c r="D102" s="196"/>
      <c r="E102" s="196"/>
      <c r="F102" s="196"/>
      <c r="G102" s="196"/>
    </row>
    <row r="103" spans="1:7" x14ac:dyDescent="0.25">
      <c r="A103" s="816"/>
      <c r="B103" s="196"/>
      <c r="C103" s="196"/>
      <c r="D103" s="196"/>
      <c r="E103" s="196"/>
      <c r="F103" s="196"/>
      <c r="G103" s="196"/>
    </row>
    <row r="104" spans="1:7" x14ac:dyDescent="0.25">
      <c r="A104" s="816"/>
      <c r="B104" s="196"/>
      <c r="C104" s="196"/>
      <c r="D104" s="196"/>
      <c r="E104" s="196"/>
      <c r="F104" s="196"/>
      <c r="G104" s="196"/>
    </row>
    <row r="105" spans="1:7" x14ac:dyDescent="0.25">
      <c r="A105" s="816"/>
      <c r="B105" s="196"/>
      <c r="C105" s="196"/>
      <c r="D105" s="196"/>
      <c r="E105" s="196"/>
      <c r="F105" s="196"/>
      <c r="G105" s="196"/>
    </row>
    <row r="106" spans="1:7" x14ac:dyDescent="0.25">
      <c r="A106" s="816"/>
      <c r="B106" s="196"/>
      <c r="C106" s="196"/>
      <c r="D106" s="196"/>
      <c r="E106" s="196"/>
      <c r="F106" s="196"/>
      <c r="G106" s="196"/>
    </row>
    <row r="107" spans="1:7" x14ac:dyDescent="0.25">
      <c r="A107" s="816"/>
      <c r="B107" s="196"/>
      <c r="C107" s="196"/>
      <c r="D107" s="196"/>
      <c r="E107" s="196"/>
      <c r="F107" s="196"/>
      <c r="G107" s="196"/>
    </row>
    <row r="108" spans="1:7" x14ac:dyDescent="0.25">
      <c r="A108" s="816"/>
      <c r="B108" s="196"/>
      <c r="C108" s="196"/>
      <c r="D108" s="196"/>
      <c r="E108" s="196"/>
      <c r="F108" s="196"/>
      <c r="G108" s="196"/>
    </row>
    <row r="109" spans="1:7" x14ac:dyDescent="0.25">
      <c r="A109" s="816"/>
      <c r="B109" s="196"/>
      <c r="C109" s="196"/>
      <c r="D109" s="196"/>
      <c r="E109" s="196"/>
      <c r="F109" s="196"/>
      <c r="G109" s="196"/>
    </row>
    <row r="110" spans="1:7" x14ac:dyDescent="0.25">
      <c r="A110" s="816"/>
      <c r="B110" s="196"/>
      <c r="C110" s="196"/>
      <c r="D110" s="196"/>
      <c r="E110" s="196"/>
      <c r="F110" s="196"/>
      <c r="G110" s="196"/>
    </row>
    <row r="111" spans="1:7" x14ac:dyDescent="0.25">
      <c r="A111" s="816"/>
      <c r="B111" s="196"/>
      <c r="C111" s="196"/>
      <c r="D111" s="196"/>
      <c r="E111" s="196"/>
      <c r="F111" s="196"/>
      <c r="G111" s="196"/>
    </row>
    <row r="112" spans="1:7" x14ac:dyDescent="0.25">
      <c r="A112" s="816"/>
      <c r="B112" s="196"/>
      <c r="C112" s="196"/>
      <c r="D112" s="196"/>
      <c r="E112" s="196"/>
      <c r="F112" s="196"/>
      <c r="G112" s="196"/>
    </row>
    <row r="113" spans="1:7" x14ac:dyDescent="0.25">
      <c r="A113" s="816"/>
      <c r="B113" s="196"/>
      <c r="C113" s="196"/>
      <c r="D113" s="196"/>
      <c r="E113" s="196"/>
      <c r="F113" s="196"/>
      <c r="G113" s="196"/>
    </row>
    <row r="114" spans="1:7" x14ac:dyDescent="0.25">
      <c r="A114" s="816"/>
      <c r="B114" s="196"/>
      <c r="C114" s="196"/>
      <c r="D114" s="196"/>
      <c r="E114" s="196"/>
      <c r="F114" s="196"/>
      <c r="G114" s="196"/>
    </row>
    <row r="115" spans="1:7" x14ac:dyDescent="0.25">
      <c r="A115" s="816"/>
      <c r="B115" s="196"/>
      <c r="C115" s="196"/>
      <c r="D115" s="196"/>
      <c r="E115" s="196"/>
      <c r="F115" s="196"/>
      <c r="G115" s="196"/>
    </row>
    <row r="116" spans="1:7" x14ac:dyDescent="0.25">
      <c r="A116" s="816"/>
      <c r="B116" s="196"/>
      <c r="C116" s="196"/>
      <c r="D116" s="196"/>
      <c r="E116" s="196"/>
      <c r="F116" s="196"/>
      <c r="G116" s="196"/>
    </row>
    <row r="117" spans="1:7" x14ac:dyDescent="0.25">
      <c r="A117" s="816"/>
      <c r="B117" s="196"/>
      <c r="C117" s="196"/>
      <c r="D117" s="196"/>
      <c r="E117" s="196"/>
      <c r="F117" s="196"/>
      <c r="G117" s="196"/>
    </row>
    <row r="118" spans="1:7" x14ac:dyDescent="0.25">
      <c r="A118" s="816"/>
      <c r="B118" s="196"/>
      <c r="C118" s="196"/>
      <c r="D118" s="196"/>
      <c r="E118" s="196"/>
      <c r="F118" s="196"/>
      <c r="G118" s="196"/>
    </row>
    <row r="119" spans="1:7" x14ac:dyDescent="0.25">
      <c r="A119" s="816"/>
      <c r="B119" s="196"/>
      <c r="C119" s="196"/>
      <c r="D119" s="196"/>
      <c r="E119" s="196"/>
      <c r="F119" s="196"/>
      <c r="G119" s="196"/>
    </row>
    <row r="120" spans="1:7" x14ac:dyDescent="0.25">
      <c r="A120" s="816"/>
      <c r="B120" s="196"/>
      <c r="C120" s="196"/>
      <c r="D120" s="196"/>
      <c r="E120" s="196"/>
      <c r="F120" s="196"/>
      <c r="G120" s="196"/>
    </row>
    <row r="121" spans="1:7" x14ac:dyDescent="0.25">
      <c r="A121" s="816"/>
      <c r="B121" s="196"/>
      <c r="C121" s="196"/>
      <c r="D121" s="196"/>
      <c r="E121" s="196"/>
      <c r="F121" s="196"/>
      <c r="G121" s="196"/>
    </row>
    <row r="122" spans="1:7" x14ac:dyDescent="0.25">
      <c r="A122" s="816"/>
      <c r="B122" s="196"/>
      <c r="C122" s="196"/>
      <c r="D122" s="196"/>
      <c r="E122" s="196"/>
      <c r="F122" s="196"/>
      <c r="G122" s="196"/>
    </row>
    <row r="123" spans="1:7" x14ac:dyDescent="0.25">
      <c r="A123" s="816"/>
      <c r="B123" s="196"/>
      <c r="C123" s="196"/>
      <c r="D123" s="196"/>
      <c r="E123" s="196"/>
      <c r="F123" s="196"/>
      <c r="G123" s="196"/>
    </row>
    <row r="124" spans="1:7" x14ac:dyDescent="0.25">
      <c r="A124" s="816"/>
      <c r="B124" s="196"/>
      <c r="C124" s="196"/>
      <c r="D124" s="196"/>
      <c r="E124" s="196"/>
      <c r="F124" s="196"/>
      <c r="G124" s="196"/>
    </row>
    <row r="125" spans="1:7" x14ac:dyDescent="0.25">
      <c r="A125" s="816"/>
      <c r="B125" s="196"/>
      <c r="C125" s="196"/>
      <c r="D125" s="196"/>
      <c r="E125" s="196"/>
      <c r="F125" s="196"/>
      <c r="G125" s="196"/>
    </row>
    <row r="126" spans="1:7" x14ac:dyDescent="0.25">
      <c r="A126" s="816"/>
      <c r="B126" s="196"/>
      <c r="C126" s="196"/>
      <c r="D126" s="196"/>
      <c r="E126" s="196"/>
      <c r="F126" s="196"/>
      <c r="G126" s="196"/>
    </row>
    <row r="127" spans="1:7" x14ac:dyDescent="0.25">
      <c r="A127" s="816"/>
      <c r="B127" s="196"/>
      <c r="C127" s="196"/>
      <c r="D127" s="196"/>
      <c r="E127" s="196"/>
      <c r="F127" s="196"/>
      <c r="G127" s="196"/>
    </row>
    <row r="128" spans="1:7" x14ac:dyDescent="0.25">
      <c r="A128" s="816"/>
      <c r="B128" s="196"/>
      <c r="C128" s="196"/>
      <c r="D128" s="196"/>
      <c r="E128" s="196"/>
      <c r="F128" s="196"/>
      <c r="G128" s="196"/>
    </row>
    <row r="129" spans="1:7" x14ac:dyDescent="0.25">
      <c r="A129" s="816"/>
      <c r="B129" s="196"/>
      <c r="C129" s="196"/>
      <c r="D129" s="196"/>
      <c r="E129" s="196"/>
      <c r="F129" s="196"/>
      <c r="G129" s="196"/>
    </row>
    <row r="130" spans="1:7" x14ac:dyDescent="0.25">
      <c r="A130" s="816"/>
      <c r="B130" s="196"/>
      <c r="C130" s="196"/>
      <c r="D130" s="196"/>
      <c r="E130" s="196"/>
      <c r="F130" s="196"/>
      <c r="G130" s="196"/>
    </row>
    <row r="131" spans="1:7" x14ac:dyDescent="0.25">
      <c r="A131" s="816"/>
      <c r="B131" s="196"/>
      <c r="C131" s="196"/>
      <c r="D131" s="196"/>
      <c r="E131" s="196"/>
      <c r="F131" s="196"/>
      <c r="G131" s="196"/>
    </row>
    <row r="132" spans="1:7" x14ac:dyDescent="0.25">
      <c r="A132" s="816"/>
      <c r="B132" s="196"/>
      <c r="C132" s="196"/>
      <c r="D132" s="196"/>
      <c r="E132" s="196"/>
      <c r="F132" s="196"/>
      <c r="G132" s="196"/>
    </row>
    <row r="133" spans="1:7" x14ac:dyDescent="0.25">
      <c r="A133" s="816"/>
      <c r="B133" s="196"/>
      <c r="C133" s="196"/>
      <c r="D133" s="196"/>
      <c r="E133" s="196"/>
      <c r="F133" s="196"/>
      <c r="G133" s="196"/>
    </row>
    <row r="134" spans="1:7" x14ac:dyDescent="0.25">
      <c r="A134" s="816"/>
      <c r="B134" s="196"/>
      <c r="C134" s="196"/>
      <c r="D134" s="196"/>
      <c r="E134" s="196"/>
      <c r="F134" s="196"/>
      <c r="G134" s="196"/>
    </row>
    <row r="135" spans="1:7" x14ac:dyDescent="0.25">
      <c r="A135" s="816"/>
      <c r="B135" s="196"/>
      <c r="C135" s="196"/>
      <c r="D135" s="196"/>
      <c r="E135" s="196"/>
      <c r="F135" s="196"/>
      <c r="G135" s="196"/>
    </row>
    <row r="136" spans="1:7" x14ac:dyDescent="0.25">
      <c r="A136" s="816"/>
      <c r="B136" s="196"/>
      <c r="C136" s="196"/>
      <c r="D136" s="196"/>
      <c r="E136" s="196"/>
      <c r="F136" s="196"/>
      <c r="G136" s="196"/>
    </row>
    <row r="137" spans="1:7" x14ac:dyDescent="0.25">
      <c r="A137" s="816"/>
      <c r="B137" s="196"/>
      <c r="C137" s="196"/>
      <c r="D137" s="196"/>
      <c r="E137" s="196"/>
      <c r="F137" s="196"/>
      <c r="G137" s="196"/>
    </row>
    <row r="138" spans="1:7" x14ac:dyDescent="0.25">
      <c r="A138" s="816"/>
      <c r="B138" s="196"/>
      <c r="C138" s="196"/>
      <c r="D138" s="196"/>
      <c r="E138" s="196"/>
      <c r="F138" s="196"/>
      <c r="G138" s="196"/>
    </row>
    <row r="139" spans="1:7" x14ac:dyDescent="0.25">
      <c r="A139" s="816"/>
      <c r="B139" s="196"/>
      <c r="C139" s="196"/>
      <c r="D139" s="196"/>
      <c r="E139" s="196"/>
      <c r="F139" s="196"/>
      <c r="G139" s="196"/>
    </row>
    <row r="140" spans="1:7" x14ac:dyDescent="0.25">
      <c r="A140" s="816"/>
      <c r="B140" s="196"/>
      <c r="C140" s="196"/>
      <c r="D140" s="196"/>
      <c r="E140" s="196"/>
      <c r="F140" s="196"/>
      <c r="G140" s="196"/>
    </row>
    <row r="141" spans="1:7" x14ac:dyDescent="0.25">
      <c r="A141" s="816"/>
      <c r="B141" s="196"/>
      <c r="C141" s="196"/>
      <c r="D141" s="196"/>
      <c r="E141" s="196"/>
      <c r="F141" s="196"/>
      <c r="G141" s="196"/>
    </row>
    <row r="142" spans="1:7" x14ac:dyDescent="0.25">
      <c r="A142" s="816"/>
      <c r="B142" s="196"/>
      <c r="C142" s="196"/>
      <c r="D142" s="196"/>
      <c r="E142" s="196"/>
      <c r="F142" s="196"/>
      <c r="G142" s="196"/>
    </row>
    <row r="143" spans="1:7" x14ac:dyDescent="0.25">
      <c r="A143" s="816"/>
      <c r="B143" s="196"/>
      <c r="C143" s="196"/>
      <c r="D143" s="196"/>
      <c r="E143" s="196"/>
      <c r="F143" s="196"/>
      <c r="G143" s="196"/>
    </row>
    <row r="144" spans="1:7" x14ac:dyDescent="0.25">
      <c r="A144" s="816"/>
      <c r="B144" s="196"/>
      <c r="C144" s="196"/>
      <c r="D144" s="196"/>
      <c r="E144" s="196"/>
      <c r="F144" s="196"/>
      <c r="G144" s="196"/>
    </row>
    <row r="145" spans="1:7" x14ac:dyDescent="0.25">
      <c r="A145" s="816"/>
      <c r="B145" s="196"/>
      <c r="C145" s="196"/>
      <c r="D145" s="196"/>
      <c r="E145" s="196"/>
      <c r="F145" s="196"/>
      <c r="G145" s="196"/>
    </row>
    <row r="146" spans="1:7" x14ac:dyDescent="0.25">
      <c r="A146" s="816"/>
      <c r="B146" s="196"/>
      <c r="C146" s="196"/>
      <c r="D146" s="196"/>
      <c r="E146" s="196"/>
      <c r="F146" s="196"/>
      <c r="G146" s="196"/>
    </row>
    <row r="147" spans="1:7" x14ac:dyDescent="0.25">
      <c r="A147" s="816"/>
      <c r="B147" s="196"/>
      <c r="C147" s="196"/>
      <c r="D147" s="196"/>
      <c r="E147" s="196"/>
      <c r="F147" s="196"/>
      <c r="G147" s="196"/>
    </row>
    <row r="148" spans="1:7" x14ac:dyDescent="0.25">
      <c r="A148" s="816"/>
      <c r="B148" s="196"/>
      <c r="C148" s="196"/>
      <c r="D148" s="196"/>
      <c r="E148" s="196"/>
      <c r="F148" s="196"/>
      <c r="G148" s="196"/>
    </row>
    <row r="149" spans="1:7" x14ac:dyDescent="0.25">
      <c r="A149" s="816"/>
      <c r="B149" s="196"/>
      <c r="C149" s="196"/>
      <c r="D149" s="196"/>
      <c r="E149" s="196"/>
      <c r="F149" s="196"/>
      <c r="G149" s="196"/>
    </row>
    <row r="150" spans="1:7" x14ac:dyDescent="0.25">
      <c r="A150" s="816"/>
      <c r="B150" s="196"/>
      <c r="C150" s="196"/>
      <c r="D150" s="196"/>
      <c r="E150" s="196"/>
      <c r="F150" s="196"/>
      <c r="G150" s="196"/>
    </row>
    <row r="151" spans="1:7" x14ac:dyDescent="0.25">
      <c r="A151" s="816"/>
      <c r="B151" s="196"/>
      <c r="C151" s="196"/>
      <c r="D151" s="196"/>
      <c r="E151" s="196"/>
      <c r="F151" s="196"/>
      <c r="G151" s="196"/>
    </row>
    <row r="152" spans="1:7" x14ac:dyDescent="0.25">
      <c r="A152" s="816"/>
      <c r="B152" s="196"/>
      <c r="C152" s="196"/>
      <c r="D152" s="196"/>
      <c r="E152" s="196"/>
      <c r="F152" s="196"/>
      <c r="G152" s="196"/>
    </row>
    <row r="153" spans="1:7" x14ac:dyDescent="0.25">
      <c r="A153" s="816"/>
      <c r="B153" s="196"/>
      <c r="C153" s="196"/>
      <c r="D153" s="196"/>
      <c r="E153" s="196"/>
      <c r="F153" s="196"/>
      <c r="G153" s="196"/>
    </row>
    <row r="154" spans="1:7" x14ac:dyDescent="0.25">
      <c r="A154" s="816"/>
      <c r="B154" s="196"/>
      <c r="C154" s="196"/>
      <c r="D154" s="196"/>
      <c r="E154" s="196"/>
      <c r="F154" s="196"/>
      <c r="G154" s="196"/>
    </row>
    <row r="155" spans="1:7" x14ac:dyDescent="0.25">
      <c r="A155" s="816"/>
      <c r="B155" s="196"/>
      <c r="C155" s="196"/>
      <c r="D155" s="196"/>
      <c r="E155" s="196"/>
      <c r="F155" s="196"/>
      <c r="G155" s="196"/>
    </row>
    <row r="156" spans="1:7" x14ac:dyDescent="0.25">
      <c r="A156" s="816"/>
      <c r="B156" s="196"/>
      <c r="C156" s="196"/>
      <c r="D156" s="196"/>
      <c r="E156" s="196"/>
      <c r="F156" s="196"/>
      <c r="G156" s="196"/>
    </row>
    <row r="157" spans="1:7" x14ac:dyDescent="0.25">
      <c r="A157" s="816"/>
      <c r="B157" s="196"/>
      <c r="C157" s="196"/>
      <c r="D157" s="196"/>
      <c r="E157" s="196"/>
      <c r="F157" s="196"/>
      <c r="G157" s="196"/>
    </row>
    <row r="158" spans="1:7" x14ac:dyDescent="0.25">
      <c r="A158" s="816"/>
      <c r="B158" s="196"/>
      <c r="C158" s="196"/>
      <c r="D158" s="196"/>
      <c r="E158" s="196"/>
      <c r="F158" s="196"/>
      <c r="G158" s="196"/>
    </row>
    <row r="159" spans="1:7" x14ac:dyDescent="0.25">
      <c r="A159" s="816"/>
      <c r="B159" s="196"/>
      <c r="C159" s="196"/>
      <c r="D159" s="196"/>
      <c r="E159" s="196"/>
      <c r="F159" s="196"/>
      <c r="G159" s="196"/>
    </row>
    <row r="160" spans="1:7" x14ac:dyDescent="0.25">
      <c r="A160" s="816"/>
      <c r="B160" s="196"/>
      <c r="C160" s="196"/>
      <c r="D160" s="196"/>
      <c r="E160" s="196"/>
      <c r="F160" s="196"/>
      <c r="G160" s="196"/>
    </row>
    <row r="161" spans="1:7" x14ac:dyDescent="0.25">
      <c r="A161" s="816"/>
      <c r="B161" s="196"/>
      <c r="C161" s="196"/>
      <c r="D161" s="196"/>
      <c r="E161" s="196"/>
      <c r="F161" s="196"/>
      <c r="G161" s="196"/>
    </row>
    <row r="162" spans="1:7" x14ac:dyDescent="0.25">
      <c r="A162" s="816"/>
      <c r="B162" s="196"/>
      <c r="C162" s="196"/>
      <c r="D162" s="196"/>
      <c r="E162" s="196"/>
      <c r="F162" s="196"/>
      <c r="G162" s="196"/>
    </row>
    <row r="163" spans="1:7" x14ac:dyDescent="0.25">
      <c r="A163" s="816"/>
      <c r="B163" s="196"/>
      <c r="C163" s="196"/>
      <c r="D163" s="196"/>
      <c r="E163" s="196"/>
      <c r="F163" s="196"/>
      <c r="G163" s="196"/>
    </row>
    <row r="164" spans="1:7" x14ac:dyDescent="0.25">
      <c r="A164" s="816"/>
      <c r="B164" s="196"/>
      <c r="C164" s="196"/>
      <c r="D164" s="196"/>
      <c r="E164" s="196"/>
      <c r="F164" s="196"/>
      <c r="G164" s="196"/>
    </row>
    <row r="165" spans="1:7" x14ac:dyDescent="0.25">
      <c r="A165" s="816"/>
      <c r="B165" s="196"/>
      <c r="C165" s="196"/>
      <c r="D165" s="196"/>
      <c r="E165" s="196"/>
      <c r="F165" s="196"/>
      <c r="G165" s="196"/>
    </row>
    <row r="166" spans="1:7" x14ac:dyDescent="0.25">
      <c r="A166" s="816"/>
      <c r="B166" s="196"/>
      <c r="C166" s="196"/>
      <c r="D166" s="196"/>
      <c r="E166" s="196"/>
      <c r="F166" s="196"/>
      <c r="G166" s="196"/>
    </row>
    <row r="167" spans="1:7" x14ac:dyDescent="0.25">
      <c r="A167" s="816"/>
      <c r="B167" s="196"/>
      <c r="C167" s="196"/>
      <c r="D167" s="196"/>
      <c r="E167" s="196"/>
      <c r="F167" s="196"/>
      <c r="G167" s="196"/>
    </row>
    <row r="168" spans="1:7" x14ac:dyDescent="0.25">
      <c r="A168" s="816"/>
      <c r="B168" s="196"/>
      <c r="C168" s="196"/>
      <c r="D168" s="196"/>
      <c r="E168" s="196"/>
      <c r="F168" s="196"/>
      <c r="G168" s="196"/>
    </row>
    <row r="169" spans="1:7" x14ac:dyDescent="0.25">
      <c r="A169" s="816"/>
      <c r="B169" s="196"/>
      <c r="C169" s="196"/>
      <c r="D169" s="196"/>
      <c r="E169" s="196"/>
      <c r="F169" s="196"/>
      <c r="G169" s="196"/>
    </row>
    <row r="170" spans="1:7" x14ac:dyDescent="0.25">
      <c r="A170" s="816"/>
      <c r="B170" s="196"/>
      <c r="C170" s="196"/>
      <c r="D170" s="196"/>
      <c r="E170" s="196"/>
      <c r="F170" s="196"/>
      <c r="G170" s="196"/>
    </row>
    <row r="171" spans="1:7" x14ac:dyDescent="0.25">
      <c r="A171" s="816"/>
      <c r="B171" s="196"/>
      <c r="C171" s="196"/>
      <c r="D171" s="196"/>
      <c r="E171" s="196"/>
      <c r="F171" s="196"/>
      <c r="G171" s="196"/>
    </row>
    <row r="172" spans="1:7" x14ac:dyDescent="0.25">
      <c r="A172" s="816"/>
      <c r="B172" s="196"/>
      <c r="C172" s="196"/>
      <c r="D172" s="196"/>
      <c r="E172" s="196"/>
      <c r="F172" s="196"/>
      <c r="G172" s="196"/>
    </row>
    <row r="173" spans="1:7" x14ac:dyDescent="0.25">
      <c r="A173" s="816"/>
      <c r="B173" s="196"/>
      <c r="C173" s="196"/>
      <c r="D173" s="196"/>
      <c r="E173" s="196"/>
      <c r="F173" s="196"/>
      <c r="G173" s="196"/>
    </row>
    <row r="174" spans="1:7" x14ac:dyDescent="0.25">
      <c r="A174" s="816"/>
      <c r="B174" s="196"/>
      <c r="C174" s="196"/>
      <c r="D174" s="196"/>
      <c r="E174" s="196"/>
      <c r="F174" s="196"/>
      <c r="G174" s="196"/>
    </row>
    <row r="175" spans="1:7" x14ac:dyDescent="0.25">
      <c r="A175" s="816"/>
      <c r="B175" s="196"/>
      <c r="C175" s="196"/>
      <c r="D175" s="196"/>
      <c r="E175" s="196"/>
      <c r="F175" s="196"/>
      <c r="G175" s="196"/>
    </row>
    <row r="176" spans="1:7" x14ac:dyDescent="0.25">
      <c r="A176" s="816"/>
      <c r="B176" s="196"/>
      <c r="C176" s="196"/>
      <c r="D176" s="196"/>
      <c r="E176" s="196"/>
      <c r="F176" s="196"/>
      <c r="G176" s="196"/>
    </row>
    <row r="177" spans="1:7" x14ac:dyDescent="0.25">
      <c r="A177" s="816"/>
      <c r="B177" s="196"/>
      <c r="C177" s="196"/>
      <c r="D177" s="196"/>
      <c r="E177" s="196"/>
      <c r="F177" s="196"/>
      <c r="G177" s="196"/>
    </row>
    <row r="178" spans="1:7" x14ac:dyDescent="0.25">
      <c r="A178" s="816"/>
      <c r="B178" s="196"/>
      <c r="C178" s="196"/>
      <c r="D178" s="196"/>
      <c r="E178" s="196"/>
      <c r="F178" s="196"/>
      <c r="G178" s="196"/>
    </row>
    <row r="179" spans="1:7" x14ac:dyDescent="0.25">
      <c r="A179" s="816"/>
      <c r="B179" s="196"/>
      <c r="C179" s="196"/>
      <c r="D179" s="196"/>
      <c r="E179" s="196"/>
      <c r="F179" s="196"/>
      <c r="G179" s="196"/>
    </row>
    <row r="180" spans="1:7" x14ac:dyDescent="0.25">
      <c r="A180" s="816"/>
      <c r="B180" s="196"/>
      <c r="C180" s="196"/>
      <c r="D180" s="196"/>
      <c r="E180" s="196"/>
      <c r="F180" s="196"/>
      <c r="G180" s="196"/>
    </row>
    <row r="181" spans="1:7" x14ac:dyDescent="0.25">
      <c r="A181" s="816"/>
      <c r="B181" s="196"/>
      <c r="C181" s="196"/>
      <c r="D181" s="196"/>
      <c r="E181" s="196"/>
      <c r="F181" s="196"/>
      <c r="G181" s="196"/>
    </row>
    <row r="182" spans="1:7" x14ac:dyDescent="0.25">
      <c r="A182" s="816"/>
      <c r="B182" s="196"/>
      <c r="C182" s="196"/>
      <c r="D182" s="196"/>
      <c r="E182" s="196"/>
      <c r="F182" s="196"/>
      <c r="G182" s="196"/>
    </row>
    <row r="183" spans="1:7" x14ac:dyDescent="0.25">
      <c r="A183" s="816"/>
      <c r="B183" s="196"/>
      <c r="C183" s="196"/>
      <c r="D183" s="196"/>
      <c r="E183" s="196"/>
      <c r="F183" s="196"/>
      <c r="G183" s="196"/>
    </row>
    <row r="184" spans="1:7" x14ac:dyDescent="0.25">
      <c r="A184" s="816"/>
      <c r="B184" s="196"/>
      <c r="C184" s="196"/>
      <c r="D184" s="196"/>
      <c r="E184" s="196"/>
      <c r="F184" s="196"/>
      <c r="G184" s="196"/>
    </row>
    <row r="185" spans="1:7" x14ac:dyDescent="0.25">
      <c r="A185" s="816"/>
      <c r="B185" s="196"/>
      <c r="C185" s="196"/>
      <c r="D185" s="196"/>
      <c r="E185" s="196"/>
      <c r="F185" s="196"/>
      <c r="G185" s="196"/>
    </row>
    <row r="186" spans="1:7" x14ac:dyDescent="0.25">
      <c r="A186" s="816"/>
      <c r="B186" s="196"/>
      <c r="C186" s="196"/>
      <c r="D186" s="196"/>
      <c r="E186" s="196"/>
      <c r="F186" s="196"/>
      <c r="G186" s="196"/>
    </row>
    <row r="187" spans="1:7" x14ac:dyDescent="0.25">
      <c r="A187" s="816"/>
      <c r="B187" s="196"/>
      <c r="C187" s="196"/>
      <c r="D187" s="196"/>
      <c r="E187" s="196"/>
      <c r="F187" s="196"/>
      <c r="G187" s="196"/>
    </row>
    <row r="188" spans="1:7" x14ac:dyDescent="0.25">
      <c r="A188" s="816"/>
      <c r="B188" s="196"/>
      <c r="C188" s="196"/>
      <c r="D188" s="196"/>
      <c r="E188" s="196"/>
      <c r="F188" s="196"/>
      <c r="G188" s="196"/>
    </row>
    <row r="189" spans="1:7" x14ac:dyDescent="0.25">
      <c r="A189" s="816"/>
      <c r="B189" s="196"/>
      <c r="C189" s="196"/>
      <c r="D189" s="196"/>
      <c r="E189" s="196"/>
      <c r="F189" s="196"/>
      <c r="G189" s="196"/>
    </row>
    <row r="190" spans="1:7" x14ac:dyDescent="0.25">
      <c r="A190" s="816"/>
      <c r="B190" s="196"/>
      <c r="C190" s="196"/>
      <c r="D190" s="196"/>
      <c r="E190" s="196"/>
      <c r="F190" s="196"/>
      <c r="G190" s="196"/>
    </row>
    <row r="191" spans="1:7" x14ac:dyDescent="0.25">
      <c r="A191" s="816"/>
      <c r="B191" s="196"/>
      <c r="C191" s="196"/>
      <c r="D191" s="196"/>
      <c r="E191" s="196"/>
      <c r="F191" s="196"/>
      <c r="G191" s="196"/>
    </row>
    <row r="192" spans="1:7" x14ac:dyDescent="0.25">
      <c r="A192" s="816"/>
      <c r="B192" s="196"/>
      <c r="C192" s="196"/>
      <c r="D192" s="196"/>
      <c r="E192" s="196"/>
      <c r="F192" s="196"/>
      <c r="G192" s="196"/>
    </row>
    <row r="193" spans="1:7" x14ac:dyDescent="0.25">
      <c r="A193" s="816"/>
      <c r="B193" s="196"/>
      <c r="C193" s="196"/>
      <c r="D193" s="196"/>
      <c r="E193" s="196"/>
      <c r="F193" s="196"/>
      <c r="G193" s="196"/>
    </row>
    <row r="194" spans="1:7" x14ac:dyDescent="0.25">
      <c r="A194" s="816"/>
      <c r="B194" s="196"/>
      <c r="C194" s="196"/>
      <c r="D194" s="196"/>
      <c r="E194" s="196"/>
      <c r="F194" s="196"/>
      <c r="G194" s="196"/>
    </row>
    <row r="195" spans="1:7" x14ac:dyDescent="0.25">
      <c r="A195" s="816"/>
      <c r="B195" s="196"/>
      <c r="C195" s="196"/>
      <c r="D195" s="196"/>
      <c r="E195" s="196"/>
      <c r="F195" s="196"/>
      <c r="G195" s="196"/>
    </row>
    <row r="196" spans="1:7" x14ac:dyDescent="0.25">
      <c r="A196" s="816"/>
      <c r="B196" s="196"/>
      <c r="C196" s="196"/>
      <c r="D196" s="196"/>
      <c r="E196" s="196"/>
      <c r="F196" s="196"/>
      <c r="G196" s="196"/>
    </row>
    <row r="197" spans="1:7" x14ac:dyDescent="0.25">
      <c r="A197" s="816"/>
      <c r="B197" s="196"/>
      <c r="C197" s="196"/>
      <c r="D197" s="196"/>
      <c r="E197" s="196"/>
      <c r="F197" s="196"/>
      <c r="G197" s="196"/>
    </row>
    <row r="198" spans="1:7" x14ac:dyDescent="0.25">
      <c r="A198" s="816"/>
      <c r="B198" s="196"/>
      <c r="C198" s="196"/>
      <c r="D198" s="196"/>
      <c r="E198" s="196"/>
      <c r="F198" s="196"/>
      <c r="G198" s="196"/>
    </row>
    <row r="199" spans="1:7" x14ac:dyDescent="0.25">
      <c r="A199" s="816"/>
      <c r="B199" s="196"/>
      <c r="C199" s="196"/>
      <c r="D199" s="196"/>
      <c r="E199" s="196"/>
      <c r="F199" s="196"/>
      <c r="G199" s="196"/>
    </row>
    <row r="200" spans="1:7" x14ac:dyDescent="0.25">
      <c r="A200" s="816"/>
      <c r="B200" s="196"/>
      <c r="C200" s="196"/>
      <c r="D200" s="196"/>
      <c r="E200" s="196"/>
      <c r="F200" s="196"/>
      <c r="G200" s="196"/>
    </row>
  </sheetData>
  <hyperlinks>
    <hyperlink ref="G1" location="HOME!A1" display="HOME"/>
    <hyperlink ref="G2" location="HOME!A1" display="HOME!A1"/>
    <hyperlink ref="G3" location="'SEC QR 4'!A1" display="QR/4/FORM"/>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C296"/>
  <sheetViews>
    <sheetView zoomScale="80" zoomScaleNormal="80" zoomScaleSheetLayoutView="100" workbookViewId="0">
      <pane xSplit="2" ySplit="4" topLeftCell="P5" activePane="bottomRight" state="frozen"/>
      <selection pane="topRight" activeCell="C1" sqref="C1"/>
      <selection pane="bottomLeft" activeCell="A5" sqref="A5"/>
      <selection pane="bottomRight" activeCell="Q18" sqref="Q18"/>
    </sheetView>
  </sheetViews>
  <sheetFormatPr defaultRowHeight="14.25" x14ac:dyDescent="0.2"/>
  <cols>
    <col min="1" max="1" width="9.140625" style="101"/>
    <col min="2" max="2" width="43.5703125" style="101" customWidth="1"/>
    <col min="3" max="3" width="20.140625" style="109" bestFit="1" customWidth="1"/>
    <col min="4" max="4" width="20.140625" style="106" bestFit="1" customWidth="1"/>
    <col min="5" max="5" width="20.140625" style="101" bestFit="1" customWidth="1"/>
    <col min="6" max="6" width="1.140625" style="521" customWidth="1"/>
    <col min="7" max="8" width="20.140625" style="101" bestFit="1" customWidth="1"/>
    <col min="9" max="9" width="20.140625" style="91" bestFit="1" customWidth="1"/>
    <col min="10" max="10" width="1.28515625" style="515" customWidth="1"/>
    <col min="11" max="13" width="20.140625" style="101" bestFit="1" customWidth="1"/>
    <col min="14" max="14" width="1.28515625" style="515" customWidth="1"/>
    <col min="15" max="17" width="20.140625" style="101" bestFit="1" customWidth="1"/>
    <col min="18" max="18" width="1.5703125" style="515" customWidth="1"/>
    <col min="19" max="21" width="20.140625" style="101" bestFit="1" customWidth="1"/>
    <col min="22" max="22" width="1.7109375" style="515" customWidth="1"/>
    <col min="23" max="23" width="20.140625" style="101" bestFit="1" customWidth="1"/>
    <col min="24" max="25" width="20.140625" style="101" customWidth="1"/>
    <col min="26" max="26" width="1.7109375" style="515" customWidth="1"/>
    <col min="27" max="29" width="21.42578125" style="101" bestFit="1" customWidth="1"/>
    <col min="30" max="30" width="4" style="101" customWidth="1"/>
    <col min="31" max="16384" width="9.140625" style="101"/>
  </cols>
  <sheetData>
    <row r="1" spans="1:29" ht="15" x14ac:dyDescent="0.25">
      <c r="A1" s="875" t="s">
        <v>172</v>
      </c>
      <c r="B1" s="104" t="s">
        <v>1286</v>
      </c>
      <c r="AB1" s="103"/>
    </row>
    <row r="2" spans="1:29" ht="15" x14ac:dyDescent="0.25">
      <c r="A2" s="875"/>
      <c r="C2" s="900" t="s">
        <v>1112</v>
      </c>
      <c r="D2" s="900"/>
      <c r="E2" s="900"/>
      <c r="G2" s="902" t="s">
        <v>1113</v>
      </c>
      <c r="H2" s="902"/>
      <c r="I2" s="902"/>
      <c r="K2" s="900" t="s">
        <v>1114</v>
      </c>
      <c r="L2" s="900"/>
      <c r="M2" s="900"/>
      <c r="O2" s="900" t="s">
        <v>1115</v>
      </c>
      <c r="P2" s="900"/>
      <c r="Q2" s="900"/>
      <c r="S2" s="900" t="s">
        <v>1116</v>
      </c>
      <c r="T2" s="900"/>
      <c r="U2" s="900"/>
      <c r="W2" s="901" t="s">
        <v>8</v>
      </c>
      <c r="X2" s="901"/>
      <c r="Y2" s="901"/>
      <c r="AA2" s="901" t="s">
        <v>6</v>
      </c>
      <c r="AB2" s="901"/>
      <c r="AC2" s="901"/>
    </row>
    <row r="3" spans="1:29" ht="15" x14ac:dyDescent="0.25">
      <c r="A3" s="875"/>
      <c r="B3" s="100" t="s">
        <v>1103</v>
      </c>
      <c r="C3" s="486" t="s">
        <v>21</v>
      </c>
      <c r="D3" s="487" t="s">
        <v>20</v>
      </c>
      <c r="E3" s="487" t="s">
        <v>1045</v>
      </c>
      <c r="F3" s="522"/>
      <c r="G3" s="514" t="s">
        <v>21</v>
      </c>
      <c r="H3" s="514" t="s">
        <v>20</v>
      </c>
      <c r="I3" s="514" t="s">
        <v>1045</v>
      </c>
      <c r="J3" s="522"/>
      <c r="K3" s="486" t="s">
        <v>21</v>
      </c>
      <c r="L3" s="487" t="s">
        <v>20</v>
      </c>
      <c r="M3" s="487" t="s">
        <v>1045</v>
      </c>
      <c r="O3" s="486" t="s">
        <v>21</v>
      </c>
      <c r="P3" s="487" t="s">
        <v>20</v>
      </c>
      <c r="Q3" s="487" t="s">
        <v>1045</v>
      </c>
      <c r="S3" s="486" t="s">
        <v>21</v>
      </c>
      <c r="T3" s="487" t="s">
        <v>20</v>
      </c>
      <c r="U3" s="487" t="s">
        <v>1045</v>
      </c>
      <c r="W3" s="486" t="s">
        <v>21</v>
      </c>
      <c r="X3" s="487" t="s">
        <v>20</v>
      </c>
      <c r="Y3" s="487" t="s">
        <v>1045</v>
      </c>
      <c r="Z3" s="518"/>
      <c r="AA3" s="486" t="s">
        <v>21</v>
      </c>
      <c r="AB3" s="487" t="s">
        <v>20</v>
      </c>
      <c r="AC3" s="487" t="s">
        <v>1045</v>
      </c>
    </row>
    <row r="4" spans="1:29" ht="15" x14ac:dyDescent="0.25">
      <c r="A4" s="875"/>
      <c r="C4" s="104" t="s">
        <v>28</v>
      </c>
      <c r="D4" s="104" t="s">
        <v>28</v>
      </c>
      <c r="E4" s="104" t="s">
        <v>28</v>
      </c>
      <c r="F4" s="523"/>
      <c r="G4" s="104" t="s">
        <v>28</v>
      </c>
      <c r="H4" s="104" t="s">
        <v>28</v>
      </c>
      <c r="I4" s="104" t="s">
        <v>28</v>
      </c>
      <c r="J4" s="523"/>
      <c r="K4" s="104" t="s">
        <v>28</v>
      </c>
      <c r="L4" s="104" t="s">
        <v>28</v>
      </c>
      <c r="M4" s="104" t="s">
        <v>28</v>
      </c>
      <c r="O4" s="104" t="s">
        <v>28</v>
      </c>
      <c r="P4" s="104" t="s">
        <v>28</v>
      </c>
      <c r="Q4" s="104" t="s">
        <v>28</v>
      </c>
      <c r="S4" s="104" t="s">
        <v>28</v>
      </c>
      <c r="T4" s="104" t="s">
        <v>28</v>
      </c>
      <c r="U4" s="104" t="s">
        <v>28</v>
      </c>
      <c r="W4" s="104" t="s">
        <v>28</v>
      </c>
      <c r="X4" s="104" t="s">
        <v>28</v>
      </c>
      <c r="Y4" s="104" t="s">
        <v>28</v>
      </c>
      <c r="Z4" s="525"/>
      <c r="AA4" s="104" t="s">
        <v>28</v>
      </c>
      <c r="AB4" s="104" t="s">
        <v>28</v>
      </c>
      <c r="AC4" s="104" t="s">
        <v>28</v>
      </c>
    </row>
    <row r="5" spans="1:29" ht="15" x14ac:dyDescent="0.25">
      <c r="A5" s="464"/>
      <c r="B5" s="107" t="s">
        <v>1119</v>
      </c>
      <c r="C5" s="104"/>
      <c r="D5" s="104"/>
      <c r="E5" s="104"/>
      <c r="F5" s="523"/>
      <c r="G5" s="104"/>
      <c r="H5" s="104"/>
      <c r="I5" s="104"/>
      <c r="J5" s="523"/>
      <c r="K5" s="104"/>
      <c r="L5" s="104"/>
      <c r="M5" s="104"/>
      <c r="O5" s="104"/>
      <c r="P5" s="104"/>
      <c r="Q5" s="104"/>
      <c r="S5" s="104"/>
      <c r="T5" s="104"/>
      <c r="U5" s="104"/>
      <c r="W5" s="104"/>
      <c r="X5" s="104"/>
      <c r="Y5" s="104"/>
      <c r="Z5" s="525"/>
      <c r="AA5" s="104"/>
      <c r="AB5" s="104"/>
      <c r="AC5" s="104"/>
    </row>
    <row r="6" spans="1:29" x14ac:dyDescent="0.2">
      <c r="F6" s="522"/>
      <c r="J6" s="522"/>
    </row>
    <row r="7" spans="1:29" ht="15" thickBot="1" x14ac:dyDescent="0.25">
      <c r="B7" s="99" t="s">
        <v>1104</v>
      </c>
      <c r="C7" s="333">
        <v>5000000000</v>
      </c>
      <c r="D7" s="333">
        <v>5000000000</v>
      </c>
      <c r="E7" s="333">
        <v>5000000000</v>
      </c>
      <c r="F7" s="524"/>
      <c r="G7" s="529">
        <v>5000000000</v>
      </c>
      <c r="H7" s="530">
        <v>5000000000</v>
      </c>
      <c r="I7" s="531">
        <v>5000000000</v>
      </c>
      <c r="J7" s="522"/>
      <c r="K7" s="531">
        <v>5000000000</v>
      </c>
      <c r="L7" s="531">
        <v>5000000000</v>
      </c>
      <c r="M7" s="531">
        <v>5000000000</v>
      </c>
      <c r="O7" s="531">
        <v>5000000000</v>
      </c>
      <c r="P7" s="531">
        <v>5000000000</v>
      </c>
      <c r="Q7" s="531">
        <v>5000000000</v>
      </c>
      <c r="S7" s="531">
        <v>5000000000</v>
      </c>
      <c r="T7" s="531">
        <v>5000000000</v>
      </c>
      <c r="U7" s="531">
        <v>5000000000</v>
      </c>
      <c r="W7" s="481">
        <v>5000000000</v>
      </c>
      <c r="X7" s="481">
        <v>5000000000</v>
      </c>
      <c r="Y7" s="481">
        <v>5000000000</v>
      </c>
      <c r="Z7" s="519"/>
      <c r="AA7" s="532">
        <f>SUM(C7,G7,K7,O7,S7,W7)</f>
        <v>30000000000</v>
      </c>
      <c r="AB7" s="532">
        <f>SUM(D7,H7,L7,P7,T7,X7)</f>
        <v>30000000000</v>
      </c>
      <c r="AC7" s="532">
        <f>SUM(E7,I7,M7,Q7,U7,Y7)</f>
        <v>30000000000</v>
      </c>
    </row>
    <row r="8" spans="1:29" ht="15.75" thickTop="1" x14ac:dyDescent="0.25">
      <c r="A8" s="875" t="s">
        <v>1293</v>
      </c>
      <c r="B8" s="513" t="s">
        <v>1110</v>
      </c>
      <c r="C8" s="99"/>
      <c r="D8" s="99"/>
      <c r="E8" s="509"/>
      <c r="F8" s="525"/>
      <c r="G8" s="104"/>
      <c r="H8" s="104"/>
      <c r="I8" s="99"/>
      <c r="J8" s="522"/>
      <c r="K8" s="99"/>
      <c r="L8" s="99"/>
      <c r="M8" s="99"/>
    </row>
    <row r="9" spans="1:29" x14ac:dyDescent="0.2">
      <c r="A9" s="875"/>
      <c r="B9" s="511" t="s">
        <v>1091</v>
      </c>
      <c r="C9" s="113"/>
      <c r="D9" s="113"/>
      <c r="E9" s="113"/>
      <c r="F9" s="522"/>
      <c r="G9" s="99"/>
      <c r="H9" s="99"/>
      <c r="I9" s="99"/>
      <c r="J9" s="522"/>
      <c r="K9" s="99"/>
      <c r="L9" s="99"/>
      <c r="M9" s="99"/>
    </row>
    <row r="10" spans="1:29" x14ac:dyDescent="0.2">
      <c r="A10" s="875"/>
      <c r="B10" s="511" t="s">
        <v>1092</v>
      </c>
      <c r="C10" s="113"/>
      <c r="D10" s="113"/>
      <c r="E10" s="113"/>
      <c r="F10" s="526"/>
      <c r="G10" s="499"/>
      <c r="H10" s="499"/>
      <c r="I10" s="99"/>
      <c r="J10" s="522"/>
      <c r="K10" s="99"/>
      <c r="L10" s="99"/>
      <c r="M10" s="99"/>
      <c r="Q10" s="92"/>
      <c r="Z10" s="414"/>
    </row>
    <row r="11" spans="1:29" x14ac:dyDescent="0.2">
      <c r="A11" s="875"/>
      <c r="B11" s="512" t="s">
        <v>1102</v>
      </c>
      <c r="C11" s="497"/>
      <c r="D11" s="113"/>
      <c r="E11" s="113"/>
      <c r="F11" s="527"/>
      <c r="G11" s="507"/>
      <c r="H11" s="507"/>
      <c r="I11" s="108"/>
      <c r="J11" s="522"/>
      <c r="K11" s="108"/>
      <c r="L11" s="108"/>
      <c r="M11" s="108"/>
      <c r="Q11" s="92"/>
    </row>
    <row r="12" spans="1:29" x14ac:dyDescent="0.2">
      <c r="B12" s="108"/>
      <c r="C12" s="113"/>
      <c r="D12" s="113"/>
      <c r="E12" s="113"/>
      <c r="G12" s="109"/>
      <c r="H12" s="109"/>
      <c r="I12" s="108"/>
      <c r="J12" s="522"/>
      <c r="K12" s="108"/>
      <c r="L12" s="108"/>
      <c r="M12" s="108"/>
      <c r="Q12" s="92"/>
    </row>
    <row r="13" spans="1:29" x14ac:dyDescent="0.2">
      <c r="B13" s="535" t="s">
        <v>1093</v>
      </c>
      <c r="C13" s="113"/>
      <c r="D13" s="113"/>
      <c r="E13" s="113"/>
      <c r="F13" s="526"/>
      <c r="G13" s="499"/>
      <c r="H13" s="499"/>
      <c r="I13" s="108"/>
      <c r="J13" s="522"/>
      <c r="K13" s="108"/>
      <c r="L13" s="108"/>
      <c r="M13" s="108"/>
      <c r="Q13" s="92"/>
    </row>
    <row r="14" spans="1:29" x14ac:dyDescent="0.2">
      <c r="B14" s="108"/>
      <c r="C14" s="113"/>
      <c r="D14" s="113"/>
      <c r="E14" s="113"/>
      <c r="F14" s="527"/>
      <c r="G14" s="507"/>
      <c r="H14" s="507"/>
      <c r="I14" s="108"/>
      <c r="J14" s="522"/>
      <c r="K14" s="108"/>
      <c r="L14" s="108"/>
      <c r="M14" s="108"/>
      <c r="Q14" s="92"/>
    </row>
    <row r="15" spans="1:29" x14ac:dyDescent="0.2">
      <c r="B15" s="108" t="s">
        <v>1094</v>
      </c>
      <c r="C15" s="113"/>
      <c r="D15" s="521">
        <f>C22</f>
        <v>0</v>
      </c>
      <c r="E15" s="113"/>
      <c r="G15" s="109"/>
      <c r="H15" s="515">
        <f>G22</f>
        <v>0</v>
      </c>
      <c r="I15" s="108"/>
      <c r="J15" s="522"/>
      <c r="K15" s="108"/>
      <c r="L15" s="515">
        <f>K22</f>
        <v>0</v>
      </c>
      <c r="M15" s="108"/>
      <c r="P15" s="515">
        <f>O22</f>
        <v>0</v>
      </c>
      <c r="Q15" s="92"/>
      <c r="T15" s="515">
        <f>S22</f>
        <v>0</v>
      </c>
      <c r="X15" s="515">
        <f>W22</f>
        <v>0</v>
      </c>
      <c r="AA15" s="519">
        <f t="shared" ref="AA15:AC21" si="0">SUM(C15,G15,K15,O15,S15,W15)</f>
        <v>0</v>
      </c>
      <c r="AB15" s="519">
        <f t="shared" si="0"/>
        <v>0</v>
      </c>
      <c r="AC15" s="519">
        <f t="shared" si="0"/>
        <v>0</v>
      </c>
    </row>
    <row r="16" spans="1:29" x14ac:dyDescent="0.2">
      <c r="B16" s="108" t="s">
        <v>84</v>
      </c>
      <c r="C16" s="113"/>
      <c r="D16" s="113"/>
      <c r="E16" s="113"/>
      <c r="F16" s="526"/>
      <c r="G16" s="499"/>
      <c r="H16" s="499"/>
      <c r="I16" s="99"/>
      <c r="J16" s="522"/>
      <c r="K16" s="99"/>
      <c r="L16" s="99"/>
      <c r="M16" s="99"/>
      <c r="Q16" s="92"/>
      <c r="AA16" s="519">
        <f t="shared" si="0"/>
        <v>0</v>
      </c>
      <c r="AB16" s="519">
        <f t="shared" si="0"/>
        <v>0</v>
      </c>
      <c r="AC16" s="519">
        <f t="shared" si="0"/>
        <v>0</v>
      </c>
    </row>
    <row r="17" spans="2:29" x14ac:dyDescent="0.2">
      <c r="B17" s="108" t="s">
        <v>85</v>
      </c>
      <c r="C17" s="113"/>
      <c r="D17" s="113"/>
      <c r="E17" s="113"/>
      <c r="F17" s="527"/>
      <c r="G17" s="507"/>
      <c r="H17" s="507"/>
      <c r="I17" s="99"/>
      <c r="J17" s="522"/>
      <c r="K17" s="99"/>
      <c r="L17" s="99"/>
      <c r="M17" s="99"/>
      <c r="Q17" s="92"/>
      <c r="AA17" s="519">
        <f t="shared" si="0"/>
        <v>0</v>
      </c>
      <c r="AB17" s="519">
        <f t="shared" si="0"/>
        <v>0</v>
      </c>
      <c r="AC17" s="519">
        <f t="shared" si="0"/>
        <v>0</v>
      </c>
    </row>
    <row r="18" spans="2:29" x14ac:dyDescent="0.2">
      <c r="B18" s="108" t="s">
        <v>1095</v>
      </c>
      <c r="C18" s="113"/>
      <c r="D18" s="113"/>
      <c r="E18" s="113"/>
      <c r="G18" s="109"/>
      <c r="H18" s="109"/>
      <c r="I18" s="99"/>
      <c r="J18" s="522"/>
      <c r="K18" s="99"/>
      <c r="L18" s="99"/>
      <c r="M18" s="99"/>
      <c r="P18" s="102"/>
      <c r="Q18" s="92"/>
      <c r="AA18" s="519">
        <f t="shared" si="0"/>
        <v>0</v>
      </c>
      <c r="AB18" s="519">
        <f t="shared" si="0"/>
        <v>0</v>
      </c>
      <c r="AC18" s="519">
        <f t="shared" si="0"/>
        <v>0</v>
      </c>
    </row>
    <row r="19" spans="2:29" x14ac:dyDescent="0.2">
      <c r="B19" s="108" t="s">
        <v>1096</v>
      </c>
      <c r="C19" s="113"/>
      <c r="D19" s="113"/>
      <c r="E19" s="113"/>
      <c r="F19" s="526"/>
      <c r="G19" s="499"/>
      <c r="H19" s="499"/>
      <c r="I19" s="99"/>
      <c r="J19" s="522"/>
      <c r="K19" s="99"/>
      <c r="L19" s="99"/>
      <c r="M19" s="99"/>
      <c r="Q19" s="92"/>
      <c r="AA19" s="519">
        <f t="shared" si="0"/>
        <v>0</v>
      </c>
      <c r="AB19" s="519">
        <f t="shared" si="0"/>
        <v>0</v>
      </c>
      <c r="AC19" s="519">
        <f t="shared" si="0"/>
        <v>0</v>
      </c>
    </row>
    <row r="20" spans="2:29" x14ac:dyDescent="0.2">
      <c r="B20" s="108" t="s">
        <v>1097</v>
      </c>
      <c r="C20" s="113"/>
      <c r="D20" s="113"/>
      <c r="E20" s="113"/>
      <c r="F20" s="527"/>
      <c r="G20" s="507"/>
      <c r="H20" s="507"/>
      <c r="I20" s="108"/>
      <c r="J20" s="522"/>
      <c r="K20" s="108"/>
      <c r="L20" s="108"/>
      <c r="M20" s="108"/>
      <c r="Q20" s="92"/>
      <c r="AA20" s="519">
        <f t="shared" si="0"/>
        <v>0</v>
      </c>
      <c r="AB20" s="519">
        <f t="shared" si="0"/>
        <v>0</v>
      </c>
      <c r="AC20" s="519">
        <f t="shared" si="0"/>
        <v>0</v>
      </c>
    </row>
    <row r="21" spans="2:29" x14ac:dyDescent="0.2">
      <c r="B21" s="108" t="s">
        <v>1098</v>
      </c>
      <c r="C21" s="113"/>
      <c r="D21" s="113"/>
      <c r="E21" s="113"/>
      <c r="F21" s="522"/>
      <c r="G21" s="99"/>
      <c r="H21" s="99"/>
      <c r="I21" s="108"/>
      <c r="J21" s="522"/>
      <c r="K21" s="108"/>
      <c r="L21" s="108"/>
      <c r="M21" s="108"/>
      <c r="Q21" s="92"/>
      <c r="AA21" s="519">
        <f t="shared" si="0"/>
        <v>0</v>
      </c>
      <c r="AB21" s="519">
        <f t="shared" si="0"/>
        <v>0</v>
      </c>
      <c r="AC21" s="519">
        <f t="shared" si="0"/>
        <v>0</v>
      </c>
    </row>
    <row r="22" spans="2:29" ht="15" thickBot="1" x14ac:dyDescent="0.25">
      <c r="C22" s="504">
        <f>C15+C16-C17+C18+C19-C20-C21</f>
        <v>0</v>
      </c>
      <c r="D22" s="504">
        <f t="shared" ref="D22:Y22" si="1">D15+D16-D17+D18+D19-D20-D21</f>
        <v>0</v>
      </c>
      <c r="E22" s="504">
        <f t="shared" si="1"/>
        <v>0</v>
      </c>
      <c r="F22" s="519"/>
      <c r="G22" s="504">
        <f t="shared" si="1"/>
        <v>0</v>
      </c>
      <c r="H22" s="504">
        <f t="shared" si="1"/>
        <v>0</v>
      </c>
      <c r="I22" s="504">
        <f t="shared" si="1"/>
        <v>0</v>
      </c>
      <c r="J22" s="519"/>
      <c r="K22" s="504">
        <f t="shared" si="1"/>
        <v>0</v>
      </c>
      <c r="L22" s="504">
        <f t="shared" si="1"/>
        <v>0</v>
      </c>
      <c r="M22" s="504">
        <f t="shared" si="1"/>
        <v>0</v>
      </c>
      <c r="N22" s="519"/>
      <c r="O22" s="504">
        <f t="shared" si="1"/>
        <v>0</v>
      </c>
      <c r="P22" s="504">
        <f t="shared" si="1"/>
        <v>0</v>
      </c>
      <c r="Q22" s="504">
        <f t="shared" si="1"/>
        <v>0</v>
      </c>
      <c r="R22" s="519"/>
      <c r="S22" s="504">
        <f t="shared" si="1"/>
        <v>0</v>
      </c>
      <c r="T22" s="504">
        <f t="shared" si="1"/>
        <v>0</v>
      </c>
      <c r="U22" s="504">
        <f t="shared" si="1"/>
        <v>0</v>
      </c>
      <c r="V22" s="519"/>
      <c r="W22" s="504">
        <f t="shared" si="1"/>
        <v>0</v>
      </c>
      <c r="X22" s="504">
        <f t="shared" si="1"/>
        <v>0</v>
      </c>
      <c r="Y22" s="504">
        <f t="shared" si="1"/>
        <v>0</v>
      </c>
      <c r="Z22" s="519"/>
      <c r="AA22" s="504">
        <f>AA15+AA16-AA17+AA18+AA19-AA20-AA21</f>
        <v>0</v>
      </c>
      <c r="AB22" s="504">
        <f>AB15+AB16-AB17+AB18+AB19-AB20-AB21</f>
        <v>0</v>
      </c>
      <c r="AC22" s="504">
        <f>AC15+AC16-AC17+AC18+AC19-AC20-AC21</f>
        <v>0</v>
      </c>
    </row>
    <row r="23" spans="2:29" ht="15" thickTop="1" x14ac:dyDescent="0.2">
      <c r="B23" s="534" t="s">
        <v>1105</v>
      </c>
      <c r="Q23" s="92"/>
    </row>
    <row r="24" spans="2:29" x14ac:dyDescent="0.2">
      <c r="Q24" s="92"/>
    </row>
    <row r="25" spans="2:29" x14ac:dyDescent="0.2">
      <c r="B25" s="101" t="s">
        <v>1108</v>
      </c>
      <c r="Q25" s="92"/>
    </row>
    <row r="26" spans="2:29" x14ac:dyDescent="0.2">
      <c r="B26" s="101" t="s">
        <v>1109</v>
      </c>
      <c r="Q26" s="92"/>
    </row>
    <row r="27" spans="2:29" x14ac:dyDescent="0.2">
      <c r="B27" s="101" t="s">
        <v>12</v>
      </c>
      <c r="Q27" s="92"/>
    </row>
    <row r="28" spans="2:29" x14ac:dyDescent="0.2">
      <c r="B28" s="101" t="s">
        <v>13</v>
      </c>
      <c r="Q28" s="92"/>
    </row>
    <row r="29" spans="2:29" x14ac:dyDescent="0.2">
      <c r="B29" s="101" t="s">
        <v>1106</v>
      </c>
    </row>
    <row r="30" spans="2:29" x14ac:dyDescent="0.2">
      <c r="B30" s="101" t="s">
        <v>1107</v>
      </c>
      <c r="P30" s="102"/>
    </row>
    <row r="31" spans="2:29" x14ac:dyDescent="0.2">
      <c r="B31" s="101" t="s">
        <v>32</v>
      </c>
    </row>
    <row r="32" spans="2:29" x14ac:dyDescent="0.2">
      <c r="B32" s="101" t="s">
        <v>1111</v>
      </c>
      <c r="Q32" s="92"/>
    </row>
    <row r="33" spans="1:29" x14ac:dyDescent="0.2">
      <c r="B33" s="101" t="s">
        <v>1120</v>
      </c>
      <c r="Q33" s="92"/>
    </row>
    <row r="34" spans="1:29" x14ac:dyDescent="0.2">
      <c r="A34" s="515"/>
      <c r="B34" s="515"/>
      <c r="C34" s="515"/>
      <c r="D34" s="521"/>
      <c r="E34" s="515"/>
      <c r="G34" s="515"/>
      <c r="H34" s="515"/>
      <c r="I34" s="537"/>
      <c r="K34" s="515"/>
      <c r="L34" s="515"/>
      <c r="M34" s="515"/>
      <c r="O34" s="515"/>
      <c r="P34" s="515"/>
      <c r="Q34" s="533"/>
      <c r="S34" s="515"/>
      <c r="T34" s="515"/>
      <c r="U34" s="515"/>
      <c r="W34" s="515"/>
      <c r="X34" s="515"/>
      <c r="Y34" s="515"/>
      <c r="AA34" s="515"/>
      <c r="AB34" s="515"/>
      <c r="AC34" s="515"/>
    </row>
    <row r="35" spans="1:29" x14ac:dyDescent="0.2">
      <c r="Q35" s="92"/>
    </row>
    <row r="36" spans="1:29" ht="15" x14ac:dyDescent="0.25">
      <c r="B36" s="536" t="s">
        <v>1118</v>
      </c>
      <c r="Q36" s="92"/>
    </row>
    <row r="37" spans="1:29" x14ac:dyDescent="0.2">
      <c r="Q37" s="92"/>
    </row>
    <row r="38" spans="1:29" ht="15" thickBot="1" x14ac:dyDescent="0.25">
      <c r="B38" s="99" t="s">
        <v>1104</v>
      </c>
      <c r="C38" s="333">
        <v>5000000000</v>
      </c>
      <c r="D38" s="333">
        <v>5000000000</v>
      </c>
      <c r="E38" s="333">
        <v>5000000000</v>
      </c>
      <c r="F38" s="524"/>
      <c r="G38" s="529">
        <v>5000000000</v>
      </c>
      <c r="H38" s="530">
        <v>5000000000</v>
      </c>
      <c r="I38" s="531">
        <v>5000000000</v>
      </c>
      <c r="J38" s="522"/>
      <c r="K38" s="531">
        <v>5000000000</v>
      </c>
      <c r="L38" s="531">
        <v>5000000000</v>
      </c>
      <c r="M38" s="531">
        <v>5000000000</v>
      </c>
      <c r="O38" s="531">
        <v>5000000000</v>
      </c>
      <c r="P38" s="531">
        <v>5000000000</v>
      </c>
      <c r="Q38" s="531">
        <v>5000000000</v>
      </c>
      <c r="S38" s="531">
        <v>5000000000</v>
      </c>
      <c r="T38" s="531">
        <v>5000000000</v>
      </c>
      <c r="U38" s="531">
        <v>5000000000</v>
      </c>
      <c r="W38" s="481">
        <v>5000000000</v>
      </c>
      <c r="X38" s="481">
        <v>5000000000</v>
      </c>
      <c r="Y38" s="481">
        <v>5000000000</v>
      </c>
      <c r="Z38" s="519"/>
      <c r="AA38" s="532">
        <f>SUM(C38,G38,K38,O38,S38,W38)</f>
        <v>30000000000</v>
      </c>
      <c r="AB38" s="532">
        <f>SUM(D38,H38,L38,P38,T38,X38)</f>
        <v>30000000000</v>
      </c>
      <c r="AC38" s="532">
        <f>SUM(E38,I38,M38,Q38,U38,Y38)</f>
        <v>30000000000</v>
      </c>
    </row>
    <row r="39" spans="1:29" ht="15.75" thickTop="1" x14ac:dyDescent="0.25">
      <c r="B39" s="513" t="s">
        <v>1110</v>
      </c>
      <c r="C39" s="99"/>
      <c r="D39" s="99"/>
      <c r="E39" s="509"/>
      <c r="F39" s="525"/>
      <c r="G39" s="104"/>
      <c r="H39" s="104"/>
      <c r="I39" s="99"/>
      <c r="J39" s="522"/>
      <c r="K39" s="99"/>
      <c r="L39" s="99"/>
      <c r="M39" s="99"/>
    </row>
    <row r="40" spans="1:29" x14ac:dyDescent="0.2">
      <c r="B40" s="511" t="s">
        <v>1091</v>
      </c>
      <c r="C40" s="113"/>
      <c r="D40" s="113"/>
      <c r="E40" s="113"/>
      <c r="F40" s="522"/>
      <c r="G40" s="99"/>
      <c r="H40" s="99"/>
      <c r="I40" s="99"/>
      <c r="J40" s="522"/>
      <c r="K40" s="99"/>
      <c r="L40" s="99"/>
      <c r="M40" s="99"/>
    </row>
    <row r="41" spans="1:29" x14ac:dyDescent="0.2">
      <c r="B41" s="511" t="s">
        <v>1092</v>
      </c>
      <c r="C41" s="113"/>
      <c r="D41" s="113"/>
      <c r="E41" s="113"/>
      <c r="F41" s="526"/>
      <c r="G41" s="499"/>
      <c r="H41" s="499"/>
      <c r="I41" s="99"/>
      <c r="J41" s="522"/>
      <c r="K41" s="99"/>
      <c r="L41" s="99"/>
      <c r="M41" s="99"/>
      <c r="Q41" s="92"/>
      <c r="Z41" s="414"/>
    </row>
    <row r="42" spans="1:29" x14ac:dyDescent="0.2">
      <c r="B42" s="512" t="s">
        <v>1102</v>
      </c>
      <c r="C42" s="497"/>
      <c r="D42" s="113"/>
      <c r="E42" s="113"/>
      <c r="F42" s="527"/>
      <c r="G42" s="507"/>
      <c r="H42" s="507"/>
      <c r="I42" s="108"/>
      <c r="J42" s="522"/>
      <c r="K42" s="108"/>
      <c r="L42" s="108"/>
      <c r="M42" s="108"/>
      <c r="Q42" s="92"/>
    </row>
    <row r="43" spans="1:29" x14ac:dyDescent="0.2">
      <c r="B43" s="108"/>
      <c r="C43" s="113"/>
      <c r="D43" s="113"/>
      <c r="E43" s="113"/>
      <c r="G43" s="109"/>
      <c r="H43" s="109"/>
      <c r="I43" s="108"/>
      <c r="J43" s="522"/>
      <c r="K43" s="108"/>
      <c r="L43" s="108"/>
      <c r="M43" s="108"/>
      <c r="Q43" s="92"/>
    </row>
    <row r="44" spans="1:29" x14ac:dyDescent="0.2">
      <c r="B44" s="535" t="s">
        <v>1093</v>
      </c>
      <c r="C44" s="113"/>
      <c r="D44" s="113"/>
      <c r="E44" s="113"/>
      <c r="F44" s="526"/>
      <c r="G44" s="499"/>
      <c r="H44" s="499"/>
      <c r="I44" s="108"/>
      <c r="J44" s="522"/>
      <c r="K44" s="108"/>
      <c r="L44" s="108"/>
      <c r="M44" s="108"/>
      <c r="Q44" s="92"/>
    </row>
    <row r="45" spans="1:29" x14ac:dyDescent="0.2">
      <c r="B45" s="108"/>
      <c r="C45" s="113"/>
      <c r="D45" s="113"/>
      <c r="E45" s="113"/>
      <c r="F45" s="527"/>
      <c r="G45" s="507"/>
      <c r="H45" s="507"/>
      <c r="I45" s="108"/>
      <c r="J45" s="522"/>
      <c r="K45" s="108"/>
      <c r="L45" s="108"/>
      <c r="M45" s="108"/>
      <c r="Q45" s="92"/>
    </row>
    <row r="46" spans="1:29" x14ac:dyDescent="0.2">
      <c r="B46" s="108" t="s">
        <v>1094</v>
      </c>
      <c r="C46" s="113"/>
      <c r="D46" s="521">
        <f>C53</f>
        <v>0</v>
      </c>
      <c r="E46" s="113"/>
      <c r="G46" s="109"/>
      <c r="H46" s="515">
        <f>G53</f>
        <v>0</v>
      </c>
      <c r="I46" s="108"/>
      <c r="J46" s="522"/>
      <c r="K46" s="108"/>
      <c r="L46" s="515">
        <f>K53</f>
        <v>0</v>
      </c>
      <c r="M46" s="108"/>
      <c r="P46" s="515">
        <f>O53</f>
        <v>0</v>
      </c>
      <c r="Q46" s="92"/>
      <c r="T46" s="515">
        <f>S53</f>
        <v>0</v>
      </c>
      <c r="X46" s="515">
        <f>W53</f>
        <v>0</v>
      </c>
      <c r="AA46" s="519">
        <f t="shared" ref="AA46:AC52" si="2">SUM(C46,G46,K46,O46,S46,W46)</f>
        <v>0</v>
      </c>
      <c r="AB46" s="519">
        <f t="shared" si="2"/>
        <v>0</v>
      </c>
      <c r="AC46" s="519">
        <f t="shared" si="2"/>
        <v>0</v>
      </c>
    </row>
    <row r="47" spans="1:29" x14ac:dyDescent="0.2">
      <c r="B47" s="108" t="s">
        <v>84</v>
      </c>
      <c r="C47" s="113"/>
      <c r="D47" s="113"/>
      <c r="E47" s="113"/>
      <c r="F47" s="526"/>
      <c r="G47" s="499"/>
      <c r="H47" s="499"/>
      <c r="I47" s="99"/>
      <c r="J47" s="522"/>
      <c r="K47" s="99"/>
      <c r="L47" s="99"/>
      <c r="M47" s="99"/>
      <c r="Q47" s="92"/>
      <c r="AA47" s="519">
        <f t="shared" si="2"/>
        <v>0</v>
      </c>
      <c r="AB47" s="519">
        <f t="shared" si="2"/>
        <v>0</v>
      </c>
      <c r="AC47" s="519">
        <f t="shared" si="2"/>
        <v>0</v>
      </c>
    </row>
    <row r="48" spans="1:29" x14ac:dyDescent="0.2">
      <c r="B48" s="108" t="s">
        <v>85</v>
      </c>
      <c r="C48" s="113"/>
      <c r="D48" s="113"/>
      <c r="E48" s="113"/>
      <c r="F48" s="527"/>
      <c r="G48" s="507"/>
      <c r="H48" s="507"/>
      <c r="I48" s="99"/>
      <c r="J48" s="522"/>
      <c r="K48" s="99"/>
      <c r="L48" s="99"/>
      <c r="M48" s="99"/>
      <c r="Q48" s="92"/>
      <c r="AA48" s="519">
        <f t="shared" si="2"/>
        <v>0</v>
      </c>
      <c r="AB48" s="519">
        <f t="shared" si="2"/>
        <v>0</v>
      </c>
      <c r="AC48" s="519">
        <f t="shared" si="2"/>
        <v>0</v>
      </c>
    </row>
    <row r="49" spans="1:29" x14ac:dyDescent="0.2">
      <c r="B49" s="108" t="s">
        <v>1095</v>
      </c>
      <c r="C49" s="113"/>
      <c r="D49" s="113"/>
      <c r="E49" s="113"/>
      <c r="G49" s="109"/>
      <c r="H49" s="109"/>
      <c r="I49" s="99"/>
      <c r="J49" s="522"/>
      <c r="K49" s="99"/>
      <c r="L49" s="99"/>
      <c r="M49" s="99"/>
      <c r="P49" s="102"/>
      <c r="Q49" s="92"/>
      <c r="AA49" s="519">
        <f t="shared" si="2"/>
        <v>0</v>
      </c>
      <c r="AB49" s="519">
        <f t="shared" si="2"/>
        <v>0</v>
      </c>
      <c r="AC49" s="519">
        <f t="shared" si="2"/>
        <v>0</v>
      </c>
    </row>
    <row r="50" spans="1:29" x14ac:dyDescent="0.2">
      <c r="B50" s="108" t="s">
        <v>1096</v>
      </c>
      <c r="C50" s="113"/>
      <c r="D50" s="113"/>
      <c r="E50" s="113"/>
      <c r="F50" s="526"/>
      <c r="G50" s="499"/>
      <c r="H50" s="499"/>
      <c r="I50" s="99"/>
      <c r="J50" s="522"/>
      <c r="K50" s="99"/>
      <c r="L50" s="99"/>
      <c r="M50" s="99"/>
      <c r="Q50" s="92"/>
      <c r="AA50" s="519">
        <f t="shared" si="2"/>
        <v>0</v>
      </c>
      <c r="AB50" s="519">
        <f t="shared" si="2"/>
        <v>0</v>
      </c>
      <c r="AC50" s="519">
        <f t="shared" si="2"/>
        <v>0</v>
      </c>
    </row>
    <row r="51" spans="1:29" x14ac:dyDescent="0.2">
      <c r="B51" s="108" t="s">
        <v>1097</v>
      </c>
      <c r="C51" s="113"/>
      <c r="D51" s="113"/>
      <c r="E51" s="113"/>
      <c r="F51" s="527"/>
      <c r="G51" s="507"/>
      <c r="H51" s="507"/>
      <c r="I51" s="108"/>
      <c r="J51" s="522"/>
      <c r="K51" s="108"/>
      <c r="L51" s="108"/>
      <c r="M51" s="108"/>
      <c r="Q51" s="92"/>
      <c r="AA51" s="519">
        <f t="shared" si="2"/>
        <v>0</v>
      </c>
      <c r="AB51" s="519">
        <f t="shared" si="2"/>
        <v>0</v>
      </c>
      <c r="AC51" s="519">
        <f t="shared" si="2"/>
        <v>0</v>
      </c>
    </row>
    <row r="52" spans="1:29" x14ac:dyDescent="0.2">
      <c r="B52" s="108" t="s">
        <v>1098</v>
      </c>
      <c r="C52" s="113"/>
      <c r="D52" s="113"/>
      <c r="E52" s="113"/>
      <c r="F52" s="522"/>
      <c r="G52" s="99"/>
      <c r="H52" s="99"/>
      <c r="I52" s="108"/>
      <c r="J52" s="522"/>
      <c r="K52" s="108"/>
      <c r="L52" s="108"/>
      <c r="M52" s="108"/>
      <c r="Q52" s="92"/>
      <c r="AA52" s="519">
        <f t="shared" si="2"/>
        <v>0</v>
      </c>
      <c r="AB52" s="519">
        <f t="shared" si="2"/>
        <v>0</v>
      </c>
      <c r="AC52" s="519">
        <f t="shared" si="2"/>
        <v>0</v>
      </c>
    </row>
    <row r="53" spans="1:29" ht="15" thickBot="1" x14ac:dyDescent="0.25">
      <c r="C53" s="504">
        <f>C46+C47-C48+C49+C50-C51-C52</f>
        <v>0</v>
      </c>
      <c r="D53" s="504">
        <f t="shared" ref="D53:AC53" si="3">D46+D47-D48+D49+D50-D51-D52</f>
        <v>0</v>
      </c>
      <c r="E53" s="504">
        <f t="shared" si="3"/>
        <v>0</v>
      </c>
      <c r="F53" s="519"/>
      <c r="G53" s="504">
        <f t="shared" si="3"/>
        <v>0</v>
      </c>
      <c r="H53" s="504">
        <f t="shared" si="3"/>
        <v>0</v>
      </c>
      <c r="I53" s="504">
        <f t="shared" si="3"/>
        <v>0</v>
      </c>
      <c r="J53" s="519"/>
      <c r="K53" s="504">
        <f t="shared" si="3"/>
        <v>0</v>
      </c>
      <c r="L53" s="504">
        <f t="shared" si="3"/>
        <v>0</v>
      </c>
      <c r="M53" s="504">
        <f t="shared" si="3"/>
        <v>0</v>
      </c>
      <c r="N53" s="519"/>
      <c r="O53" s="504">
        <f t="shared" si="3"/>
        <v>0</v>
      </c>
      <c r="P53" s="504">
        <f t="shared" si="3"/>
        <v>0</v>
      </c>
      <c r="Q53" s="504">
        <f t="shared" si="3"/>
        <v>0</v>
      </c>
      <c r="R53" s="519"/>
      <c r="S53" s="504">
        <f t="shared" si="3"/>
        <v>0</v>
      </c>
      <c r="T53" s="504">
        <f t="shared" si="3"/>
        <v>0</v>
      </c>
      <c r="U53" s="504">
        <f t="shared" si="3"/>
        <v>0</v>
      </c>
      <c r="V53" s="519"/>
      <c r="W53" s="504">
        <f t="shared" si="3"/>
        <v>0</v>
      </c>
      <c r="X53" s="504">
        <f t="shared" si="3"/>
        <v>0</v>
      </c>
      <c r="Y53" s="504">
        <f t="shared" si="3"/>
        <v>0</v>
      </c>
      <c r="Z53" s="519"/>
      <c r="AA53" s="504">
        <f t="shared" si="3"/>
        <v>0</v>
      </c>
      <c r="AB53" s="504">
        <f t="shared" si="3"/>
        <v>0</v>
      </c>
      <c r="AC53" s="504">
        <f t="shared" si="3"/>
        <v>0</v>
      </c>
    </row>
    <row r="54" spans="1:29" ht="15" thickTop="1" x14ac:dyDescent="0.2">
      <c r="B54" s="534" t="s">
        <v>1105</v>
      </c>
      <c r="Q54" s="92"/>
    </row>
    <row r="55" spans="1:29" x14ac:dyDescent="0.2">
      <c r="Q55" s="92"/>
    </row>
    <row r="56" spans="1:29" x14ac:dyDescent="0.2">
      <c r="B56" s="101" t="s">
        <v>1108</v>
      </c>
      <c r="Q56" s="92"/>
    </row>
    <row r="57" spans="1:29" x14ac:dyDescent="0.2">
      <c r="B57" s="101" t="s">
        <v>1109</v>
      </c>
      <c r="Q57" s="92"/>
    </row>
    <row r="58" spans="1:29" x14ac:dyDescent="0.2">
      <c r="B58" s="101" t="s">
        <v>12</v>
      </c>
      <c r="Q58" s="92"/>
    </row>
    <row r="59" spans="1:29" x14ac:dyDescent="0.2">
      <c r="B59" s="101" t="s">
        <v>13</v>
      </c>
      <c r="Q59" s="92"/>
    </row>
    <row r="60" spans="1:29" x14ac:dyDescent="0.2">
      <c r="B60" s="101" t="s">
        <v>1106</v>
      </c>
    </row>
    <row r="61" spans="1:29" x14ac:dyDescent="0.2">
      <c r="A61" s="875" t="s">
        <v>1293</v>
      </c>
      <c r="B61" s="101" t="s">
        <v>1107</v>
      </c>
      <c r="P61" s="102"/>
    </row>
    <row r="62" spans="1:29" x14ac:dyDescent="0.2">
      <c r="A62" s="875"/>
      <c r="B62" s="101" t="s">
        <v>32</v>
      </c>
    </row>
    <row r="63" spans="1:29" x14ac:dyDescent="0.2">
      <c r="A63" s="875"/>
      <c r="B63" s="101" t="s">
        <v>1111</v>
      </c>
      <c r="Q63" s="92"/>
    </row>
    <row r="64" spans="1:29" x14ac:dyDescent="0.2">
      <c r="B64" s="101" t="s">
        <v>1120</v>
      </c>
      <c r="Q64" s="92"/>
    </row>
    <row r="65" spans="1:29" x14ac:dyDescent="0.2">
      <c r="A65" s="515"/>
      <c r="B65" s="515"/>
      <c r="C65" s="515"/>
      <c r="D65" s="521"/>
      <c r="E65" s="515"/>
      <c r="G65" s="515"/>
      <c r="H65" s="515"/>
      <c r="I65" s="537"/>
      <c r="K65" s="515"/>
      <c r="L65" s="515"/>
      <c r="M65" s="515"/>
      <c r="O65" s="515"/>
      <c r="P65" s="515"/>
      <c r="Q65" s="538"/>
      <c r="S65" s="515"/>
      <c r="T65" s="515"/>
      <c r="U65" s="515"/>
      <c r="W65" s="515"/>
      <c r="X65" s="515"/>
      <c r="Y65" s="515"/>
      <c r="Z65" s="516"/>
      <c r="AA65" s="516"/>
      <c r="AB65" s="515"/>
      <c r="AC65" s="515"/>
    </row>
    <row r="66" spans="1:29" x14ac:dyDescent="0.2">
      <c r="Q66" s="88"/>
      <c r="R66" s="516"/>
      <c r="S66" s="94"/>
      <c r="T66" s="94"/>
      <c r="U66" s="94"/>
      <c r="V66" s="516"/>
      <c r="W66" s="94"/>
      <c r="X66" s="94"/>
      <c r="Y66" s="94"/>
      <c r="Z66" s="516"/>
      <c r="AA66" s="94"/>
    </row>
    <row r="67" spans="1:29" ht="15" x14ac:dyDescent="0.25">
      <c r="B67" s="536" t="s">
        <v>1117</v>
      </c>
      <c r="Q67" s="88"/>
      <c r="R67" s="516"/>
      <c r="S67" s="94"/>
      <c r="T67" s="94"/>
      <c r="U67" s="94"/>
      <c r="V67" s="516"/>
      <c r="W67" s="94"/>
      <c r="X67" s="94"/>
      <c r="Y67" s="94"/>
      <c r="Z67" s="516"/>
      <c r="AA67" s="94"/>
    </row>
    <row r="68" spans="1:29" x14ac:dyDescent="0.2">
      <c r="Q68" s="88"/>
      <c r="R68" s="516"/>
      <c r="S68" s="94"/>
      <c r="T68" s="94"/>
      <c r="U68" s="94"/>
      <c r="V68" s="516"/>
      <c r="W68" s="94"/>
      <c r="X68" s="94"/>
      <c r="Y68" s="94"/>
      <c r="Z68" s="516"/>
      <c r="AA68" s="94"/>
    </row>
    <row r="69" spans="1:29" ht="15" thickBot="1" x14ac:dyDescent="0.25">
      <c r="B69" s="99" t="s">
        <v>1104</v>
      </c>
      <c r="C69" s="333">
        <v>5000000000</v>
      </c>
      <c r="D69" s="333">
        <v>5000000000</v>
      </c>
      <c r="E69" s="333">
        <v>5000000000</v>
      </c>
      <c r="F69" s="524"/>
      <c r="G69" s="529">
        <v>5000000000</v>
      </c>
      <c r="H69" s="530">
        <v>5000000000</v>
      </c>
      <c r="I69" s="531">
        <v>5000000000</v>
      </c>
      <c r="J69" s="522"/>
      <c r="K69" s="531">
        <v>5000000000</v>
      </c>
      <c r="L69" s="531">
        <v>5000000000</v>
      </c>
      <c r="M69" s="531">
        <v>5000000000</v>
      </c>
      <c r="O69" s="531">
        <v>5000000000</v>
      </c>
      <c r="P69" s="531">
        <v>5000000000</v>
      </c>
      <c r="Q69" s="531">
        <v>5000000000</v>
      </c>
      <c r="S69" s="531">
        <v>5000000000</v>
      </c>
      <c r="T69" s="531">
        <v>5000000000</v>
      </c>
      <c r="U69" s="531">
        <v>5000000000</v>
      </c>
      <c r="W69" s="481">
        <v>5000000000</v>
      </c>
      <c r="X69" s="481">
        <v>5000000000</v>
      </c>
      <c r="Y69" s="481">
        <v>5000000000</v>
      </c>
      <c r="Z69" s="519"/>
      <c r="AA69" s="532">
        <f>SUM(C69,G69,K69,O69,S69,W69)</f>
        <v>30000000000</v>
      </c>
      <c r="AB69" s="532">
        <f>SUM(D69,H69,L69,P69,T69,X69)</f>
        <v>30000000000</v>
      </c>
      <c r="AC69" s="532">
        <f>SUM(E69,I69,M69,Q69,U69,Y69)</f>
        <v>30000000000</v>
      </c>
    </row>
    <row r="70" spans="1:29" ht="15.75" thickTop="1" x14ac:dyDescent="0.25">
      <c r="B70" s="513" t="s">
        <v>1110</v>
      </c>
      <c r="C70" s="99"/>
      <c r="D70" s="99"/>
      <c r="E70" s="509"/>
      <c r="F70" s="525"/>
      <c r="G70" s="104"/>
      <c r="H70" s="104"/>
      <c r="I70" s="99"/>
      <c r="J70" s="522"/>
      <c r="K70" s="99"/>
      <c r="L70" s="99"/>
      <c r="M70" s="99"/>
    </row>
    <row r="71" spans="1:29" x14ac:dyDescent="0.2">
      <c r="B71" s="511" t="s">
        <v>1091</v>
      </c>
      <c r="C71" s="113"/>
      <c r="D71" s="113"/>
      <c r="E71" s="113"/>
      <c r="F71" s="522"/>
      <c r="G71" s="99"/>
      <c r="H71" s="99"/>
      <c r="I71" s="99"/>
      <c r="J71" s="522"/>
      <c r="K71" s="99"/>
      <c r="L71" s="99"/>
      <c r="M71" s="99"/>
    </row>
    <row r="72" spans="1:29" x14ac:dyDescent="0.2">
      <c r="B72" s="511" t="s">
        <v>1092</v>
      </c>
      <c r="C72" s="113"/>
      <c r="D72" s="113"/>
      <c r="E72" s="113"/>
      <c r="F72" s="526"/>
      <c r="G72" s="499"/>
      <c r="H72" s="499"/>
      <c r="I72" s="99"/>
      <c r="J72" s="522"/>
      <c r="K72" s="99"/>
      <c r="L72" s="99"/>
      <c r="M72" s="99"/>
      <c r="Q72" s="92"/>
      <c r="Z72" s="414"/>
    </row>
    <row r="73" spans="1:29" x14ac:dyDescent="0.2">
      <c r="B73" s="512" t="s">
        <v>1102</v>
      </c>
      <c r="C73" s="497"/>
      <c r="D73" s="113"/>
      <c r="E73" s="113"/>
      <c r="F73" s="527"/>
      <c r="G73" s="507"/>
      <c r="H73" s="507"/>
      <c r="I73" s="108"/>
      <c r="J73" s="522"/>
      <c r="K73" s="108"/>
      <c r="L73" s="108"/>
      <c r="M73" s="108"/>
      <c r="Q73" s="92"/>
    </row>
    <row r="74" spans="1:29" x14ac:dyDescent="0.2">
      <c r="B74" s="108"/>
      <c r="C74" s="113"/>
      <c r="D74" s="113"/>
      <c r="E74" s="113"/>
      <c r="G74" s="109"/>
      <c r="H74" s="109"/>
      <c r="I74" s="108"/>
      <c r="J74" s="522"/>
      <c r="K74" s="108"/>
      <c r="L74" s="108"/>
      <c r="M74" s="108"/>
      <c r="Q74" s="92"/>
    </row>
    <row r="75" spans="1:29" x14ac:dyDescent="0.2">
      <c r="B75" s="535" t="s">
        <v>1093</v>
      </c>
      <c r="C75" s="113"/>
      <c r="D75" s="113"/>
      <c r="E75" s="113"/>
      <c r="F75" s="526"/>
      <c r="G75" s="499"/>
      <c r="H75" s="499"/>
      <c r="I75" s="108"/>
      <c r="J75" s="522"/>
      <c r="K75" s="108"/>
      <c r="L75" s="108"/>
      <c r="M75" s="108"/>
      <c r="Q75" s="92"/>
    </row>
    <row r="76" spans="1:29" x14ac:dyDescent="0.2">
      <c r="B76" s="108"/>
      <c r="C76" s="113"/>
      <c r="D76" s="113"/>
      <c r="E76" s="113"/>
      <c r="F76" s="527"/>
      <c r="G76" s="507"/>
      <c r="H76" s="507"/>
      <c r="I76" s="108"/>
      <c r="J76" s="522"/>
      <c r="K76" s="108"/>
      <c r="L76" s="108"/>
      <c r="M76" s="108"/>
      <c r="Q76" s="92"/>
    </row>
    <row r="77" spans="1:29" x14ac:dyDescent="0.2">
      <c r="B77" s="108" t="s">
        <v>1094</v>
      </c>
      <c r="C77" s="113"/>
      <c r="D77" s="521">
        <f>C84</f>
        <v>0</v>
      </c>
      <c r="E77" s="113"/>
      <c r="G77" s="109"/>
      <c r="H77" s="515">
        <f>G84</f>
        <v>0</v>
      </c>
      <c r="I77" s="108"/>
      <c r="J77" s="522"/>
      <c r="K77" s="108"/>
      <c r="L77" s="515">
        <f>K84</f>
        <v>0</v>
      </c>
      <c r="M77" s="108"/>
      <c r="P77" s="515">
        <f>O84</f>
        <v>0</v>
      </c>
      <c r="Q77" s="92"/>
      <c r="T77" s="515">
        <f>S84</f>
        <v>0</v>
      </c>
      <c r="X77" s="515">
        <f>W84</f>
        <v>0</v>
      </c>
      <c r="AA77" s="519">
        <f t="shared" ref="AA77:AC83" si="4">SUM(C77,G77,K77,O77,S77,W77)</f>
        <v>0</v>
      </c>
      <c r="AB77" s="519">
        <f t="shared" si="4"/>
        <v>0</v>
      </c>
      <c r="AC77" s="519">
        <f t="shared" si="4"/>
        <v>0</v>
      </c>
    </row>
    <row r="78" spans="1:29" x14ac:dyDescent="0.2">
      <c r="B78" s="108" t="s">
        <v>84</v>
      </c>
      <c r="C78" s="113"/>
      <c r="D78" s="113"/>
      <c r="E78" s="113"/>
      <c r="F78" s="526"/>
      <c r="G78" s="499"/>
      <c r="H78" s="499"/>
      <c r="I78" s="99"/>
      <c r="J78" s="522"/>
      <c r="K78" s="99"/>
      <c r="L78" s="99"/>
      <c r="M78" s="99"/>
      <c r="Q78" s="92"/>
      <c r="AA78" s="519">
        <f t="shared" si="4"/>
        <v>0</v>
      </c>
      <c r="AB78" s="519">
        <f t="shared" si="4"/>
        <v>0</v>
      </c>
      <c r="AC78" s="519">
        <f t="shared" si="4"/>
        <v>0</v>
      </c>
    </row>
    <row r="79" spans="1:29" x14ac:dyDescent="0.2">
      <c r="B79" s="108" t="s">
        <v>85</v>
      </c>
      <c r="C79" s="113"/>
      <c r="D79" s="113"/>
      <c r="E79" s="113"/>
      <c r="F79" s="527"/>
      <c r="G79" s="507"/>
      <c r="H79" s="507"/>
      <c r="I79" s="99"/>
      <c r="J79" s="522"/>
      <c r="K79" s="99"/>
      <c r="L79" s="99"/>
      <c r="M79" s="99"/>
      <c r="Q79" s="92"/>
      <c r="AA79" s="519">
        <f t="shared" si="4"/>
        <v>0</v>
      </c>
      <c r="AB79" s="519">
        <f t="shared" si="4"/>
        <v>0</v>
      </c>
      <c r="AC79" s="519">
        <f t="shared" si="4"/>
        <v>0</v>
      </c>
    </row>
    <row r="80" spans="1:29" x14ac:dyDescent="0.2">
      <c r="B80" s="108" t="s">
        <v>1095</v>
      </c>
      <c r="C80" s="113"/>
      <c r="D80" s="113"/>
      <c r="E80" s="113"/>
      <c r="G80" s="109"/>
      <c r="H80" s="109"/>
      <c r="I80" s="99"/>
      <c r="J80" s="522"/>
      <c r="K80" s="99"/>
      <c r="L80" s="99"/>
      <c r="M80" s="99"/>
      <c r="P80" s="102"/>
      <c r="Q80" s="92"/>
      <c r="AA80" s="519">
        <f t="shared" si="4"/>
        <v>0</v>
      </c>
      <c r="AB80" s="519">
        <f t="shared" si="4"/>
        <v>0</v>
      </c>
      <c r="AC80" s="519">
        <f t="shared" si="4"/>
        <v>0</v>
      </c>
    </row>
    <row r="81" spans="2:29" x14ac:dyDescent="0.2">
      <c r="B81" s="108" t="s">
        <v>1096</v>
      </c>
      <c r="C81" s="113"/>
      <c r="D81" s="113"/>
      <c r="E81" s="113"/>
      <c r="F81" s="526"/>
      <c r="G81" s="499"/>
      <c r="H81" s="499"/>
      <c r="I81" s="99"/>
      <c r="J81" s="522"/>
      <c r="K81" s="99"/>
      <c r="L81" s="99"/>
      <c r="M81" s="99"/>
      <c r="Q81" s="92"/>
      <c r="AA81" s="519">
        <f t="shared" si="4"/>
        <v>0</v>
      </c>
      <c r="AB81" s="519">
        <f t="shared" si="4"/>
        <v>0</v>
      </c>
      <c r="AC81" s="519">
        <f t="shared" si="4"/>
        <v>0</v>
      </c>
    </row>
    <row r="82" spans="2:29" x14ac:dyDescent="0.2">
      <c r="B82" s="108" t="s">
        <v>1097</v>
      </c>
      <c r="C82" s="113"/>
      <c r="D82" s="113"/>
      <c r="E82" s="113"/>
      <c r="F82" s="527"/>
      <c r="G82" s="507"/>
      <c r="H82" s="507"/>
      <c r="I82" s="108"/>
      <c r="J82" s="522"/>
      <c r="K82" s="108"/>
      <c r="L82" s="108"/>
      <c r="M82" s="108"/>
      <c r="Q82" s="92"/>
      <c r="AA82" s="519">
        <f t="shared" si="4"/>
        <v>0</v>
      </c>
      <c r="AB82" s="519">
        <f t="shared" si="4"/>
        <v>0</v>
      </c>
      <c r="AC82" s="519">
        <f t="shared" si="4"/>
        <v>0</v>
      </c>
    </row>
    <row r="83" spans="2:29" x14ac:dyDescent="0.2">
      <c r="B83" s="108" t="s">
        <v>1098</v>
      </c>
      <c r="C83" s="113"/>
      <c r="D83" s="113"/>
      <c r="E83" s="113"/>
      <c r="F83" s="522"/>
      <c r="G83" s="99"/>
      <c r="H83" s="99"/>
      <c r="I83" s="108"/>
      <c r="J83" s="522"/>
      <c r="K83" s="108"/>
      <c r="L83" s="108"/>
      <c r="M83" s="108"/>
      <c r="Q83" s="92"/>
      <c r="AA83" s="519">
        <f t="shared" si="4"/>
        <v>0</v>
      </c>
      <c r="AB83" s="519">
        <f t="shared" si="4"/>
        <v>0</v>
      </c>
      <c r="AC83" s="519">
        <f t="shared" si="4"/>
        <v>0</v>
      </c>
    </row>
    <row r="84" spans="2:29" ht="15" thickBot="1" x14ac:dyDescent="0.25">
      <c r="C84" s="504">
        <f>C77+C78-C79+C80+C81-C82-C83</f>
        <v>0</v>
      </c>
      <c r="D84" s="504">
        <f t="shared" ref="D84:AC84" si="5">D77+D78-D79+D80+D81-D82-D83</f>
        <v>0</v>
      </c>
      <c r="E84" s="504">
        <f t="shared" si="5"/>
        <v>0</v>
      </c>
      <c r="F84" s="519"/>
      <c r="G84" s="504">
        <f t="shared" si="5"/>
        <v>0</v>
      </c>
      <c r="H84" s="504">
        <f t="shared" si="5"/>
        <v>0</v>
      </c>
      <c r="I84" s="504">
        <f t="shared" si="5"/>
        <v>0</v>
      </c>
      <c r="J84" s="519"/>
      <c r="K84" s="504">
        <f t="shared" si="5"/>
        <v>0</v>
      </c>
      <c r="L84" s="504">
        <f t="shared" si="5"/>
        <v>0</v>
      </c>
      <c r="M84" s="504">
        <f t="shared" si="5"/>
        <v>0</v>
      </c>
      <c r="N84" s="519"/>
      <c r="O84" s="504">
        <f t="shared" si="5"/>
        <v>0</v>
      </c>
      <c r="P84" s="504">
        <f t="shared" si="5"/>
        <v>0</v>
      </c>
      <c r="Q84" s="504">
        <f t="shared" si="5"/>
        <v>0</v>
      </c>
      <c r="R84" s="519"/>
      <c r="S84" s="504">
        <f t="shared" si="5"/>
        <v>0</v>
      </c>
      <c r="T84" s="504">
        <f t="shared" si="5"/>
        <v>0</v>
      </c>
      <c r="U84" s="504">
        <f t="shared" si="5"/>
        <v>0</v>
      </c>
      <c r="V84" s="519"/>
      <c r="W84" s="504">
        <f t="shared" si="5"/>
        <v>0</v>
      </c>
      <c r="X84" s="504">
        <f t="shared" si="5"/>
        <v>0</v>
      </c>
      <c r="Y84" s="504">
        <f t="shared" si="5"/>
        <v>0</v>
      </c>
      <c r="Z84" s="519"/>
      <c r="AA84" s="504">
        <f t="shared" si="5"/>
        <v>0</v>
      </c>
      <c r="AB84" s="504">
        <f t="shared" si="5"/>
        <v>0</v>
      </c>
      <c r="AC84" s="504">
        <f t="shared" si="5"/>
        <v>0</v>
      </c>
    </row>
    <row r="85" spans="2:29" ht="15" thickTop="1" x14ac:dyDescent="0.2">
      <c r="Q85" s="92"/>
    </row>
    <row r="86" spans="2:29" x14ac:dyDescent="0.2">
      <c r="B86" s="534" t="s">
        <v>1105</v>
      </c>
      <c r="Q86" s="92"/>
    </row>
    <row r="87" spans="2:29" x14ac:dyDescent="0.2">
      <c r="Q87" s="92"/>
    </row>
    <row r="88" spans="2:29" x14ac:dyDescent="0.2">
      <c r="B88" s="101" t="s">
        <v>1108</v>
      </c>
      <c r="Q88" s="92"/>
    </row>
    <row r="89" spans="2:29" x14ac:dyDescent="0.2">
      <c r="B89" s="101" t="s">
        <v>1109</v>
      </c>
      <c r="Q89" s="92"/>
    </row>
    <row r="90" spans="2:29" x14ac:dyDescent="0.2">
      <c r="B90" s="101" t="s">
        <v>12</v>
      </c>
      <c r="Q90" s="92"/>
    </row>
    <row r="91" spans="2:29" x14ac:dyDescent="0.2">
      <c r="B91" s="101" t="s">
        <v>13</v>
      </c>
      <c r="Q91" s="92"/>
    </row>
    <row r="92" spans="2:29" x14ac:dyDescent="0.2">
      <c r="B92" s="101" t="s">
        <v>1106</v>
      </c>
    </row>
    <row r="93" spans="2:29" x14ac:dyDescent="0.2">
      <c r="B93" s="101" t="s">
        <v>1107</v>
      </c>
      <c r="P93" s="102"/>
    </row>
    <row r="94" spans="2:29" x14ac:dyDescent="0.2">
      <c r="B94" s="101" t="s">
        <v>32</v>
      </c>
    </row>
    <row r="95" spans="2:29" x14ac:dyDescent="0.2">
      <c r="B95" s="101" t="s">
        <v>1111</v>
      </c>
      <c r="Q95" s="92"/>
    </row>
    <row r="96" spans="2:29" x14ac:dyDescent="0.2">
      <c r="B96" s="101" t="s">
        <v>1120</v>
      </c>
      <c r="S96" s="109"/>
      <c r="T96" s="109"/>
      <c r="U96" s="109"/>
      <c r="W96" s="109"/>
      <c r="X96" s="109"/>
      <c r="Y96" s="109"/>
    </row>
    <row r="97" spans="10:27" ht="15" x14ac:dyDescent="0.25">
      <c r="J97" s="518"/>
      <c r="S97" s="109"/>
      <c r="T97" s="109"/>
      <c r="U97" s="109"/>
      <c r="W97" s="109"/>
      <c r="X97" s="109"/>
      <c r="Y97" s="109"/>
    </row>
    <row r="98" spans="10:27" x14ac:dyDescent="0.2">
      <c r="S98" s="109"/>
      <c r="T98" s="109"/>
      <c r="U98" s="109"/>
      <c r="W98" s="109"/>
      <c r="X98" s="109"/>
      <c r="Y98" s="109"/>
    </row>
    <row r="99" spans="10:27" x14ac:dyDescent="0.2">
      <c r="S99" s="109"/>
      <c r="T99" s="109"/>
      <c r="U99" s="109"/>
      <c r="W99" s="109"/>
      <c r="X99" s="109"/>
      <c r="Y99" s="109"/>
    </row>
    <row r="100" spans="10:27" x14ac:dyDescent="0.2">
      <c r="S100" s="109"/>
      <c r="T100" s="109"/>
      <c r="U100" s="109"/>
      <c r="W100" s="109"/>
      <c r="X100" s="109"/>
      <c r="Y100" s="109"/>
    </row>
    <row r="101" spans="10:27" x14ac:dyDescent="0.2">
      <c r="P101" s="102"/>
      <c r="S101" s="109"/>
      <c r="T101" s="109"/>
      <c r="U101" s="109"/>
      <c r="W101" s="109"/>
      <c r="X101" s="109"/>
      <c r="Y101" s="109"/>
    </row>
    <row r="102" spans="10:27" x14ac:dyDescent="0.2">
      <c r="P102" s="102"/>
      <c r="S102" s="109"/>
      <c r="T102" s="109"/>
      <c r="U102" s="109"/>
      <c r="W102" s="109"/>
      <c r="X102" s="109"/>
      <c r="Y102" s="109"/>
    </row>
    <row r="103" spans="10:27" x14ac:dyDescent="0.2">
      <c r="S103" s="109"/>
      <c r="T103" s="109"/>
      <c r="U103" s="109"/>
      <c r="W103" s="109"/>
      <c r="X103" s="109"/>
      <c r="Y103" s="109"/>
    </row>
    <row r="104" spans="10:27" x14ac:dyDescent="0.2">
      <c r="P104" s="102"/>
      <c r="S104" s="109"/>
      <c r="T104" s="109"/>
      <c r="U104" s="109"/>
      <c r="W104" s="109"/>
      <c r="X104" s="109"/>
      <c r="Y104" s="109"/>
    </row>
    <row r="105" spans="10:27" x14ac:dyDescent="0.2">
      <c r="S105" s="109"/>
      <c r="T105" s="109"/>
      <c r="U105" s="109"/>
      <c r="W105" s="109"/>
      <c r="X105" s="109"/>
      <c r="Y105" s="109"/>
    </row>
    <row r="106" spans="10:27" x14ac:dyDescent="0.2">
      <c r="S106" s="109"/>
      <c r="T106" s="109"/>
      <c r="U106" s="109"/>
      <c r="W106" s="109"/>
      <c r="X106" s="109"/>
      <c r="Y106" s="109"/>
    </row>
    <row r="107" spans="10:27" x14ac:dyDescent="0.2">
      <c r="S107" s="109"/>
      <c r="T107" s="109"/>
      <c r="U107" s="109"/>
      <c r="W107" s="109"/>
      <c r="X107" s="109"/>
      <c r="Y107" s="109"/>
    </row>
    <row r="108" spans="10:27" ht="15" x14ac:dyDescent="0.25">
      <c r="J108" s="518"/>
      <c r="S108" s="109"/>
      <c r="T108" s="109"/>
      <c r="U108" s="109"/>
      <c r="W108" s="109"/>
      <c r="X108" s="109"/>
      <c r="Y108" s="109"/>
    </row>
    <row r="109" spans="10:27" ht="15" x14ac:dyDescent="0.25">
      <c r="R109" s="518"/>
      <c r="S109" s="117"/>
      <c r="T109" s="89"/>
      <c r="U109" s="117"/>
      <c r="V109" s="519"/>
      <c r="W109" s="117"/>
      <c r="X109" s="117"/>
      <c r="Y109" s="117"/>
      <c r="Z109" s="414"/>
    </row>
    <row r="110" spans="10:27" x14ac:dyDescent="0.2">
      <c r="S110" s="109"/>
      <c r="T110" s="109"/>
      <c r="U110" s="109"/>
      <c r="W110" s="109"/>
      <c r="X110" s="109"/>
      <c r="Y110" s="109"/>
    </row>
    <row r="111" spans="10:27" ht="15" x14ac:dyDescent="0.25">
      <c r="R111" s="518"/>
      <c r="S111" s="109"/>
      <c r="T111" s="109"/>
      <c r="U111" s="109"/>
      <c r="W111" s="109"/>
      <c r="X111" s="109"/>
      <c r="Y111" s="109"/>
    </row>
    <row r="112" spans="10:27" x14ac:dyDescent="0.2">
      <c r="R112" s="519"/>
      <c r="S112" s="89"/>
      <c r="T112" s="89"/>
      <c r="U112" s="89"/>
      <c r="V112" s="519"/>
      <c r="W112" s="89"/>
      <c r="X112" s="89"/>
      <c r="Y112" s="89"/>
      <c r="AA112" s="109"/>
    </row>
    <row r="113" spans="18:27" x14ac:dyDescent="0.2">
      <c r="R113" s="519"/>
      <c r="S113" s="89"/>
      <c r="T113" s="89"/>
      <c r="U113" s="89"/>
      <c r="V113" s="519"/>
      <c r="W113" s="89"/>
      <c r="X113" s="89"/>
      <c r="Y113" s="89"/>
      <c r="AA113" s="109"/>
    </row>
    <row r="114" spans="18:27" x14ac:dyDescent="0.2">
      <c r="R114" s="519"/>
      <c r="S114" s="89"/>
      <c r="T114" s="89"/>
      <c r="U114" s="89"/>
      <c r="V114" s="519"/>
      <c r="W114" s="89"/>
      <c r="X114" s="89"/>
      <c r="Y114" s="89"/>
      <c r="AA114" s="109"/>
    </row>
    <row r="115" spans="18:27" x14ac:dyDescent="0.2">
      <c r="R115" s="519"/>
      <c r="S115" s="89"/>
      <c r="T115" s="89"/>
      <c r="U115" s="89"/>
      <c r="V115" s="519"/>
      <c r="W115" s="89"/>
      <c r="X115" s="89"/>
      <c r="Y115" s="89"/>
      <c r="AA115" s="109"/>
    </row>
    <row r="116" spans="18:27" x14ac:dyDescent="0.2">
      <c r="R116" s="519"/>
      <c r="S116" s="89"/>
      <c r="T116" s="89"/>
      <c r="U116" s="89"/>
      <c r="V116" s="519"/>
      <c r="W116" s="89"/>
      <c r="X116" s="89"/>
      <c r="Y116" s="89"/>
      <c r="AA116" s="109"/>
    </row>
    <row r="117" spans="18:27" x14ac:dyDescent="0.2">
      <c r="R117" s="519"/>
      <c r="S117" s="89"/>
      <c r="T117" s="89"/>
      <c r="U117" s="89"/>
      <c r="V117" s="519"/>
      <c r="W117" s="89"/>
      <c r="X117" s="89"/>
      <c r="Y117" s="89"/>
      <c r="AA117" s="109"/>
    </row>
    <row r="118" spans="18:27" x14ac:dyDescent="0.2">
      <c r="R118" s="519"/>
      <c r="S118" s="89"/>
      <c r="T118" s="89"/>
      <c r="U118" s="89"/>
      <c r="V118" s="519"/>
      <c r="W118" s="89"/>
      <c r="X118" s="89"/>
      <c r="Y118" s="89"/>
      <c r="AA118" s="109"/>
    </row>
    <row r="119" spans="18:27" x14ac:dyDescent="0.2">
      <c r="R119" s="519"/>
      <c r="S119" s="89"/>
      <c r="T119" s="89"/>
      <c r="U119" s="89"/>
      <c r="V119" s="519"/>
      <c r="W119" s="89"/>
      <c r="X119" s="89"/>
      <c r="Y119" s="89"/>
      <c r="AA119" s="109"/>
    </row>
    <row r="120" spans="18:27" x14ac:dyDescent="0.2">
      <c r="R120" s="519"/>
      <c r="S120" s="89"/>
      <c r="T120" s="89"/>
      <c r="U120" s="89"/>
      <c r="V120" s="519"/>
      <c r="W120" s="89"/>
      <c r="X120" s="89"/>
      <c r="Y120" s="89"/>
      <c r="AA120" s="109"/>
    </row>
    <row r="121" spans="18:27" x14ac:dyDescent="0.2">
      <c r="R121" s="519"/>
      <c r="S121" s="89"/>
      <c r="T121" s="89"/>
      <c r="U121" s="89"/>
      <c r="V121" s="519"/>
      <c r="W121" s="89"/>
      <c r="X121" s="89"/>
      <c r="Y121" s="89"/>
      <c r="AA121" s="109"/>
    </row>
    <row r="122" spans="18:27" x14ac:dyDescent="0.2">
      <c r="R122" s="519"/>
      <c r="S122" s="89"/>
      <c r="T122" s="89"/>
      <c r="U122" s="89"/>
      <c r="V122" s="519"/>
      <c r="W122" s="89"/>
      <c r="X122" s="89"/>
      <c r="Y122" s="89"/>
      <c r="AA122" s="109"/>
    </row>
    <row r="123" spans="18:27" x14ac:dyDescent="0.2">
      <c r="R123" s="519"/>
      <c r="S123" s="89"/>
      <c r="T123" s="89"/>
      <c r="U123" s="89"/>
      <c r="V123" s="519"/>
      <c r="W123" s="89"/>
      <c r="X123" s="89"/>
      <c r="Y123" s="89"/>
      <c r="AA123" s="109"/>
    </row>
    <row r="124" spans="18:27" x14ac:dyDescent="0.2">
      <c r="R124" s="519"/>
      <c r="S124" s="89"/>
      <c r="T124" s="89"/>
      <c r="U124" s="89"/>
      <c r="V124" s="519"/>
      <c r="W124" s="89"/>
      <c r="X124" s="89"/>
      <c r="Y124" s="89"/>
      <c r="AA124" s="109"/>
    </row>
    <row r="125" spans="18:27" x14ac:dyDescent="0.2">
      <c r="R125" s="519"/>
      <c r="S125" s="89"/>
      <c r="T125" s="89"/>
      <c r="U125" s="89"/>
      <c r="V125" s="519"/>
      <c r="W125" s="89"/>
      <c r="X125" s="89"/>
      <c r="Y125" s="89"/>
      <c r="AA125" s="109"/>
    </row>
    <row r="126" spans="18:27" x14ac:dyDescent="0.2">
      <c r="R126" s="519"/>
      <c r="S126" s="89"/>
      <c r="T126" s="89"/>
      <c r="U126" s="89"/>
      <c r="V126" s="519"/>
      <c r="W126" s="89"/>
      <c r="X126" s="89"/>
      <c r="Y126" s="89"/>
      <c r="AA126" s="109"/>
    </row>
    <row r="127" spans="18:27" x14ac:dyDescent="0.2">
      <c r="R127" s="519"/>
      <c r="S127" s="89"/>
      <c r="T127" s="89"/>
      <c r="U127" s="89"/>
      <c r="V127" s="519"/>
      <c r="W127" s="89"/>
      <c r="X127" s="89"/>
      <c r="Y127" s="89"/>
      <c r="AA127" s="109"/>
    </row>
    <row r="128" spans="18:27" x14ac:dyDescent="0.2">
      <c r="R128" s="519"/>
      <c r="S128" s="89"/>
      <c r="T128" s="89"/>
      <c r="U128" s="89"/>
      <c r="V128" s="519"/>
      <c r="W128" s="89"/>
      <c r="X128" s="89"/>
      <c r="Y128" s="89"/>
      <c r="AA128" s="109"/>
    </row>
    <row r="129" spans="18:27" x14ac:dyDescent="0.2">
      <c r="R129" s="519"/>
      <c r="S129" s="89"/>
      <c r="T129" s="89"/>
      <c r="U129" s="89"/>
      <c r="V129" s="519"/>
      <c r="W129" s="89"/>
      <c r="X129" s="89"/>
      <c r="Y129" s="89"/>
      <c r="AA129" s="109"/>
    </row>
    <row r="130" spans="18:27" x14ac:dyDescent="0.2">
      <c r="R130" s="519"/>
      <c r="S130" s="89"/>
      <c r="T130" s="89"/>
      <c r="U130" s="89"/>
      <c r="V130" s="519"/>
      <c r="W130" s="89"/>
      <c r="X130" s="89"/>
      <c r="Y130" s="89"/>
      <c r="AA130" s="109"/>
    </row>
    <row r="131" spans="18:27" x14ac:dyDescent="0.2">
      <c r="R131" s="519"/>
      <c r="S131" s="89"/>
      <c r="T131" s="89"/>
      <c r="U131" s="89"/>
      <c r="V131" s="519"/>
      <c r="W131" s="89"/>
      <c r="X131" s="89"/>
      <c r="Y131" s="89"/>
      <c r="AA131" s="109"/>
    </row>
    <row r="132" spans="18:27" ht="15" x14ac:dyDescent="0.25">
      <c r="R132" s="520"/>
      <c r="S132" s="117"/>
      <c r="T132" s="89"/>
      <c r="U132" s="117"/>
      <c r="V132" s="519"/>
      <c r="W132" s="117"/>
      <c r="X132" s="117"/>
      <c r="Y132" s="117"/>
      <c r="Z132" s="414"/>
      <c r="AA132" s="109"/>
    </row>
    <row r="133" spans="18:27" x14ac:dyDescent="0.2">
      <c r="R133" s="519"/>
      <c r="S133" s="89"/>
      <c r="T133" s="89"/>
      <c r="U133" s="89"/>
      <c r="V133" s="519"/>
      <c r="W133" s="89"/>
      <c r="X133" s="89"/>
      <c r="Y133" s="89"/>
      <c r="AA133" s="109"/>
    </row>
    <row r="134" spans="18:27" ht="15" x14ac:dyDescent="0.25">
      <c r="R134" s="520"/>
      <c r="S134" s="89"/>
      <c r="T134" s="89"/>
      <c r="U134" s="89"/>
      <c r="V134" s="519"/>
      <c r="W134" s="89"/>
      <c r="X134" s="89"/>
      <c r="Y134" s="89"/>
      <c r="AA134" s="109"/>
    </row>
    <row r="135" spans="18:27" x14ac:dyDescent="0.2">
      <c r="R135" s="519"/>
      <c r="S135" s="89"/>
      <c r="T135" s="89"/>
      <c r="U135" s="89"/>
      <c r="V135" s="519"/>
      <c r="W135" s="89"/>
      <c r="X135" s="89"/>
      <c r="Y135" s="89"/>
      <c r="Z135" s="519"/>
      <c r="AA135" s="109"/>
    </row>
    <row r="136" spans="18:27" ht="15" x14ac:dyDescent="0.25">
      <c r="R136" s="519"/>
      <c r="S136" s="89"/>
      <c r="T136" s="89"/>
      <c r="U136" s="89"/>
      <c r="V136" s="519"/>
      <c r="W136" s="89"/>
      <c r="X136" s="89"/>
      <c r="Y136" s="89"/>
      <c r="Z136" s="519"/>
      <c r="AA136" s="97"/>
    </row>
    <row r="137" spans="18:27" ht="15" x14ac:dyDescent="0.25">
      <c r="R137" s="517"/>
      <c r="S137" s="94"/>
      <c r="T137" s="94"/>
      <c r="U137" s="94"/>
      <c r="V137" s="516"/>
      <c r="W137" s="94"/>
      <c r="X137" s="94"/>
      <c r="Y137" s="94"/>
      <c r="Z137" s="516"/>
      <c r="AA137" s="95"/>
    </row>
    <row r="138" spans="18:27" x14ac:dyDescent="0.2">
      <c r="R138" s="516"/>
      <c r="S138" s="94"/>
      <c r="T138" s="94"/>
      <c r="U138" s="94"/>
      <c r="V138" s="516"/>
      <c r="W138" s="94"/>
      <c r="X138" s="94"/>
      <c r="Y138" s="94"/>
      <c r="Z138" s="516"/>
      <c r="AA138" s="94"/>
    </row>
    <row r="139" spans="18:27" x14ac:dyDescent="0.2">
      <c r="R139" s="516"/>
      <c r="S139" s="94"/>
      <c r="T139" s="94"/>
      <c r="U139" s="94"/>
      <c r="V139" s="516"/>
      <c r="W139" s="94"/>
      <c r="X139" s="94"/>
      <c r="Y139" s="94"/>
      <c r="Z139" s="516"/>
      <c r="AA139" s="94"/>
    </row>
    <row r="140" spans="18:27" x14ac:dyDescent="0.2">
      <c r="R140" s="516"/>
      <c r="S140" s="94"/>
      <c r="T140" s="94"/>
      <c r="U140" s="94"/>
      <c r="V140" s="516"/>
      <c r="W140" s="94"/>
      <c r="X140" s="94"/>
      <c r="Y140" s="94"/>
      <c r="Z140" s="516"/>
      <c r="AA140" s="94"/>
    </row>
    <row r="141" spans="18:27" x14ac:dyDescent="0.2">
      <c r="R141" s="516"/>
      <c r="S141" s="94"/>
      <c r="T141" s="94"/>
      <c r="U141" s="94"/>
      <c r="V141" s="516"/>
      <c r="W141" s="94"/>
      <c r="X141" s="94"/>
      <c r="Y141" s="94"/>
      <c r="Z141" s="516"/>
      <c r="AA141" s="94"/>
    </row>
    <row r="142" spans="18:27" x14ac:dyDescent="0.2">
      <c r="R142" s="516"/>
      <c r="S142" s="94"/>
      <c r="T142" s="94"/>
      <c r="U142" s="94"/>
      <c r="V142" s="516"/>
      <c r="W142" s="94"/>
      <c r="X142" s="94"/>
      <c r="Y142" s="94"/>
      <c r="Z142" s="516"/>
      <c r="AA142" s="94"/>
    </row>
    <row r="143" spans="18:27" x14ac:dyDescent="0.2">
      <c r="R143" s="516"/>
      <c r="S143" s="94"/>
      <c r="T143" s="94"/>
      <c r="U143" s="94"/>
      <c r="V143" s="516"/>
      <c r="W143" s="94"/>
      <c r="X143" s="94"/>
      <c r="Y143" s="94"/>
      <c r="Z143" s="516"/>
      <c r="AA143" s="94"/>
    </row>
    <row r="144" spans="18:27" x14ac:dyDescent="0.2">
      <c r="R144" s="516"/>
      <c r="S144" s="94"/>
      <c r="T144" s="94"/>
      <c r="U144" s="94"/>
      <c r="V144" s="516"/>
      <c r="W144" s="94"/>
      <c r="X144" s="94"/>
      <c r="Y144" s="94"/>
      <c r="Z144" s="516"/>
      <c r="AA144" s="94"/>
    </row>
    <row r="145" spans="18:27" x14ac:dyDescent="0.2">
      <c r="R145" s="516"/>
      <c r="S145" s="94"/>
      <c r="T145" s="94"/>
      <c r="U145" s="94"/>
      <c r="V145" s="516"/>
      <c r="W145" s="94"/>
      <c r="X145" s="94"/>
      <c r="Y145" s="94"/>
      <c r="Z145" s="516"/>
      <c r="AA145" s="94"/>
    </row>
    <row r="146" spans="18:27" x14ac:dyDescent="0.2">
      <c r="R146" s="516"/>
      <c r="S146" s="94"/>
      <c r="T146" s="94"/>
      <c r="U146" s="94"/>
      <c r="V146" s="516"/>
      <c r="W146" s="94"/>
      <c r="X146" s="94"/>
      <c r="Y146" s="94"/>
      <c r="Z146" s="516"/>
      <c r="AA146" s="94"/>
    </row>
    <row r="147" spans="18:27" x14ac:dyDescent="0.2">
      <c r="R147" s="516"/>
      <c r="S147" s="94"/>
      <c r="T147" s="94"/>
      <c r="U147" s="94"/>
      <c r="V147" s="516"/>
      <c r="W147" s="94"/>
      <c r="X147" s="94"/>
      <c r="Y147" s="94"/>
      <c r="Z147" s="516"/>
      <c r="AA147" s="94"/>
    </row>
    <row r="148" spans="18:27" x14ac:dyDescent="0.2">
      <c r="R148" s="516"/>
      <c r="S148" s="94"/>
      <c r="T148" s="94"/>
      <c r="U148" s="94"/>
      <c r="V148" s="516"/>
      <c r="W148" s="94"/>
      <c r="X148" s="94"/>
      <c r="Y148" s="94"/>
      <c r="Z148" s="516"/>
      <c r="AA148" s="94"/>
    </row>
    <row r="149" spans="18:27" x14ac:dyDescent="0.2">
      <c r="R149" s="516"/>
      <c r="S149" s="94"/>
      <c r="T149" s="94"/>
      <c r="U149" s="94"/>
      <c r="V149" s="516"/>
      <c r="W149" s="94"/>
      <c r="X149" s="94"/>
      <c r="Y149" s="94"/>
      <c r="Z149" s="516"/>
      <c r="AA149" s="94"/>
    </row>
    <row r="150" spans="18:27" x14ac:dyDescent="0.2">
      <c r="R150" s="516"/>
      <c r="S150" s="94"/>
      <c r="T150" s="94"/>
      <c r="U150" s="94"/>
      <c r="V150" s="516"/>
      <c r="W150" s="94"/>
      <c r="X150" s="94"/>
      <c r="Y150" s="94"/>
      <c r="Z150" s="516"/>
      <c r="AA150" s="94"/>
    </row>
    <row r="151" spans="18:27" x14ac:dyDescent="0.2">
      <c r="R151" s="516"/>
      <c r="S151" s="94"/>
      <c r="T151" s="94"/>
      <c r="U151" s="94"/>
      <c r="V151" s="516"/>
      <c r="W151" s="94"/>
      <c r="X151" s="94"/>
      <c r="Y151" s="94"/>
      <c r="Z151" s="516"/>
      <c r="AA151" s="94"/>
    </row>
    <row r="152" spans="18:27" x14ac:dyDescent="0.2">
      <c r="R152" s="516"/>
      <c r="S152" s="94"/>
      <c r="T152" s="94"/>
      <c r="U152" s="94"/>
      <c r="V152" s="516"/>
      <c r="W152" s="94"/>
      <c r="X152" s="94"/>
      <c r="Y152" s="94"/>
      <c r="Z152" s="516"/>
      <c r="AA152" s="94"/>
    </row>
    <row r="153" spans="18:27" x14ac:dyDescent="0.2">
      <c r="R153" s="516"/>
      <c r="S153" s="94"/>
      <c r="T153" s="94"/>
      <c r="U153" s="94"/>
      <c r="V153" s="516"/>
      <c r="W153" s="94"/>
      <c r="X153" s="94"/>
      <c r="Y153" s="94"/>
      <c r="Z153" s="516"/>
      <c r="AA153" s="94"/>
    </row>
    <row r="154" spans="18:27" ht="15" x14ac:dyDescent="0.25">
      <c r="R154" s="517"/>
      <c r="S154" s="94"/>
      <c r="T154" s="94"/>
      <c r="U154" s="94"/>
      <c r="V154" s="516"/>
      <c r="W154" s="94"/>
      <c r="X154" s="94"/>
      <c r="Y154" s="94"/>
      <c r="Z154" s="516"/>
      <c r="AA154" s="94"/>
    </row>
    <row r="155" spans="18:27" x14ac:dyDescent="0.2">
      <c r="R155" s="516"/>
      <c r="S155" s="94"/>
      <c r="T155" s="94"/>
      <c r="U155" s="94"/>
      <c r="V155" s="516"/>
      <c r="W155" s="94"/>
      <c r="X155" s="94"/>
      <c r="Y155" s="94"/>
      <c r="Z155" s="516"/>
      <c r="AA155" s="94"/>
    </row>
    <row r="156" spans="18:27" x14ac:dyDescent="0.2">
      <c r="R156" s="516"/>
      <c r="S156" s="94"/>
      <c r="T156" s="94"/>
      <c r="U156" s="94"/>
      <c r="V156" s="516"/>
      <c r="W156" s="94"/>
      <c r="X156" s="94"/>
      <c r="Y156" s="94"/>
      <c r="Z156" s="516"/>
      <c r="AA156" s="94"/>
    </row>
    <row r="157" spans="18:27" x14ac:dyDescent="0.2">
      <c r="R157" s="516"/>
      <c r="S157" s="94"/>
      <c r="T157" s="94"/>
      <c r="U157" s="94"/>
      <c r="V157" s="516"/>
      <c r="W157" s="94"/>
      <c r="X157" s="94"/>
      <c r="Y157" s="94"/>
      <c r="Z157" s="516"/>
      <c r="AA157" s="94"/>
    </row>
    <row r="158" spans="18:27" x14ac:dyDescent="0.2">
      <c r="R158" s="516"/>
      <c r="S158" s="94"/>
      <c r="T158" s="94"/>
      <c r="U158" s="94"/>
      <c r="V158" s="516"/>
      <c r="W158" s="94"/>
      <c r="X158" s="94"/>
      <c r="Y158" s="94"/>
      <c r="Z158" s="516"/>
      <c r="AA158" s="94"/>
    </row>
    <row r="159" spans="18:27" x14ac:dyDescent="0.2">
      <c r="R159" s="516"/>
      <c r="S159" s="94"/>
      <c r="T159" s="94"/>
      <c r="U159" s="94"/>
      <c r="V159" s="516"/>
      <c r="W159" s="94"/>
      <c r="X159" s="94"/>
      <c r="Y159" s="94"/>
      <c r="Z159" s="516"/>
      <c r="AA159" s="94"/>
    </row>
    <row r="160" spans="18:27" x14ac:dyDescent="0.2">
      <c r="R160" s="519"/>
      <c r="S160" s="96"/>
      <c r="T160" s="89"/>
      <c r="U160" s="96"/>
      <c r="V160" s="519"/>
      <c r="W160" s="96"/>
      <c r="X160" s="96"/>
      <c r="Y160" s="96"/>
      <c r="Z160" s="528"/>
      <c r="AA160" s="89"/>
    </row>
    <row r="161" spans="19:27" x14ac:dyDescent="0.2">
      <c r="S161" s="109"/>
      <c r="T161" s="109"/>
      <c r="U161" s="109"/>
      <c r="W161" s="109"/>
      <c r="X161" s="109"/>
      <c r="Y161" s="109"/>
      <c r="AA161" s="109"/>
    </row>
    <row r="162" spans="19:27" x14ac:dyDescent="0.2">
      <c r="S162" s="109"/>
      <c r="T162" s="109"/>
      <c r="U162" s="109"/>
      <c r="W162" s="109"/>
      <c r="X162" s="109"/>
      <c r="Y162" s="109"/>
      <c r="AA162" s="109"/>
    </row>
    <row r="163" spans="19:27" x14ac:dyDescent="0.2">
      <c r="S163" s="109"/>
      <c r="T163" s="109"/>
      <c r="U163" s="109"/>
      <c r="W163" s="109"/>
      <c r="X163" s="109"/>
      <c r="Y163" s="109"/>
      <c r="AA163" s="109"/>
    </row>
    <row r="164" spans="19:27" x14ac:dyDescent="0.2">
      <c r="S164" s="109"/>
      <c r="T164" s="109"/>
      <c r="U164" s="109"/>
      <c r="W164" s="109"/>
      <c r="X164" s="109"/>
      <c r="Y164" s="109"/>
      <c r="AA164" s="109"/>
    </row>
    <row r="165" spans="19:27" x14ac:dyDescent="0.2">
      <c r="S165" s="109"/>
      <c r="T165" s="109"/>
      <c r="U165" s="109"/>
      <c r="W165" s="109"/>
      <c r="X165" s="109"/>
      <c r="Y165" s="109"/>
      <c r="AA165" s="109"/>
    </row>
    <row r="166" spans="19:27" x14ac:dyDescent="0.2">
      <c r="S166" s="109"/>
      <c r="T166" s="109"/>
      <c r="U166" s="109"/>
      <c r="W166" s="109"/>
      <c r="X166" s="109"/>
      <c r="Y166" s="109"/>
      <c r="AA166" s="109"/>
    </row>
    <row r="167" spans="19:27" x14ac:dyDescent="0.2">
      <c r="S167" s="109"/>
      <c r="T167" s="109"/>
      <c r="U167" s="109"/>
      <c r="W167" s="109"/>
      <c r="X167" s="109"/>
      <c r="Y167" s="109"/>
      <c r="AA167" s="109"/>
    </row>
    <row r="168" spans="19:27" x14ac:dyDescent="0.2">
      <c r="S168" s="109"/>
      <c r="T168" s="109"/>
      <c r="U168" s="109"/>
      <c r="W168" s="109"/>
      <c r="X168" s="109"/>
      <c r="Y168" s="109"/>
      <c r="AA168" s="109"/>
    </row>
    <row r="169" spans="19:27" x14ac:dyDescent="0.2">
      <c r="S169" s="109"/>
      <c r="T169" s="109"/>
      <c r="U169" s="109"/>
      <c r="W169" s="109"/>
      <c r="X169" s="109"/>
      <c r="Y169" s="109"/>
      <c r="AA169" s="109"/>
    </row>
    <row r="170" spans="19:27" x14ac:dyDescent="0.2">
      <c r="S170" s="109"/>
      <c r="T170" s="109"/>
      <c r="U170" s="109"/>
      <c r="W170" s="109"/>
      <c r="X170" s="109"/>
      <c r="Y170" s="109"/>
      <c r="AA170" s="109"/>
    </row>
    <row r="171" spans="19:27" x14ac:dyDescent="0.2">
      <c r="S171" s="109"/>
      <c r="T171" s="109"/>
      <c r="U171" s="109"/>
      <c r="W171" s="109"/>
      <c r="X171" s="109"/>
      <c r="Y171" s="109"/>
      <c r="AA171" s="109"/>
    </row>
    <row r="172" spans="19:27" x14ac:dyDescent="0.2">
      <c r="S172" s="109"/>
      <c r="T172" s="109"/>
      <c r="U172" s="109"/>
      <c r="W172" s="109"/>
      <c r="X172" s="109"/>
      <c r="Y172" s="109"/>
      <c r="AA172" s="109"/>
    </row>
    <row r="173" spans="19:27" x14ac:dyDescent="0.2">
      <c r="S173" s="109"/>
      <c r="T173" s="109"/>
      <c r="U173" s="109"/>
      <c r="W173" s="109"/>
      <c r="X173" s="109"/>
      <c r="Y173" s="109"/>
      <c r="AA173" s="109"/>
    </row>
    <row r="174" spans="19:27" x14ac:dyDescent="0.2">
      <c r="S174" s="109"/>
      <c r="T174" s="109"/>
      <c r="U174" s="109"/>
      <c r="W174" s="109"/>
      <c r="X174" s="109"/>
      <c r="Y174" s="109"/>
      <c r="AA174" s="109"/>
    </row>
    <row r="175" spans="19:27" x14ac:dyDescent="0.2">
      <c r="S175" s="109"/>
      <c r="T175" s="109"/>
      <c r="U175" s="109"/>
      <c r="W175" s="109"/>
      <c r="X175" s="109"/>
      <c r="Y175" s="109"/>
      <c r="AA175" s="109"/>
    </row>
    <row r="176" spans="19:27" x14ac:dyDescent="0.2">
      <c r="S176" s="109"/>
      <c r="T176" s="109"/>
      <c r="U176" s="109"/>
      <c r="W176" s="109"/>
      <c r="X176" s="109"/>
      <c r="Y176" s="109"/>
      <c r="AA176" s="109"/>
    </row>
    <row r="177" spans="19:27" x14ac:dyDescent="0.2">
      <c r="S177" s="109"/>
      <c r="T177" s="109"/>
      <c r="U177" s="109"/>
      <c r="W177" s="109"/>
      <c r="X177" s="109"/>
      <c r="Y177" s="109"/>
      <c r="AA177" s="109"/>
    </row>
    <row r="178" spans="19:27" x14ac:dyDescent="0.2">
      <c r="S178" s="109"/>
      <c r="T178" s="109"/>
      <c r="U178" s="109"/>
      <c r="W178" s="109"/>
      <c r="X178" s="109"/>
      <c r="Y178" s="109"/>
      <c r="AA178" s="109"/>
    </row>
    <row r="179" spans="19:27" x14ac:dyDescent="0.2">
      <c r="S179" s="109"/>
      <c r="T179" s="109"/>
      <c r="U179" s="109"/>
      <c r="W179" s="109"/>
      <c r="X179" s="109"/>
      <c r="Y179" s="109"/>
      <c r="AA179" s="109"/>
    </row>
    <row r="180" spans="19:27" x14ac:dyDescent="0.2">
      <c r="S180" s="109"/>
      <c r="T180" s="109"/>
      <c r="U180" s="109"/>
      <c r="W180" s="109"/>
      <c r="X180" s="109"/>
      <c r="Y180" s="109"/>
      <c r="AA180" s="109"/>
    </row>
    <row r="181" spans="19:27" x14ac:dyDescent="0.2">
      <c r="S181" s="109"/>
      <c r="T181" s="109"/>
      <c r="U181" s="109"/>
      <c r="W181" s="109"/>
      <c r="X181" s="109"/>
      <c r="Y181" s="109"/>
      <c r="AA181" s="109"/>
    </row>
    <row r="182" spans="19:27" x14ac:dyDescent="0.2">
      <c r="S182" s="109"/>
      <c r="T182" s="109"/>
      <c r="U182" s="109"/>
      <c r="W182" s="109"/>
      <c r="X182" s="109"/>
      <c r="Y182" s="109"/>
      <c r="AA182" s="109"/>
    </row>
    <row r="183" spans="19:27" x14ac:dyDescent="0.2">
      <c r="S183" s="109"/>
      <c r="T183" s="109"/>
      <c r="U183" s="109"/>
      <c r="W183" s="109"/>
      <c r="X183" s="109"/>
      <c r="Y183" s="109"/>
      <c r="AA183" s="109"/>
    </row>
    <row r="184" spans="19:27" x14ac:dyDescent="0.2">
      <c r="S184" s="109"/>
      <c r="T184" s="109"/>
      <c r="U184" s="109"/>
      <c r="W184" s="109"/>
      <c r="X184" s="109"/>
      <c r="Y184" s="109"/>
      <c r="AA184" s="109"/>
    </row>
    <row r="185" spans="19:27" x14ac:dyDescent="0.2">
      <c r="S185" s="109"/>
      <c r="T185" s="109"/>
      <c r="U185" s="109"/>
      <c r="W185" s="109"/>
      <c r="X185" s="109"/>
      <c r="Y185" s="109"/>
      <c r="AA185" s="109"/>
    </row>
    <row r="186" spans="19:27" x14ac:dyDescent="0.2">
      <c r="S186" s="109"/>
      <c r="T186" s="109"/>
      <c r="U186" s="109"/>
      <c r="W186" s="109"/>
      <c r="X186" s="109"/>
      <c r="Y186" s="109"/>
      <c r="AA186" s="109"/>
    </row>
    <row r="187" spans="19:27" x14ac:dyDescent="0.2">
      <c r="S187" s="109"/>
      <c r="T187" s="109"/>
      <c r="U187" s="109"/>
      <c r="V187" s="521"/>
      <c r="W187" s="109"/>
      <c r="X187" s="109"/>
      <c r="Y187" s="109"/>
      <c r="AA187" s="109"/>
    </row>
    <row r="188" spans="19:27" x14ac:dyDescent="0.2">
      <c r="S188" s="109"/>
      <c r="T188" s="109"/>
      <c r="U188" s="109"/>
      <c r="W188" s="109"/>
      <c r="X188" s="109"/>
      <c r="Y188" s="109"/>
      <c r="AA188" s="109"/>
    </row>
    <row r="189" spans="19:27" x14ac:dyDescent="0.2">
      <c r="S189" s="109"/>
      <c r="T189" s="109"/>
      <c r="U189" s="109"/>
      <c r="W189" s="109"/>
      <c r="X189" s="109"/>
      <c r="Y189" s="109"/>
      <c r="AA189" s="109"/>
    </row>
    <row r="190" spans="19:27" x14ac:dyDescent="0.2">
      <c r="S190" s="109"/>
      <c r="T190" s="109"/>
      <c r="U190" s="109"/>
      <c r="W190" s="109"/>
      <c r="X190" s="109"/>
      <c r="Y190" s="109"/>
      <c r="AA190" s="109"/>
    </row>
    <row r="191" spans="19:27" x14ac:dyDescent="0.2">
      <c r="S191" s="109"/>
      <c r="T191" s="109"/>
      <c r="U191" s="109"/>
      <c r="W191" s="109"/>
      <c r="X191" s="109"/>
      <c r="Y191" s="109"/>
      <c r="AA191" s="109"/>
    </row>
    <row r="192" spans="19:27" x14ac:dyDescent="0.2">
      <c r="S192" s="109"/>
      <c r="T192" s="109"/>
      <c r="U192" s="109"/>
      <c r="W192" s="109"/>
      <c r="X192" s="109"/>
      <c r="Y192" s="109"/>
      <c r="AA192" s="109"/>
    </row>
    <row r="193" spans="18:28" x14ac:dyDescent="0.2">
      <c r="S193" s="109"/>
      <c r="T193" s="109"/>
      <c r="U193" s="109"/>
      <c r="W193" s="109"/>
      <c r="X193" s="109"/>
      <c r="Y193" s="109"/>
      <c r="AA193" s="109"/>
    </row>
    <row r="194" spans="18:28" x14ac:dyDescent="0.2">
      <c r="S194" s="109"/>
      <c r="T194" s="109"/>
      <c r="U194" s="109"/>
      <c r="W194" s="109"/>
      <c r="X194" s="109"/>
      <c r="Y194" s="109"/>
      <c r="AA194" s="109"/>
    </row>
    <row r="195" spans="18:28" x14ac:dyDescent="0.2">
      <c r="S195" s="109"/>
      <c r="T195" s="109"/>
      <c r="U195" s="109"/>
      <c r="W195" s="109"/>
      <c r="X195" s="109"/>
      <c r="Y195" s="109"/>
      <c r="AA195" s="109"/>
    </row>
    <row r="196" spans="18:28" x14ac:dyDescent="0.2">
      <c r="S196" s="109"/>
      <c r="T196" s="109"/>
      <c r="U196" s="109"/>
      <c r="W196" s="109"/>
      <c r="X196" s="109"/>
      <c r="Y196" s="109"/>
      <c r="AA196" s="109"/>
    </row>
    <row r="197" spans="18:28" x14ac:dyDescent="0.2">
      <c r="S197" s="109"/>
      <c r="T197" s="109"/>
      <c r="U197" s="109"/>
      <c r="W197" s="109"/>
      <c r="X197" s="109"/>
      <c r="Y197" s="109"/>
      <c r="AA197" s="109"/>
    </row>
    <row r="198" spans="18:28" x14ac:dyDescent="0.2">
      <c r="S198" s="109"/>
      <c r="T198" s="109"/>
      <c r="U198" s="109"/>
      <c r="W198" s="109"/>
      <c r="X198" s="109"/>
      <c r="Y198" s="109"/>
      <c r="AA198" s="109"/>
    </row>
    <row r="199" spans="18:28" x14ac:dyDescent="0.2">
      <c r="S199" s="109"/>
      <c r="T199" s="109"/>
      <c r="U199" s="109"/>
      <c r="W199" s="109"/>
      <c r="X199" s="109"/>
      <c r="Y199" s="109"/>
      <c r="AA199" s="109"/>
    </row>
    <row r="200" spans="18:28" x14ac:dyDescent="0.2">
      <c r="S200" s="109"/>
      <c r="T200" s="109"/>
      <c r="U200" s="109"/>
      <c r="W200" s="109"/>
      <c r="X200" s="109"/>
      <c r="Y200" s="109"/>
      <c r="AA200" s="109"/>
    </row>
    <row r="201" spans="18:28" x14ac:dyDescent="0.2">
      <c r="S201" s="109"/>
      <c r="T201" s="109"/>
      <c r="U201" s="109"/>
      <c r="W201" s="109"/>
      <c r="X201" s="109"/>
      <c r="Y201" s="109"/>
      <c r="AA201" s="109"/>
    </row>
    <row r="202" spans="18:28" x14ac:dyDescent="0.2">
      <c r="S202" s="109"/>
      <c r="T202" s="109"/>
      <c r="U202" s="109"/>
      <c r="W202" s="109"/>
      <c r="X202" s="109"/>
      <c r="Y202" s="109"/>
      <c r="AA202" s="109"/>
    </row>
    <row r="203" spans="18:28" x14ac:dyDescent="0.2">
      <c r="S203" s="109"/>
      <c r="T203" s="109"/>
      <c r="U203" s="109"/>
      <c r="W203" s="109"/>
      <c r="X203" s="109"/>
      <c r="Y203" s="109"/>
      <c r="AA203" s="109"/>
    </row>
    <row r="204" spans="18:28" x14ac:dyDescent="0.2">
      <c r="S204" s="109"/>
      <c r="T204" s="109"/>
      <c r="U204" s="109"/>
      <c r="W204" s="109"/>
      <c r="X204" s="109"/>
      <c r="Y204" s="109"/>
      <c r="AA204" s="109"/>
    </row>
    <row r="205" spans="18:28" x14ac:dyDescent="0.2">
      <c r="S205" s="109"/>
      <c r="T205" s="109"/>
      <c r="U205" s="109"/>
      <c r="W205" s="109"/>
      <c r="X205" s="109"/>
      <c r="Y205" s="109"/>
      <c r="AA205" s="109"/>
    </row>
    <row r="206" spans="18:28" ht="15" x14ac:dyDescent="0.25">
      <c r="R206" s="518"/>
      <c r="S206" s="109"/>
      <c r="T206" s="109"/>
      <c r="U206" s="109"/>
      <c r="W206" s="89"/>
      <c r="X206" s="89"/>
      <c r="Y206" s="89"/>
      <c r="Z206" s="519"/>
      <c r="AA206" s="89"/>
      <c r="AB206" s="102"/>
    </row>
    <row r="207" spans="18:28" x14ac:dyDescent="0.2">
      <c r="S207" s="109"/>
      <c r="T207" s="109"/>
      <c r="U207" s="109"/>
      <c r="W207" s="109"/>
      <c r="X207" s="109"/>
      <c r="Y207" s="109"/>
      <c r="AA207" s="109"/>
    </row>
    <row r="208" spans="18:28" ht="15" x14ac:dyDescent="0.25">
      <c r="R208" s="518"/>
      <c r="S208" s="109"/>
      <c r="T208" s="109"/>
      <c r="U208" s="109"/>
      <c r="W208" s="109"/>
      <c r="X208" s="109"/>
      <c r="Y208" s="109"/>
      <c r="AA208" s="109"/>
    </row>
    <row r="209" spans="19:27" x14ac:dyDescent="0.2">
      <c r="S209" s="109"/>
      <c r="T209" s="109"/>
      <c r="U209" s="109"/>
      <c r="W209" s="109"/>
      <c r="X209" s="109"/>
      <c r="Y209" s="109"/>
      <c r="AA209" s="109"/>
    </row>
    <row r="210" spans="19:27" x14ac:dyDescent="0.2">
      <c r="S210" s="109"/>
      <c r="T210" s="109"/>
      <c r="U210" s="109"/>
      <c r="W210" s="109"/>
      <c r="X210" s="109"/>
      <c r="Y210" s="109"/>
      <c r="AA210" s="109"/>
    </row>
    <row r="211" spans="19:27" x14ac:dyDescent="0.2">
      <c r="S211" s="109"/>
      <c r="T211" s="109"/>
      <c r="U211" s="109"/>
      <c r="W211" s="109"/>
      <c r="X211" s="109"/>
      <c r="Y211" s="109"/>
      <c r="AA211" s="109"/>
    </row>
    <row r="212" spans="19:27" x14ac:dyDescent="0.2">
      <c r="S212" s="109"/>
      <c r="T212" s="109"/>
      <c r="U212" s="109"/>
      <c r="W212" s="109"/>
      <c r="X212" s="109"/>
      <c r="Y212" s="109"/>
      <c r="AA212" s="109"/>
    </row>
    <row r="213" spans="19:27" x14ac:dyDescent="0.2">
      <c r="S213" s="109"/>
      <c r="T213" s="109"/>
      <c r="U213" s="109"/>
      <c r="W213" s="109"/>
      <c r="X213" s="109"/>
      <c r="Y213" s="109"/>
      <c r="AA213" s="109"/>
    </row>
    <row r="214" spans="19:27" x14ac:dyDescent="0.2">
      <c r="S214" s="109"/>
      <c r="T214" s="109"/>
      <c r="U214" s="109"/>
      <c r="W214" s="109"/>
      <c r="X214" s="109"/>
      <c r="Y214" s="109"/>
      <c r="AA214" s="109"/>
    </row>
    <row r="215" spans="19:27" x14ac:dyDescent="0.2">
      <c r="S215" s="109"/>
      <c r="T215" s="109"/>
      <c r="U215" s="109"/>
      <c r="W215" s="109"/>
      <c r="X215" s="109"/>
      <c r="Y215" s="109"/>
      <c r="AA215" s="109"/>
    </row>
    <row r="216" spans="19:27" x14ac:dyDescent="0.2">
      <c r="S216" s="109"/>
      <c r="T216" s="109"/>
      <c r="U216" s="109"/>
      <c r="W216" s="109"/>
      <c r="X216" s="109"/>
      <c r="Y216" s="109"/>
      <c r="AA216" s="109"/>
    </row>
    <row r="217" spans="19:27" x14ac:dyDescent="0.2">
      <c r="S217" s="109"/>
      <c r="T217" s="109"/>
      <c r="U217" s="109"/>
      <c r="W217" s="109"/>
      <c r="X217" s="109"/>
      <c r="Y217" s="109"/>
      <c r="AA217" s="109"/>
    </row>
    <row r="218" spans="19:27" x14ac:dyDescent="0.2">
      <c r="S218" s="109"/>
      <c r="T218" s="109"/>
      <c r="U218" s="109"/>
      <c r="W218" s="109"/>
      <c r="X218" s="109"/>
      <c r="Y218" s="109"/>
      <c r="AA218" s="109"/>
    </row>
    <row r="219" spans="19:27" x14ac:dyDescent="0.2">
      <c r="S219" s="109"/>
      <c r="T219" s="109"/>
      <c r="U219" s="109"/>
      <c r="W219" s="109"/>
      <c r="X219" s="109"/>
      <c r="Y219" s="109"/>
      <c r="AA219" s="109"/>
    </row>
    <row r="220" spans="19:27" x14ac:dyDescent="0.2">
      <c r="S220" s="109"/>
      <c r="T220" s="109"/>
      <c r="U220" s="109"/>
      <c r="W220" s="109"/>
      <c r="X220" s="109"/>
      <c r="Y220" s="109"/>
      <c r="AA220" s="109"/>
    </row>
    <row r="221" spans="19:27" x14ac:dyDescent="0.2">
      <c r="S221" s="109"/>
      <c r="T221" s="109"/>
      <c r="U221" s="109"/>
      <c r="W221" s="109"/>
      <c r="X221" s="109"/>
      <c r="Y221" s="109"/>
      <c r="AA221" s="109"/>
    </row>
    <row r="222" spans="19:27" x14ac:dyDescent="0.2">
      <c r="S222" s="109"/>
      <c r="T222" s="109"/>
      <c r="U222" s="109"/>
      <c r="W222" s="109"/>
      <c r="X222" s="109"/>
      <c r="Y222" s="109"/>
      <c r="AA222" s="109"/>
    </row>
    <row r="223" spans="19:27" x14ac:dyDescent="0.2">
      <c r="S223" s="109"/>
      <c r="T223" s="109"/>
      <c r="U223" s="109"/>
      <c r="W223" s="109"/>
      <c r="X223" s="109"/>
      <c r="Y223" s="109"/>
      <c r="AA223" s="109"/>
    </row>
    <row r="224" spans="19:27" x14ac:dyDescent="0.2">
      <c r="S224" s="109"/>
      <c r="T224" s="109"/>
      <c r="U224" s="109"/>
      <c r="W224" s="109"/>
      <c r="X224" s="109"/>
      <c r="Y224" s="109"/>
      <c r="AA224" s="109"/>
    </row>
    <row r="225" spans="18:28" x14ac:dyDescent="0.2">
      <c r="S225" s="109"/>
      <c r="T225" s="109"/>
      <c r="U225" s="109"/>
      <c r="W225" s="109"/>
      <c r="X225" s="109"/>
      <c r="Y225" s="109"/>
      <c r="AA225" s="109"/>
    </row>
    <row r="226" spans="18:28" x14ac:dyDescent="0.2">
      <c r="S226" s="109"/>
      <c r="T226" s="109"/>
      <c r="U226" s="109"/>
      <c r="W226" s="109"/>
      <c r="X226" s="109"/>
      <c r="Y226" s="109"/>
      <c r="AA226" s="109"/>
    </row>
    <row r="227" spans="18:28" x14ac:dyDescent="0.2">
      <c r="S227" s="109"/>
      <c r="T227" s="109"/>
      <c r="U227" s="109"/>
      <c r="W227" s="109"/>
      <c r="X227" s="109"/>
      <c r="Y227" s="109"/>
      <c r="AA227" s="109"/>
    </row>
    <row r="228" spans="18:28" x14ac:dyDescent="0.2">
      <c r="S228" s="109"/>
      <c r="T228" s="109"/>
      <c r="U228" s="109"/>
      <c r="W228" s="109"/>
      <c r="X228" s="109"/>
      <c r="Y228" s="109"/>
      <c r="AA228" s="109"/>
    </row>
    <row r="229" spans="18:28" ht="15" x14ac:dyDescent="0.25">
      <c r="R229" s="518"/>
      <c r="S229" s="109"/>
      <c r="T229" s="109"/>
      <c r="U229" s="109"/>
      <c r="W229" s="89"/>
      <c r="X229" s="89"/>
      <c r="Y229" s="89"/>
      <c r="Z229" s="519"/>
      <c r="AA229" s="89"/>
      <c r="AB229" s="102"/>
    </row>
    <row r="230" spans="18:28" x14ac:dyDescent="0.2">
      <c r="S230" s="109"/>
      <c r="T230" s="109"/>
      <c r="U230" s="109"/>
      <c r="W230" s="89"/>
      <c r="X230" s="89"/>
      <c r="Y230" s="89"/>
      <c r="Z230" s="519"/>
      <c r="AA230" s="89"/>
      <c r="AB230" s="102"/>
    </row>
    <row r="231" spans="18:28" ht="15" x14ac:dyDescent="0.25">
      <c r="R231" s="518"/>
      <c r="S231" s="109"/>
      <c r="T231" s="109"/>
      <c r="U231" s="109"/>
      <c r="W231" s="89"/>
      <c r="X231" s="89"/>
      <c r="Y231" s="89"/>
      <c r="Z231" s="519"/>
      <c r="AA231" s="89"/>
      <c r="AB231" s="102"/>
    </row>
    <row r="232" spans="18:28" x14ac:dyDescent="0.2">
      <c r="S232" s="109"/>
      <c r="T232" s="109"/>
      <c r="U232" s="109"/>
      <c r="W232" s="89"/>
      <c r="X232" s="89"/>
      <c r="Y232" s="89"/>
      <c r="Z232" s="519"/>
      <c r="AA232" s="89"/>
      <c r="AB232" s="102"/>
    </row>
    <row r="233" spans="18:28" x14ac:dyDescent="0.2">
      <c r="S233" s="109"/>
      <c r="T233" s="109"/>
      <c r="U233" s="109"/>
      <c r="W233" s="89"/>
      <c r="X233" s="89"/>
      <c r="Y233" s="89"/>
      <c r="Z233" s="519"/>
      <c r="AA233" s="89"/>
      <c r="AB233" s="102"/>
    </row>
    <row r="234" spans="18:28" x14ac:dyDescent="0.2">
      <c r="S234" s="109"/>
      <c r="T234" s="109"/>
      <c r="U234" s="109"/>
      <c r="W234" s="89"/>
      <c r="X234" s="89"/>
      <c r="Y234" s="89"/>
      <c r="Z234" s="519"/>
      <c r="AA234" s="89"/>
      <c r="AB234" s="102"/>
    </row>
    <row r="235" spans="18:28" x14ac:dyDescent="0.2">
      <c r="S235" s="109"/>
      <c r="T235" s="109"/>
      <c r="U235" s="109"/>
      <c r="W235" s="89"/>
      <c r="X235" s="89"/>
      <c r="Y235" s="89"/>
      <c r="Z235" s="519"/>
      <c r="AA235" s="89"/>
      <c r="AB235" s="102"/>
    </row>
    <row r="236" spans="18:28" x14ac:dyDescent="0.2">
      <c r="S236" s="109"/>
      <c r="T236" s="109"/>
      <c r="U236" s="109"/>
      <c r="W236" s="89"/>
      <c r="X236" s="89"/>
      <c r="Y236" s="89"/>
      <c r="Z236" s="519"/>
      <c r="AA236" s="89"/>
      <c r="AB236" s="102"/>
    </row>
    <row r="237" spans="18:28" x14ac:dyDescent="0.2">
      <c r="S237" s="109"/>
      <c r="T237" s="109"/>
      <c r="U237" s="109"/>
      <c r="W237" s="89"/>
      <c r="X237" s="89"/>
      <c r="Y237" s="89"/>
      <c r="Z237" s="519"/>
      <c r="AA237" s="89"/>
      <c r="AB237" s="102"/>
    </row>
    <row r="238" spans="18:28" x14ac:dyDescent="0.2">
      <c r="S238" s="109"/>
      <c r="T238" s="109"/>
      <c r="U238" s="109"/>
      <c r="W238" s="89"/>
      <c r="X238" s="89"/>
      <c r="Y238" s="89"/>
      <c r="Z238" s="519"/>
      <c r="AA238" s="89"/>
      <c r="AB238" s="102"/>
    </row>
    <row r="239" spans="18:28" x14ac:dyDescent="0.2">
      <c r="S239" s="109"/>
      <c r="T239" s="109"/>
      <c r="U239" s="109"/>
      <c r="W239" s="89"/>
      <c r="X239" s="89"/>
      <c r="Y239" s="89"/>
      <c r="Z239" s="519"/>
      <c r="AA239" s="89"/>
      <c r="AB239" s="102"/>
    </row>
    <row r="240" spans="18:28" x14ac:dyDescent="0.2">
      <c r="S240" s="109"/>
      <c r="T240" s="109"/>
      <c r="U240" s="109"/>
      <c r="W240" s="89"/>
      <c r="X240" s="89"/>
      <c r="Y240" s="89"/>
      <c r="Z240" s="519"/>
      <c r="AA240" s="89"/>
      <c r="AB240" s="102"/>
    </row>
    <row r="241" spans="18:28" x14ac:dyDescent="0.2">
      <c r="S241" s="109"/>
      <c r="T241" s="109"/>
      <c r="U241" s="109"/>
      <c r="W241" s="89"/>
      <c r="X241" s="89"/>
      <c r="Y241" s="89"/>
      <c r="Z241" s="519"/>
      <c r="AA241" s="89"/>
      <c r="AB241" s="102"/>
    </row>
    <row r="242" spans="18:28" x14ac:dyDescent="0.2">
      <c r="S242" s="109"/>
      <c r="T242" s="109"/>
      <c r="U242" s="109"/>
      <c r="W242" s="89"/>
      <c r="X242" s="89"/>
      <c r="Y242" s="89"/>
      <c r="Z242" s="519"/>
      <c r="AA242" s="89"/>
      <c r="AB242" s="102"/>
    </row>
    <row r="243" spans="18:28" x14ac:dyDescent="0.2">
      <c r="S243" s="109"/>
      <c r="T243" s="109"/>
      <c r="U243" s="109"/>
      <c r="W243" s="89"/>
      <c r="X243" s="89"/>
      <c r="Y243" s="89"/>
      <c r="Z243" s="519"/>
      <c r="AA243" s="89"/>
      <c r="AB243" s="102"/>
    </row>
    <row r="244" spans="18:28" x14ac:dyDescent="0.2">
      <c r="S244" s="109"/>
      <c r="T244" s="109"/>
      <c r="U244" s="109"/>
      <c r="W244" s="89"/>
      <c r="X244" s="89"/>
      <c r="Y244" s="89"/>
      <c r="Z244" s="519"/>
      <c r="AA244" s="89"/>
      <c r="AB244" s="102"/>
    </row>
    <row r="245" spans="18:28" x14ac:dyDescent="0.2">
      <c r="S245" s="109"/>
      <c r="T245" s="109"/>
      <c r="U245" s="109"/>
      <c r="W245" s="89"/>
      <c r="X245" s="89"/>
      <c r="Y245" s="89"/>
      <c r="Z245" s="519"/>
      <c r="AA245" s="89"/>
      <c r="AB245" s="102"/>
    </row>
    <row r="246" spans="18:28" x14ac:dyDescent="0.2">
      <c r="S246" s="109"/>
      <c r="T246" s="109"/>
      <c r="U246" s="109"/>
      <c r="W246" s="89"/>
      <c r="X246" s="89"/>
      <c r="Y246" s="89"/>
      <c r="Z246" s="519"/>
      <c r="AA246" s="89"/>
      <c r="AB246" s="102"/>
    </row>
    <row r="247" spans="18:28" x14ac:dyDescent="0.2">
      <c r="S247" s="109"/>
      <c r="T247" s="109"/>
      <c r="U247" s="109"/>
      <c r="W247" s="89"/>
      <c r="X247" s="89"/>
      <c r="Y247" s="89"/>
      <c r="Z247" s="519"/>
      <c r="AA247" s="89"/>
      <c r="AB247" s="102"/>
    </row>
    <row r="248" spans="18:28" x14ac:dyDescent="0.2">
      <c r="S248" s="109"/>
      <c r="T248" s="109"/>
      <c r="U248" s="109"/>
      <c r="W248" s="89"/>
      <c r="X248" s="89"/>
      <c r="Y248" s="89"/>
      <c r="Z248" s="519"/>
      <c r="AA248" s="89"/>
      <c r="AB248" s="102"/>
    </row>
    <row r="249" spans="18:28" x14ac:dyDescent="0.2">
      <c r="S249" s="109"/>
      <c r="T249" s="109"/>
      <c r="U249" s="109"/>
      <c r="W249" s="89"/>
      <c r="X249" s="89"/>
      <c r="Y249" s="89"/>
      <c r="Z249" s="519"/>
      <c r="AA249" s="89"/>
      <c r="AB249" s="102"/>
    </row>
    <row r="250" spans="18:28" x14ac:dyDescent="0.2">
      <c r="S250" s="109"/>
      <c r="T250" s="109"/>
      <c r="U250" s="109"/>
      <c r="W250" s="89"/>
      <c r="X250" s="89"/>
      <c r="Y250" s="89"/>
      <c r="Z250" s="519"/>
      <c r="AA250" s="89"/>
      <c r="AB250" s="102"/>
    </row>
    <row r="251" spans="18:28" x14ac:dyDescent="0.2">
      <c r="S251" s="109"/>
      <c r="T251" s="109"/>
      <c r="U251" s="109"/>
      <c r="W251" s="89"/>
      <c r="X251" s="89"/>
      <c r="Y251" s="89"/>
      <c r="Z251" s="519"/>
      <c r="AA251" s="89"/>
      <c r="AB251" s="102"/>
    </row>
    <row r="252" spans="18:28" ht="15" x14ac:dyDescent="0.25">
      <c r="R252" s="518"/>
      <c r="S252" s="109"/>
      <c r="T252" s="109"/>
      <c r="U252" s="109"/>
      <c r="W252" s="89"/>
      <c r="X252" s="89"/>
      <c r="Y252" s="89"/>
      <c r="Z252" s="519"/>
      <c r="AA252" s="89"/>
      <c r="AB252" s="102"/>
    </row>
    <row r="253" spans="18:28" x14ac:dyDescent="0.2">
      <c r="S253" s="109"/>
      <c r="T253" s="109"/>
      <c r="U253" s="109"/>
      <c r="W253" s="89"/>
      <c r="X253" s="89"/>
      <c r="Y253" s="89"/>
      <c r="Z253" s="519"/>
      <c r="AA253" s="89"/>
      <c r="AB253" s="102"/>
    </row>
    <row r="254" spans="18:28" x14ac:dyDescent="0.2">
      <c r="S254" s="109"/>
      <c r="T254" s="109"/>
      <c r="U254" s="109"/>
      <c r="W254" s="89"/>
      <c r="X254" s="89"/>
      <c r="Y254" s="89"/>
      <c r="Z254" s="519"/>
      <c r="AA254" s="89"/>
      <c r="AB254" s="102"/>
    </row>
    <row r="255" spans="18:28" x14ac:dyDescent="0.2">
      <c r="S255" s="109"/>
      <c r="T255" s="109"/>
      <c r="U255" s="109"/>
      <c r="W255" s="89"/>
      <c r="X255" s="89"/>
      <c r="Y255" s="89"/>
      <c r="Z255" s="519"/>
      <c r="AA255" s="89"/>
      <c r="AB255" s="102"/>
    </row>
    <row r="256" spans="18:28" x14ac:dyDescent="0.2">
      <c r="S256" s="109"/>
      <c r="T256" s="109"/>
      <c r="U256" s="109"/>
      <c r="W256" s="89"/>
      <c r="X256" s="89"/>
      <c r="Y256" s="89"/>
      <c r="Z256" s="519"/>
      <c r="AA256" s="89"/>
      <c r="AB256" s="102"/>
    </row>
    <row r="257" spans="19:28" x14ac:dyDescent="0.2">
      <c r="S257" s="109"/>
      <c r="T257" s="109"/>
      <c r="U257" s="109"/>
      <c r="W257" s="89"/>
      <c r="X257" s="89"/>
      <c r="Y257" s="89"/>
      <c r="Z257" s="519"/>
      <c r="AA257" s="89"/>
      <c r="AB257" s="102"/>
    </row>
    <row r="258" spans="19:28" x14ac:dyDescent="0.2">
      <c r="S258" s="109"/>
      <c r="T258" s="109"/>
      <c r="U258" s="109"/>
      <c r="W258" s="89"/>
      <c r="X258" s="89"/>
      <c r="Y258" s="89"/>
      <c r="Z258" s="519"/>
      <c r="AA258" s="89"/>
      <c r="AB258" s="102"/>
    </row>
    <row r="259" spans="19:28" x14ac:dyDescent="0.2">
      <c r="S259" s="109"/>
      <c r="T259" s="109"/>
      <c r="U259" s="109"/>
      <c r="W259" s="89"/>
      <c r="X259" s="89"/>
      <c r="Y259" s="89"/>
      <c r="Z259" s="519"/>
      <c r="AA259" s="89"/>
      <c r="AB259" s="102"/>
    </row>
    <row r="260" spans="19:28" x14ac:dyDescent="0.2">
      <c r="S260" s="109"/>
      <c r="T260" s="109"/>
      <c r="U260" s="109"/>
      <c r="W260" s="89"/>
      <c r="X260" s="89"/>
      <c r="Y260" s="89"/>
      <c r="Z260" s="519"/>
      <c r="AA260" s="89"/>
      <c r="AB260" s="102"/>
    </row>
    <row r="261" spans="19:28" x14ac:dyDescent="0.2">
      <c r="S261" s="109"/>
      <c r="T261" s="109"/>
      <c r="U261" s="109"/>
      <c r="W261" s="89"/>
      <c r="X261" s="89"/>
      <c r="Y261" s="89"/>
      <c r="Z261" s="519"/>
      <c r="AA261" s="89"/>
      <c r="AB261" s="102"/>
    </row>
    <row r="262" spans="19:28" x14ac:dyDescent="0.2">
      <c r="S262" s="109"/>
      <c r="T262" s="109"/>
      <c r="U262" s="109"/>
      <c r="W262" s="89"/>
      <c r="X262" s="89"/>
      <c r="Y262" s="89"/>
      <c r="Z262" s="519"/>
      <c r="AA262" s="89"/>
      <c r="AB262" s="102"/>
    </row>
    <row r="263" spans="19:28" x14ac:dyDescent="0.2">
      <c r="S263" s="109"/>
      <c r="T263" s="109"/>
      <c r="U263" s="109"/>
      <c r="W263" s="89"/>
      <c r="X263" s="89"/>
      <c r="Y263" s="89"/>
      <c r="Z263" s="519"/>
      <c r="AA263" s="89"/>
      <c r="AB263" s="102"/>
    </row>
    <row r="264" spans="19:28" x14ac:dyDescent="0.2">
      <c r="S264" s="109"/>
      <c r="T264" s="109"/>
      <c r="U264" s="109"/>
      <c r="W264" s="89"/>
      <c r="X264" s="89"/>
      <c r="Y264" s="89"/>
      <c r="Z264" s="519"/>
      <c r="AA264" s="89"/>
      <c r="AB264" s="102"/>
    </row>
    <row r="265" spans="19:28" x14ac:dyDescent="0.2">
      <c r="W265" s="102"/>
      <c r="X265" s="102"/>
      <c r="Y265" s="102"/>
      <c r="Z265" s="519"/>
      <c r="AA265" s="102"/>
      <c r="AB265" s="102"/>
    </row>
    <row r="266" spans="19:28" x14ac:dyDescent="0.2">
      <c r="W266" s="102"/>
      <c r="X266" s="102"/>
      <c r="Y266" s="102"/>
      <c r="Z266" s="519"/>
      <c r="AA266" s="102"/>
      <c r="AB266" s="102"/>
    </row>
    <row r="267" spans="19:28" x14ac:dyDescent="0.2">
      <c r="W267" s="102"/>
      <c r="X267" s="102"/>
      <c r="Y267" s="102"/>
      <c r="Z267" s="519"/>
      <c r="AA267" s="102"/>
      <c r="AB267" s="102"/>
    </row>
    <row r="268" spans="19:28" x14ac:dyDescent="0.2">
      <c r="W268" s="102"/>
      <c r="X268" s="102"/>
      <c r="Y268" s="102"/>
      <c r="Z268" s="519"/>
      <c r="AA268" s="102"/>
      <c r="AB268" s="102"/>
    </row>
    <row r="269" spans="19:28" x14ac:dyDescent="0.2">
      <c r="W269" s="102"/>
      <c r="X269" s="102"/>
      <c r="Y269" s="102"/>
      <c r="Z269" s="519"/>
      <c r="AA269" s="102"/>
      <c r="AB269" s="102"/>
    </row>
    <row r="270" spans="19:28" x14ac:dyDescent="0.2">
      <c r="W270" s="102"/>
      <c r="X270" s="102"/>
      <c r="Y270" s="102"/>
      <c r="Z270" s="519"/>
      <c r="AA270" s="102"/>
      <c r="AB270" s="102"/>
    </row>
    <row r="271" spans="19:28" x14ac:dyDescent="0.2">
      <c r="W271" s="102"/>
      <c r="X271" s="102"/>
      <c r="Y271" s="102"/>
      <c r="Z271" s="519"/>
      <c r="AA271" s="102"/>
      <c r="AB271" s="102"/>
    </row>
    <row r="272" spans="19:28" x14ac:dyDescent="0.2">
      <c r="W272" s="102"/>
      <c r="X272" s="102"/>
      <c r="Y272" s="102"/>
      <c r="Z272" s="519"/>
      <c r="AA272" s="102"/>
      <c r="AB272" s="102"/>
    </row>
    <row r="273" spans="23:28" x14ac:dyDescent="0.2">
      <c r="W273" s="102"/>
      <c r="X273" s="102"/>
      <c r="Y273" s="102"/>
      <c r="Z273" s="519"/>
      <c r="AA273" s="102"/>
      <c r="AB273" s="102"/>
    </row>
    <row r="274" spans="23:28" x14ac:dyDescent="0.2">
      <c r="W274" s="102"/>
      <c r="X274" s="102"/>
      <c r="Y274" s="102"/>
      <c r="Z274" s="519"/>
      <c r="AA274" s="102"/>
      <c r="AB274" s="102"/>
    </row>
    <row r="275" spans="23:28" x14ac:dyDescent="0.2">
      <c r="W275" s="102"/>
      <c r="X275" s="102"/>
      <c r="Y275" s="102"/>
      <c r="Z275" s="519"/>
      <c r="AA275" s="102"/>
      <c r="AB275" s="102"/>
    </row>
    <row r="276" spans="23:28" x14ac:dyDescent="0.2">
      <c r="W276" s="102"/>
      <c r="X276" s="102"/>
      <c r="Y276" s="102"/>
      <c r="Z276" s="519"/>
      <c r="AA276" s="102"/>
      <c r="AB276" s="102"/>
    </row>
    <row r="277" spans="23:28" x14ac:dyDescent="0.2">
      <c r="W277" s="102"/>
      <c r="X277" s="102"/>
      <c r="Y277" s="102"/>
      <c r="Z277" s="519"/>
      <c r="AA277" s="102"/>
      <c r="AB277" s="102"/>
    </row>
    <row r="278" spans="23:28" x14ac:dyDescent="0.2">
      <c r="W278" s="102"/>
      <c r="X278" s="102"/>
      <c r="Y278" s="102"/>
      <c r="Z278" s="519"/>
      <c r="AA278" s="102"/>
      <c r="AB278" s="102"/>
    </row>
    <row r="279" spans="23:28" x14ac:dyDescent="0.2">
      <c r="W279" s="102"/>
      <c r="X279" s="102"/>
      <c r="Y279" s="102"/>
      <c r="Z279" s="519"/>
      <c r="AA279" s="102"/>
      <c r="AB279" s="102"/>
    </row>
    <row r="280" spans="23:28" x14ac:dyDescent="0.2">
      <c r="W280" s="102"/>
      <c r="X280" s="102"/>
      <c r="Y280" s="102"/>
      <c r="Z280" s="519"/>
      <c r="AA280" s="102"/>
      <c r="AB280" s="102"/>
    </row>
    <row r="281" spans="23:28" x14ac:dyDescent="0.2">
      <c r="W281" s="102"/>
      <c r="X281" s="102"/>
      <c r="Y281" s="102"/>
      <c r="Z281" s="519"/>
      <c r="AA281" s="102"/>
      <c r="AB281" s="102"/>
    </row>
    <row r="282" spans="23:28" x14ac:dyDescent="0.2">
      <c r="W282" s="102"/>
      <c r="X282" s="102"/>
      <c r="Y282" s="102"/>
      <c r="Z282" s="519"/>
      <c r="AA282" s="102"/>
      <c r="AB282" s="102"/>
    </row>
    <row r="283" spans="23:28" x14ac:dyDescent="0.2">
      <c r="W283" s="102"/>
      <c r="X283" s="102"/>
      <c r="Y283" s="102"/>
      <c r="Z283" s="519"/>
      <c r="AA283" s="102"/>
      <c r="AB283" s="102"/>
    </row>
    <row r="284" spans="23:28" x14ac:dyDescent="0.2">
      <c r="W284" s="102"/>
      <c r="X284" s="102"/>
      <c r="Y284" s="102"/>
      <c r="Z284" s="519"/>
      <c r="AA284" s="102"/>
      <c r="AB284" s="102"/>
    </row>
    <row r="285" spans="23:28" x14ac:dyDescent="0.2">
      <c r="W285" s="102"/>
      <c r="X285" s="102"/>
      <c r="Y285" s="102"/>
      <c r="Z285" s="519"/>
      <c r="AA285" s="102"/>
      <c r="AB285" s="102"/>
    </row>
    <row r="286" spans="23:28" x14ac:dyDescent="0.2">
      <c r="W286" s="102"/>
      <c r="X286" s="102"/>
      <c r="Y286" s="102"/>
      <c r="Z286" s="519"/>
      <c r="AA286" s="102"/>
      <c r="AB286" s="102"/>
    </row>
    <row r="287" spans="23:28" x14ac:dyDescent="0.2">
      <c r="W287" s="102"/>
      <c r="X287" s="102"/>
      <c r="Y287" s="102"/>
      <c r="Z287" s="519"/>
      <c r="AA287" s="102"/>
      <c r="AB287" s="102"/>
    </row>
    <row r="288" spans="23:28" x14ac:dyDescent="0.2">
      <c r="W288" s="102"/>
      <c r="X288" s="102"/>
      <c r="Y288" s="102"/>
      <c r="Z288" s="519"/>
      <c r="AA288" s="102"/>
      <c r="AB288" s="102"/>
    </row>
    <row r="289" spans="23:28" x14ac:dyDescent="0.2">
      <c r="W289" s="102"/>
      <c r="X289" s="102"/>
      <c r="Y289" s="102"/>
      <c r="Z289" s="519"/>
      <c r="AA289" s="102"/>
      <c r="AB289" s="102"/>
    </row>
    <row r="290" spans="23:28" x14ac:dyDescent="0.2">
      <c r="W290" s="102"/>
      <c r="X290" s="102"/>
      <c r="Y290" s="102"/>
      <c r="Z290" s="519"/>
      <c r="AA290" s="102"/>
      <c r="AB290" s="102"/>
    </row>
    <row r="291" spans="23:28" x14ac:dyDescent="0.2">
      <c r="W291" s="102"/>
      <c r="X291" s="102"/>
      <c r="Y291" s="102"/>
      <c r="Z291" s="519"/>
      <c r="AA291" s="102"/>
      <c r="AB291" s="102"/>
    </row>
    <row r="292" spans="23:28" x14ac:dyDescent="0.2">
      <c r="W292" s="102"/>
      <c r="X292" s="102"/>
      <c r="Y292" s="102"/>
      <c r="Z292" s="519"/>
      <c r="AA292" s="102"/>
      <c r="AB292" s="102"/>
    </row>
    <row r="293" spans="23:28" x14ac:dyDescent="0.2">
      <c r="W293" s="102"/>
      <c r="X293" s="102"/>
      <c r="Y293" s="102"/>
      <c r="Z293" s="519"/>
      <c r="AA293" s="102"/>
      <c r="AB293" s="102"/>
    </row>
    <row r="294" spans="23:28" x14ac:dyDescent="0.2">
      <c r="W294" s="102"/>
      <c r="X294" s="102"/>
      <c r="Y294" s="102"/>
      <c r="Z294" s="519"/>
      <c r="AA294" s="102"/>
      <c r="AB294" s="102"/>
    </row>
    <row r="295" spans="23:28" x14ac:dyDescent="0.2">
      <c r="W295" s="102"/>
      <c r="X295" s="102"/>
      <c r="Y295" s="102"/>
      <c r="Z295" s="519"/>
      <c r="AA295" s="102"/>
      <c r="AB295" s="102"/>
    </row>
    <row r="296" spans="23:28" x14ac:dyDescent="0.2">
      <c r="W296" s="102"/>
      <c r="X296" s="102"/>
      <c r="Y296" s="102"/>
      <c r="Z296" s="519"/>
      <c r="AA296" s="102"/>
      <c r="AB296" s="102"/>
    </row>
  </sheetData>
  <sheetProtection algorithmName="SHA-512" hashValue="vaHUXlJR9dQrYRHLBhkWwUFeJ7Uvb+Sha6k35fNOjFJKPZhoS6JB/aSVqJ8/m5fn3trGk+ojzkCftaRUB0b79g==" saltValue="Wkjynk0EEZZXSFrn1kbhHg==" spinCount="100000" sheet="1" objects="1" scenarios="1"/>
  <mergeCells count="10">
    <mergeCell ref="A61:A63"/>
    <mergeCell ref="S2:U2"/>
    <mergeCell ref="W2:Y2"/>
    <mergeCell ref="AA2:AC2"/>
    <mergeCell ref="A1:A4"/>
    <mergeCell ref="K2:M2"/>
    <mergeCell ref="C2:E2"/>
    <mergeCell ref="G2:I2"/>
    <mergeCell ref="O2:Q2"/>
    <mergeCell ref="A8:A11"/>
  </mergeCells>
  <hyperlinks>
    <hyperlink ref="A1" location="HOME!A1" display="HOME"/>
    <hyperlink ref="A2" location="HOME!A1" display="HOME!A1"/>
    <hyperlink ref="A3" location="HOME!A1" display="HOME!A1"/>
    <hyperlink ref="A4" location="HOME!A1" display="HOME!A1"/>
    <hyperlink ref="A61:A63" location="'Statement of Financial Position'!A1" display="SFP"/>
    <hyperlink ref="A8:A11" location="'Statement of Financial Position'!A1" display="SFP"/>
  </hyperlinks>
  <pageMargins left="0.7" right="0.7" top="0.75" bottom="0.75" header="0.3" footer="0.3"/>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7</vt:i4>
      </vt:variant>
    </vt:vector>
  </HeadingPairs>
  <TitlesOfParts>
    <vt:vector size="87" baseType="lpstr">
      <vt:lpstr>HOME</vt:lpstr>
      <vt:lpstr>Statement of Financial Performa</vt:lpstr>
      <vt:lpstr>Statement of Financial Position</vt:lpstr>
      <vt:lpstr>Statement of Changes in Equity</vt:lpstr>
      <vt:lpstr>Statement of Cash flow</vt:lpstr>
      <vt:lpstr>Cashflow Reconciliation</vt:lpstr>
      <vt:lpstr>Notes P&amp;L</vt:lpstr>
      <vt:lpstr>Notes BS</vt:lpstr>
      <vt:lpstr>Notes on Subsidiaries</vt:lpstr>
      <vt:lpstr>Schedule of Investments</vt:lpstr>
      <vt:lpstr>COMMONSIZE ANALYSIS</vt:lpstr>
      <vt:lpstr>Operators list</vt:lpstr>
      <vt:lpstr>List of Clients</vt:lpstr>
      <vt:lpstr>Report on Unlisted Securities</vt:lpstr>
      <vt:lpstr>Summary of Dividend payments</vt:lpstr>
      <vt:lpstr>Sheet1</vt:lpstr>
      <vt:lpstr>Sheet1 (2)</vt:lpstr>
      <vt:lpstr>Sheet1 (3)</vt:lpstr>
      <vt:lpstr>Sheet1 (4)</vt:lpstr>
      <vt:lpstr>Sheet1 (5)</vt:lpstr>
      <vt:lpstr>Sheet1 (6)</vt:lpstr>
      <vt:lpstr>Sheet1 (7)</vt:lpstr>
      <vt:lpstr>Sheet1 (8)</vt:lpstr>
      <vt:lpstr>Sheet1 (9)</vt:lpstr>
      <vt:lpstr>Sheet1 (10)</vt:lpstr>
      <vt:lpstr>Sheet1 (11)</vt:lpstr>
      <vt:lpstr>Sheet1 (12)</vt:lpstr>
      <vt:lpstr>Sheet1 (13)</vt:lpstr>
      <vt:lpstr>Sheet1 (14)</vt:lpstr>
      <vt:lpstr>Sheet1 (15)</vt:lpstr>
      <vt:lpstr>Sheet1 (16)</vt:lpstr>
      <vt:lpstr>Sheet1 (17)</vt:lpstr>
      <vt:lpstr>Sheet1 (18)</vt:lpstr>
      <vt:lpstr>Sheet1 (19)</vt:lpstr>
      <vt:lpstr>Sheet1 (20)</vt:lpstr>
      <vt:lpstr>Sheet1 (21)</vt:lpstr>
      <vt:lpstr>Sheet1 (22)</vt:lpstr>
      <vt:lpstr>Sheet1 (23)</vt:lpstr>
      <vt:lpstr>Sheet1 (24)</vt:lpstr>
      <vt:lpstr>Sheet1 (25)</vt:lpstr>
      <vt:lpstr>Sheet1 (26)</vt:lpstr>
      <vt:lpstr>Sheet1 (27)</vt:lpstr>
      <vt:lpstr>Sheet1 (28)</vt:lpstr>
      <vt:lpstr>Sheet1 (29)</vt:lpstr>
      <vt:lpstr>Sheet1 (30)</vt:lpstr>
      <vt:lpstr>Sheet1 (31)</vt:lpstr>
      <vt:lpstr>Sheet1 (32)</vt:lpstr>
      <vt:lpstr>Sheet1 (33)</vt:lpstr>
      <vt:lpstr>Sheet1 (34)</vt:lpstr>
      <vt:lpstr>Sheet1 (35)</vt:lpstr>
      <vt:lpstr>Sheet1 (36)</vt:lpstr>
      <vt:lpstr>Sheet1 (37)</vt:lpstr>
      <vt:lpstr>Sheet1 (38)</vt:lpstr>
      <vt:lpstr>Sheet1 (39)</vt:lpstr>
      <vt:lpstr>Sheet1 (40)</vt:lpstr>
      <vt:lpstr>Sheet1 (41)</vt:lpstr>
      <vt:lpstr>Sheet1 (42)</vt:lpstr>
      <vt:lpstr>Sheet1 (43)</vt:lpstr>
      <vt:lpstr>Sheet1 (44)</vt:lpstr>
      <vt:lpstr>Sheet1 (45)</vt:lpstr>
      <vt:lpstr>Sheet1 (46)</vt:lpstr>
      <vt:lpstr>Sheet1 (47)</vt:lpstr>
      <vt:lpstr>Sheet1 (48)</vt:lpstr>
      <vt:lpstr>Sheet1 (49)</vt:lpstr>
      <vt:lpstr>Sheet1 (50)</vt:lpstr>
      <vt:lpstr>Sheet1 (51)</vt:lpstr>
      <vt:lpstr>Sheet1 (52)</vt:lpstr>
      <vt:lpstr>Sheet1 (53)</vt:lpstr>
      <vt:lpstr>Sheet1 (54)</vt:lpstr>
      <vt:lpstr>Sheet1 (55)</vt:lpstr>
      <vt:lpstr>Sheet1 (56)</vt:lpstr>
      <vt:lpstr>Sheet1 (57)</vt:lpstr>
      <vt:lpstr>Sheet1 (58)</vt:lpstr>
      <vt:lpstr>Sheet1 (59)</vt:lpstr>
      <vt:lpstr>Sheet1 (60)</vt:lpstr>
      <vt:lpstr>SEC QR 4</vt:lpstr>
      <vt:lpstr>Shares in custody in CSCS</vt:lpstr>
      <vt:lpstr>Surplus Monies</vt:lpstr>
      <vt:lpstr>Funds to be remitted</vt:lpstr>
      <vt:lpstr>Complaints Register</vt:lpstr>
      <vt:lpstr>cap</vt:lpstr>
      <vt:lpstr>'Cashflow Reconciliation'!Print_Area</vt:lpstr>
      <vt:lpstr>'Notes BS'!Print_Area</vt:lpstr>
      <vt:lpstr>'Notes on Subsidiaries'!Print_Area</vt:lpstr>
      <vt:lpstr>'Statement of Financial Performa'!Print_Area</vt:lpstr>
      <vt:lpstr>'Statement of Financial Position'!Print_Area</vt:lpstr>
      <vt:lpstr>Statement_of_Profit_or_Loss_or_Other_Comprehensive_Income</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Oluwayemisi  S. Okuneye;aoaraoye@sec.gov.ng</dc:creator>
  <cp:lastModifiedBy>Dalhatu, Hussaini</cp:lastModifiedBy>
  <cp:lastPrinted>2013-05-08T15:17:16Z</cp:lastPrinted>
  <dcterms:created xsi:type="dcterms:W3CDTF">2012-03-22T13:44:09Z</dcterms:created>
  <dcterms:modified xsi:type="dcterms:W3CDTF">2020-01-03T11:48:57Z</dcterms:modified>
</cp:coreProperties>
</file>