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6410" windowHeight="429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Data!$F$146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3" i="11" l="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L132" i="11"/>
  <c r="AN132" i="11"/>
  <c r="AO122" i="11"/>
  <c r="AN122" i="11"/>
  <c r="AM122" i="11"/>
  <c r="AL122" i="11"/>
  <c r="AK122" i="11"/>
  <c r="AJ12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K30" i="11"/>
  <c r="AL30" i="11"/>
  <c r="AM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O5" i="11"/>
  <c r="AN5" i="11"/>
  <c r="AM5" i="11"/>
  <c r="AL5" i="11"/>
  <c r="AK5" i="11"/>
  <c r="AJ5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J30" i="11" s="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2" i="11"/>
  <c r="AF117" i="11"/>
  <c r="AF109" i="11"/>
  <c r="AF86" i="11"/>
  <c r="AF81" i="11"/>
  <c r="AF56" i="11"/>
  <c r="AF43" i="11"/>
  <c r="AL43" i="11" s="1"/>
  <c r="AF18" i="1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N30" i="11" l="1"/>
  <c r="AH43" i="11"/>
  <c r="AF118" i="11"/>
  <c r="I9" i="1"/>
  <c r="H9" i="1"/>
  <c r="G9" i="1"/>
  <c r="F9" i="1"/>
  <c r="E9" i="1"/>
  <c r="D9" i="1"/>
  <c r="C9" i="1"/>
  <c r="AF133" i="11" l="1"/>
  <c r="AH118" i="11"/>
  <c r="AL118" i="11"/>
  <c r="AN43" i="11"/>
  <c r="AJ43" i="11"/>
  <c r="K79" i="9"/>
  <c r="J79" i="9"/>
  <c r="AJ118" i="11" l="1"/>
  <c r="AN118" i="11"/>
  <c r="AL133" i="11"/>
  <c r="AH133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5" i="11"/>
  <c r="AD85" i="11"/>
  <c r="AE84" i="11"/>
  <c r="AD84" i="11"/>
  <c r="AE83" i="11"/>
  <c r="AD83" i="11"/>
  <c r="AE80" i="11"/>
  <c r="AD80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K126" i="9"/>
  <c r="AB132" i="11"/>
  <c r="AB117" i="11"/>
  <c r="AB109" i="11"/>
  <c r="AB86" i="11"/>
  <c r="AB81" i="11"/>
  <c r="AB56" i="11"/>
  <c r="AB43" i="11"/>
  <c r="AB18" i="11"/>
  <c r="AJ133" i="11" l="1"/>
  <c r="AN133" i="11"/>
  <c r="AB118" i="11"/>
  <c r="K92" i="9"/>
  <c r="AB133" i="11" l="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5" i="11"/>
  <c r="Z85" i="11"/>
  <c r="AA84" i="11"/>
  <c r="Z84" i="11"/>
  <c r="AA83" i="11"/>
  <c r="Z83" i="11"/>
  <c r="AA80" i="11"/>
  <c r="Z80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2" i="11"/>
  <c r="AD132" i="11" s="1"/>
  <c r="X117" i="11"/>
  <c r="AD117" i="11" s="1"/>
  <c r="X109" i="11"/>
  <c r="AD109" i="11" s="1"/>
  <c r="X86" i="11"/>
  <c r="AD86" i="11" s="1"/>
  <c r="X81" i="11"/>
  <c r="AD81" i="11" s="1"/>
  <c r="X56" i="11"/>
  <c r="AD56" i="11" s="1"/>
  <c r="X43" i="11"/>
  <c r="AD43" i="11" s="1"/>
  <c r="X18" i="11"/>
  <c r="AD18" i="11" s="1"/>
  <c r="X118" i="11" l="1"/>
  <c r="AD118" i="11" s="1"/>
  <c r="J24" i="9"/>
  <c r="X133" i="11" l="1"/>
  <c r="AD133" i="11" s="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5" i="11"/>
  <c r="V85" i="11"/>
  <c r="W84" i="11"/>
  <c r="V84" i="11"/>
  <c r="W83" i="11"/>
  <c r="V83" i="11"/>
  <c r="W80" i="11"/>
  <c r="V80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2" i="11"/>
  <c r="Z132" i="11" s="1"/>
  <c r="T117" i="11"/>
  <c r="Z117" i="11" s="1"/>
  <c r="T109" i="11"/>
  <c r="Z109" i="11" s="1"/>
  <c r="T86" i="11"/>
  <c r="Z86" i="11" s="1"/>
  <c r="T81" i="11"/>
  <c r="Z81" i="11" s="1"/>
  <c r="T56" i="11"/>
  <c r="Z56" i="11" s="1"/>
  <c r="T43" i="11"/>
  <c r="Z43" i="11" s="1"/>
  <c r="T18" i="11"/>
  <c r="Z18" i="11" s="1"/>
  <c r="T118" i="11" l="1"/>
  <c r="Z118" i="11" s="1"/>
  <c r="J111" i="9"/>
  <c r="T133" i="11" l="1"/>
  <c r="Z133" i="11" s="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5" i="11"/>
  <c r="R85" i="11"/>
  <c r="S84" i="11"/>
  <c r="R84" i="11"/>
  <c r="S83" i="11"/>
  <c r="R83" i="11"/>
  <c r="S80" i="11"/>
  <c r="R80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2" i="11"/>
  <c r="V132" i="11" s="1"/>
  <c r="P117" i="11"/>
  <c r="V117" i="11" s="1"/>
  <c r="P109" i="11"/>
  <c r="V109" i="11" s="1"/>
  <c r="P86" i="11"/>
  <c r="V86" i="11" s="1"/>
  <c r="P81" i="11"/>
  <c r="V81" i="11" s="1"/>
  <c r="P56" i="11"/>
  <c r="V56" i="11" s="1"/>
  <c r="P43" i="11"/>
  <c r="V43" i="11" s="1"/>
  <c r="P18" i="11"/>
  <c r="V18" i="11" s="1"/>
  <c r="P118" i="11" l="1"/>
  <c r="V118" i="11" s="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5" i="11"/>
  <c r="N85" i="11"/>
  <c r="O84" i="11"/>
  <c r="N84" i="11"/>
  <c r="O83" i="11"/>
  <c r="N83" i="11"/>
  <c r="O80" i="11"/>
  <c r="N80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2" i="11"/>
  <c r="R132" i="11" s="1"/>
  <c r="L117" i="11"/>
  <c r="R117" i="11" s="1"/>
  <c r="L109" i="11"/>
  <c r="R109" i="11" s="1"/>
  <c r="L86" i="11"/>
  <c r="R86" i="11" s="1"/>
  <c r="L81" i="11"/>
  <c r="R81" i="11" s="1"/>
  <c r="L56" i="11"/>
  <c r="R56" i="11" s="1"/>
  <c r="L43" i="11"/>
  <c r="R43" i="11" s="1"/>
  <c r="L18" i="11"/>
  <c r="R18" i="11" s="1"/>
  <c r="P133" i="11" l="1"/>
  <c r="V133" i="11" s="1"/>
  <c r="L118" i="11"/>
  <c r="R118" i="11" s="1"/>
  <c r="L133" i="11" l="1"/>
  <c r="R133" i="11" s="1"/>
  <c r="H132" i="11"/>
  <c r="N132" i="11" s="1"/>
  <c r="D132" i="11"/>
  <c r="B132" i="11"/>
  <c r="AT131" i="11"/>
  <c r="K131" i="11"/>
  <c r="J131" i="11"/>
  <c r="G131" i="11"/>
  <c r="F131" i="11"/>
  <c r="K130" i="11"/>
  <c r="J130" i="11"/>
  <c r="G130" i="11"/>
  <c r="F130" i="11"/>
  <c r="K129" i="11"/>
  <c r="J129" i="11"/>
  <c r="G129" i="11"/>
  <c r="F129" i="11"/>
  <c r="AT128" i="11"/>
  <c r="AQ128" i="11"/>
  <c r="AS128" i="11" s="1"/>
  <c r="K128" i="11"/>
  <c r="J128" i="11"/>
  <c r="G128" i="11"/>
  <c r="F128" i="11"/>
  <c r="AT127" i="11"/>
  <c r="AS127" i="11"/>
  <c r="K127" i="11"/>
  <c r="J127" i="11"/>
  <c r="G127" i="11"/>
  <c r="F127" i="11"/>
  <c r="AT126" i="11"/>
  <c r="AS126" i="11"/>
  <c r="K126" i="11"/>
  <c r="J126" i="11"/>
  <c r="G126" i="11"/>
  <c r="F126" i="11"/>
  <c r="AT125" i="11"/>
  <c r="AS125" i="11"/>
  <c r="K125" i="11"/>
  <c r="J125" i="11"/>
  <c r="G125" i="11"/>
  <c r="F125" i="11"/>
  <c r="AT124" i="11"/>
  <c r="AS124" i="11"/>
  <c r="K124" i="11"/>
  <c r="J124" i="11"/>
  <c r="G124" i="11"/>
  <c r="F124" i="11"/>
  <c r="AT123" i="11"/>
  <c r="AS123" i="11"/>
  <c r="K123" i="11"/>
  <c r="J123" i="11"/>
  <c r="G123" i="11"/>
  <c r="F123" i="11"/>
  <c r="AT122" i="11"/>
  <c r="AS122" i="11"/>
  <c r="K122" i="11"/>
  <c r="J122" i="11"/>
  <c r="G122" i="11"/>
  <c r="F122" i="11"/>
  <c r="AT121" i="11"/>
  <c r="AS121" i="11"/>
  <c r="AT120" i="11"/>
  <c r="AS120" i="11"/>
  <c r="AT119" i="11"/>
  <c r="AS119" i="11"/>
  <c r="AT118" i="11"/>
  <c r="AS118" i="11"/>
  <c r="AT117" i="11"/>
  <c r="H117" i="11"/>
  <c r="N117" i="11" s="1"/>
  <c r="D117" i="11"/>
  <c r="B117" i="11"/>
  <c r="AT116" i="11"/>
  <c r="AQ116" i="11"/>
  <c r="AS116" i="11" s="1"/>
  <c r="K116" i="11"/>
  <c r="J116" i="11"/>
  <c r="G116" i="11"/>
  <c r="F116" i="11"/>
  <c r="K115" i="11"/>
  <c r="J115" i="11"/>
  <c r="G115" i="11"/>
  <c r="F115" i="11"/>
  <c r="AT114" i="11"/>
  <c r="AS114" i="11"/>
  <c r="K114" i="11"/>
  <c r="J114" i="11"/>
  <c r="G114" i="11"/>
  <c r="F114" i="11"/>
  <c r="AT113" i="11"/>
  <c r="AS113" i="11"/>
  <c r="K113" i="11"/>
  <c r="J113" i="11"/>
  <c r="G113" i="11"/>
  <c r="F113" i="11"/>
  <c r="AT112" i="11"/>
  <c r="AS112" i="11"/>
  <c r="K112" i="11"/>
  <c r="J112" i="11"/>
  <c r="G112" i="11"/>
  <c r="F112" i="11"/>
  <c r="AT111" i="11"/>
  <c r="AS111" i="11"/>
  <c r="K111" i="11"/>
  <c r="J111" i="11"/>
  <c r="G111" i="11"/>
  <c r="F111" i="11"/>
  <c r="AT110" i="11"/>
  <c r="AS110" i="11"/>
  <c r="AT109" i="11"/>
  <c r="AS109" i="11"/>
  <c r="H109" i="11"/>
  <c r="N109" i="11" s="1"/>
  <c r="D109" i="11"/>
  <c r="B109" i="11"/>
  <c r="AT108" i="11"/>
  <c r="AQ108" i="11"/>
  <c r="AS108" i="11" s="1"/>
  <c r="K108" i="11"/>
  <c r="J108" i="11"/>
  <c r="G108" i="11"/>
  <c r="F108" i="11"/>
  <c r="K107" i="11"/>
  <c r="J107" i="11"/>
  <c r="G107" i="11"/>
  <c r="F107" i="11"/>
  <c r="K106" i="11"/>
  <c r="J106" i="11"/>
  <c r="G106" i="11"/>
  <c r="F106" i="11"/>
  <c r="K105" i="11"/>
  <c r="J105" i="11"/>
  <c r="G105" i="11"/>
  <c r="F105" i="11"/>
  <c r="K104" i="11"/>
  <c r="J104" i="11"/>
  <c r="G104" i="11"/>
  <c r="F104" i="11"/>
  <c r="K103" i="11"/>
  <c r="J103" i="11"/>
  <c r="G103" i="11"/>
  <c r="F103" i="11"/>
  <c r="K102" i="11"/>
  <c r="J102" i="11"/>
  <c r="G102" i="11"/>
  <c r="F102" i="11"/>
  <c r="K101" i="11"/>
  <c r="J101" i="11"/>
  <c r="G101" i="11"/>
  <c r="F101" i="11"/>
  <c r="K100" i="11"/>
  <c r="J100" i="11"/>
  <c r="G100" i="11"/>
  <c r="F100" i="11"/>
  <c r="AT99" i="11"/>
  <c r="AS99" i="11"/>
  <c r="K99" i="11"/>
  <c r="J99" i="11"/>
  <c r="G99" i="11"/>
  <c r="F99" i="11"/>
  <c r="AT98" i="11"/>
  <c r="AS98" i="11"/>
  <c r="K98" i="11"/>
  <c r="J98" i="11"/>
  <c r="G98" i="11"/>
  <c r="F98" i="11"/>
  <c r="AT97" i="11"/>
  <c r="AS97" i="11"/>
  <c r="K97" i="11"/>
  <c r="J97" i="11"/>
  <c r="G97" i="11"/>
  <c r="F97" i="11"/>
  <c r="AT96" i="11"/>
  <c r="AS96" i="11"/>
  <c r="K96" i="11"/>
  <c r="J96" i="11"/>
  <c r="G96" i="11"/>
  <c r="F96" i="11"/>
  <c r="AT95" i="11"/>
  <c r="AS95" i="11"/>
  <c r="K95" i="11"/>
  <c r="J95" i="11"/>
  <c r="G95" i="11"/>
  <c r="F95" i="11"/>
  <c r="AT94" i="11"/>
  <c r="AS94" i="11"/>
  <c r="K94" i="11"/>
  <c r="J94" i="11"/>
  <c r="G94" i="11"/>
  <c r="F94" i="11"/>
  <c r="AT93" i="11"/>
  <c r="AS93" i="11"/>
  <c r="K93" i="11"/>
  <c r="J93" i="11"/>
  <c r="G93" i="11"/>
  <c r="F93" i="11"/>
  <c r="AT92" i="11"/>
  <c r="AS92" i="11"/>
  <c r="K92" i="11"/>
  <c r="J92" i="11"/>
  <c r="G92" i="11"/>
  <c r="F92" i="11"/>
  <c r="AT91" i="11"/>
  <c r="AS91" i="11"/>
  <c r="K91" i="11"/>
  <c r="J91" i="11"/>
  <c r="G91" i="11"/>
  <c r="F91" i="11"/>
  <c r="AT90" i="11"/>
  <c r="AS90" i="11"/>
  <c r="K90" i="11"/>
  <c r="J90" i="11"/>
  <c r="G90" i="11"/>
  <c r="F90" i="11"/>
  <c r="AT89" i="11"/>
  <c r="AS89" i="11"/>
  <c r="K89" i="11"/>
  <c r="J89" i="11"/>
  <c r="G89" i="11"/>
  <c r="F89" i="11"/>
  <c r="AT88" i="11"/>
  <c r="AS88" i="11"/>
  <c r="K88" i="11"/>
  <c r="J88" i="11"/>
  <c r="G88" i="11"/>
  <c r="F88" i="11"/>
  <c r="AT87" i="11"/>
  <c r="AS87" i="11"/>
  <c r="AT86" i="11"/>
  <c r="AS86" i="11"/>
  <c r="H86" i="11"/>
  <c r="N86" i="11" s="1"/>
  <c r="D86" i="11"/>
  <c r="B86" i="11"/>
  <c r="AT85" i="11"/>
  <c r="AQ85" i="11"/>
  <c r="AS85" i="11" s="1"/>
  <c r="K85" i="11"/>
  <c r="J85" i="11"/>
  <c r="G85" i="11"/>
  <c r="F85" i="11"/>
  <c r="AT84" i="11"/>
  <c r="AS84" i="11"/>
  <c r="K84" i="11"/>
  <c r="J84" i="11"/>
  <c r="G84" i="11"/>
  <c r="F84" i="11"/>
  <c r="AT83" i="11"/>
  <c r="AS83" i="11"/>
  <c r="K83" i="11"/>
  <c r="J83" i="11"/>
  <c r="G83" i="11"/>
  <c r="F83" i="11"/>
  <c r="AT82" i="11"/>
  <c r="AS82" i="11"/>
  <c r="AT81" i="11"/>
  <c r="AS81" i="11"/>
  <c r="H81" i="11"/>
  <c r="N81" i="11" s="1"/>
  <c r="D81" i="11"/>
  <c r="B81" i="11"/>
  <c r="AT80" i="11"/>
  <c r="AQ80" i="11"/>
  <c r="AS80" i="11" s="1"/>
  <c r="K80" i="11"/>
  <c r="J80" i="11"/>
  <c r="G80" i="11"/>
  <c r="F80" i="11"/>
  <c r="K78" i="11"/>
  <c r="J78" i="11"/>
  <c r="G78" i="11"/>
  <c r="F78" i="11"/>
  <c r="K77" i="11"/>
  <c r="J77" i="11"/>
  <c r="G77" i="11"/>
  <c r="F77" i="11"/>
  <c r="K76" i="11"/>
  <c r="J76" i="11"/>
  <c r="G76" i="11"/>
  <c r="F76" i="11"/>
  <c r="K75" i="11"/>
  <c r="J75" i="11"/>
  <c r="G75" i="11"/>
  <c r="F75" i="11"/>
  <c r="K74" i="11"/>
  <c r="J74" i="11"/>
  <c r="G74" i="11"/>
  <c r="F74" i="11"/>
  <c r="K73" i="11"/>
  <c r="J73" i="11"/>
  <c r="G73" i="11"/>
  <c r="F73" i="11"/>
  <c r="K72" i="11"/>
  <c r="J72" i="11"/>
  <c r="G72" i="11"/>
  <c r="F72" i="11"/>
  <c r="K71" i="11"/>
  <c r="J71" i="11"/>
  <c r="G71" i="11"/>
  <c r="F71" i="11"/>
  <c r="K70" i="11"/>
  <c r="J70" i="11"/>
  <c r="G70" i="11"/>
  <c r="F70" i="11"/>
  <c r="K69" i="11"/>
  <c r="J69" i="11"/>
  <c r="G69" i="11"/>
  <c r="F69" i="11"/>
  <c r="K68" i="11"/>
  <c r="J68" i="11"/>
  <c r="G68" i="11"/>
  <c r="F68" i="11"/>
  <c r="AT67" i="11"/>
  <c r="AS67" i="11"/>
  <c r="K67" i="11"/>
  <c r="J67" i="11"/>
  <c r="G67" i="11"/>
  <c r="F67" i="11"/>
  <c r="K66" i="11"/>
  <c r="J66" i="11"/>
  <c r="G66" i="11"/>
  <c r="F66" i="11"/>
  <c r="AT65" i="11"/>
  <c r="AS65" i="11"/>
  <c r="K65" i="11"/>
  <c r="J65" i="11"/>
  <c r="G65" i="11"/>
  <c r="F65" i="11"/>
  <c r="AT64" i="11"/>
  <c r="AS64" i="11"/>
  <c r="K64" i="11"/>
  <c r="J64" i="11"/>
  <c r="G64" i="11"/>
  <c r="F64" i="11"/>
  <c r="AT63" i="11"/>
  <c r="AS63" i="11"/>
  <c r="K63" i="11"/>
  <c r="J63" i="11"/>
  <c r="G63" i="11"/>
  <c r="F63" i="11"/>
  <c r="AT62" i="11"/>
  <c r="AS62" i="11"/>
  <c r="K62" i="11"/>
  <c r="J62" i="11"/>
  <c r="G62" i="11"/>
  <c r="F62" i="11"/>
  <c r="AT61" i="11"/>
  <c r="AS61" i="11"/>
  <c r="K61" i="11"/>
  <c r="J61" i="11"/>
  <c r="G61" i="11"/>
  <c r="F61" i="11"/>
  <c r="AT60" i="11"/>
  <c r="AS60" i="11"/>
  <c r="K60" i="11"/>
  <c r="J60" i="11"/>
  <c r="G60" i="11"/>
  <c r="F60" i="11"/>
  <c r="AT59" i="11"/>
  <c r="AS59" i="11"/>
  <c r="K59" i="11"/>
  <c r="J59" i="11"/>
  <c r="G59" i="11"/>
  <c r="F59" i="11"/>
  <c r="AT58" i="11"/>
  <c r="AS58" i="11"/>
  <c r="K58" i="11"/>
  <c r="J58" i="11"/>
  <c r="G58" i="11"/>
  <c r="F58" i="11"/>
  <c r="AT57" i="11"/>
  <c r="AS57" i="11"/>
  <c r="AT56" i="11"/>
  <c r="AQ56" i="11"/>
  <c r="AS56" i="11" s="1"/>
  <c r="H56" i="11"/>
  <c r="N56" i="11" s="1"/>
  <c r="D56" i="11"/>
  <c r="B56" i="11"/>
  <c r="AT55" i="11"/>
  <c r="AS55" i="11"/>
  <c r="K55" i="11"/>
  <c r="J55" i="11"/>
  <c r="G55" i="11"/>
  <c r="F55" i="11"/>
  <c r="K54" i="11"/>
  <c r="J54" i="11"/>
  <c r="G54" i="11"/>
  <c r="F54" i="11"/>
  <c r="K53" i="11"/>
  <c r="J53" i="11"/>
  <c r="G53" i="11"/>
  <c r="F53" i="11"/>
  <c r="K52" i="11"/>
  <c r="J52" i="11"/>
  <c r="G52" i="11"/>
  <c r="F52" i="11"/>
  <c r="K51" i="11"/>
  <c r="J51" i="11"/>
  <c r="G51" i="11"/>
  <c r="F51" i="11"/>
  <c r="K50" i="11"/>
  <c r="J50" i="11"/>
  <c r="G50" i="11"/>
  <c r="F50" i="11"/>
  <c r="AT49" i="11"/>
  <c r="AS49" i="11"/>
  <c r="K49" i="11"/>
  <c r="J49" i="11"/>
  <c r="G49" i="11"/>
  <c r="F49" i="11"/>
  <c r="AT48" i="11"/>
  <c r="AS48" i="11"/>
  <c r="K48" i="11"/>
  <c r="J48" i="11"/>
  <c r="G48" i="11"/>
  <c r="F48" i="11"/>
  <c r="AT47" i="11"/>
  <c r="AS47" i="11"/>
  <c r="K47" i="11"/>
  <c r="J47" i="11"/>
  <c r="G47" i="11"/>
  <c r="F47" i="11"/>
  <c r="AT46" i="11"/>
  <c r="AS46" i="11"/>
  <c r="K46" i="11"/>
  <c r="J46" i="11"/>
  <c r="G46" i="11"/>
  <c r="F46" i="11"/>
  <c r="AT45" i="11"/>
  <c r="AS45" i="11"/>
  <c r="K45" i="11"/>
  <c r="J45" i="11"/>
  <c r="G45" i="11"/>
  <c r="F45" i="11"/>
  <c r="AT44" i="11"/>
  <c r="AS44" i="11"/>
  <c r="AT43" i="11"/>
  <c r="AQ43" i="11"/>
  <c r="AS43" i="11" s="1"/>
  <c r="H43" i="11"/>
  <c r="N43" i="11" s="1"/>
  <c r="D43" i="11"/>
  <c r="B43" i="11"/>
  <c r="AT42" i="11"/>
  <c r="AS42" i="11"/>
  <c r="K42" i="11"/>
  <c r="J42" i="11"/>
  <c r="G42" i="11"/>
  <c r="F42" i="11"/>
  <c r="K41" i="11"/>
  <c r="J41" i="11"/>
  <c r="G41" i="11"/>
  <c r="F41" i="11"/>
  <c r="K40" i="11"/>
  <c r="J40" i="11"/>
  <c r="G40" i="11"/>
  <c r="F40" i="11"/>
  <c r="K39" i="11"/>
  <c r="J39" i="11"/>
  <c r="G39" i="11"/>
  <c r="F39" i="11"/>
  <c r="K38" i="11"/>
  <c r="J38" i="11"/>
  <c r="G38" i="11"/>
  <c r="F38" i="11"/>
  <c r="K37" i="11"/>
  <c r="J37" i="11"/>
  <c r="G37" i="11"/>
  <c r="F37" i="11"/>
  <c r="K36" i="11"/>
  <c r="J36" i="11"/>
  <c r="G36" i="11"/>
  <c r="F36" i="11"/>
  <c r="K35" i="11"/>
  <c r="J35" i="11"/>
  <c r="G35" i="11"/>
  <c r="F35" i="11"/>
  <c r="K34" i="11"/>
  <c r="J34" i="11"/>
  <c r="G34" i="11"/>
  <c r="F34" i="11"/>
  <c r="K33" i="11"/>
  <c r="J33" i="11"/>
  <c r="G33" i="11"/>
  <c r="F33" i="11"/>
  <c r="K32" i="11"/>
  <c r="J32" i="11"/>
  <c r="G32" i="11"/>
  <c r="F32" i="11"/>
  <c r="K31" i="11"/>
  <c r="J31" i="11"/>
  <c r="G31" i="11"/>
  <c r="F31" i="11"/>
  <c r="K30" i="11"/>
  <c r="J30" i="11"/>
  <c r="G30" i="11"/>
  <c r="F30" i="11"/>
  <c r="K29" i="11"/>
  <c r="J29" i="11"/>
  <c r="G29" i="11"/>
  <c r="F29" i="11"/>
  <c r="K28" i="11"/>
  <c r="J28" i="11"/>
  <c r="G28" i="11"/>
  <c r="F28" i="11"/>
  <c r="K27" i="11"/>
  <c r="J27" i="11"/>
  <c r="G27" i="11"/>
  <c r="F27" i="11"/>
  <c r="K26" i="11"/>
  <c r="J26" i="11"/>
  <c r="G26" i="11"/>
  <c r="F26" i="11"/>
  <c r="AT25" i="11"/>
  <c r="AS25" i="11"/>
  <c r="K25" i="11"/>
  <c r="J25" i="11"/>
  <c r="G25" i="11"/>
  <c r="F25" i="11"/>
  <c r="AT24" i="11"/>
  <c r="AS24" i="11"/>
  <c r="K24" i="11"/>
  <c r="J24" i="11"/>
  <c r="G24" i="11"/>
  <c r="F24" i="11"/>
  <c r="AT23" i="11"/>
  <c r="AS23" i="11"/>
  <c r="K23" i="11"/>
  <c r="J23" i="11"/>
  <c r="G23" i="11"/>
  <c r="F23" i="11"/>
  <c r="AT22" i="11"/>
  <c r="AS22" i="11"/>
  <c r="K22" i="11"/>
  <c r="J22" i="11"/>
  <c r="G22" i="11"/>
  <c r="F22" i="11"/>
  <c r="AT21" i="11"/>
  <c r="AS21" i="11"/>
  <c r="K21" i="11"/>
  <c r="J21" i="11"/>
  <c r="G21" i="11"/>
  <c r="F21" i="11"/>
  <c r="AT20" i="11"/>
  <c r="AS20" i="11"/>
  <c r="K20" i="11"/>
  <c r="J20" i="11"/>
  <c r="G20" i="11"/>
  <c r="F20" i="11"/>
  <c r="AT19" i="11"/>
  <c r="AS19" i="11"/>
  <c r="AT18" i="11"/>
  <c r="AQ18" i="11"/>
  <c r="H18" i="11"/>
  <c r="N18" i="11" s="1"/>
  <c r="D18" i="11"/>
  <c r="B18" i="11"/>
  <c r="AT17" i="11"/>
  <c r="AS17" i="11"/>
  <c r="K17" i="11"/>
  <c r="J17" i="11"/>
  <c r="G17" i="11"/>
  <c r="F17" i="11"/>
  <c r="K16" i="11"/>
  <c r="J16" i="11"/>
  <c r="G16" i="11"/>
  <c r="F16" i="11"/>
  <c r="K15" i="11"/>
  <c r="J15" i="11"/>
  <c r="G15" i="11"/>
  <c r="F15" i="11"/>
  <c r="K14" i="11"/>
  <c r="J14" i="11"/>
  <c r="G14" i="11"/>
  <c r="F14" i="11"/>
  <c r="AT13" i="11"/>
  <c r="AS13" i="11"/>
  <c r="K13" i="11"/>
  <c r="J13" i="11"/>
  <c r="G13" i="11"/>
  <c r="F13" i="11"/>
  <c r="AT12" i="11"/>
  <c r="AS12" i="11"/>
  <c r="K12" i="11"/>
  <c r="J12" i="11"/>
  <c r="G12" i="11"/>
  <c r="F12" i="11"/>
  <c r="AT11" i="11"/>
  <c r="AS11" i="11"/>
  <c r="K11" i="11"/>
  <c r="J11" i="11"/>
  <c r="G11" i="11"/>
  <c r="F11" i="11"/>
  <c r="AT10" i="11"/>
  <c r="AS10" i="11"/>
  <c r="K10" i="11"/>
  <c r="J10" i="11"/>
  <c r="G10" i="11"/>
  <c r="F10" i="11"/>
  <c r="AT9" i="11"/>
  <c r="AS9" i="11"/>
  <c r="K9" i="11"/>
  <c r="J9" i="11"/>
  <c r="G9" i="11"/>
  <c r="F9" i="11"/>
  <c r="AT8" i="11"/>
  <c r="AS8" i="11"/>
  <c r="K8" i="11"/>
  <c r="J8" i="11"/>
  <c r="G8" i="11"/>
  <c r="F8" i="11"/>
  <c r="AT7" i="11"/>
  <c r="AS7" i="11"/>
  <c r="K7" i="11"/>
  <c r="J7" i="11"/>
  <c r="G7" i="11"/>
  <c r="F7" i="11"/>
  <c r="AT6" i="11"/>
  <c r="AS6" i="11"/>
  <c r="K6" i="11"/>
  <c r="J6" i="11"/>
  <c r="G6" i="11"/>
  <c r="F6" i="11"/>
  <c r="AT5" i="11"/>
  <c r="AS5" i="11"/>
  <c r="K5" i="11"/>
  <c r="J5" i="11"/>
  <c r="G5" i="11"/>
  <c r="F5" i="11"/>
  <c r="I11" i="1"/>
  <c r="H11" i="1"/>
  <c r="G11" i="1"/>
  <c r="F11" i="1"/>
  <c r="E11" i="1"/>
  <c r="D11" i="1"/>
  <c r="J9" i="1"/>
  <c r="J11" i="1" s="1"/>
  <c r="K140" i="9"/>
  <c r="J140" i="9"/>
  <c r="G133" i="9"/>
  <c r="D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J126" i="9"/>
  <c r="K125" i="9"/>
  <c r="J125" i="9"/>
  <c r="K124" i="9"/>
  <c r="J124" i="9"/>
  <c r="K123" i="9"/>
  <c r="J123" i="9"/>
  <c r="G117" i="9"/>
  <c r="D117" i="9"/>
  <c r="K116" i="9"/>
  <c r="J116" i="9"/>
  <c r="K115" i="9"/>
  <c r="J115" i="9"/>
  <c r="K114" i="9"/>
  <c r="J114" i="9"/>
  <c r="K113" i="9"/>
  <c r="J113" i="9"/>
  <c r="K112" i="9"/>
  <c r="J112" i="9"/>
  <c r="K111" i="9"/>
  <c r="G109" i="9"/>
  <c r="D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J92" i="9"/>
  <c r="K91" i="9"/>
  <c r="J91" i="9"/>
  <c r="K90" i="9"/>
  <c r="J90" i="9"/>
  <c r="K89" i="9"/>
  <c r="J89" i="9"/>
  <c r="K88" i="9"/>
  <c r="J88" i="9"/>
  <c r="G86" i="9"/>
  <c r="D86" i="9"/>
  <c r="K85" i="9"/>
  <c r="J85" i="9"/>
  <c r="K84" i="9"/>
  <c r="J84" i="9"/>
  <c r="K83" i="9"/>
  <c r="J83" i="9"/>
  <c r="G81" i="9"/>
  <c r="D81" i="9"/>
  <c r="K80" i="9"/>
  <c r="J80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79" i="9" l="1"/>
  <c r="H79" i="9"/>
  <c r="E85" i="9"/>
  <c r="E83" i="9"/>
  <c r="E84" i="9"/>
  <c r="E132" i="9"/>
  <c r="E130" i="9"/>
  <c r="E128" i="9"/>
  <c r="E126" i="9"/>
  <c r="E124" i="9"/>
  <c r="E131" i="9"/>
  <c r="E129" i="9"/>
  <c r="E127" i="9"/>
  <c r="E125" i="9"/>
  <c r="E123" i="9"/>
  <c r="E17" i="9"/>
  <c r="E15" i="9"/>
  <c r="E13" i="9"/>
  <c r="E11" i="9"/>
  <c r="E9" i="9"/>
  <c r="E7" i="9"/>
  <c r="E5" i="9"/>
  <c r="E16" i="9"/>
  <c r="E14" i="9"/>
  <c r="E12" i="9"/>
  <c r="E10" i="9"/>
  <c r="E8" i="9"/>
  <c r="E6" i="9"/>
  <c r="E42" i="9"/>
  <c r="E40" i="9"/>
  <c r="E38" i="9"/>
  <c r="E36" i="9"/>
  <c r="E34" i="9"/>
  <c r="E32" i="9"/>
  <c r="E30" i="9"/>
  <c r="E28" i="9"/>
  <c r="E26" i="9"/>
  <c r="E24" i="9"/>
  <c r="E22" i="9"/>
  <c r="E20" i="9"/>
  <c r="E41" i="9"/>
  <c r="E39" i="9"/>
  <c r="E37" i="9"/>
  <c r="E35" i="9"/>
  <c r="E33" i="9"/>
  <c r="E31" i="9"/>
  <c r="E29" i="9"/>
  <c r="E27" i="9"/>
  <c r="E25" i="9"/>
  <c r="E23" i="9"/>
  <c r="E21" i="9"/>
  <c r="E107" i="9"/>
  <c r="E105" i="9"/>
  <c r="E103" i="9"/>
  <c r="E101" i="9"/>
  <c r="E99" i="9"/>
  <c r="E97" i="9"/>
  <c r="E95" i="9"/>
  <c r="E93" i="9"/>
  <c r="E91" i="9"/>
  <c r="E89" i="9"/>
  <c r="E108" i="9"/>
  <c r="E106" i="9"/>
  <c r="E104" i="9"/>
  <c r="E102" i="9"/>
  <c r="E100" i="9"/>
  <c r="E98" i="9"/>
  <c r="E96" i="9"/>
  <c r="E94" i="9"/>
  <c r="E92" i="9"/>
  <c r="E90" i="9"/>
  <c r="E88" i="9"/>
  <c r="E54" i="9"/>
  <c r="E52" i="9"/>
  <c r="E50" i="9"/>
  <c r="E48" i="9"/>
  <c r="E46" i="9"/>
  <c r="E55" i="9"/>
  <c r="E53" i="9"/>
  <c r="E51" i="9"/>
  <c r="E49" i="9"/>
  <c r="E47" i="9"/>
  <c r="E45" i="9"/>
  <c r="E78" i="9"/>
  <c r="E76" i="9"/>
  <c r="E74" i="9"/>
  <c r="E72" i="9"/>
  <c r="E70" i="9"/>
  <c r="E68" i="9"/>
  <c r="E66" i="9"/>
  <c r="E64" i="9"/>
  <c r="E62" i="9"/>
  <c r="E60" i="9"/>
  <c r="E58" i="9"/>
  <c r="E80" i="9"/>
  <c r="E77" i="9"/>
  <c r="E75" i="9"/>
  <c r="E73" i="9"/>
  <c r="E71" i="9"/>
  <c r="E69" i="9"/>
  <c r="E67" i="9"/>
  <c r="E65" i="9"/>
  <c r="E63" i="9"/>
  <c r="E61" i="9"/>
  <c r="E59" i="9"/>
  <c r="E116" i="9"/>
  <c r="E114" i="9"/>
  <c r="E112" i="9"/>
  <c r="E115" i="9"/>
  <c r="E113" i="9"/>
  <c r="E111" i="9"/>
  <c r="H132" i="9"/>
  <c r="H24" i="9"/>
  <c r="H83" i="9"/>
  <c r="H14" i="9"/>
  <c r="H12" i="9"/>
  <c r="H42" i="9"/>
  <c r="H35" i="9"/>
  <c r="H36" i="9"/>
  <c r="H93" i="9"/>
  <c r="H92" i="9"/>
  <c r="F132" i="11"/>
  <c r="F56" i="11"/>
  <c r="D118" i="11"/>
  <c r="D133" i="11" s="1"/>
  <c r="F86" i="11"/>
  <c r="F117" i="11"/>
  <c r="B118" i="11"/>
  <c r="F109" i="11"/>
  <c r="H118" i="11"/>
  <c r="J132" i="11"/>
  <c r="F43" i="11"/>
  <c r="J18" i="11"/>
  <c r="F81" i="11"/>
  <c r="J109" i="11"/>
  <c r="AQ117" i="11"/>
  <c r="AS18" i="11"/>
  <c r="J117" i="11"/>
  <c r="F18" i="11"/>
  <c r="J56" i="11"/>
  <c r="J81" i="11"/>
  <c r="J86" i="11"/>
  <c r="J43" i="11"/>
  <c r="H111" i="9"/>
  <c r="H113" i="9"/>
  <c r="H115" i="9"/>
  <c r="H50" i="9"/>
  <c r="H52" i="9"/>
  <c r="H46" i="9"/>
  <c r="H48" i="9"/>
  <c r="H54" i="9"/>
  <c r="H55" i="9"/>
  <c r="H53" i="9"/>
  <c r="H51" i="9"/>
  <c r="H45" i="9"/>
  <c r="H47" i="9"/>
  <c r="H49" i="9"/>
  <c r="J56" i="9"/>
  <c r="H84" i="9"/>
  <c r="H85" i="9"/>
  <c r="J86" i="9"/>
  <c r="H70" i="9"/>
  <c r="H78" i="9"/>
  <c r="H59" i="9"/>
  <c r="H61" i="9"/>
  <c r="H63" i="9"/>
  <c r="H68" i="9"/>
  <c r="H76" i="9"/>
  <c r="H66" i="9"/>
  <c r="H74" i="9"/>
  <c r="H58" i="9"/>
  <c r="H60" i="9"/>
  <c r="H62" i="9"/>
  <c r="H64" i="9"/>
  <c r="H72" i="9"/>
  <c r="H131" i="9"/>
  <c r="H125" i="9"/>
  <c r="H127" i="9"/>
  <c r="H129" i="9"/>
  <c r="H123" i="9"/>
  <c r="H9" i="9"/>
  <c r="H6" i="9"/>
  <c r="H11" i="9"/>
  <c r="H16" i="9"/>
  <c r="H7" i="9"/>
  <c r="H22" i="9"/>
  <c r="H20" i="9"/>
  <c r="J43" i="9"/>
  <c r="H21" i="9"/>
  <c r="H23" i="9"/>
  <c r="H27" i="9"/>
  <c r="H31" i="9"/>
  <c r="H37" i="9"/>
  <c r="H41" i="9"/>
  <c r="H25" i="9"/>
  <c r="H29" i="9"/>
  <c r="H33" i="9"/>
  <c r="H39" i="9"/>
  <c r="H26" i="9"/>
  <c r="H28" i="9"/>
  <c r="H30" i="9"/>
  <c r="H32" i="9"/>
  <c r="H34" i="9"/>
  <c r="H38" i="9"/>
  <c r="H40" i="9"/>
  <c r="H5" i="9"/>
  <c r="H17" i="9"/>
  <c r="H10" i="9"/>
  <c r="H15" i="9"/>
  <c r="H8" i="9"/>
  <c r="H13" i="9"/>
  <c r="J133" i="9"/>
  <c r="H124" i="9"/>
  <c r="H126" i="9"/>
  <c r="H128" i="9"/>
  <c r="H130" i="9"/>
  <c r="H65" i="9"/>
  <c r="H67" i="9"/>
  <c r="H69" i="9"/>
  <c r="H71" i="9"/>
  <c r="H73" i="9"/>
  <c r="H75" i="9"/>
  <c r="H77" i="9"/>
  <c r="H80" i="9"/>
  <c r="J81" i="9"/>
  <c r="H116" i="9"/>
  <c r="H114" i="9"/>
  <c r="H112" i="9"/>
  <c r="J117" i="9"/>
  <c r="H88" i="9"/>
  <c r="H97" i="9"/>
  <c r="H101" i="9"/>
  <c r="H90" i="9"/>
  <c r="H103" i="9"/>
  <c r="H89" i="9"/>
  <c r="H91" i="9"/>
  <c r="H105" i="9"/>
  <c r="H99" i="9"/>
  <c r="H95" i="9"/>
  <c r="H107" i="9"/>
  <c r="H94" i="9"/>
  <c r="H96" i="9"/>
  <c r="H98" i="9"/>
  <c r="H100" i="9"/>
  <c r="H102" i="9"/>
  <c r="H104" i="9"/>
  <c r="H106" i="9"/>
  <c r="H108" i="9"/>
  <c r="J109" i="9"/>
  <c r="G118" i="9"/>
  <c r="E109" i="9" s="1"/>
  <c r="D118" i="9"/>
  <c r="J18" i="9"/>
  <c r="F118" i="11" l="1"/>
  <c r="J118" i="11"/>
  <c r="B133" i="11"/>
  <c r="H133" i="11"/>
  <c r="N133" i="11" s="1"/>
  <c r="N118" i="11"/>
  <c r="AQ131" i="11"/>
  <c r="AS131" i="11" s="1"/>
  <c r="AS117" i="11"/>
  <c r="H18" i="9"/>
  <c r="G134" i="9"/>
  <c r="E43" i="9"/>
  <c r="E56" i="9"/>
  <c r="E117" i="9"/>
  <c r="H86" i="9"/>
  <c r="E18" i="9"/>
  <c r="H117" i="9"/>
  <c r="H56" i="9"/>
  <c r="H81" i="9"/>
  <c r="E81" i="9"/>
  <c r="H109" i="9"/>
  <c r="E86" i="9"/>
  <c r="H43" i="9"/>
  <c r="D134" i="9"/>
  <c r="M118" i="9"/>
  <c r="J118" i="9"/>
  <c r="F133" i="11" l="1"/>
  <c r="J133" i="11"/>
  <c r="J134" i="9"/>
</calcChain>
</file>

<file path=xl/sharedStrings.xml><?xml version="1.0" encoding="utf-8"?>
<sst xmlns="http://schemas.openxmlformats.org/spreadsheetml/2006/main" count="608" uniqueCount="212">
  <si>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</si>
  <si>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</si>
  <si>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</si>
  <si>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</si>
  <si>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</si>
  <si>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</si>
  <si>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</si>
  <si>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</si>
  <si>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</si>
  <si>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</si>
  <si>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</si>
  <si>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</si>
  <si>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</si>
  <si>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</si>
  <si>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</si>
  <si>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</si>
  <si>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</si>
  <si>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</si>
  <si>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</si>
  <si>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</si>
  <si>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</si>
  <si>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</si>
  <si>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</si>
  <si>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</si>
  <si>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</si>
  <si>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</si>
  <si>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</si>
  <si>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</si>
  <si>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</si>
  <si>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</si>
  <si>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</si>
  <si>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</si>
  <si>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</si>
  <si>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</si>
  <si>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</si>
  <si>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</si>
  <si>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</si>
  <si>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</si>
  <si>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</si>
  <si>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</si>
  <si>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</si>
  <si>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</si>
  <si>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</si>
  <si>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</si>
  <si>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</si>
  <si>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</si>
  <si>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</si>
  <si>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</si>
  <si>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</si>
  <si>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</si>
  <si>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</si>
  <si>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</si>
  <si>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</si>
  <si>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</si>
  <si>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</si>
  <si>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</si>
  <si>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</si>
  <si>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</si>
  <si>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</si>
  <si>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</si>
  <si>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</si>
  <si>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</si>
  <si>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</si>
  <si>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</si>
  <si>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</si>
  <si>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</si>
  <si>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</si>
  <si>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</si>
  <si>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</si>
  <si>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</si>
  <si>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</si>
  <si>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</si>
  <si>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</si>
  <si>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</si>
  <si>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</si>
  <si>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</si>
  <si>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</si>
  <si>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</si>
  <si>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</si>
  <si>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</si>
  <si>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</si>
  <si>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</si>
  <si>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</si>
  <si>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</si>
  <si>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</si>
  <si>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</si>
  <si>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</si>
  <si>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</si>
  <si>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</si>
  <si>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</si>
  <si>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</si>
  <si>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</si>
  <si>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</si>
  <si>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</si>
  <si>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</si>
  <si>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</si>
  <si>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</si>
  <si>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</si>
  <si>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</si>
  <si>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</si>
  <si>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</si>
  <si>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</si>
  <si>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</si>
  <si>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</si>
  <si>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</si>
  <si>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</si>
  <si>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</si>
  <si>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</si>
  <si>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</si>
  <si>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</si>
  <si>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</si>
  <si>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</si>
  <si>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</si>
  <si>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</si>
  <si>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</si>
  <si>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</si>
  <si>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</si>
  <si>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</si>
  <si>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</si>
  <si>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</si>
  <si>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</si>
  <si>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</si>
  <si>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</si>
  <si>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</si>
  <si>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</si>
  <si>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</si>
  <si>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</si>
  <si>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</si>
  <si>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</si>
  <si>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</si>
  <si>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</si>
  <si>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</si>
  <si>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</si>
  <si>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</si>
  <si>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</si>
  <si>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</si>
  <si>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</si>
  <si>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</si>
  <si>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</si>
  <si>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</si>
  <si>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</si>
  <si>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</si>
  <si>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</si>
  <si>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</si>
  <si>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</si>
  <si>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</si>
  <si>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</si>
  <si>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</si>
  <si>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</si>
  <si>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</si>
  <si>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</si>
  <si>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</si>
  <si>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</si>
  <si>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</si>
  <si>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</si>
  <si>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</si>
  <si>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</si>
  <si>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</si>
  <si>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</si>
  <si>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</si>
  <si>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</si>
  <si>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</si>
  <si>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</si>
  <si>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</si>
  <si>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</si>
  <si>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</si>
  <si>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</si>
  <si>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</si>
  <si>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</si>
  <si>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</si>
  <si>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</si>
  <si>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</si>
  <si>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</si>
  <si>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</si>
  <si>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</si>
  <si>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</si>
  <si>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</si>
  <si>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</si>
  <si>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</si>
  <si>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</si>
  <si>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</si>
  <si>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</si>
  <si>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</si>
  <si>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</si>
  <si>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</si>
  <si>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</si>
  <si>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</si>
  <si>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</si>
  <si>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</si>
  <si>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</si>
  <si>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</si>
  <si>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</si>
  <si>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</si>
  <si>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</si>
  <si>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</si>
  <si>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</si>
  <si>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</si>
  <si>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</si>
  <si>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</si>
  <si>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</si>
  <si>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</si>
  <si>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</si>
  <si>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</si>
  <si>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</si>
  <si>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</si>
  <si>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NET ASSET VALUES AND UNIT PRICES OF FUND MANAGEMENT AND COLLECTIVE INVESTMENT SCHEMES AS AT WEEK ENDED SEPTEMBER 25, 2020</t>
  </si>
  <si>
    <t>110.43
 110.43</t>
  </si>
  <si>
    <t>123.02
123.02
123.02</t>
  </si>
  <si>
    <t>8,815.00
8,815.00
8,815.00</t>
  </si>
  <si>
    <t>MARKET CAPITALIZATION OF EXCHANGE TRADED FUNDS AS AT SEPTEMBER 25, 2020</t>
  </si>
  <si>
    <t>AVA Global Asset Managers Limited</t>
  </si>
  <si>
    <t>AVA GAM Fixed Income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</si>
</sst>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4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164" fontId="1" fillId="10" borderId="1" xfId="2" applyFont="1" applyFill="1" applyBorder="1" applyAlignment="1">
      <alignment horizontal="right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164" fontId="1" fillId="8" borderId="1" xfId="2" applyFont="1" applyFill="1" applyBorder="1" applyAlignment="1">
      <alignment horizontal="right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25,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1322437925711.5618</c:v>
                </c:pt>
                <c:pt idx="1">
                  <c:v>1324608867502.0117</c:v>
                </c:pt>
                <c:pt idx="2">
                  <c:v>1327829325155.3518</c:v>
                </c:pt>
                <c:pt idx="3">
                  <c:v>1332771401055.062</c:v>
                </c:pt>
                <c:pt idx="4">
                  <c:v>1335416872552.0889</c:v>
                </c:pt>
                <c:pt idx="5">
                  <c:v>1344651689368.1587</c:v>
                </c:pt>
                <c:pt idx="6">
                  <c:v>1374574711057.5444</c:v>
                </c:pt>
                <c:pt idx="7">
                  <c:v>1369208145077.5491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25,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5253126145.7300005</c:v>
                </c:pt>
                <c:pt idx="1">
                  <c:v>5334032697.7199993</c:v>
                </c:pt>
                <c:pt idx="2">
                  <c:v>5347623513.5499992</c:v>
                </c:pt>
                <c:pt idx="3">
                  <c:v>5394057299.1900005</c:v>
                </c:pt>
                <c:pt idx="4">
                  <c:v>5420288525.3799992</c:v>
                </c:pt>
                <c:pt idx="5">
                  <c:v>5576739174.4899998</c:v>
                </c:pt>
                <c:pt idx="6">
                  <c:v>5473931166.9399996</c:v>
                </c:pt>
                <c:pt idx="7">
                  <c:v>5517713505.79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24862722654.410004</c:v>
                </c:pt>
                <c:pt idx="1">
                  <c:v>24850249807.610001</c:v>
                </c:pt>
                <c:pt idx="2">
                  <c:v>24866563648.800003</c:v>
                </c:pt>
                <c:pt idx="3">
                  <c:v>24757863978.410004</c:v>
                </c:pt>
                <c:pt idx="4">
                  <c:v>25086421709.919998</c:v>
                </c:pt>
                <c:pt idx="5">
                  <c:v>25087147467.600002</c:v>
                </c:pt>
                <c:pt idx="6">
                  <c:v>24785582676.360001</c:v>
                </c:pt>
                <c:pt idx="7">
                  <c:v>25223227023.535385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10931321199.459999</c:v>
                </c:pt>
                <c:pt idx="1">
                  <c:v>10982825135.859999</c:v>
                </c:pt>
                <c:pt idx="2">
                  <c:v>10991530382.909998</c:v>
                </c:pt>
                <c:pt idx="3">
                  <c:v>11014806474.309998</c:v>
                </c:pt>
                <c:pt idx="4">
                  <c:v>11161859859.219997</c:v>
                </c:pt>
                <c:pt idx="5">
                  <c:v>11113206865.969997</c:v>
                </c:pt>
                <c:pt idx="6">
                  <c:v>11031315598.510002</c:v>
                </c:pt>
                <c:pt idx="7">
                  <c:v>11238464821.83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45192500699.191818</c:v>
                </c:pt>
                <c:pt idx="1">
                  <c:v>45209336407.941818</c:v>
                </c:pt>
                <c:pt idx="2">
                  <c:v>45218425558.621819</c:v>
                </c:pt>
                <c:pt idx="3">
                  <c:v>45220155966.611816</c:v>
                </c:pt>
                <c:pt idx="4">
                  <c:v>42587715475.568916</c:v>
                </c:pt>
                <c:pt idx="5">
                  <c:v>42589225992.168915</c:v>
                </c:pt>
                <c:pt idx="6">
                  <c:v>42593847076.868912</c:v>
                </c:pt>
                <c:pt idx="7">
                  <c:v>42268912995.948898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811099726311.93005</c:v>
                </c:pt>
                <c:pt idx="1">
                  <c:v>805374603056.02979</c:v>
                </c:pt>
                <c:pt idx="2">
                  <c:v>804563308682.75</c:v>
                </c:pt>
                <c:pt idx="3">
                  <c:v>803083633061.67004</c:v>
                </c:pt>
                <c:pt idx="4">
                  <c:v>800521516298.21008</c:v>
                </c:pt>
                <c:pt idx="5">
                  <c:v>798605548939.6698</c:v>
                </c:pt>
                <c:pt idx="6">
                  <c:v>817492106124.37549</c:v>
                </c:pt>
                <c:pt idx="7">
                  <c:v>796802343134.71472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44050</c:v>
                </c:pt>
                <c:pt idx="1">
                  <c:v>44057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234628507443.91</c:v>
                </c:pt>
                <c:pt idx="1">
                  <c:v>236904447123.24997</c:v>
                </c:pt>
                <c:pt idx="2">
                  <c:v>235938857267.78003</c:v>
                </c:pt>
                <c:pt idx="3">
                  <c:v>239085130360.35001</c:v>
                </c:pt>
                <c:pt idx="4">
                  <c:v>242093619617.65997</c:v>
                </c:pt>
                <c:pt idx="5">
                  <c:v>248560557433.87</c:v>
                </c:pt>
                <c:pt idx="6">
                  <c:v>253680151393.88</c:v>
                </c:pt>
                <c:pt idx="7">
                  <c:v>262219108197.72998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190470021256.93002</c:v>
                </c:pt>
                <c:pt idx="1">
                  <c:v>195953373273.59998</c:v>
                </c:pt>
                <c:pt idx="2">
                  <c:v>200903016100.94</c:v>
                </c:pt>
                <c:pt idx="3">
                  <c:v>204215753914.51999</c:v>
                </c:pt>
                <c:pt idx="4">
                  <c:v>208545451066.13</c:v>
                </c:pt>
                <c:pt idx="5">
                  <c:v>213119263494.39001</c:v>
                </c:pt>
                <c:pt idx="6">
                  <c:v>219517777020.60999</c:v>
                </c:pt>
                <c:pt idx="7">
                  <c:v>225938375397.99997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304800</xdr:colOff>
      <xdr:row>85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4"/>
  <sheetViews>
    <sheetView tabSelected="1" zoomScale="140" zoomScaleNormal="14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1.28515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2" t="s">
        <v>205</v>
      </c>
      <c r="B1" s="413"/>
      <c r="C1" s="413"/>
      <c r="D1" s="413"/>
      <c r="E1" s="413"/>
      <c r="F1" s="413"/>
      <c r="G1" s="413"/>
      <c r="H1" s="413"/>
      <c r="I1" s="413"/>
      <c r="J1" s="413"/>
      <c r="K1" s="414"/>
      <c r="M1" s="4"/>
    </row>
    <row r="2" spans="1:19" ht="24.75" customHeight="1" thickBot="1">
      <c r="A2" s="189"/>
      <c r="B2" s="192"/>
      <c r="C2" s="190"/>
      <c r="D2" s="405" t="s">
        <v>203</v>
      </c>
      <c r="E2" s="406"/>
      <c r="F2" s="407"/>
      <c r="G2" s="405" t="s">
        <v>204</v>
      </c>
      <c r="H2" s="406"/>
      <c r="I2" s="407"/>
      <c r="J2" s="415" t="s">
        <v>85</v>
      </c>
      <c r="K2" s="416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4" t="s">
        <v>104</v>
      </c>
      <c r="K4" s="274" t="s">
        <v>104</v>
      </c>
      <c r="L4" s="8"/>
      <c r="M4" s="196"/>
    </row>
    <row r="5" spans="1:19" ht="13.5" customHeight="1">
      <c r="A5" s="361">
        <v>1</v>
      </c>
      <c r="B5" s="362" t="s">
        <v>7</v>
      </c>
      <c r="C5" s="362" t="s">
        <v>8</v>
      </c>
      <c r="D5" s="74">
        <v>4813474418.8900003</v>
      </c>
      <c r="E5" s="56">
        <f t="shared" ref="E5:E8" si="0">(D5/$G$18)</f>
        <v>0.42830355348358023</v>
      </c>
      <c r="F5" s="74">
        <v>7710.87</v>
      </c>
      <c r="G5" s="74">
        <v>4939770370.6499996</v>
      </c>
      <c r="H5" s="56">
        <f t="shared" ref="H5:H12" si="1">(G5/$G$18)</f>
        <v>0.43954138300587203</v>
      </c>
      <c r="I5" s="74">
        <v>7912.18</v>
      </c>
      <c r="J5" s="188">
        <f t="shared" ref="J5:J12" si="2">((G5-D5)/D5)</f>
        <v>2.6238002068602131E-2</v>
      </c>
      <c r="K5" s="188">
        <f t="shared" ref="K5:K12" si="3">((I5-F5)/F5)</f>
        <v>2.6107300473228106E-2</v>
      </c>
      <c r="L5" s="9"/>
      <c r="M5" s="196"/>
      <c r="N5" s="279"/>
    </row>
    <row r="6" spans="1:19" ht="12.75" customHeight="1">
      <c r="A6" s="361">
        <v>2</v>
      </c>
      <c r="B6" s="55" t="s">
        <v>174</v>
      </c>
      <c r="C6" s="362" t="s">
        <v>62</v>
      </c>
      <c r="D6" s="75">
        <v>581336822.36000001</v>
      </c>
      <c r="E6" s="56">
        <f t="shared" si="0"/>
        <v>5.1727422879928438E-2</v>
      </c>
      <c r="F6" s="74">
        <v>1.17</v>
      </c>
      <c r="G6" s="75">
        <v>601426476.41999996</v>
      </c>
      <c r="H6" s="56">
        <f t="shared" si="1"/>
        <v>5.3515002801073637E-2</v>
      </c>
      <c r="I6" s="74">
        <v>1.21</v>
      </c>
      <c r="J6" s="188">
        <f t="shared" si="2"/>
        <v>3.4557683751123502E-2</v>
      </c>
      <c r="K6" s="188">
        <f t="shared" si="3"/>
        <v>3.4188034188034219E-2</v>
      </c>
      <c r="L6" s="9"/>
      <c r="M6" s="196"/>
      <c r="N6" s="279"/>
    </row>
    <row r="7" spans="1:19" ht="12.95" customHeight="1">
      <c r="A7" s="361">
        <v>3</v>
      </c>
      <c r="B7" s="55" t="s">
        <v>77</v>
      </c>
      <c r="C7" s="362" t="s">
        <v>13</v>
      </c>
      <c r="D7" s="75">
        <v>237295982.18000001</v>
      </c>
      <c r="E7" s="56">
        <f t="shared" si="0"/>
        <v>2.1114626058095384E-2</v>
      </c>
      <c r="F7" s="74">
        <v>121.59</v>
      </c>
      <c r="G7" s="75">
        <v>239591300.93000001</v>
      </c>
      <c r="H7" s="56">
        <f t="shared" si="1"/>
        <v>2.1318863806434597E-2</v>
      </c>
      <c r="I7" s="74">
        <v>122.82</v>
      </c>
      <c r="J7" s="188">
        <f t="shared" si="2"/>
        <v>9.6728091597391413E-3</v>
      </c>
      <c r="K7" s="188">
        <f t="shared" si="3"/>
        <v>1.0115963483839047E-2</v>
      </c>
      <c r="L7" s="9"/>
      <c r="M7" s="236"/>
      <c r="N7" s="10"/>
    </row>
    <row r="8" spans="1:19" ht="12.95" customHeight="1">
      <c r="A8" s="361">
        <v>4</v>
      </c>
      <c r="B8" s="362" t="s">
        <v>14</v>
      </c>
      <c r="C8" s="362" t="s">
        <v>15</v>
      </c>
      <c r="D8" s="75">
        <v>396519896</v>
      </c>
      <c r="E8" s="56">
        <f t="shared" si="0"/>
        <v>3.5282389746843841E-2</v>
      </c>
      <c r="F8" s="97">
        <v>11.67</v>
      </c>
      <c r="G8" s="75">
        <v>414485990</v>
      </c>
      <c r="H8" s="56">
        <f t="shared" si="1"/>
        <v>3.6881015029284731E-2</v>
      </c>
      <c r="I8" s="97">
        <v>12.19</v>
      </c>
      <c r="J8" s="188">
        <f t="shared" si="2"/>
        <v>4.5309438898874323E-2</v>
      </c>
      <c r="K8" s="188">
        <f t="shared" si="3"/>
        <v>4.4558697514995679E-2</v>
      </c>
      <c r="L8" s="48"/>
      <c r="M8" s="196"/>
      <c r="N8" s="10"/>
      <c r="O8" s="330"/>
      <c r="P8" s="331"/>
      <c r="Q8" s="331"/>
      <c r="R8" s="332"/>
    </row>
    <row r="9" spans="1:19" ht="12.95" customHeight="1">
      <c r="A9" s="361">
        <v>5</v>
      </c>
      <c r="B9" s="362" t="s">
        <v>56</v>
      </c>
      <c r="C9" s="362" t="s">
        <v>102</v>
      </c>
      <c r="D9" s="75">
        <v>1230885312.1900001</v>
      </c>
      <c r="E9" s="56">
        <f>(D9/$G$18)</f>
        <v>0.10952432842954529</v>
      </c>
      <c r="F9" s="97">
        <v>0.68300000000000005</v>
      </c>
      <c r="G9" s="75">
        <v>1220229277.2</v>
      </c>
      <c r="H9" s="56">
        <f>(G9/$G$18)</f>
        <v>0.10857615310854403</v>
      </c>
      <c r="I9" s="97">
        <v>0.67710000000000004</v>
      </c>
      <c r="J9" s="188">
        <f t="shared" si="2"/>
        <v>-8.6572119144396279E-3</v>
      </c>
      <c r="K9" s="188">
        <f t="shared" si="3"/>
        <v>-8.6383601756954836E-3</v>
      </c>
      <c r="L9" s="9"/>
      <c r="M9" s="229"/>
      <c r="N9" s="10"/>
      <c r="O9" s="333"/>
      <c r="P9" s="332"/>
      <c r="Q9" s="332"/>
      <c r="R9" s="334"/>
      <c r="S9" s="335"/>
    </row>
    <row r="10" spans="1:19" ht="12.95" customHeight="1">
      <c r="A10" s="361">
        <v>6</v>
      </c>
      <c r="B10" s="362" t="s">
        <v>9</v>
      </c>
      <c r="C10" s="362" t="s">
        <v>16</v>
      </c>
      <c r="D10" s="75">
        <v>2176373571.4200001</v>
      </c>
      <c r="E10" s="56">
        <f t="shared" ref="E10:E12" si="4">(D10/$G$18)</f>
        <v>0.19365399153027854</v>
      </c>
      <c r="F10" s="97">
        <v>14.903700000000001</v>
      </c>
      <c r="G10" s="75">
        <v>2176373571.4200001</v>
      </c>
      <c r="H10" s="56">
        <f t="shared" si="1"/>
        <v>0.19365399153027854</v>
      </c>
      <c r="I10" s="97">
        <v>14.903700000000001</v>
      </c>
      <c r="J10" s="188">
        <f t="shared" si="2"/>
        <v>0</v>
      </c>
      <c r="K10" s="188">
        <f t="shared" si="3"/>
        <v>0</v>
      </c>
      <c r="L10" s="49"/>
      <c r="M10" s="229"/>
      <c r="N10" s="10"/>
    </row>
    <row r="11" spans="1:19" ht="12.95" customHeight="1">
      <c r="A11" s="361">
        <v>7</v>
      </c>
      <c r="B11" s="76" t="s">
        <v>18</v>
      </c>
      <c r="C11" s="76" t="s">
        <v>73</v>
      </c>
      <c r="D11" s="75">
        <v>198752574.56</v>
      </c>
      <c r="E11" s="56">
        <f t="shared" si="4"/>
        <v>1.7685028846105014E-2</v>
      </c>
      <c r="F11" s="97">
        <v>117.01</v>
      </c>
      <c r="G11" s="75">
        <v>203209596.59999999</v>
      </c>
      <c r="H11" s="56">
        <f t="shared" si="1"/>
        <v>1.8081615222506044E-2</v>
      </c>
      <c r="I11" s="97">
        <v>119.63</v>
      </c>
      <c r="J11" s="188">
        <f>((G11-D11)/D11)</f>
        <v>2.2424977637985226E-2</v>
      </c>
      <c r="K11" s="188">
        <f>((I11-F11)/F11)</f>
        <v>2.2391248611229726E-2</v>
      </c>
      <c r="L11" s="9"/>
      <c r="M11" s="354"/>
      <c r="N11" s="10"/>
    </row>
    <row r="12" spans="1:19" ht="12.95" customHeight="1">
      <c r="A12" s="361">
        <v>8</v>
      </c>
      <c r="B12" s="362" t="s">
        <v>75</v>
      </c>
      <c r="C12" s="362" t="s">
        <v>74</v>
      </c>
      <c r="D12" s="75">
        <v>219624496.84</v>
      </c>
      <c r="E12" s="56">
        <f t="shared" si="4"/>
        <v>1.9542215090925359E-2</v>
      </c>
      <c r="F12" s="97">
        <v>7.7339000000000002</v>
      </c>
      <c r="G12" s="75">
        <v>228712519.13999999</v>
      </c>
      <c r="H12" s="56">
        <f t="shared" si="1"/>
        <v>2.0350868447418239E-2</v>
      </c>
      <c r="I12" s="97">
        <v>8.0541999999999998</v>
      </c>
      <c r="J12" s="188">
        <f t="shared" si="2"/>
        <v>4.1379820697418621E-2</v>
      </c>
      <c r="K12" s="188">
        <f t="shared" si="3"/>
        <v>4.1415068723412454E-2</v>
      </c>
      <c r="L12" s="48"/>
      <c r="M12"/>
      <c r="N12" s="50"/>
      <c r="O12" s="50"/>
    </row>
    <row r="13" spans="1:19" ht="12.95" customHeight="1">
      <c r="A13" s="361">
        <v>9</v>
      </c>
      <c r="B13" s="362" t="s">
        <v>7</v>
      </c>
      <c r="C13" s="55" t="s">
        <v>92</v>
      </c>
      <c r="D13" s="74">
        <v>324357377.29000002</v>
      </c>
      <c r="E13" s="78">
        <f>(D13/$G$18)</f>
        <v>2.8861359841600123E-2</v>
      </c>
      <c r="F13" s="74">
        <v>1909.16</v>
      </c>
      <c r="G13" s="74">
        <v>332953352.05000001</v>
      </c>
      <c r="H13" s="78">
        <f>(G13/$G$18)</f>
        <v>2.9626230746681647E-2</v>
      </c>
      <c r="I13" s="74">
        <v>1959.86</v>
      </c>
      <c r="J13" s="188">
        <f t="shared" ref="J13:J18" si="5">((G13-D13)/D13)</f>
        <v>2.6501554648823478E-2</v>
      </c>
      <c r="K13" s="188">
        <f>((I13-F13)/F13)</f>
        <v>2.6556181776278477E-2</v>
      </c>
      <c r="L13" s="48"/>
      <c r="M13" s="347"/>
      <c r="N13" s="285"/>
      <c r="O13" s="285"/>
    </row>
    <row r="14" spans="1:19" ht="12.95" customHeight="1">
      <c r="A14" s="361">
        <v>10</v>
      </c>
      <c r="B14" s="362" t="s">
        <v>107</v>
      </c>
      <c r="C14" s="74" t="s">
        <v>108</v>
      </c>
      <c r="D14" s="74">
        <v>143080103.19</v>
      </c>
      <c r="E14" s="78">
        <f>(D14/$G$18)</f>
        <v>1.273128540760087E-2</v>
      </c>
      <c r="F14" s="74">
        <v>98.48</v>
      </c>
      <c r="G14" s="74">
        <v>145683594</v>
      </c>
      <c r="H14" s="78">
        <f>(G14/$G$18)</f>
        <v>1.2962944344232757E-2</v>
      </c>
      <c r="I14" s="74">
        <v>100.81</v>
      </c>
      <c r="J14" s="188">
        <f t="shared" si="5"/>
        <v>1.8196036709190483E-2</v>
      </c>
      <c r="K14" s="188">
        <f>((I14-F14)/F14)</f>
        <v>2.3659626320064971E-2</v>
      </c>
      <c r="L14" s="48"/>
      <c r="M14" s="336"/>
      <c r="N14" s="285"/>
      <c r="O14" s="285"/>
    </row>
    <row r="15" spans="1:19" ht="12.95" customHeight="1">
      <c r="A15" s="390">
        <v>11</v>
      </c>
      <c r="B15" s="398" t="s">
        <v>66</v>
      </c>
      <c r="C15" s="398" t="s">
        <v>163</v>
      </c>
      <c r="D15" s="74">
        <v>220707657.65000001</v>
      </c>
      <c r="E15" s="78">
        <f>(D15/$G$18)</f>
        <v>1.9638594874745657E-2</v>
      </c>
      <c r="F15" s="74">
        <v>0.88</v>
      </c>
      <c r="G15" s="74">
        <v>225902308.53999999</v>
      </c>
      <c r="H15" s="78">
        <f>(G15/$G$18)</f>
        <v>2.0100815558117796E-2</v>
      </c>
      <c r="I15" s="74">
        <v>0.9</v>
      </c>
      <c r="J15" s="188">
        <f t="shared" si="5"/>
        <v>2.353634189819415E-2</v>
      </c>
      <c r="K15" s="188">
        <f>((I15-F15)/F15)</f>
        <v>2.2727272727272749E-2</v>
      </c>
      <c r="L15" s="48"/>
      <c r="M15" s="50"/>
      <c r="N15" s="285"/>
      <c r="O15" s="285"/>
    </row>
    <row r="16" spans="1:19" ht="12.95" customHeight="1">
      <c r="A16" s="361">
        <v>12</v>
      </c>
      <c r="B16" s="362" t="s">
        <v>117</v>
      </c>
      <c r="C16" s="55" t="s">
        <v>166</v>
      </c>
      <c r="D16" s="74">
        <v>196264221</v>
      </c>
      <c r="E16" s="78">
        <f>(D16/$G$18)</f>
        <v>1.74636148363226E-2</v>
      </c>
      <c r="F16" s="74">
        <v>1.079907</v>
      </c>
      <c r="G16" s="74">
        <v>205298365.62</v>
      </c>
      <c r="H16" s="78">
        <f>(G16/$G$18)</f>
        <v>1.8267474150136683E-2</v>
      </c>
      <c r="I16" s="74">
        <v>1.1264099999999999</v>
      </c>
      <c r="J16" s="188">
        <f t="shared" si="5"/>
        <v>4.6030522394603979E-2</v>
      </c>
      <c r="K16" s="188">
        <f>((I16-F16)/F16)</f>
        <v>4.306204145356958E-2</v>
      </c>
      <c r="L16" s="48"/>
      <c r="M16" s="50"/>
      <c r="N16" s="285"/>
      <c r="O16" s="285"/>
    </row>
    <row r="17" spans="1:18" ht="12.95" customHeight="1">
      <c r="A17" s="361">
        <v>13</v>
      </c>
      <c r="B17" s="362" t="s">
        <v>178</v>
      </c>
      <c r="C17" s="55" t="s">
        <v>179</v>
      </c>
      <c r="D17" s="74">
        <v>292643164.94</v>
      </c>
      <c r="E17" s="78">
        <f>(D17/$G$18)</f>
        <v>2.6039425275555372E-2</v>
      </c>
      <c r="F17" s="74">
        <v>100.66</v>
      </c>
      <c r="G17" s="74">
        <v>304828099.25999999</v>
      </c>
      <c r="H17" s="78">
        <f>(G17/$G$18)</f>
        <v>2.7123642249419235E-2</v>
      </c>
      <c r="I17" s="74">
        <v>104.79</v>
      </c>
      <c r="J17" s="188">
        <f t="shared" si="5"/>
        <v>4.1637515513127547E-2</v>
      </c>
      <c r="K17" s="188">
        <f>((I17-F17)/F17)</f>
        <v>4.1029207232267134E-2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11031315598.510002</v>
      </c>
      <c r="E18" s="67">
        <f>(D18/$G$118)</f>
        <v>8.0567119310301881E-3</v>
      </c>
      <c r="F18" s="80"/>
      <c r="G18" s="79">
        <f>SUM(G5:G17)</f>
        <v>11238464821.83</v>
      </c>
      <c r="H18" s="67">
        <f>(G18/$G$118)</f>
        <v>8.2080031894591725E-3</v>
      </c>
      <c r="I18" s="80"/>
      <c r="J18" s="188">
        <f t="shared" si="5"/>
        <v>1.8778288180602627E-2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1">
        <v>14</v>
      </c>
      <c r="B20" s="362" t="s">
        <v>7</v>
      </c>
      <c r="C20" s="362" t="s">
        <v>49</v>
      </c>
      <c r="D20" s="85">
        <v>342701853353.12</v>
      </c>
      <c r="E20" s="56">
        <f t="shared" ref="E20:E39" si="6">(D20/$G$43)</f>
        <v>0.43009644274499792</v>
      </c>
      <c r="F20" s="85">
        <v>100</v>
      </c>
      <c r="G20" s="85">
        <v>324672921363.41998</v>
      </c>
      <c r="H20" s="56">
        <f t="shared" ref="H20:H42" si="7">(G20/$G$43)</f>
        <v>0.40746983760880806</v>
      </c>
      <c r="I20" s="85">
        <v>100</v>
      </c>
      <c r="J20" s="188">
        <f>((G20-D20)/D20)</f>
        <v>-5.2608212687787835E-2</v>
      </c>
      <c r="K20" s="188">
        <f t="shared" ref="K20:K29" si="8">((I20-F20)/F20)</f>
        <v>0</v>
      </c>
      <c r="L20" s="9"/>
      <c r="M20" s="4"/>
      <c r="N20" s="196"/>
      <c r="O20" s="196"/>
    </row>
    <row r="21" spans="1:18" ht="12.95" customHeight="1">
      <c r="A21" s="361">
        <v>15</v>
      </c>
      <c r="B21" s="362" t="s">
        <v>22</v>
      </c>
      <c r="C21" s="362" t="s">
        <v>23</v>
      </c>
      <c r="D21" s="85">
        <v>224174759456.92001</v>
      </c>
      <c r="E21" s="56">
        <f t="shared" si="6"/>
        <v>0.28134299727958878</v>
      </c>
      <c r="F21" s="85">
        <v>100</v>
      </c>
      <c r="G21" s="85">
        <v>223592900417.91</v>
      </c>
      <c r="H21" s="56">
        <f t="shared" si="7"/>
        <v>0.2806127546491255</v>
      </c>
      <c r="I21" s="85">
        <v>100</v>
      </c>
      <c r="J21" s="188">
        <f t="shared" ref="J21:J43" si="9">((G21-D21)/D21)</f>
        <v>-2.5955600015791541E-3</v>
      </c>
      <c r="K21" s="188">
        <f t="shared" si="8"/>
        <v>0</v>
      </c>
      <c r="L21" s="9"/>
      <c r="M21" s="235"/>
      <c r="N21" s="96"/>
      <c r="O21" s="95"/>
      <c r="P21" s="216"/>
    </row>
    <row r="22" spans="1:18" ht="12.95" customHeight="1">
      <c r="A22" s="361">
        <v>16</v>
      </c>
      <c r="B22" s="362" t="s">
        <v>56</v>
      </c>
      <c r="C22" s="362" t="s">
        <v>103</v>
      </c>
      <c r="D22" s="85">
        <v>17718718454.59</v>
      </c>
      <c r="E22" s="56">
        <f t="shared" si="6"/>
        <v>2.2237282065314296E-2</v>
      </c>
      <c r="F22" s="85">
        <v>1</v>
      </c>
      <c r="G22" s="85">
        <v>17354722861.82</v>
      </c>
      <c r="H22" s="56">
        <f t="shared" si="7"/>
        <v>2.1780461630602724E-2</v>
      </c>
      <c r="I22" s="85">
        <v>1</v>
      </c>
      <c r="J22" s="188">
        <f t="shared" si="9"/>
        <v>-2.0542997717518791E-2</v>
      </c>
      <c r="K22" s="188">
        <f t="shared" si="8"/>
        <v>0</v>
      </c>
      <c r="L22" s="9"/>
      <c r="M22" s="4"/>
      <c r="N22" s="10"/>
    </row>
    <row r="23" spans="1:18" ht="12.95" customHeight="1">
      <c r="A23" s="361">
        <v>17</v>
      </c>
      <c r="B23" s="362" t="s">
        <v>51</v>
      </c>
      <c r="C23" s="362" t="s">
        <v>52</v>
      </c>
      <c r="D23" s="85">
        <v>866865293.75999999</v>
      </c>
      <c r="E23" s="56">
        <f t="shared" si="6"/>
        <v>1.0879301513467561E-3</v>
      </c>
      <c r="F23" s="85">
        <v>100</v>
      </c>
      <c r="G23" s="85">
        <v>866865293.75999999</v>
      </c>
      <c r="H23" s="56">
        <f t="shared" si="7"/>
        <v>1.0879301513467561E-3</v>
      </c>
      <c r="I23" s="85">
        <v>100</v>
      </c>
      <c r="J23" s="188">
        <f t="shared" si="9"/>
        <v>0</v>
      </c>
      <c r="K23" s="188">
        <f t="shared" si="8"/>
        <v>0</v>
      </c>
      <c r="L23" s="9"/>
      <c r="M23" s="235"/>
      <c r="N23" s="96"/>
    </row>
    <row r="24" spans="1:18" ht="12.95" customHeight="1">
      <c r="A24" s="361">
        <v>18</v>
      </c>
      <c r="B24" s="362" t="s">
        <v>9</v>
      </c>
      <c r="C24" s="362" t="s">
        <v>24</v>
      </c>
      <c r="D24" s="85">
        <v>93033630236.550003</v>
      </c>
      <c r="E24" s="56">
        <f t="shared" si="6"/>
        <v>0.11675873074186088</v>
      </c>
      <c r="F24" s="77">
        <v>1</v>
      </c>
      <c r="G24" s="85">
        <v>93033630236.550003</v>
      </c>
      <c r="H24" s="56">
        <f t="shared" si="7"/>
        <v>0.11675873074186088</v>
      </c>
      <c r="I24" s="77">
        <v>1</v>
      </c>
      <c r="J24" s="188">
        <f t="shared" si="9"/>
        <v>0</v>
      </c>
      <c r="K24" s="188">
        <f t="shared" si="8"/>
        <v>0</v>
      </c>
      <c r="L24" s="9"/>
      <c r="M24" s="217"/>
      <c r="N24" s="10"/>
    </row>
    <row r="25" spans="1:18" ht="12.95" customHeight="1">
      <c r="A25" s="361">
        <v>19</v>
      </c>
      <c r="B25" s="362" t="s">
        <v>75</v>
      </c>
      <c r="C25" s="362" t="s">
        <v>76</v>
      </c>
      <c r="D25" s="85">
        <v>1282053775.3299999</v>
      </c>
      <c r="E25" s="56">
        <f t="shared" si="6"/>
        <v>1.608998500539354E-3</v>
      </c>
      <c r="F25" s="77">
        <v>10</v>
      </c>
      <c r="G25" s="85">
        <v>1272222187.9400001</v>
      </c>
      <c r="H25" s="56">
        <f t="shared" si="7"/>
        <v>1.5966596972279566E-3</v>
      </c>
      <c r="I25" s="77">
        <v>10</v>
      </c>
      <c r="J25" s="188">
        <f t="shared" si="9"/>
        <v>-7.6686232505880818E-3</v>
      </c>
      <c r="K25" s="188">
        <f t="shared" si="8"/>
        <v>0</v>
      </c>
      <c r="L25" s="9"/>
      <c r="M25" s="50"/>
      <c r="N25" s="50"/>
      <c r="O25" s="419"/>
      <c r="P25" s="419"/>
    </row>
    <row r="26" spans="1:18" ht="12.95" customHeight="1">
      <c r="A26" s="361">
        <v>20</v>
      </c>
      <c r="B26" s="362" t="s">
        <v>107</v>
      </c>
      <c r="C26" s="362" t="s">
        <v>109</v>
      </c>
      <c r="D26" s="85">
        <v>34922701363.110001</v>
      </c>
      <c r="E26" s="56">
        <f t="shared" si="6"/>
        <v>4.3828562583940155E-2</v>
      </c>
      <c r="F26" s="77">
        <v>1</v>
      </c>
      <c r="G26" s="85">
        <v>33792914587.740002</v>
      </c>
      <c r="H26" s="56">
        <f t="shared" si="7"/>
        <v>4.2410661663963831E-2</v>
      </c>
      <c r="I26" s="77">
        <v>1</v>
      </c>
      <c r="J26" s="188">
        <f t="shared" si="9"/>
        <v>-3.2351070543569976E-2</v>
      </c>
      <c r="K26" s="188">
        <f t="shared" si="8"/>
        <v>0</v>
      </c>
      <c r="L26" s="9"/>
      <c r="M26" s="235"/>
      <c r="N26" s="10"/>
      <c r="O26" s="418"/>
      <c r="P26" s="418"/>
    </row>
    <row r="27" spans="1:18" ht="12.95" customHeight="1">
      <c r="A27" s="361">
        <v>21</v>
      </c>
      <c r="B27" s="362" t="s">
        <v>114</v>
      </c>
      <c r="C27" s="362" t="s">
        <v>113</v>
      </c>
      <c r="D27" s="85">
        <v>6698821141.5854425</v>
      </c>
      <c r="E27" s="56">
        <f t="shared" si="6"/>
        <v>8.4071303244810849E-3</v>
      </c>
      <c r="F27" s="77">
        <v>100</v>
      </c>
      <c r="G27" s="85">
        <v>6696407938.4950171</v>
      </c>
      <c r="H27" s="56">
        <f t="shared" si="7"/>
        <v>8.404101715050882E-3</v>
      </c>
      <c r="I27" s="77">
        <v>100</v>
      </c>
      <c r="J27" s="188">
        <f t="shared" si="9"/>
        <v>-3.6024295012813956E-4</v>
      </c>
      <c r="K27" s="188">
        <f t="shared" si="8"/>
        <v>0</v>
      </c>
      <c r="L27" s="9"/>
      <c r="M27" s="4"/>
      <c r="N27" s="10"/>
      <c r="O27" s="419"/>
      <c r="P27" s="419"/>
    </row>
    <row r="28" spans="1:18" ht="12.95" customHeight="1">
      <c r="A28" s="361">
        <v>22</v>
      </c>
      <c r="B28" s="362" t="s">
        <v>115</v>
      </c>
      <c r="C28" s="362" t="s">
        <v>116</v>
      </c>
      <c r="D28" s="85">
        <v>9071742086.2199993</v>
      </c>
      <c r="E28" s="56">
        <f t="shared" si="6"/>
        <v>1.138518500150325E-2</v>
      </c>
      <c r="F28" s="77">
        <v>100</v>
      </c>
      <c r="G28" s="85">
        <v>8945443573.5400009</v>
      </c>
      <c r="H28" s="56">
        <f t="shared" si="7"/>
        <v>1.1226678298092808E-2</v>
      </c>
      <c r="I28" s="77">
        <v>100</v>
      </c>
      <c r="J28" s="188">
        <f t="shared" si="9"/>
        <v>-1.3922189528717552E-2</v>
      </c>
      <c r="K28" s="188">
        <f t="shared" si="8"/>
        <v>0</v>
      </c>
      <c r="L28" s="9"/>
      <c r="M28" s="4"/>
      <c r="N28" s="10"/>
    </row>
    <row r="29" spans="1:18" ht="12.95" customHeight="1">
      <c r="A29" s="361">
        <v>23</v>
      </c>
      <c r="B29" s="362" t="s">
        <v>117</v>
      </c>
      <c r="C29" s="55" t="s">
        <v>122</v>
      </c>
      <c r="D29" s="85">
        <v>1090910228.04</v>
      </c>
      <c r="E29" s="56">
        <f t="shared" si="6"/>
        <v>1.3691102159015122E-3</v>
      </c>
      <c r="F29" s="77">
        <v>10</v>
      </c>
      <c r="G29" s="85">
        <v>1079036269.3299999</v>
      </c>
      <c r="H29" s="56">
        <f t="shared" si="7"/>
        <v>1.3542082031096237E-3</v>
      </c>
      <c r="I29" s="77">
        <v>10</v>
      </c>
      <c r="J29" s="188">
        <f t="shared" si="9"/>
        <v>-1.0884450805208383E-2</v>
      </c>
      <c r="K29" s="188">
        <f t="shared" si="8"/>
        <v>0</v>
      </c>
      <c r="L29" s="9"/>
      <c r="M29" s="383"/>
      <c r="N29" s="384"/>
    </row>
    <row r="30" spans="1:18" ht="12.95" customHeight="1">
      <c r="A30" s="361">
        <v>24</v>
      </c>
      <c r="B30" s="362" t="s">
        <v>14</v>
      </c>
      <c r="C30" s="362" t="s">
        <v>124</v>
      </c>
      <c r="D30" s="76">
        <v>3096946970</v>
      </c>
      <c r="E30" s="56">
        <f t="shared" si="6"/>
        <v>3.8867192054383827E-3</v>
      </c>
      <c r="F30" s="77">
        <v>100</v>
      </c>
      <c r="G30" s="76">
        <v>3037413760</v>
      </c>
      <c r="H30" s="56">
        <f t="shared" si="7"/>
        <v>3.8120040511558421E-3</v>
      </c>
      <c r="I30" s="77">
        <v>100</v>
      </c>
      <c r="J30" s="188">
        <f t="shared" si="9"/>
        <v>-1.922319322116129E-2</v>
      </c>
      <c r="K30" s="188">
        <f t="shared" ref="K30:K42" si="10">((I30-F30)/F30)</f>
        <v>0</v>
      </c>
      <c r="L30" s="9"/>
      <c r="M30" s="281"/>
      <c r="N30" s="10"/>
      <c r="O30" s="419"/>
      <c r="P30" s="419"/>
    </row>
    <row r="31" spans="1:18" ht="12.95" customHeight="1">
      <c r="A31" s="361">
        <v>25</v>
      </c>
      <c r="B31" s="362" t="s">
        <v>66</v>
      </c>
      <c r="C31" s="362" t="s">
        <v>125</v>
      </c>
      <c r="D31" s="76">
        <v>11124173146.24</v>
      </c>
      <c r="E31" s="56">
        <f t="shared" si="6"/>
        <v>1.3961019620595223E-2</v>
      </c>
      <c r="F31" s="77">
        <v>100</v>
      </c>
      <c r="G31" s="76">
        <v>11988664163</v>
      </c>
      <c r="H31" s="56">
        <f t="shared" si="7"/>
        <v>1.5045970015393248E-2</v>
      </c>
      <c r="I31" s="77">
        <v>100</v>
      </c>
      <c r="J31" s="188">
        <f t="shared" si="9"/>
        <v>7.7712833609768162E-2</v>
      </c>
      <c r="K31" s="188">
        <f t="shared" si="10"/>
        <v>0</v>
      </c>
      <c r="L31" s="9"/>
      <c r="M31" s="337"/>
      <c r="N31" s="215"/>
    </row>
    <row r="32" spans="1:18" ht="12.95" customHeight="1">
      <c r="A32" s="361">
        <v>26</v>
      </c>
      <c r="B32" s="362" t="s">
        <v>128</v>
      </c>
      <c r="C32" s="362" t="s">
        <v>130</v>
      </c>
      <c r="D32" s="76">
        <v>14437414576.67</v>
      </c>
      <c r="E32" s="56">
        <f t="shared" si="6"/>
        <v>1.8119191918878529E-2</v>
      </c>
      <c r="F32" s="77">
        <v>100</v>
      </c>
      <c r="G32" s="76">
        <v>14398549140.610001</v>
      </c>
      <c r="H32" s="56">
        <f t="shared" si="7"/>
        <v>1.807041515962968E-2</v>
      </c>
      <c r="I32" s="77">
        <v>100</v>
      </c>
      <c r="J32" s="188">
        <f t="shared" si="9"/>
        <v>-2.6919941831416057E-3</v>
      </c>
      <c r="K32" s="188">
        <f t="shared" si="10"/>
        <v>0</v>
      </c>
      <c r="L32" s="9"/>
      <c r="M32" s="355"/>
      <c r="N32" s="355"/>
    </row>
    <row r="33" spans="1:16" ht="12.95" customHeight="1">
      <c r="A33" s="361">
        <v>27</v>
      </c>
      <c r="B33" s="362" t="s">
        <v>128</v>
      </c>
      <c r="C33" s="362" t="s">
        <v>129</v>
      </c>
      <c r="D33" s="76">
        <v>608214130.46000004</v>
      </c>
      <c r="E33" s="56">
        <f t="shared" si="6"/>
        <v>7.6331870218555539E-4</v>
      </c>
      <c r="F33" s="77">
        <v>1000000</v>
      </c>
      <c r="G33" s="76">
        <v>608500203.37</v>
      </c>
      <c r="H33" s="56">
        <f t="shared" si="7"/>
        <v>7.6367772837625974E-4</v>
      </c>
      <c r="I33" s="77">
        <v>1000000</v>
      </c>
      <c r="J33" s="188">
        <f t="shared" si="9"/>
        <v>4.7034900320978412E-4</v>
      </c>
      <c r="K33" s="188">
        <f t="shared" si="10"/>
        <v>0</v>
      </c>
      <c r="L33" s="9"/>
      <c r="M33" s="385"/>
      <c r="N33" s="215"/>
    </row>
    <row r="34" spans="1:16" ht="12.95" customHeight="1">
      <c r="A34" s="361">
        <v>28</v>
      </c>
      <c r="B34" s="362" t="s">
        <v>140</v>
      </c>
      <c r="C34" s="362" t="s">
        <v>141</v>
      </c>
      <c r="D34" s="76">
        <v>9191263903.5699997</v>
      </c>
      <c r="E34" s="56">
        <f t="shared" si="6"/>
        <v>1.1535186841206415E-2</v>
      </c>
      <c r="F34" s="77">
        <v>1</v>
      </c>
      <c r="G34" s="76">
        <v>9184676664.3199997</v>
      </c>
      <c r="H34" s="56">
        <f t="shared" si="7"/>
        <v>1.1526919747984669E-2</v>
      </c>
      <c r="I34" s="77">
        <v>1</v>
      </c>
      <c r="J34" s="188">
        <f t="shared" si="9"/>
        <v>-7.1668481278634982E-4</v>
      </c>
      <c r="K34" s="188">
        <f t="shared" si="10"/>
        <v>0</v>
      </c>
      <c r="L34" s="9"/>
      <c r="M34" s="386"/>
      <c r="N34" s="215"/>
      <c r="O34" s="60"/>
    </row>
    <row r="35" spans="1:16" ht="12.95" customHeight="1">
      <c r="A35" s="361">
        <v>29</v>
      </c>
      <c r="B35" s="362" t="s">
        <v>19</v>
      </c>
      <c r="C35" s="76" t="s">
        <v>146</v>
      </c>
      <c r="D35" s="76">
        <v>15804796426.940001</v>
      </c>
      <c r="E35" s="56">
        <f t="shared" si="6"/>
        <v>1.9835278551970693E-2</v>
      </c>
      <c r="F35" s="77">
        <v>1</v>
      </c>
      <c r="G35" s="76">
        <v>15170684885.15</v>
      </c>
      <c r="H35" s="56">
        <f t="shared" si="7"/>
        <v>1.9039458174114711E-2</v>
      </c>
      <c r="I35" s="77">
        <v>1</v>
      </c>
      <c r="J35" s="188">
        <f t="shared" si="9"/>
        <v>-4.012146216000155E-2</v>
      </c>
      <c r="K35" s="188">
        <f t="shared" si="10"/>
        <v>0</v>
      </c>
      <c r="L35" s="9"/>
      <c r="M35" s="316"/>
      <c r="N35" s="420"/>
      <c r="O35" s="351"/>
    </row>
    <row r="36" spans="1:16" ht="12.95" customHeight="1" thickBot="1">
      <c r="A36" s="361">
        <v>30</v>
      </c>
      <c r="B36" s="362" t="s">
        <v>79</v>
      </c>
      <c r="C36" s="362" t="s">
        <v>149</v>
      </c>
      <c r="D36" s="76">
        <v>640340748.15999997</v>
      </c>
      <c r="E36" s="56">
        <f t="shared" si="6"/>
        <v>8.036381339452689E-4</v>
      </c>
      <c r="F36" s="77">
        <v>100</v>
      </c>
      <c r="G36" s="76">
        <v>632453323.95000005</v>
      </c>
      <c r="H36" s="56">
        <f t="shared" si="7"/>
        <v>7.9373928728905822E-4</v>
      </c>
      <c r="I36" s="77">
        <v>100</v>
      </c>
      <c r="J36" s="232">
        <f t="shared" ref="J36:J41" si="11">((G36-D36)/D36)</f>
        <v>-1.2317542234605867E-2</v>
      </c>
      <c r="K36" s="232">
        <f t="shared" ref="K36:K41" si="12">((I36-F36)/F36)</f>
        <v>0</v>
      </c>
      <c r="L36" s="9"/>
      <c r="M36" s="307"/>
      <c r="N36" s="421"/>
      <c r="O36" s="352"/>
    </row>
    <row r="37" spans="1:16" ht="12.95" customHeight="1">
      <c r="A37" s="361">
        <v>31</v>
      </c>
      <c r="B37" s="55" t="s">
        <v>174</v>
      </c>
      <c r="C37" s="362" t="s">
        <v>161</v>
      </c>
      <c r="D37" s="75">
        <v>17424727650.380001</v>
      </c>
      <c r="E37" s="56">
        <f t="shared" si="6"/>
        <v>2.1868318787604289E-2</v>
      </c>
      <c r="F37" s="77">
        <v>1</v>
      </c>
      <c r="G37" s="75">
        <v>17048465638.41</v>
      </c>
      <c r="H37" s="56">
        <f t="shared" si="7"/>
        <v>2.139610379575356E-2</v>
      </c>
      <c r="I37" s="77">
        <v>1</v>
      </c>
      <c r="J37" s="232">
        <f t="shared" si="11"/>
        <v>-2.1593566311023268E-2</v>
      </c>
      <c r="K37" s="232">
        <f t="shared" si="12"/>
        <v>0</v>
      </c>
      <c r="L37" s="9"/>
      <c r="M37" s="4"/>
      <c r="N37" s="215"/>
    </row>
    <row r="38" spans="1:16" ht="12.95" customHeight="1">
      <c r="A38" s="361">
        <v>32</v>
      </c>
      <c r="B38" s="55" t="s">
        <v>188</v>
      </c>
      <c r="C38" s="362" t="s">
        <v>162</v>
      </c>
      <c r="D38" s="75">
        <v>827772280.88999999</v>
      </c>
      <c r="E38" s="56">
        <f t="shared" si="6"/>
        <v>1.0388677794714381E-3</v>
      </c>
      <c r="F38" s="77">
        <v>10</v>
      </c>
      <c r="G38" s="75">
        <v>811053280.88999999</v>
      </c>
      <c r="H38" s="56">
        <f t="shared" si="7"/>
        <v>1.0178851604517381E-3</v>
      </c>
      <c r="I38" s="77">
        <v>10</v>
      </c>
      <c r="J38" s="188">
        <f t="shared" si="11"/>
        <v>-2.0197583787203106E-2</v>
      </c>
      <c r="K38" s="188">
        <f t="shared" si="12"/>
        <v>0</v>
      </c>
      <c r="L38" s="9"/>
      <c r="M38" s="4"/>
      <c r="N38" s="376"/>
      <c r="O38" s="373"/>
    </row>
    <row r="39" spans="1:16" ht="12.95" customHeight="1" thickBot="1">
      <c r="A39" s="361">
        <v>33</v>
      </c>
      <c r="B39" s="55" t="s">
        <v>53</v>
      </c>
      <c r="C39" s="362" t="s">
        <v>173</v>
      </c>
      <c r="D39" s="75">
        <v>1266257343.24</v>
      </c>
      <c r="E39" s="56">
        <f t="shared" si="6"/>
        <v>1.5891737193673323E-3</v>
      </c>
      <c r="F39" s="77">
        <v>1</v>
      </c>
      <c r="G39" s="75">
        <v>1267102686.7</v>
      </c>
      <c r="H39" s="56">
        <f t="shared" si="7"/>
        <v>1.5902346392645736E-3</v>
      </c>
      <c r="I39" s="77">
        <v>1</v>
      </c>
      <c r="J39" s="188">
        <f t="shared" si="11"/>
        <v>6.6759214824139903E-4</v>
      </c>
      <c r="K39" s="188">
        <f t="shared" si="12"/>
        <v>0</v>
      </c>
      <c r="L39" s="9"/>
      <c r="M39" s="4"/>
      <c r="N39" s="379"/>
      <c r="O39" s="374"/>
    </row>
    <row r="40" spans="1:16" ht="12.95" customHeight="1">
      <c r="A40" s="361">
        <v>34</v>
      </c>
      <c r="B40" s="362" t="s">
        <v>11</v>
      </c>
      <c r="C40" s="55" t="s">
        <v>175</v>
      </c>
      <c r="D40" s="75">
        <v>10490763024.49</v>
      </c>
      <c r="E40" s="56">
        <f>(D40/$G$43)</f>
        <v>1.3166079536385518E-2</v>
      </c>
      <c r="F40" s="77">
        <v>100</v>
      </c>
      <c r="G40" s="75">
        <v>10329573750.120001</v>
      </c>
      <c r="H40" s="56">
        <f>(G40/$G$43)</f>
        <v>1.2963784355204372E-2</v>
      </c>
      <c r="I40" s="77">
        <v>100</v>
      </c>
      <c r="J40" s="188">
        <f t="shared" si="11"/>
        <v>-1.5364876129001592E-2</v>
      </c>
      <c r="K40" s="188">
        <f t="shared" si="12"/>
        <v>0</v>
      </c>
      <c r="L40" s="9"/>
      <c r="M40" s="340"/>
      <c r="N40" s="215"/>
    </row>
    <row r="41" spans="1:16" ht="12.95" customHeight="1">
      <c r="A41" s="361">
        <v>35</v>
      </c>
      <c r="B41" s="362" t="s">
        <v>176</v>
      </c>
      <c r="C41" s="55" t="s">
        <v>177</v>
      </c>
      <c r="D41" s="75">
        <v>717184942.80999994</v>
      </c>
      <c r="E41" s="56">
        <f>(D41/$G$43)</f>
        <v>9.0007885768572107E-4</v>
      </c>
      <c r="F41" s="77">
        <v>1</v>
      </c>
      <c r="G41" s="75">
        <v>716902705.99000001</v>
      </c>
      <c r="H41" s="56">
        <f>(G41/$G$43)</f>
        <v>8.9972464585083914E-4</v>
      </c>
      <c r="I41" s="77">
        <v>1</v>
      </c>
      <c r="J41" s="188">
        <f t="shared" si="11"/>
        <v>-3.9353422409302416E-4</v>
      </c>
      <c r="K41" s="188">
        <f t="shared" si="12"/>
        <v>0</v>
      </c>
      <c r="L41" s="9"/>
      <c r="M41" s="4"/>
      <c r="N41" s="215"/>
    </row>
    <row r="42" spans="1:16" ht="12.95" customHeight="1">
      <c r="A42" s="361">
        <v>36</v>
      </c>
      <c r="B42" s="362" t="s">
        <v>178</v>
      </c>
      <c r="C42" s="55" t="s">
        <v>180</v>
      </c>
      <c r="D42" s="75">
        <v>300195591.30000001</v>
      </c>
      <c r="E42" s="56">
        <f t="shared" ref="E42" si="13">(D42/$G$43)</f>
        <v>3.7675038720267191E-4</v>
      </c>
      <c r="F42" s="77">
        <v>100</v>
      </c>
      <c r="G42" s="75">
        <v>301238201.69999999</v>
      </c>
      <c r="H42" s="56">
        <f t="shared" si="7"/>
        <v>3.7805888034276263E-4</v>
      </c>
      <c r="I42" s="77">
        <v>100</v>
      </c>
      <c r="J42" s="188">
        <f t="shared" si="9"/>
        <v>3.4731036371485049E-3</v>
      </c>
      <c r="K42" s="188">
        <f t="shared" si="10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817492106124.37549</v>
      </c>
      <c r="E43" s="67">
        <f>(D43/$G$118)</f>
        <v>0.59705466189589051</v>
      </c>
      <c r="F43" s="87"/>
      <c r="G43" s="86">
        <f>SUM(G20:G42)</f>
        <v>796802343134.71472</v>
      </c>
      <c r="H43" s="67">
        <f>(G43/$G$118)</f>
        <v>0.58194391115719335</v>
      </c>
      <c r="I43" s="87"/>
      <c r="J43" s="188">
        <f t="shared" si="9"/>
        <v>-2.5308822965579767E-2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1">
        <v>37</v>
      </c>
      <c r="B45" s="362" t="s">
        <v>7</v>
      </c>
      <c r="C45" s="362" t="s">
        <v>25</v>
      </c>
      <c r="D45" s="74">
        <v>106442908916.64999</v>
      </c>
      <c r="E45" s="56">
        <f t="shared" ref="E45:E51" si="14">(D45/$G$56)</f>
        <v>0.471114783972162</v>
      </c>
      <c r="F45" s="97">
        <v>221.83</v>
      </c>
      <c r="G45" s="74">
        <v>107386321892.39</v>
      </c>
      <c r="H45" s="56">
        <f t="shared" ref="H45:H51" si="15">(G45/$G$56)</f>
        <v>0.47529031623434692</v>
      </c>
      <c r="I45" s="97">
        <v>222.1</v>
      </c>
      <c r="J45" s="188">
        <f>((G45-D45)/D45)</f>
        <v>8.8630890055695875E-3</v>
      </c>
      <c r="K45" s="188">
        <f t="shared" ref="K45:K55" si="16">((I45-F45)/F45)</f>
        <v>1.217148266690627E-3</v>
      </c>
      <c r="L45" s="9"/>
      <c r="M45" s="4"/>
    </row>
    <row r="46" spans="1:16" ht="12.95" customHeight="1">
      <c r="A46" s="361">
        <v>38</v>
      </c>
      <c r="B46" s="362" t="s">
        <v>56</v>
      </c>
      <c r="C46" s="362" t="s">
        <v>101</v>
      </c>
      <c r="D46" s="74">
        <v>59698313069.400002</v>
      </c>
      <c r="E46" s="56">
        <f t="shared" si="14"/>
        <v>0.2642238750466312</v>
      </c>
      <c r="F46" s="97">
        <v>1.8541000000000001</v>
      </c>
      <c r="G46" s="74">
        <v>64923249719.620003</v>
      </c>
      <c r="H46" s="56">
        <f t="shared" si="15"/>
        <v>0.28734936951394363</v>
      </c>
      <c r="I46" s="97">
        <v>1.8568</v>
      </c>
      <c r="J46" s="232">
        <f t="shared" ref="J46:J56" si="17">((G46-D46)/D46)</f>
        <v>8.752234998911862E-2</v>
      </c>
      <c r="K46" s="232">
        <f t="shared" si="16"/>
        <v>1.4562321341890538E-3</v>
      </c>
      <c r="L46" s="9"/>
      <c r="M46" s="341"/>
    </row>
    <row r="47" spans="1:16" ht="12.95" customHeight="1">
      <c r="A47" s="361">
        <v>39</v>
      </c>
      <c r="B47" s="362" t="s">
        <v>79</v>
      </c>
      <c r="C47" s="362" t="s">
        <v>26</v>
      </c>
      <c r="D47" s="74">
        <v>1866033207.79</v>
      </c>
      <c r="E47" s="56">
        <f t="shared" si="14"/>
        <v>8.25903613984523E-3</v>
      </c>
      <c r="F47" s="97">
        <v>356.3306</v>
      </c>
      <c r="G47" s="74">
        <v>1914490495.26</v>
      </c>
      <c r="H47" s="56">
        <f t="shared" si="15"/>
        <v>8.4735073972606219E-3</v>
      </c>
      <c r="I47" s="97">
        <v>365.5838</v>
      </c>
      <c r="J47" s="232">
        <f t="shared" si="17"/>
        <v>2.5968073487496759E-2</v>
      </c>
      <c r="K47" s="232">
        <f t="shared" si="16"/>
        <v>2.5968019586305506E-2</v>
      </c>
      <c r="L47" s="9"/>
      <c r="M47" s="217"/>
      <c r="N47" s="218"/>
    </row>
    <row r="48" spans="1:16" ht="12.95" customHeight="1">
      <c r="A48" s="361">
        <v>40</v>
      </c>
      <c r="B48" s="388" t="s">
        <v>22</v>
      </c>
      <c r="C48" s="388" t="s">
        <v>29</v>
      </c>
      <c r="D48" s="74">
        <v>15369237935.75</v>
      </c>
      <c r="E48" s="56">
        <f t="shared" si="14"/>
        <v>6.8024026058771295E-2</v>
      </c>
      <c r="F48" s="348">
        <v>1411.6</v>
      </c>
      <c r="G48" s="74">
        <v>15369237935.75</v>
      </c>
      <c r="H48" s="56">
        <f t="shared" si="15"/>
        <v>6.8024026058771295E-2</v>
      </c>
      <c r="I48" s="348">
        <v>1430.67</v>
      </c>
      <c r="J48" s="188">
        <f t="shared" si="17"/>
        <v>0</v>
      </c>
      <c r="K48" s="188">
        <f t="shared" si="16"/>
        <v>1.3509492774157103E-2</v>
      </c>
      <c r="L48" s="9"/>
      <c r="M48" s="313" t="s">
        <v>189</v>
      </c>
      <c r="N48" s="219"/>
      <c r="O48" s="96"/>
    </row>
    <row r="49" spans="1:16" ht="12.95" customHeight="1">
      <c r="A49" s="361" t="s">
        <v>182</v>
      </c>
      <c r="B49" s="362" t="s">
        <v>22</v>
      </c>
      <c r="C49" s="362" t="s">
        <v>87</v>
      </c>
      <c r="D49" s="74">
        <v>4213864949.8600001</v>
      </c>
      <c r="E49" s="56">
        <f t="shared" si="14"/>
        <v>1.8650505663046834E-2</v>
      </c>
      <c r="F49" s="348">
        <v>48475.73</v>
      </c>
      <c r="G49" s="74">
        <v>4235839476.4000001</v>
      </c>
      <c r="H49" s="56">
        <f t="shared" si="15"/>
        <v>1.874776460146883E-2</v>
      </c>
      <c r="I49" s="348">
        <v>48153.5</v>
      </c>
      <c r="J49" s="188">
        <f t="shared" si="17"/>
        <v>5.2148150929065811E-3</v>
      </c>
      <c r="K49" s="188">
        <f t="shared" si="16"/>
        <v>-6.6472438888491867E-3</v>
      </c>
      <c r="L49" s="9"/>
      <c r="M49" s="320"/>
      <c r="N49" s="220"/>
    </row>
    <row r="50" spans="1:16" ht="12.95" customHeight="1">
      <c r="A50" s="361" t="s">
        <v>183</v>
      </c>
      <c r="B50" s="362" t="s">
        <v>22</v>
      </c>
      <c r="C50" s="362" t="s">
        <v>86</v>
      </c>
      <c r="D50" s="74">
        <v>543847048.73000002</v>
      </c>
      <c r="E50" s="56">
        <f t="shared" si="14"/>
        <v>2.4070592159122616E-3</v>
      </c>
      <c r="F50" s="348">
        <v>48460.28</v>
      </c>
      <c r="G50" s="74">
        <v>540301002.58000004</v>
      </c>
      <c r="H50" s="56">
        <f t="shared" si="15"/>
        <v>2.3913644666526306E-3</v>
      </c>
      <c r="I50" s="348">
        <v>48138.06</v>
      </c>
      <c r="J50" s="188">
        <f t="shared" si="17"/>
        <v>-6.5203004379278283E-3</v>
      </c>
      <c r="K50" s="188">
        <f>((I50-F50)/F50)</f>
        <v>-6.6491567939764521E-3</v>
      </c>
      <c r="L50" s="9"/>
      <c r="M50" s="313"/>
      <c r="N50" s="220"/>
    </row>
    <row r="51" spans="1:16" ht="12.95" customHeight="1">
      <c r="A51" s="361">
        <v>42</v>
      </c>
      <c r="B51" s="372" t="s">
        <v>56</v>
      </c>
      <c r="C51" s="388" t="s">
        <v>134</v>
      </c>
      <c r="D51" s="74">
        <v>22525101062.599998</v>
      </c>
      <c r="E51" s="56">
        <f t="shared" si="14"/>
        <v>9.9695773340500851E-2</v>
      </c>
      <c r="F51" s="348">
        <v>44305.43</v>
      </c>
      <c r="G51" s="74">
        <v>22790802560.700001</v>
      </c>
      <c r="H51" s="56">
        <f t="shared" si="15"/>
        <v>0.10087176434969509</v>
      </c>
      <c r="I51" s="348">
        <v>44353.99</v>
      </c>
      <c r="J51" s="188">
        <f t="shared" si="17"/>
        <v>1.1795796048221292E-2</v>
      </c>
      <c r="K51" s="188">
        <f>((I51-F51)/F51)</f>
        <v>1.09602818435568E-3</v>
      </c>
      <c r="L51" s="9"/>
      <c r="M51" s="284"/>
      <c r="N51" s="220"/>
    </row>
    <row r="52" spans="1:16" ht="12.95" customHeight="1">
      <c r="A52" s="361">
        <v>43</v>
      </c>
      <c r="B52" s="55" t="s">
        <v>174</v>
      </c>
      <c r="C52" s="362" t="s">
        <v>158</v>
      </c>
      <c r="D52" s="74">
        <v>3507981182.3099999</v>
      </c>
      <c r="E52" s="56">
        <f>(D52/$G$56)</f>
        <v>1.5526274260096557E-2</v>
      </c>
      <c r="F52" s="348">
        <v>379.5</v>
      </c>
      <c r="G52" s="74">
        <v>3522619962.1799998</v>
      </c>
      <c r="H52" s="56">
        <f>(G52/$G$56)</f>
        <v>1.5591065289261978E-2</v>
      </c>
      <c r="I52" s="348">
        <v>379.5</v>
      </c>
      <c r="J52" s="188">
        <f>((G52-D52)/D52)</f>
        <v>4.1729927012779111E-3</v>
      </c>
      <c r="K52" s="188">
        <f>((I52-F52)/F52)</f>
        <v>0</v>
      </c>
      <c r="L52" s="9"/>
      <c r="M52" s="321"/>
      <c r="N52" s="220"/>
    </row>
    <row r="53" spans="1:16" ht="12.95" customHeight="1">
      <c r="A53" s="361">
        <v>44</v>
      </c>
      <c r="B53" s="362" t="s">
        <v>117</v>
      </c>
      <c r="C53" s="362" t="s">
        <v>168</v>
      </c>
      <c r="D53" s="74">
        <v>552970946</v>
      </c>
      <c r="E53" s="56">
        <f>(D53/$G$56)</f>
        <v>2.4474414540067327E-3</v>
      </c>
      <c r="F53" s="348">
        <v>42081.408000000003</v>
      </c>
      <c r="G53" s="74">
        <v>553611572.79999995</v>
      </c>
      <c r="H53" s="56">
        <f>(G53/$G$56)</f>
        <v>2.450276859009851E-3</v>
      </c>
      <c r="I53" s="348">
        <v>42139.47</v>
      </c>
      <c r="J53" s="188">
        <f>((G53-D53)/D53)</f>
        <v>1.158518010094426E-3</v>
      </c>
      <c r="K53" s="188">
        <f>((I53-F53)/F53)</f>
        <v>1.3797542135471816E-3</v>
      </c>
      <c r="L53" s="9"/>
      <c r="M53" s="321"/>
      <c r="N53" s="220"/>
    </row>
    <row r="54" spans="1:16" ht="12.95" customHeight="1">
      <c r="A54" s="361">
        <v>45</v>
      </c>
      <c r="B54" s="362" t="s">
        <v>79</v>
      </c>
      <c r="C54" s="362" t="s">
        <v>196</v>
      </c>
      <c r="D54" s="74">
        <v>579666359.51999998</v>
      </c>
      <c r="E54" s="56">
        <f>(D54/$G$56)</f>
        <v>2.5655949703050369E-3</v>
      </c>
      <c r="F54" s="348">
        <v>39555.504399999998</v>
      </c>
      <c r="G54" s="74">
        <v>553612243.46000004</v>
      </c>
      <c r="H54" s="56">
        <f>(G54/$G$56)</f>
        <v>2.4502798273413656E-3</v>
      </c>
      <c r="I54" s="348">
        <v>37777.472600000001</v>
      </c>
      <c r="J54" s="188">
        <f>((G54-D54)/D54)</f>
        <v>-4.4946745023420678E-2</v>
      </c>
      <c r="K54" s="188">
        <f>((I54-F54)/F54)</f>
        <v>-4.4950300267186001E-2</v>
      </c>
      <c r="L54" s="9"/>
      <c r="M54" s="321"/>
      <c r="N54" s="220"/>
    </row>
    <row r="55" spans="1:16" ht="12.95" customHeight="1">
      <c r="A55" s="361">
        <v>46</v>
      </c>
      <c r="B55" s="362" t="s">
        <v>9</v>
      </c>
      <c r="C55" s="362" t="s">
        <v>197</v>
      </c>
      <c r="D55" s="74">
        <v>4217852342</v>
      </c>
      <c r="E55" s="56">
        <f>(D55/$G$56)</f>
        <v>1.866815380331064E-2</v>
      </c>
      <c r="F55" s="348">
        <v>440.32220000000001</v>
      </c>
      <c r="G55" s="74">
        <v>4148288536.8600001</v>
      </c>
      <c r="H55" s="56">
        <f>(G55/$G$56)</f>
        <v>1.8360265402247913E-2</v>
      </c>
      <c r="I55" s="348">
        <v>428.30790000000002</v>
      </c>
      <c r="J55" s="188">
        <f t="shared" si="17"/>
        <v>-1.6492707543909527E-2</v>
      </c>
      <c r="K55" s="188">
        <f t="shared" si="16"/>
        <v>-2.7285247030469941E-2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219517777020.60999</v>
      </c>
      <c r="E56" s="67">
        <f>(D56/$G$118)</f>
        <v>0.16032462106641715</v>
      </c>
      <c r="F56" s="87"/>
      <c r="G56" s="210">
        <f>SUM(G45:G55)</f>
        <v>225938375397.99997</v>
      </c>
      <c r="H56" s="67">
        <f>(G56/$G$118)</f>
        <v>0.165013899610715</v>
      </c>
      <c r="I56" s="87"/>
      <c r="J56" s="188">
        <f t="shared" si="17"/>
        <v>2.9248648854471454E-2</v>
      </c>
      <c r="K56" s="188"/>
      <c r="L56" s="9"/>
      <c r="M56" s="322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61">
        <v>47</v>
      </c>
      <c r="B58" s="362" t="s">
        <v>11</v>
      </c>
      <c r="C58" s="55" t="s">
        <v>27</v>
      </c>
      <c r="D58" s="77">
        <v>9319012693.8199997</v>
      </c>
      <c r="E58" s="56">
        <f>(D58/$G$81)</f>
        <v>3.5539029775026418E-2</v>
      </c>
      <c r="F58" s="77">
        <v>3197.0900015357606</v>
      </c>
      <c r="G58" s="77">
        <v>9360194235.2700005</v>
      </c>
      <c r="H58" s="56">
        <f>(G58/$G$81)</f>
        <v>3.5696079891370143E-2</v>
      </c>
      <c r="I58" s="77">
        <v>3199.22</v>
      </c>
      <c r="J58" s="188">
        <f t="shared" ref="J58:J65" si="18">((G58-D58)/D58)</f>
        <v>4.4190884595865752E-3</v>
      </c>
      <c r="K58" s="188">
        <f t="shared" ref="K58:K80" si="19">((I58-F58)/F58)</f>
        <v>6.6623037300045005E-4</v>
      </c>
      <c r="L58" s="9"/>
      <c r="M58" s="237"/>
      <c r="N58"/>
      <c r="O58"/>
    </row>
    <row r="59" spans="1:16" ht="12.95" customHeight="1">
      <c r="A59" s="361">
        <v>48</v>
      </c>
      <c r="B59" s="362" t="s">
        <v>66</v>
      </c>
      <c r="C59" s="362" t="s">
        <v>69</v>
      </c>
      <c r="D59" s="77">
        <v>7369932786.5200005</v>
      </c>
      <c r="E59" s="56">
        <f t="shared" ref="E59:E73" si="20">(D59/$G$81)</f>
        <v>2.8106009654195758E-2</v>
      </c>
      <c r="F59" s="77">
        <v>1</v>
      </c>
      <c r="G59" s="77">
        <v>7662538236.9200001</v>
      </c>
      <c r="H59" s="56">
        <f t="shared" ref="H59:H80" si="21">(G59/$G$81)</f>
        <v>2.922189114891641E-2</v>
      </c>
      <c r="I59" s="77">
        <v>1</v>
      </c>
      <c r="J59" s="188">
        <f t="shared" si="18"/>
        <v>3.9702594158686301E-2</v>
      </c>
      <c r="K59" s="188">
        <f t="shared" si="19"/>
        <v>0</v>
      </c>
      <c r="L59" s="9"/>
      <c r="M59" s="343"/>
      <c r="N59" s="222"/>
      <c r="O59"/>
    </row>
    <row r="60" spans="1:16" ht="12" customHeight="1" thickBot="1">
      <c r="A60" s="361">
        <v>49</v>
      </c>
      <c r="B60" s="362" t="s">
        <v>19</v>
      </c>
      <c r="C60" s="362" t="s">
        <v>28</v>
      </c>
      <c r="D60" s="77">
        <v>16434579541.950001</v>
      </c>
      <c r="E60" s="56">
        <f t="shared" si="20"/>
        <v>6.2674988313808452E-2</v>
      </c>
      <c r="F60" s="77">
        <v>24.4026</v>
      </c>
      <c r="G60" s="77">
        <v>17949917538.27</v>
      </c>
      <c r="H60" s="56">
        <f t="shared" si="21"/>
        <v>6.8453888283132341E-2</v>
      </c>
      <c r="I60" s="77">
        <v>24.4192</v>
      </c>
      <c r="J60" s="188">
        <f t="shared" si="18"/>
        <v>9.2204244863827001E-2</v>
      </c>
      <c r="K60" s="188">
        <f t="shared" si="19"/>
        <v>6.8025538262317918E-4</v>
      </c>
      <c r="L60" s="9"/>
      <c r="M60" s="317"/>
      <c r="N60" s="317"/>
      <c r="O60" s="302"/>
    </row>
    <row r="61" spans="1:16" ht="12.95" customHeight="1" thickBot="1">
      <c r="A61" s="361">
        <v>50</v>
      </c>
      <c r="B61" s="362" t="s">
        <v>135</v>
      </c>
      <c r="C61" s="399" t="s">
        <v>138</v>
      </c>
      <c r="D61" s="77">
        <v>500086621.13999999</v>
      </c>
      <c r="E61" s="56">
        <f t="shared" si="20"/>
        <v>1.9071326440592677E-3</v>
      </c>
      <c r="F61" s="77">
        <v>2.1869000000000001</v>
      </c>
      <c r="G61" s="77">
        <v>497700414.98000002</v>
      </c>
      <c r="H61" s="56">
        <f t="shared" si="21"/>
        <v>1.8980325972457433E-3</v>
      </c>
      <c r="I61" s="77">
        <v>2.1943999999999999</v>
      </c>
      <c r="J61" s="232">
        <f t="shared" si="18"/>
        <v>-4.771585679617581E-3</v>
      </c>
      <c r="K61" s="232">
        <f t="shared" si="19"/>
        <v>3.4295120947459143E-3</v>
      </c>
      <c r="L61" s="9"/>
      <c r="N61" s="315"/>
      <c r="O61" s="314"/>
      <c r="P61" s="299"/>
    </row>
    <row r="62" spans="1:16" ht="12.95" customHeight="1" thickBot="1">
      <c r="A62" s="361">
        <v>51</v>
      </c>
      <c r="B62" s="362" t="s">
        <v>7</v>
      </c>
      <c r="C62" s="362" t="s">
        <v>88</v>
      </c>
      <c r="D62" s="74">
        <v>24738702710.139999</v>
      </c>
      <c r="E62" s="56">
        <f t="shared" si="20"/>
        <v>9.434363071468245E-2</v>
      </c>
      <c r="F62" s="97">
        <v>290.26</v>
      </c>
      <c r="G62" s="74">
        <v>24932642874.490002</v>
      </c>
      <c r="H62" s="56">
        <f t="shared" si="21"/>
        <v>9.5083241819620537E-2</v>
      </c>
      <c r="I62" s="97">
        <v>290.60000000000002</v>
      </c>
      <c r="J62" s="188">
        <f t="shared" si="18"/>
        <v>7.8395446447767567E-3</v>
      </c>
      <c r="K62" s="188">
        <f t="shared" si="19"/>
        <v>1.1713636050438637E-3</v>
      </c>
      <c r="L62" s="9"/>
      <c r="M62" s="4"/>
      <c r="N62"/>
      <c r="O62" s="308"/>
      <c r="P62" s="301"/>
    </row>
    <row r="63" spans="1:16" ht="12.95" customHeight="1">
      <c r="A63" s="361">
        <v>52</v>
      </c>
      <c r="B63" s="362" t="s">
        <v>30</v>
      </c>
      <c r="C63" s="362" t="s">
        <v>50</v>
      </c>
      <c r="D63" s="74">
        <v>4963479566.6099997</v>
      </c>
      <c r="E63" s="56">
        <f t="shared" si="20"/>
        <v>1.8928748559648136E-2</v>
      </c>
      <c r="F63" s="97">
        <v>1.02</v>
      </c>
      <c r="G63" s="74">
        <v>5821757542.6999998</v>
      </c>
      <c r="H63" s="56">
        <f t="shared" si="21"/>
        <v>2.2201881406407737E-2</v>
      </c>
      <c r="I63" s="97">
        <v>1.02</v>
      </c>
      <c r="J63" s="188">
        <f t="shared" si="18"/>
        <v>0.17291860771700412</v>
      </c>
      <c r="K63" s="188">
        <f t="shared" si="19"/>
        <v>0</v>
      </c>
      <c r="L63" s="9"/>
      <c r="M63" s="4"/>
      <c r="N63" s="224"/>
      <c r="O63" s="223"/>
    </row>
    <row r="64" spans="1:16" ht="12.95" customHeight="1">
      <c r="A64" s="361">
        <v>53</v>
      </c>
      <c r="B64" s="55" t="s">
        <v>174</v>
      </c>
      <c r="C64" s="362" t="s">
        <v>145</v>
      </c>
      <c r="D64" s="75">
        <v>21973087097.77</v>
      </c>
      <c r="E64" s="56">
        <f t="shared" si="20"/>
        <v>8.3796666264309344E-2</v>
      </c>
      <c r="F64" s="97">
        <v>3.82</v>
      </c>
      <c r="G64" s="75">
        <v>22257338598.98</v>
      </c>
      <c r="H64" s="56">
        <f t="shared" si="21"/>
        <v>8.4880689099882611E-2</v>
      </c>
      <c r="I64" s="97">
        <v>3.83</v>
      </c>
      <c r="J64" s="188">
        <f t="shared" si="18"/>
        <v>1.2936347994490366E-2</v>
      </c>
      <c r="K64" s="188">
        <f t="shared" si="19"/>
        <v>2.6178010471204793E-3</v>
      </c>
      <c r="L64" s="9"/>
      <c r="M64" s="4"/>
      <c r="N64" s="314"/>
      <c r="O64" s="318"/>
    </row>
    <row r="65" spans="1:16" ht="12" customHeight="1" thickBot="1">
      <c r="A65" s="361">
        <v>54</v>
      </c>
      <c r="B65" s="362" t="s">
        <v>7</v>
      </c>
      <c r="C65" s="55" t="s">
        <v>93</v>
      </c>
      <c r="D65" s="74">
        <v>35598289267.540001</v>
      </c>
      <c r="E65" s="56">
        <f t="shared" si="20"/>
        <v>0.135757800078767</v>
      </c>
      <c r="F65" s="74">
        <v>3889.92</v>
      </c>
      <c r="G65" s="74">
        <v>38460086152.790001</v>
      </c>
      <c r="H65" s="56">
        <f t="shared" si="21"/>
        <v>0.1466715618748449</v>
      </c>
      <c r="I65" s="74">
        <v>3894.18</v>
      </c>
      <c r="J65" s="188">
        <f t="shared" si="18"/>
        <v>8.0391416108287692E-2</v>
      </c>
      <c r="K65" s="188">
        <f t="shared" si="19"/>
        <v>1.0951382033563065E-3</v>
      </c>
      <c r="L65" s="9"/>
      <c r="M65" s="4"/>
      <c r="N65" s="308"/>
      <c r="O65" s="319"/>
    </row>
    <row r="66" spans="1:16" ht="12.95" customHeight="1">
      <c r="A66" s="361">
        <v>55</v>
      </c>
      <c r="B66" s="362" t="s">
        <v>7</v>
      </c>
      <c r="C66" s="55" t="s">
        <v>94</v>
      </c>
      <c r="D66" s="74">
        <v>402396973.37</v>
      </c>
      <c r="E66" s="56">
        <f t="shared" si="20"/>
        <v>1.5345829529195369E-3</v>
      </c>
      <c r="F66" s="74">
        <v>3169.46</v>
      </c>
      <c r="G66" s="74">
        <v>405053320.73000002</v>
      </c>
      <c r="H66" s="56">
        <f t="shared" si="21"/>
        <v>1.5447132114588839E-3</v>
      </c>
      <c r="I66" s="74">
        <v>3190.5</v>
      </c>
      <c r="J66" s="188">
        <f t="shared" ref="J66:J80" si="22">((G66-D66)/D66)</f>
        <v>6.6013104863925738E-3</v>
      </c>
      <c r="K66" s="188">
        <f t="shared" si="19"/>
        <v>6.6383547986092152E-3</v>
      </c>
      <c r="L66" s="9"/>
      <c r="M66" s="4"/>
      <c r="N66" s="417"/>
      <c r="O66" s="417"/>
    </row>
    <row r="67" spans="1:16" ht="12.95" customHeight="1">
      <c r="A67" s="361">
        <v>56</v>
      </c>
      <c r="B67" s="362" t="s">
        <v>117</v>
      </c>
      <c r="C67" s="55" t="s">
        <v>118</v>
      </c>
      <c r="D67" s="74">
        <v>55942478.509999998</v>
      </c>
      <c r="E67" s="56">
        <f t="shared" si="20"/>
        <v>2.1334249397193355E-4</v>
      </c>
      <c r="F67" s="74">
        <v>11.976262999999999</v>
      </c>
      <c r="G67" s="74">
        <v>56087637.75</v>
      </c>
      <c r="H67" s="56">
        <f t="shared" si="21"/>
        <v>2.1389607391886304E-4</v>
      </c>
      <c r="I67" s="74">
        <v>11.880749</v>
      </c>
      <c r="J67" s="188">
        <f t="shared" si="22"/>
        <v>2.5947945794724515E-3</v>
      </c>
      <c r="K67" s="188">
        <f t="shared" si="19"/>
        <v>-7.9752757600596823E-3</v>
      </c>
      <c r="L67" s="9"/>
      <c r="M67" s="256"/>
      <c r="N67" s="257"/>
      <c r="O67" s="422"/>
      <c r="P67" s="60"/>
    </row>
    <row r="68" spans="1:16" ht="12.95" customHeight="1">
      <c r="A68" s="361">
        <v>57</v>
      </c>
      <c r="B68" s="362" t="s">
        <v>38</v>
      </c>
      <c r="C68" s="362" t="s">
        <v>112</v>
      </c>
      <c r="D68" s="74">
        <v>10778342712.08</v>
      </c>
      <c r="E68" s="56">
        <f t="shared" si="20"/>
        <v>4.1104337460992506E-2</v>
      </c>
      <c r="F68" s="74">
        <v>1139.79</v>
      </c>
      <c r="G68" s="74">
        <v>10668995054.889999</v>
      </c>
      <c r="H68" s="56">
        <f t="shared" si="21"/>
        <v>4.0687328731378702E-2</v>
      </c>
      <c r="I68" s="74">
        <v>1141.6300000000001</v>
      </c>
      <c r="J68" s="188">
        <f t="shared" si="22"/>
        <v>-1.0145127141619593E-2</v>
      </c>
      <c r="K68" s="188">
        <f t="shared" si="19"/>
        <v>1.6143324647524067E-3</v>
      </c>
      <c r="L68" s="9"/>
      <c r="M68" s="4"/>
      <c r="N68" s="225"/>
      <c r="O68" s="422"/>
    </row>
    <row r="69" spans="1:16" ht="12.95" customHeight="1">
      <c r="A69" s="361">
        <v>58</v>
      </c>
      <c r="B69" s="362" t="s">
        <v>7</v>
      </c>
      <c r="C69" s="55" t="s">
        <v>120</v>
      </c>
      <c r="D69" s="74">
        <v>105291640432.3</v>
      </c>
      <c r="E69" s="56">
        <f t="shared" si="20"/>
        <v>0.40154068540612753</v>
      </c>
      <c r="F69" s="74">
        <v>465.67</v>
      </c>
      <c r="G69" s="74">
        <v>106746579239.02</v>
      </c>
      <c r="H69" s="56">
        <f t="shared" si="21"/>
        <v>0.40708924674751873</v>
      </c>
      <c r="I69" s="74">
        <v>466.21</v>
      </c>
      <c r="J69" s="188">
        <f t="shared" si="22"/>
        <v>1.3818179684031914E-2</v>
      </c>
      <c r="K69" s="188">
        <f t="shared" si="19"/>
        <v>1.1596194730172946E-3</v>
      </c>
      <c r="L69" s="9"/>
      <c r="M69" s="258"/>
      <c r="N69" s="259"/>
      <c r="O69" s="422"/>
    </row>
    <row r="70" spans="1:16" ht="12.95" customHeight="1" thickBot="1">
      <c r="A70" s="361">
        <v>59</v>
      </c>
      <c r="B70" s="55" t="s">
        <v>126</v>
      </c>
      <c r="C70" s="362" t="s">
        <v>127</v>
      </c>
      <c r="D70" s="74">
        <v>178908506.62</v>
      </c>
      <c r="E70" s="56">
        <f t="shared" si="20"/>
        <v>6.8228630571457653E-4</v>
      </c>
      <c r="F70" s="74">
        <v>0.78520000000000001</v>
      </c>
      <c r="G70" s="74">
        <v>179035468.28</v>
      </c>
      <c r="H70" s="56">
        <f t="shared" si="21"/>
        <v>6.8277048728651688E-4</v>
      </c>
      <c r="I70" s="74">
        <v>0.78559999999999997</v>
      </c>
      <c r="J70" s="188">
        <f t="shared" si="22"/>
        <v>7.0964574238866016E-4</v>
      </c>
      <c r="K70" s="188">
        <f t="shared" si="19"/>
        <v>5.0942435048389697E-4</v>
      </c>
      <c r="L70" s="9"/>
      <c r="M70" s="370"/>
      <c r="N70" s="259"/>
      <c r="O70" s="422"/>
    </row>
    <row r="71" spans="1:16" ht="12.95" customHeight="1">
      <c r="A71" s="361">
        <v>60</v>
      </c>
      <c r="B71" s="362" t="s">
        <v>128</v>
      </c>
      <c r="C71" s="362" t="s">
        <v>131</v>
      </c>
      <c r="D71" s="74">
        <v>716578176.45000005</v>
      </c>
      <c r="E71" s="56">
        <f t="shared" si="20"/>
        <v>2.732745837536959E-3</v>
      </c>
      <c r="F71" s="74">
        <v>1187.4100000000001</v>
      </c>
      <c r="G71" s="74">
        <v>725802315.72000003</v>
      </c>
      <c r="H71" s="56">
        <f t="shared" si="21"/>
        <v>2.7679230575854857E-3</v>
      </c>
      <c r="I71" s="74">
        <v>1202.4100000000001</v>
      </c>
      <c r="J71" s="188">
        <f t="shared" si="22"/>
        <v>1.2872481430703471E-2</v>
      </c>
      <c r="K71" s="188">
        <f t="shared" si="19"/>
        <v>1.263253636065049E-2</v>
      </c>
      <c r="L71" s="9"/>
      <c r="M71" s="355"/>
      <c r="N71" s="259"/>
      <c r="O71" s="422"/>
    </row>
    <row r="72" spans="1:16" ht="12.95" customHeight="1">
      <c r="A72" s="361">
        <v>61</v>
      </c>
      <c r="B72" s="362" t="s">
        <v>66</v>
      </c>
      <c r="C72" s="362" t="s">
        <v>132</v>
      </c>
      <c r="D72" s="74">
        <v>279659185.23000002</v>
      </c>
      <c r="E72" s="56">
        <f t="shared" si="20"/>
        <v>1.0665095581788003E-3</v>
      </c>
      <c r="F72" s="74">
        <v>151.38</v>
      </c>
      <c r="G72" s="74">
        <v>280680331.73000002</v>
      </c>
      <c r="H72" s="56">
        <f t="shared" si="21"/>
        <v>1.0704038071792583E-3</v>
      </c>
      <c r="I72" s="74">
        <v>151.77000000000001</v>
      </c>
      <c r="J72" s="188">
        <f t="shared" si="22"/>
        <v>3.6513962491887359E-3</v>
      </c>
      <c r="K72" s="188">
        <f t="shared" si="19"/>
        <v>2.5762980578677157E-3</v>
      </c>
      <c r="L72" s="9"/>
      <c r="M72" s="355"/>
      <c r="N72" s="259"/>
      <c r="O72" s="422"/>
    </row>
    <row r="73" spans="1:16" ht="12.95" customHeight="1">
      <c r="A73" s="361">
        <v>62</v>
      </c>
      <c r="B73" s="362" t="s">
        <v>136</v>
      </c>
      <c r="C73" s="362" t="s">
        <v>137</v>
      </c>
      <c r="D73" s="74">
        <v>520358977.12</v>
      </c>
      <c r="E73" s="56">
        <f t="shared" si="20"/>
        <v>1.9844433942915254E-3</v>
      </c>
      <c r="F73" s="74">
        <v>157.690473</v>
      </c>
      <c r="G73" s="74">
        <v>521481510.85000002</v>
      </c>
      <c r="H73" s="56">
        <f t="shared" si="21"/>
        <v>1.9887242940997635E-3</v>
      </c>
      <c r="I73" s="74">
        <v>157.96835300000001</v>
      </c>
      <c r="J73" s="188">
        <f t="shared" si="22"/>
        <v>2.157229488405946E-3</v>
      </c>
      <c r="K73" s="188">
        <f t="shared" si="19"/>
        <v>1.7621863560521526E-3</v>
      </c>
      <c r="L73" s="9"/>
      <c r="M73" s="355"/>
      <c r="N73" s="226"/>
      <c r="O73" s="422"/>
    </row>
    <row r="74" spans="1:16" ht="12.95" customHeight="1">
      <c r="A74" s="361">
        <v>63</v>
      </c>
      <c r="B74" s="362" t="s">
        <v>140</v>
      </c>
      <c r="C74" s="362" t="s">
        <v>143</v>
      </c>
      <c r="D74" s="74">
        <v>2585326353.6199999</v>
      </c>
      <c r="E74" s="56">
        <f>(D74/$G$81)</f>
        <v>9.8594125019695299E-3</v>
      </c>
      <c r="F74" s="74">
        <v>1.577</v>
      </c>
      <c r="G74" s="74">
        <v>2623625937.6199999</v>
      </c>
      <c r="H74" s="56">
        <f>(G74/$G$81)</f>
        <v>1.000547197209449E-2</v>
      </c>
      <c r="I74" s="74">
        <v>1.6003000000000001</v>
      </c>
      <c r="J74" s="188">
        <f>((G74-D74)/D74)</f>
        <v>1.4814216374026645E-2</v>
      </c>
      <c r="K74" s="188">
        <f>((I74-F74)/F74)</f>
        <v>1.4774889029803487E-2</v>
      </c>
      <c r="L74" s="9"/>
      <c r="M74" s="356"/>
      <c r="N74" s="226"/>
      <c r="O74" s="422"/>
    </row>
    <row r="75" spans="1:16" ht="12.95" customHeight="1">
      <c r="A75" s="361">
        <v>64</v>
      </c>
      <c r="B75" s="362" t="s">
        <v>66</v>
      </c>
      <c r="C75" s="362" t="s">
        <v>164</v>
      </c>
      <c r="D75" s="74">
        <v>1894474095.0799999</v>
      </c>
      <c r="E75" s="56">
        <f>(D75/$G$81)</f>
        <v>7.2247751435850563E-3</v>
      </c>
      <c r="F75" s="74">
        <v>478.95</v>
      </c>
      <c r="G75" s="74">
        <v>1863604921.5899999</v>
      </c>
      <c r="H75" s="56">
        <f>(G75/$G$81)</f>
        <v>7.107052321239391E-3</v>
      </c>
      <c r="I75" s="74">
        <v>476.34</v>
      </c>
      <c r="J75" s="188">
        <f>((G75-D75)/D75)</f>
        <v>-1.6294323353466846E-2</v>
      </c>
      <c r="K75" s="188">
        <f>((I75-F75)/F75)</f>
        <v>-5.4494206075791076E-3</v>
      </c>
      <c r="L75" s="9"/>
      <c r="M75" s="267"/>
      <c r="N75" s="226"/>
      <c r="O75" s="422"/>
    </row>
    <row r="76" spans="1:16" ht="12.95" customHeight="1">
      <c r="A76" s="361">
        <v>65</v>
      </c>
      <c r="B76" s="362" t="s">
        <v>7</v>
      </c>
      <c r="C76" s="55" t="s">
        <v>172</v>
      </c>
      <c r="D76" s="74">
        <v>5601368718.3699999</v>
      </c>
      <c r="E76" s="56">
        <f>(D76/$G$81)</f>
        <v>2.1361405569826779E-2</v>
      </c>
      <c r="F76" s="97">
        <v>109.46</v>
      </c>
      <c r="G76" s="74">
        <v>6189670577.7700005</v>
      </c>
      <c r="H76" s="56">
        <f>(G76/$G$81)</f>
        <v>2.3604956253236102E-2</v>
      </c>
      <c r="I76" s="97">
        <v>109.6</v>
      </c>
      <c r="J76" s="188">
        <f>((G76-D76)/D76)</f>
        <v>0.10502823309428497</v>
      </c>
      <c r="K76" s="188">
        <f>((I76-F76)/F76)</f>
        <v>1.2790060295998591E-3</v>
      </c>
      <c r="L76" s="9"/>
      <c r="M76" s="267"/>
      <c r="N76" s="226"/>
      <c r="O76" s="422"/>
    </row>
    <row r="77" spans="1:16" ht="12.95" customHeight="1">
      <c r="A77" s="361">
        <v>66</v>
      </c>
      <c r="B77" s="362" t="s">
        <v>178</v>
      </c>
      <c r="C77" s="55" t="s">
        <v>181</v>
      </c>
      <c r="D77" s="74">
        <v>477066032.08999997</v>
      </c>
      <c r="E77" s="56">
        <f>(D77/$G$81)</f>
        <v>1.8193412195203625E-3</v>
      </c>
      <c r="F77" s="97">
        <v>1.29</v>
      </c>
      <c r="G77" s="74">
        <v>486033692.04000002</v>
      </c>
      <c r="H77" s="56">
        <f>(G77/$G$81)</f>
        <v>1.853540328851624E-3</v>
      </c>
      <c r="I77" s="97">
        <v>1.32</v>
      </c>
      <c r="J77" s="188">
        <f>((G77-D77)/D77)</f>
        <v>1.8797523501543852E-2</v>
      </c>
      <c r="K77" s="188">
        <f>((I77-F77)/F77)</f>
        <v>2.3255813953488393E-2</v>
      </c>
      <c r="L77" s="9"/>
      <c r="M77" s="267"/>
      <c r="N77" s="226"/>
      <c r="O77" s="422"/>
    </row>
    <row r="78" spans="1:16" ht="12.95" customHeight="1">
      <c r="A78" s="361">
        <v>67</v>
      </c>
      <c r="B78" s="400" t="s">
        <v>115</v>
      </c>
      <c r="C78" s="401" t="s">
        <v>187</v>
      </c>
      <c r="D78" s="74">
        <v>1293061131.95</v>
      </c>
      <c r="E78" s="56">
        <f>(D78/$G$81)</f>
        <v>4.9312238945414663E-3</v>
      </c>
      <c r="F78" s="348">
        <v>39338.97</v>
      </c>
      <c r="G78" s="74">
        <v>1300370912.9400001</v>
      </c>
      <c r="H78" s="56">
        <f>(G78/$G$81)</f>
        <v>4.9591005090271192E-3</v>
      </c>
      <c r="I78" s="348">
        <v>39046.76</v>
      </c>
      <c r="J78" s="188">
        <f>((G78-D78)/D78)</f>
        <v>5.6530822939333883E-3</v>
      </c>
      <c r="K78" s="188">
        <f>((I78-F78)/F78)</f>
        <v>-7.4280033259640282E-3</v>
      </c>
      <c r="L78" s="9"/>
      <c r="M78" s="267"/>
      <c r="N78" s="226"/>
      <c r="O78" s="422"/>
    </row>
    <row r="79" spans="1:16" ht="12.95" customHeight="1">
      <c r="A79" s="361">
        <v>68</v>
      </c>
      <c r="B79" s="362" t="s">
        <v>9</v>
      </c>
      <c r="C79" s="362" t="s">
        <v>195</v>
      </c>
      <c r="D79" s="74">
        <v>2707857335.5999999</v>
      </c>
      <c r="E79" s="56">
        <f t="shared" ref="E79" si="23">(D79/$G$81)</f>
        <v>1.0326697219784998E-2</v>
      </c>
      <c r="F79" s="348">
        <v>1.0887</v>
      </c>
      <c r="G79" s="74">
        <v>2707857335.5999999</v>
      </c>
      <c r="H79" s="56">
        <f t="shared" ref="H79" si="24">(G79/$G$81)</f>
        <v>1.0326697219784998E-2</v>
      </c>
      <c r="I79" s="348">
        <v>1.0887</v>
      </c>
      <c r="J79" s="188">
        <f t="shared" ref="J79" si="25">((G79-D79)/D79)</f>
        <v>0</v>
      </c>
      <c r="K79" s="188">
        <f t="shared" ref="K79" si="26">((I79-F79)/F79)</f>
        <v>0</v>
      </c>
      <c r="L79" s="9"/>
      <c r="M79" s="267"/>
      <c r="N79" s="226"/>
      <c r="O79" s="422"/>
    </row>
    <row r="80" spans="1:16" ht="12.95" customHeight="1">
      <c r="A80" s="361">
        <v>69</v>
      </c>
      <c r="B80" s="362" t="s">
        <v>210</v>
      </c>
      <c r="C80" s="362" t="s">
        <v>211</v>
      </c>
      <c r="D80" s="74">
        <v>0</v>
      </c>
      <c r="E80" s="56">
        <f t="shared" ref="E80" si="27">(D80/$G$81)</f>
        <v>0</v>
      </c>
      <c r="F80" s="348">
        <v>0</v>
      </c>
      <c r="G80" s="74">
        <v>522054346.80000001</v>
      </c>
      <c r="H80" s="56">
        <f t="shared" si="21"/>
        <v>1.9909088639197782E-3</v>
      </c>
      <c r="I80" s="348">
        <v>46383.75</v>
      </c>
      <c r="J80" s="188" t="e">
        <f t="shared" si="22"/>
        <v>#DIV/0!</v>
      </c>
      <c r="K80" s="188" t="e">
        <f t="shared" si="19"/>
        <v>#DIV/0!</v>
      </c>
      <c r="L80" s="9"/>
      <c r="M80" s="342"/>
      <c r="N80" s="342"/>
      <c r="O80" s="422"/>
    </row>
    <row r="81" spans="1:17" ht="12.95" customHeight="1">
      <c r="A81" s="239"/>
      <c r="B81" s="240"/>
      <c r="C81" s="241" t="s">
        <v>57</v>
      </c>
      <c r="D81" s="79">
        <f>SUM(D58:D80)</f>
        <v>253680151393.88</v>
      </c>
      <c r="E81" s="67">
        <f>(D81/$G$118)</f>
        <v>0.18527508202889933</v>
      </c>
      <c r="F81" s="89"/>
      <c r="G81" s="79">
        <f>SUM(G58:G80)</f>
        <v>262219108197.72998</v>
      </c>
      <c r="H81" s="67">
        <f>(G81/$G$118)</f>
        <v>0.19151150184172944</v>
      </c>
      <c r="I81" s="89"/>
      <c r="J81" s="188">
        <f>((G81-D81)/D81)</f>
        <v>3.3660326820728857E-2</v>
      </c>
      <c r="K81" s="188"/>
      <c r="L81" s="9"/>
      <c r="M81" s="4"/>
      <c r="N81"/>
      <c r="O81"/>
    </row>
    <row r="82" spans="1:17" ht="12.95" customHeight="1">
      <c r="A82" s="242"/>
      <c r="B82" s="81"/>
      <c r="C82" s="339" t="s">
        <v>59</v>
      </c>
      <c r="D82" s="82"/>
      <c r="E82" s="83"/>
      <c r="F82" s="84"/>
      <c r="G82" s="82"/>
      <c r="H82" s="83"/>
      <c r="I82" s="84"/>
      <c r="J82" s="188"/>
      <c r="K82" s="188"/>
      <c r="L82" s="9"/>
      <c r="M82" s="4"/>
      <c r="N82" s="222"/>
      <c r="O82"/>
    </row>
    <row r="83" spans="1:17" ht="12.95" customHeight="1">
      <c r="A83" s="361">
        <v>70</v>
      </c>
      <c r="B83" s="362" t="s">
        <v>30</v>
      </c>
      <c r="C83" s="362" t="s">
        <v>185</v>
      </c>
      <c r="D83" s="74">
        <v>2366189569.48</v>
      </c>
      <c r="E83" s="56">
        <f>(D83/$G$86)</f>
        <v>5.5979427947597762E-2</v>
      </c>
      <c r="F83" s="97">
        <v>69.3</v>
      </c>
      <c r="G83" s="74">
        <v>2369304557.7600002</v>
      </c>
      <c r="H83" s="56">
        <f>(G83/$G$86)</f>
        <v>5.6053122491867183E-2</v>
      </c>
      <c r="I83" s="97">
        <v>69.3</v>
      </c>
      <c r="J83" s="188">
        <f>((G83-D83)/D83)</f>
        <v>1.3164576161515105E-3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61">
        <v>71</v>
      </c>
      <c r="B84" s="362" t="s">
        <v>30</v>
      </c>
      <c r="C84" s="362" t="s">
        <v>32</v>
      </c>
      <c r="D84" s="74">
        <v>10066266965.790001</v>
      </c>
      <c r="E84" s="56">
        <f>(D84/$G$86)</f>
        <v>0.23814823359083692</v>
      </c>
      <c r="F84" s="97">
        <v>40.65</v>
      </c>
      <c r="G84" s="74">
        <v>9738217896.5900002</v>
      </c>
      <c r="H84" s="56">
        <f>(G84/$G$86)</f>
        <v>0.23038723275243256</v>
      </c>
      <c r="I84" s="97">
        <v>40.65</v>
      </c>
      <c r="J84" s="188">
        <f>((G84-D84)/D84)</f>
        <v>-3.2588949837598059E-2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361">
        <v>72</v>
      </c>
      <c r="B85" s="55" t="s">
        <v>11</v>
      </c>
      <c r="C85" s="362" t="s">
        <v>33</v>
      </c>
      <c r="D85" s="74">
        <v>30161390541.598915</v>
      </c>
      <c r="E85" s="56">
        <f>(D85/$G$86)</f>
        <v>0.71355964475570066</v>
      </c>
      <c r="F85" s="97">
        <v>11.3</v>
      </c>
      <c r="G85" s="74">
        <v>30161390541.5989</v>
      </c>
      <c r="H85" s="56">
        <f>(G85/$G$86)</f>
        <v>0.71355964475570033</v>
      </c>
      <c r="I85" s="97">
        <v>11.3</v>
      </c>
      <c r="J85" s="188">
        <f>((G85-D85)/D85)</f>
        <v>-5.0590469432949095E-16</v>
      </c>
      <c r="K85" s="188">
        <f>((I85-F85)/F85)</f>
        <v>0</v>
      </c>
      <c r="L85" s="9"/>
      <c r="M85" s="4"/>
      <c r="N85" s="227"/>
      <c r="O85"/>
    </row>
    <row r="86" spans="1:17" ht="12.95" customHeight="1">
      <c r="A86" s="239"/>
      <c r="B86" s="243"/>
      <c r="C86" s="241" t="s">
        <v>57</v>
      </c>
      <c r="D86" s="79">
        <f>SUM(D83:D85)</f>
        <v>42593847076.868912</v>
      </c>
      <c r="E86" s="67">
        <f>(D86/$G$118)</f>
        <v>3.1108379854442429E-2</v>
      </c>
      <c r="F86" s="89"/>
      <c r="G86" s="79">
        <f>SUM(G83:G85)</f>
        <v>42268912995.948898</v>
      </c>
      <c r="H86" s="67">
        <f>(G86/$G$118)</f>
        <v>3.0871064525806537E-2</v>
      </c>
      <c r="I86" s="89"/>
      <c r="J86" s="188">
        <f>((G86-D86)/D86)</f>
        <v>-7.6286624294256977E-3</v>
      </c>
      <c r="K86" s="188"/>
      <c r="L86" s="9"/>
      <c r="M86" s="4"/>
      <c r="N86"/>
      <c r="O86"/>
    </row>
    <row r="87" spans="1:17" ht="12.95" customHeight="1">
      <c r="A87" s="242"/>
      <c r="B87" s="81"/>
      <c r="C87" s="81" t="s">
        <v>83</v>
      </c>
      <c r="D87" s="82"/>
      <c r="E87" s="83"/>
      <c r="F87" s="84"/>
      <c r="G87" s="82"/>
      <c r="H87" s="83"/>
      <c r="I87" s="84"/>
      <c r="J87" s="188"/>
      <c r="K87" s="188"/>
      <c r="L87" s="9"/>
      <c r="M87" s="4"/>
      <c r="N87"/>
      <c r="O87"/>
    </row>
    <row r="88" spans="1:17" ht="12.95" customHeight="1">
      <c r="A88" s="361">
        <v>73</v>
      </c>
      <c r="B88" s="362" t="s">
        <v>7</v>
      </c>
      <c r="C88" s="362" t="s">
        <v>36</v>
      </c>
      <c r="D88" s="74">
        <v>1247627840.5599999</v>
      </c>
      <c r="E88" s="56">
        <f t="shared" ref="E88:E106" si="28">(D88/$G$109)</f>
        <v>4.9463450469515995E-2</v>
      </c>
      <c r="F88" s="74">
        <v>2741.79</v>
      </c>
      <c r="G88" s="74">
        <v>1274133538.6500001</v>
      </c>
      <c r="H88" s="56">
        <f t="shared" ref="H88:H108" si="29">(G88/$G$109)</f>
        <v>5.0514295314438816E-2</v>
      </c>
      <c r="I88" s="74">
        <v>2795.09</v>
      </c>
      <c r="J88" s="188">
        <f>((G88-D88)/D88)</f>
        <v>2.1244875457494618E-2</v>
      </c>
      <c r="K88" s="188">
        <f t="shared" ref="K88:K99" si="30">((I88-F88)/F88)</f>
        <v>1.9439854985246932E-2</v>
      </c>
      <c r="L88" s="9"/>
      <c r="M88" s="4"/>
      <c r="N88" s="228"/>
      <c r="O88"/>
    </row>
    <row r="89" spans="1:17" ht="12.95" customHeight="1">
      <c r="A89" s="361">
        <v>74</v>
      </c>
      <c r="B89" s="362" t="s">
        <v>14</v>
      </c>
      <c r="C89" s="362" t="s">
        <v>34</v>
      </c>
      <c r="D89" s="74">
        <v>151055522</v>
      </c>
      <c r="E89" s="66">
        <f t="shared" si="28"/>
        <v>5.9887468744206493E-3</v>
      </c>
      <c r="F89" s="74">
        <v>112.18</v>
      </c>
      <c r="G89" s="74">
        <v>154481221</v>
      </c>
      <c r="H89" s="66">
        <f t="shared" si="29"/>
        <v>6.1245621290192597E-3</v>
      </c>
      <c r="I89" s="74">
        <v>114.79</v>
      </c>
      <c r="J89" s="188">
        <f>((G89-D89)/D89)</f>
        <v>2.2678409598293269E-2</v>
      </c>
      <c r="K89" s="188">
        <f t="shared" si="30"/>
        <v>2.326617935460866E-2</v>
      </c>
      <c r="L89" s="9"/>
      <c r="M89" s="4"/>
      <c r="N89" s="353"/>
      <c r="O89" s="282"/>
    </row>
    <row r="90" spans="1:17" ht="12.95" customHeight="1">
      <c r="A90" s="361">
        <v>75</v>
      </c>
      <c r="B90" s="362" t="s">
        <v>56</v>
      </c>
      <c r="C90" s="362" t="s">
        <v>100</v>
      </c>
      <c r="D90" s="74">
        <v>760825881.14999998</v>
      </c>
      <c r="E90" s="66">
        <f t="shared" si="28"/>
        <v>3.0163701117231576E-2</v>
      </c>
      <c r="F90" s="74">
        <v>1.177</v>
      </c>
      <c r="G90" s="74">
        <v>770524324.36000001</v>
      </c>
      <c r="H90" s="66">
        <f t="shared" si="29"/>
        <v>3.0548205574212856E-2</v>
      </c>
      <c r="I90" s="74">
        <v>1.1958</v>
      </c>
      <c r="J90" s="188">
        <f t="shared" ref="J90:J97" si="31">((G90-D90)/D90)</f>
        <v>1.2747257224400269E-2</v>
      </c>
      <c r="K90" s="188">
        <f t="shared" si="30"/>
        <v>1.5972812234494416E-2</v>
      </c>
      <c r="L90" s="9"/>
      <c r="M90" s="4"/>
      <c r="N90" s="437"/>
      <c r="O90" s="62"/>
    </row>
    <row r="91" spans="1:17" ht="12.95" customHeight="1">
      <c r="A91" s="361">
        <v>76</v>
      </c>
      <c r="B91" s="362" t="s">
        <v>9</v>
      </c>
      <c r="C91" s="362" t="s">
        <v>10</v>
      </c>
      <c r="D91" s="74">
        <v>3483703034</v>
      </c>
      <c r="E91" s="66">
        <f t="shared" si="28"/>
        <v>0.13811488239587319</v>
      </c>
      <c r="F91" s="74">
        <v>351.91950000000003</v>
      </c>
      <c r="G91" s="74">
        <v>3483703034</v>
      </c>
      <c r="H91" s="66">
        <f t="shared" si="29"/>
        <v>0.13811488239587319</v>
      </c>
      <c r="I91" s="74">
        <v>351.91950000000003</v>
      </c>
      <c r="J91" s="188">
        <f>((G91-D91)/D91)</f>
        <v>0</v>
      </c>
      <c r="K91" s="188">
        <f t="shared" si="30"/>
        <v>0</v>
      </c>
      <c r="L91" s="9"/>
      <c r="M91" s="4"/>
      <c r="N91" s="437"/>
      <c r="O91" s="280"/>
    </row>
    <row r="92" spans="1:17" ht="12" customHeight="1">
      <c r="A92" s="361">
        <v>77</v>
      </c>
      <c r="B92" s="362" t="s">
        <v>19</v>
      </c>
      <c r="C92" s="362" t="s">
        <v>20</v>
      </c>
      <c r="D92" s="74">
        <v>2093283855.01</v>
      </c>
      <c r="E92" s="66">
        <f t="shared" si="28"/>
        <v>8.2990326854561106E-2</v>
      </c>
      <c r="F92" s="74">
        <v>10.4788</v>
      </c>
      <c r="G92" s="74">
        <v>2127547195.2</v>
      </c>
      <c r="H92" s="66">
        <f t="shared" si="29"/>
        <v>8.4348731160165197E-2</v>
      </c>
      <c r="I92" s="74">
        <v>10.6524</v>
      </c>
      <c r="J92" s="188">
        <f>((G92-D92)/D92)</f>
        <v>1.6368224552057407E-2</v>
      </c>
      <c r="K92" s="188">
        <f t="shared" si="30"/>
        <v>1.6566782456006453E-2</v>
      </c>
      <c r="L92" s="9"/>
      <c r="M92" s="316"/>
      <c r="N92" s="380"/>
      <c r="O92" s="378"/>
      <c r="P92" s="364"/>
    </row>
    <row r="93" spans="1:17" ht="12.95" customHeight="1" thickBot="1">
      <c r="A93" s="361">
        <v>78</v>
      </c>
      <c r="B93" s="55" t="s">
        <v>35</v>
      </c>
      <c r="C93" s="55" t="s">
        <v>167</v>
      </c>
      <c r="D93" s="74">
        <v>3011011862.5999999</v>
      </c>
      <c r="E93" s="66">
        <f t="shared" si="28"/>
        <v>0.11937456931226419</v>
      </c>
      <c r="F93" s="74">
        <v>154.56</v>
      </c>
      <c r="G93" s="74">
        <v>3059190740.5700002</v>
      </c>
      <c r="H93" s="66">
        <f t="shared" si="29"/>
        <v>0.12128466899637856</v>
      </c>
      <c r="I93" s="74">
        <v>157.08000000000001</v>
      </c>
      <c r="J93" s="188">
        <f t="shared" si="31"/>
        <v>1.6000892779079904E-2</v>
      </c>
      <c r="K93" s="188">
        <f t="shared" si="30"/>
        <v>1.6304347826087022E-2</v>
      </c>
      <c r="L93" s="9"/>
      <c r="M93" s="308"/>
      <c r="N93" s="379"/>
      <c r="O93" s="377"/>
      <c r="P93" s="365"/>
    </row>
    <row r="94" spans="1:17" ht="12.75" customHeight="1">
      <c r="A94" s="361">
        <v>79</v>
      </c>
      <c r="B94" s="367" t="s">
        <v>139</v>
      </c>
      <c r="C94" s="367" t="s">
        <v>165</v>
      </c>
      <c r="D94" s="74">
        <v>4779282459.7200003</v>
      </c>
      <c r="E94" s="66">
        <f t="shared" si="28"/>
        <v>0.18947942129928613</v>
      </c>
      <c r="F94" s="74">
        <v>115.05</v>
      </c>
      <c r="G94" s="74">
        <v>4853552821.4399996</v>
      </c>
      <c r="H94" s="66">
        <f t="shared" si="29"/>
        <v>0.19242394388756157</v>
      </c>
      <c r="I94" s="74">
        <v>115.05</v>
      </c>
      <c r="J94" s="188">
        <f>((G94-D94)/D94)</f>
        <v>1.5540065343689799E-2</v>
      </c>
      <c r="K94" s="188">
        <f t="shared" si="30"/>
        <v>0</v>
      </c>
      <c r="L94" s="9"/>
      <c r="M94" s="4"/>
      <c r="N94" s="311"/>
      <c r="O94" s="311"/>
      <c r="P94" s="311"/>
      <c r="Q94" s="309"/>
    </row>
    <row r="95" spans="1:17" ht="12.95" customHeight="1" thickBot="1">
      <c r="A95" s="361">
        <v>80</v>
      </c>
      <c r="B95" s="362" t="s">
        <v>11</v>
      </c>
      <c r="C95" s="74" t="s">
        <v>12</v>
      </c>
      <c r="D95" s="74">
        <v>1781676235.52</v>
      </c>
      <c r="E95" s="66">
        <f t="shared" si="28"/>
        <v>7.0636331895896853E-2</v>
      </c>
      <c r="F95" s="74">
        <v>3208.34</v>
      </c>
      <c r="G95" s="74">
        <v>1823153994.9200001</v>
      </c>
      <c r="H95" s="66">
        <f t="shared" si="29"/>
        <v>7.2280759048746798E-2</v>
      </c>
      <c r="I95" s="74">
        <v>3277.53</v>
      </c>
      <c r="J95" s="188">
        <f t="shared" si="31"/>
        <v>2.3280188944033595E-2</v>
      </c>
      <c r="K95" s="188">
        <f t="shared" si="30"/>
        <v>2.1565669473933576E-2</v>
      </c>
      <c r="L95" s="9"/>
      <c r="M95" s="4"/>
      <c r="N95" s="301"/>
      <c r="O95" s="301"/>
      <c r="P95" s="301"/>
      <c r="Q95" s="310"/>
    </row>
    <row r="96" spans="1:17" ht="13.5" customHeight="1">
      <c r="A96" s="361">
        <v>81</v>
      </c>
      <c r="B96" s="55" t="s">
        <v>61</v>
      </c>
      <c r="C96" s="362" t="s">
        <v>17</v>
      </c>
      <c r="D96" s="74">
        <v>1614151508.27</v>
      </c>
      <c r="E96" s="66">
        <f t="shared" si="28"/>
        <v>6.3994646948380612E-2</v>
      </c>
      <c r="F96" s="74">
        <v>0.93920000000000003</v>
      </c>
      <c r="G96" s="74">
        <v>1696835788.3299999</v>
      </c>
      <c r="H96" s="66">
        <f t="shared" si="29"/>
        <v>6.7272747723624335E-2</v>
      </c>
      <c r="I96" s="74">
        <v>0.98870000000000002</v>
      </c>
      <c r="J96" s="188">
        <f>((G96-D96)/D96)</f>
        <v>5.1224609112820223E-2</v>
      </c>
      <c r="K96" s="188">
        <f t="shared" si="30"/>
        <v>5.2704429301533205E-2</v>
      </c>
      <c r="L96" s="9"/>
      <c r="M96" s="4"/>
      <c r="N96" s="311"/>
      <c r="O96" s="311"/>
      <c r="P96" s="311"/>
      <c r="Q96" s="311"/>
    </row>
    <row r="97" spans="1:17" ht="12.95" customHeight="1" thickBot="1">
      <c r="A97" s="361">
        <v>82</v>
      </c>
      <c r="B97" s="362" t="s">
        <v>78</v>
      </c>
      <c r="C97" s="362" t="s">
        <v>21</v>
      </c>
      <c r="D97" s="74">
        <v>264832992.97</v>
      </c>
      <c r="E97" s="66">
        <f t="shared" si="28"/>
        <v>1.0499568224275531E-2</v>
      </c>
      <c r="F97" s="74">
        <v>123.68600000000001</v>
      </c>
      <c r="G97" s="74">
        <v>271307460.22000003</v>
      </c>
      <c r="H97" s="66">
        <f t="shared" si="29"/>
        <v>1.0756254937833587E-2</v>
      </c>
      <c r="I97" s="74">
        <v>126.9597</v>
      </c>
      <c r="J97" s="232">
        <f t="shared" si="31"/>
        <v>2.4447358984208779E-2</v>
      </c>
      <c r="K97" s="232">
        <f t="shared" si="30"/>
        <v>2.6467829827142852E-2</v>
      </c>
      <c r="L97" s="9"/>
      <c r="M97" s="60"/>
      <c r="N97" s="301"/>
      <c r="O97" s="301"/>
      <c r="P97" s="301"/>
      <c r="Q97" s="301"/>
    </row>
    <row r="98" spans="1:17" ht="12.95" customHeight="1">
      <c r="A98" s="361">
        <v>83</v>
      </c>
      <c r="B98" s="55" t="s">
        <v>77</v>
      </c>
      <c r="C98" s="362" t="s">
        <v>42</v>
      </c>
      <c r="D98" s="74">
        <v>1004329899.12</v>
      </c>
      <c r="E98" s="66">
        <f t="shared" si="28"/>
        <v>3.9817660848188698E-2</v>
      </c>
      <c r="F98" s="75">
        <v>552.20000000000005</v>
      </c>
      <c r="G98" s="74">
        <v>1008337025.96</v>
      </c>
      <c r="H98" s="66">
        <f t="shared" si="29"/>
        <v>3.9976527389581719E-2</v>
      </c>
      <c r="I98" s="75">
        <v>552.20000000000005</v>
      </c>
      <c r="J98" s="188">
        <f>((G98-D98)/D98)</f>
        <v>3.9898511868571296E-3</v>
      </c>
      <c r="K98" s="188">
        <f t="shared" si="30"/>
        <v>0</v>
      </c>
      <c r="L98" s="9"/>
      <c r="M98" s="296"/>
      <c r="N98" s="257"/>
    </row>
    <row r="99" spans="1:17" ht="12.95" customHeight="1">
      <c r="A99" s="361">
        <v>84</v>
      </c>
      <c r="B99" s="55" t="s">
        <v>66</v>
      </c>
      <c r="C99" s="362" t="s">
        <v>72</v>
      </c>
      <c r="D99" s="74">
        <v>1533025019.9100001</v>
      </c>
      <c r="E99" s="66">
        <f t="shared" si="28"/>
        <v>6.077830637925747E-2</v>
      </c>
      <c r="F99" s="75">
        <v>2.37</v>
      </c>
      <c r="G99" s="74">
        <v>1651183353.4300001</v>
      </c>
      <c r="H99" s="66">
        <f t="shared" si="29"/>
        <v>6.5462811395596121E-2</v>
      </c>
      <c r="I99" s="75">
        <v>2.37</v>
      </c>
      <c r="J99" s="188">
        <f>((G99-D99)/D99)</f>
        <v>7.7075280563220522E-2</v>
      </c>
      <c r="K99" s="188">
        <f t="shared" si="30"/>
        <v>0</v>
      </c>
      <c r="L99" s="9"/>
      <c r="M99" s="211"/>
    </row>
    <row r="100" spans="1:17" ht="12.95" customHeight="1" thickBot="1">
      <c r="A100" s="361">
        <v>85</v>
      </c>
      <c r="B100" s="55" t="s">
        <v>117</v>
      </c>
      <c r="C100" s="371" t="s">
        <v>68</v>
      </c>
      <c r="D100" s="74">
        <v>129531168.13</v>
      </c>
      <c r="E100" s="66">
        <f t="shared" si="28"/>
        <v>5.13539239087594E-3</v>
      </c>
      <c r="F100" s="75">
        <v>1.3461559999999999</v>
      </c>
      <c r="G100" s="74">
        <v>132274382.94</v>
      </c>
      <c r="H100" s="66">
        <f t="shared" si="29"/>
        <v>5.2441498788627205E-3</v>
      </c>
      <c r="I100" s="75">
        <v>1.374463</v>
      </c>
      <c r="J100" s="188">
        <f>((G100-D100)/D100)</f>
        <v>2.1178028806525227E-2</v>
      </c>
      <c r="K100" s="188">
        <f t="shared" ref="K100:K108" si="32">((I100-F100)/F100)</f>
        <v>2.1028023498019608E-2</v>
      </c>
      <c r="L100" s="9"/>
      <c r="M100" s="296"/>
      <c r="N100" s="297"/>
      <c r="O100" s="257"/>
    </row>
    <row r="101" spans="1:17" ht="12.95" customHeight="1">
      <c r="A101" s="361">
        <v>86</v>
      </c>
      <c r="B101" s="362" t="s">
        <v>56</v>
      </c>
      <c r="C101" s="362" t="s">
        <v>133</v>
      </c>
      <c r="D101" s="393">
        <v>513526811.87</v>
      </c>
      <c r="E101" s="66">
        <f t="shared" si="28"/>
        <v>2.0359282790851321E-2</v>
      </c>
      <c r="F101" s="75">
        <v>1.0315000000000001</v>
      </c>
      <c r="G101" s="393">
        <v>513141904.76999998</v>
      </c>
      <c r="H101" s="66">
        <f t="shared" si="29"/>
        <v>2.0344022764858579E-2</v>
      </c>
      <c r="I101" s="75">
        <v>1.0307999999999999</v>
      </c>
      <c r="J101" s="188">
        <f t="shared" ref="J101:J108" si="33">((G101-D101)/D101)</f>
        <v>-7.4953652098201174E-4</v>
      </c>
      <c r="K101" s="188">
        <f t="shared" si="32"/>
        <v>-6.7862336403310222E-4</v>
      </c>
      <c r="L101" s="9"/>
      <c r="M101" s="4"/>
      <c r="Q101" s="311"/>
    </row>
    <row r="102" spans="1:17" ht="12.95" customHeight="1">
      <c r="A102" s="361">
        <v>87</v>
      </c>
      <c r="B102" s="362" t="s">
        <v>140</v>
      </c>
      <c r="C102" s="362" t="s">
        <v>142</v>
      </c>
      <c r="D102" s="393">
        <v>304882082.18000001</v>
      </c>
      <c r="E102" s="66">
        <f t="shared" si="28"/>
        <v>1.2087354322090488E-2</v>
      </c>
      <c r="F102" s="75">
        <v>0.96740000000000004</v>
      </c>
      <c r="G102" s="393">
        <v>313670879.73000002</v>
      </c>
      <c r="H102" s="66">
        <f t="shared" si="29"/>
        <v>1.2435794969347847E-2</v>
      </c>
      <c r="I102" s="75">
        <v>0.99439999999999995</v>
      </c>
      <c r="J102" s="188">
        <f t="shared" si="33"/>
        <v>2.8826874597409676E-2</v>
      </c>
      <c r="K102" s="188">
        <f t="shared" si="32"/>
        <v>2.790986148439106E-2</v>
      </c>
      <c r="L102" s="9"/>
      <c r="M102" s="4"/>
    </row>
    <row r="103" spans="1:17" ht="12.95" customHeight="1">
      <c r="A103" s="361">
        <v>88</v>
      </c>
      <c r="B103" s="362" t="s">
        <v>114</v>
      </c>
      <c r="C103" s="362" t="s">
        <v>144</v>
      </c>
      <c r="D103" s="74">
        <v>227693419.69999999</v>
      </c>
      <c r="E103" s="66">
        <f t="shared" si="28"/>
        <v>9.0271327886611401E-3</v>
      </c>
      <c r="F103" s="75">
        <v>120.55</v>
      </c>
      <c r="G103" s="393">
        <v>243036429.46538219</v>
      </c>
      <c r="H103" s="66">
        <f t="shared" si="29"/>
        <v>9.6354217181889076E-3</v>
      </c>
      <c r="I103" s="75">
        <v>121.45</v>
      </c>
      <c r="J103" s="188">
        <f t="shared" si="33"/>
        <v>6.738451109214115E-2</v>
      </c>
      <c r="K103" s="188">
        <f t="shared" si="32"/>
        <v>7.4657818332642531E-3</v>
      </c>
      <c r="L103" s="9"/>
      <c r="N103" s="394"/>
    </row>
    <row r="104" spans="1:17" ht="12.95" customHeight="1">
      <c r="A104" s="361">
        <v>89</v>
      </c>
      <c r="B104" s="362" t="s">
        <v>51</v>
      </c>
      <c r="C104" s="362" t="s">
        <v>150</v>
      </c>
      <c r="D104" s="74">
        <v>136050906.88</v>
      </c>
      <c r="E104" s="66">
        <f t="shared" si="28"/>
        <v>5.3938739382178615E-3</v>
      </c>
      <c r="F104" s="75">
        <v>3.1233</v>
      </c>
      <c r="G104" s="74">
        <v>139654362.56</v>
      </c>
      <c r="H104" s="66">
        <f t="shared" si="29"/>
        <v>5.5367365337389536E-3</v>
      </c>
      <c r="I104" s="75">
        <v>3.206</v>
      </c>
      <c r="J104" s="188">
        <f t="shared" si="33"/>
        <v>2.6486083500923203E-2</v>
      </c>
      <c r="K104" s="188">
        <f t="shared" si="32"/>
        <v>2.647840425191304E-2</v>
      </c>
      <c r="L104" s="9"/>
      <c r="M104" s="4"/>
    </row>
    <row r="105" spans="1:17" ht="12.95" customHeight="1">
      <c r="A105" s="361">
        <v>90</v>
      </c>
      <c r="B105" s="362" t="s">
        <v>115</v>
      </c>
      <c r="C105" s="362" t="s">
        <v>159</v>
      </c>
      <c r="D105" s="74">
        <v>339783144.50999999</v>
      </c>
      <c r="E105" s="66">
        <f t="shared" si="28"/>
        <v>1.3471041758176058E-2</v>
      </c>
      <c r="F105" s="75">
        <v>106.42</v>
      </c>
      <c r="G105" s="74">
        <v>271054778.49000001</v>
      </c>
      <c r="H105" s="66">
        <f t="shared" si="29"/>
        <v>1.07462371185528E-2</v>
      </c>
      <c r="I105" s="397" t="s">
        <v>206</v>
      </c>
      <c r="J105" s="188">
        <f>((G105-D105)/D105)</f>
        <v>-0.20227126368823534</v>
      </c>
      <c r="K105" s="188" t="e">
        <f t="shared" si="32"/>
        <v>#VALUE!</v>
      </c>
      <c r="L105" s="9"/>
      <c r="M105" s="4"/>
    </row>
    <row r="106" spans="1:17" ht="12.95" customHeight="1">
      <c r="A106" s="361">
        <v>91</v>
      </c>
      <c r="B106" s="362" t="s">
        <v>115</v>
      </c>
      <c r="C106" s="362" t="s">
        <v>160</v>
      </c>
      <c r="D106" s="74">
        <v>111092325.52</v>
      </c>
      <c r="E106" s="66">
        <f t="shared" si="28"/>
        <v>4.404366079579807E-3</v>
      </c>
      <c r="F106" s="75">
        <v>120.1</v>
      </c>
      <c r="G106" s="74">
        <v>113542442.55</v>
      </c>
      <c r="H106" s="66">
        <f t="shared" si="29"/>
        <v>4.50150341366136E-3</v>
      </c>
      <c r="I106" s="397" t="s">
        <v>207</v>
      </c>
      <c r="J106" s="188">
        <f>((G106-D106)/D106)</f>
        <v>2.205478207906365E-2</v>
      </c>
      <c r="K106" s="188" t="e">
        <f>((I106-F106)/F106)</f>
        <v>#VALUE!</v>
      </c>
      <c r="L106" s="9"/>
      <c r="M106" s="4"/>
    </row>
    <row r="107" spans="1:17" ht="12.95" customHeight="1">
      <c r="A107" s="361">
        <v>92</v>
      </c>
      <c r="B107" s="362" t="s">
        <v>136</v>
      </c>
      <c r="C107" s="362" t="s">
        <v>170</v>
      </c>
      <c r="D107" s="74">
        <v>226627066.62</v>
      </c>
      <c r="E107" s="66">
        <f>(D107/$G$109)</f>
        <v>8.9848561569278174E-3</v>
      </c>
      <c r="F107" s="75">
        <v>104.52972800000001</v>
      </c>
      <c r="G107" s="74">
        <v>231941167.80000001</v>
      </c>
      <c r="H107" s="66">
        <f>(G107/$G$109)</f>
        <v>9.1955389999693327E-3</v>
      </c>
      <c r="I107" s="397">
        <v>107.385918</v>
      </c>
      <c r="J107" s="188">
        <f>((G107-D107)/D107)</f>
        <v>2.3448660653188871E-2</v>
      </c>
      <c r="K107" s="188">
        <f>((I107-F107)/F107)</f>
        <v>2.7324188579157097E-2</v>
      </c>
      <c r="L107" s="9"/>
      <c r="M107" s="4"/>
    </row>
    <row r="108" spans="1:17" ht="12.95" customHeight="1">
      <c r="A108" s="361">
        <v>93</v>
      </c>
      <c r="B108" s="362" t="s">
        <v>135</v>
      </c>
      <c r="C108" s="362" t="s">
        <v>192</v>
      </c>
      <c r="D108" s="74">
        <v>1071589640.12</v>
      </c>
      <c r="E108" s="66">
        <f t="shared" ref="E108" si="34">(D108/$G$109)</f>
        <v>4.2484240383679574E-2</v>
      </c>
      <c r="F108" s="75">
        <v>1.8945000000000001</v>
      </c>
      <c r="G108" s="74">
        <v>1090960177.1500001</v>
      </c>
      <c r="H108" s="66">
        <f t="shared" si="29"/>
        <v>4.3252204649787386E-2</v>
      </c>
      <c r="I108" s="397">
        <v>1.9291</v>
      </c>
      <c r="J108" s="188">
        <f t="shared" si="33"/>
        <v>1.8076450447795406E-2</v>
      </c>
      <c r="K108" s="188">
        <f t="shared" si="32"/>
        <v>1.8263394035365511E-2</v>
      </c>
      <c r="L108" s="9"/>
      <c r="M108" s="276"/>
      <c r="N108" s="302"/>
    </row>
    <row r="109" spans="1:17" ht="12.95" customHeight="1">
      <c r="A109" s="244"/>
      <c r="B109" s="69"/>
      <c r="C109" s="43" t="s">
        <v>57</v>
      </c>
      <c r="D109" s="70">
        <f>SUM(D88:D108)</f>
        <v>24785582676.360001</v>
      </c>
      <c r="E109" s="67">
        <f>(D109/$G$118)</f>
        <v>1.8102129150682343E-2</v>
      </c>
      <c r="F109" s="69"/>
      <c r="G109" s="70">
        <f>SUM(G88:G108)</f>
        <v>25223227023.535385</v>
      </c>
      <c r="H109" s="67">
        <f>(G109/$G$118)</f>
        <v>1.842176232606825E-2</v>
      </c>
      <c r="I109" s="69"/>
      <c r="J109" s="188">
        <f>((G109-D109)/D109)</f>
        <v>1.7657214393139969E-2</v>
      </c>
      <c r="K109" s="212"/>
      <c r="L109" s="9"/>
      <c r="M109" s="277"/>
      <c r="N109" s="10"/>
    </row>
    <row r="110" spans="1:17" s="13" customFormat="1" ht="12.95" customHeight="1">
      <c r="A110" s="238"/>
      <c r="B110" s="238"/>
      <c r="C110" s="81" t="s">
        <v>91</v>
      </c>
      <c r="D110" s="82"/>
      <c r="E110" s="83"/>
      <c r="F110" s="84"/>
      <c r="G110" s="82"/>
      <c r="H110" s="83"/>
      <c r="I110" s="84"/>
      <c r="J110" s="188"/>
      <c r="K110" s="188"/>
      <c r="L110" s="9"/>
      <c r="M110" s="277"/>
      <c r="N110" s="10"/>
    </row>
    <row r="111" spans="1:17" ht="16.5" customHeight="1" thickBot="1">
      <c r="A111" s="361">
        <v>94</v>
      </c>
      <c r="B111" s="362" t="s">
        <v>19</v>
      </c>
      <c r="C111" s="55" t="s">
        <v>37</v>
      </c>
      <c r="D111" s="85">
        <v>515641118.49000001</v>
      </c>
      <c r="E111" s="56">
        <f t="shared" ref="E111:E116" si="35">(D111/$G$117)</f>
        <v>9.3451955769162931E-2</v>
      </c>
      <c r="F111" s="382">
        <v>11.6492</v>
      </c>
      <c r="G111" s="85">
        <v>521964585.14999998</v>
      </c>
      <c r="H111" s="56">
        <f t="shared" ref="H111:H116" si="36">(G111/$G$117)</f>
        <v>9.4597986032126824E-2</v>
      </c>
      <c r="I111" s="382">
        <v>11.7928</v>
      </c>
      <c r="J111" s="188">
        <f t="shared" ref="J111:J117" si="37">((G111-D111)/D111)</f>
        <v>1.226330956405797E-2</v>
      </c>
      <c r="K111" s="232">
        <f t="shared" ref="K111:K116" si="38">((I111-F111)/F111)</f>
        <v>1.2327026748617869E-2</v>
      </c>
      <c r="L111" s="9"/>
      <c r="M111" s="381"/>
      <c r="N111" s="379"/>
      <c r="O111" s="305"/>
      <c r="P111" s="425"/>
    </row>
    <row r="112" spans="1:17" ht="12" customHeight="1" thickBot="1">
      <c r="A112" s="361">
        <v>95</v>
      </c>
      <c r="B112" s="362" t="s">
        <v>38</v>
      </c>
      <c r="C112" s="55" t="s">
        <v>169</v>
      </c>
      <c r="D112" s="85">
        <v>2495118792.4899998</v>
      </c>
      <c r="E112" s="56">
        <f t="shared" si="35"/>
        <v>0.452201584926755</v>
      </c>
      <c r="F112" s="382">
        <v>1.28</v>
      </c>
      <c r="G112" s="85">
        <v>2438808945.3600001</v>
      </c>
      <c r="H112" s="56">
        <f t="shared" si="36"/>
        <v>0.44199629843065275</v>
      </c>
      <c r="I112" s="382">
        <v>1.25</v>
      </c>
      <c r="J112" s="232">
        <f t="shared" si="37"/>
        <v>-2.256800249330226E-2</v>
      </c>
      <c r="K112" s="232">
        <f t="shared" si="38"/>
        <v>-2.3437500000000021E-2</v>
      </c>
      <c r="L112" s="9"/>
      <c r="M112" s="317"/>
      <c r="N112" s="315"/>
      <c r="O112" s="306"/>
      <c r="P112" s="426"/>
    </row>
    <row r="113" spans="1:16" ht="12" customHeight="1" thickBot="1">
      <c r="A113" s="361">
        <v>96</v>
      </c>
      <c r="B113" s="362" t="s">
        <v>7</v>
      </c>
      <c r="C113" s="55" t="s">
        <v>40</v>
      </c>
      <c r="D113" s="77">
        <v>1215560352.0899999</v>
      </c>
      <c r="E113" s="56">
        <f t="shared" si="35"/>
        <v>0.22030146197595335</v>
      </c>
      <c r="F113" s="77">
        <v>0.9</v>
      </c>
      <c r="G113" s="77">
        <v>1253697269.6300001</v>
      </c>
      <c r="H113" s="56">
        <f t="shared" si="36"/>
        <v>0.22721318682357028</v>
      </c>
      <c r="I113" s="77">
        <v>0.93</v>
      </c>
      <c r="J113" s="188">
        <f t="shared" si="37"/>
        <v>3.1373939989428473E-2</v>
      </c>
      <c r="K113" s="188">
        <f t="shared" si="38"/>
        <v>3.3333333333333361E-2</v>
      </c>
      <c r="L113" s="9"/>
      <c r="M113" s="423"/>
      <c r="N113" s="300"/>
      <c r="O113" s="301"/>
    </row>
    <row r="114" spans="1:16" ht="12" customHeight="1" thickBot="1">
      <c r="A114" s="361">
        <v>97</v>
      </c>
      <c r="B114" s="372" t="s">
        <v>9</v>
      </c>
      <c r="C114" s="362" t="s">
        <v>41</v>
      </c>
      <c r="D114" s="77">
        <v>263884767.74000001</v>
      </c>
      <c r="E114" s="56">
        <f t="shared" si="35"/>
        <v>4.7825021625913185E-2</v>
      </c>
      <c r="F114" s="77">
        <v>31.494800000000001</v>
      </c>
      <c r="G114" s="77">
        <v>263884767.74000001</v>
      </c>
      <c r="H114" s="56">
        <f t="shared" si="36"/>
        <v>4.7825021625913185E-2</v>
      </c>
      <c r="I114" s="77">
        <v>31.494800000000001</v>
      </c>
      <c r="J114" s="188">
        <f t="shared" si="37"/>
        <v>0</v>
      </c>
      <c r="K114" s="188">
        <f t="shared" si="38"/>
        <v>0</v>
      </c>
      <c r="L114" s="9"/>
      <c r="M114" s="424"/>
      <c r="P114" s="303"/>
    </row>
    <row r="115" spans="1:16" ht="12" customHeight="1">
      <c r="A115" s="361">
        <v>98</v>
      </c>
      <c r="B115" s="362" t="s">
        <v>7</v>
      </c>
      <c r="C115" s="362" t="s">
        <v>90</v>
      </c>
      <c r="D115" s="74">
        <v>164653422.19999999</v>
      </c>
      <c r="E115" s="56">
        <f t="shared" si="35"/>
        <v>2.9840879202448857E-2</v>
      </c>
      <c r="F115" s="97">
        <v>167.16</v>
      </c>
      <c r="G115" s="74">
        <v>168568581.36000001</v>
      </c>
      <c r="H115" s="56">
        <f t="shared" si="36"/>
        <v>3.0550441080913853E-2</v>
      </c>
      <c r="I115" s="97">
        <v>170.92</v>
      </c>
      <c r="J115" s="188">
        <f>((G115-D115)/D115)</f>
        <v>2.3778182728837485E-2</v>
      </c>
      <c r="K115" s="188">
        <f t="shared" si="38"/>
        <v>2.2493419478344049E-2</v>
      </c>
      <c r="L115" s="9"/>
      <c r="M115" s="359"/>
      <c r="N115" s="10"/>
      <c r="P115" s="357"/>
    </row>
    <row r="116" spans="1:16" ht="12" customHeight="1" thickBot="1">
      <c r="A116" s="361">
        <v>99</v>
      </c>
      <c r="B116" s="55" t="s">
        <v>35</v>
      </c>
      <c r="C116" s="55" t="s">
        <v>191</v>
      </c>
      <c r="D116" s="74">
        <v>819072713.92999995</v>
      </c>
      <c r="E116" s="56">
        <f t="shared" si="35"/>
        <v>0.14844422659322704</v>
      </c>
      <c r="F116" s="97">
        <v>108.4</v>
      </c>
      <c r="G116" s="74">
        <v>870789356.54999995</v>
      </c>
      <c r="H116" s="56">
        <f t="shared" si="36"/>
        <v>0.15781706600682313</v>
      </c>
      <c r="I116" s="97">
        <v>108.6</v>
      </c>
      <c r="J116" s="188">
        <f t="shared" si="37"/>
        <v>6.3140477933708639E-2</v>
      </c>
      <c r="K116" s="188">
        <f t="shared" si="38"/>
        <v>1.8450184501843968E-3</v>
      </c>
      <c r="L116" s="9"/>
      <c r="M116" s="4"/>
      <c r="N116" s="10"/>
      <c r="P116" s="304"/>
    </row>
    <row r="117" spans="1:16" ht="12" customHeight="1">
      <c r="A117" s="245"/>
      <c r="B117" s="246"/>
      <c r="C117" s="241" t="s">
        <v>57</v>
      </c>
      <c r="D117" s="92">
        <f>SUM(D111:D116)</f>
        <v>5473931166.9399996</v>
      </c>
      <c r="E117" s="67">
        <f>(D117/$G$118)</f>
        <v>3.997880955221726E-3</v>
      </c>
      <c r="F117" s="89"/>
      <c r="G117" s="92">
        <f>SUM(G111:G116)</f>
        <v>5517713505.79</v>
      </c>
      <c r="H117" s="67">
        <f>(G117/$G$118)</f>
        <v>4.0298573490281774E-3</v>
      </c>
      <c r="I117" s="89"/>
      <c r="J117" s="188">
        <f t="shared" si="37"/>
        <v>7.998335659466338E-3</v>
      </c>
      <c r="K117" s="188"/>
      <c r="L117" s="9"/>
      <c r="M117" s="349" t="s">
        <v>190</v>
      </c>
      <c r="N117" s="10"/>
    </row>
    <row r="118" spans="1:16" ht="15" customHeight="1">
      <c r="A118" s="247"/>
      <c r="B118" s="248"/>
      <c r="C118" s="249" t="s">
        <v>43</v>
      </c>
      <c r="D118" s="42">
        <f>SUM(D18,D43,D56,D81,D86,D109,D117)</f>
        <v>1374574711057.5444</v>
      </c>
      <c r="E118" s="57"/>
      <c r="F118" s="41"/>
      <c r="G118" s="42">
        <f>SUM(G18,G43,G56,G81,G86,G109,G117)</f>
        <v>1369208145077.5491</v>
      </c>
      <c r="H118" s="57"/>
      <c r="I118" s="41"/>
      <c r="J118" s="188">
        <f>((G118-D118)/D118)</f>
        <v>-3.9041646385786725E-3</v>
      </c>
      <c r="K118" s="188"/>
      <c r="L118" s="9"/>
      <c r="M118" s="350">
        <f>((G118-D118)/D118)</f>
        <v>-3.9041646385786725E-3</v>
      </c>
      <c r="N118" s="196"/>
    </row>
    <row r="119" spans="1:16" ht="11.25" customHeight="1">
      <c r="A119" s="344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9"/>
      <c r="M119" s="4"/>
    </row>
    <row r="120" spans="1:16" ht="12" customHeight="1">
      <c r="A120" s="431" t="s">
        <v>209</v>
      </c>
      <c r="B120" s="432"/>
      <c r="C120" s="432"/>
      <c r="D120" s="432"/>
      <c r="E120" s="432"/>
      <c r="F120" s="432"/>
      <c r="G120" s="432"/>
      <c r="H120" s="432"/>
      <c r="I120" s="432"/>
      <c r="J120" s="432"/>
      <c r="K120" s="433"/>
      <c r="L120" s="9"/>
      <c r="M120" s="4"/>
    </row>
    <row r="121" spans="1:16" ht="27" customHeight="1">
      <c r="A121" s="270"/>
      <c r="B121" s="271"/>
      <c r="C121" s="270" t="s">
        <v>64</v>
      </c>
      <c r="D121" s="405" t="s">
        <v>203</v>
      </c>
      <c r="E121" s="406"/>
      <c r="F121" s="407"/>
      <c r="G121" s="405" t="s">
        <v>204</v>
      </c>
      <c r="H121" s="406"/>
      <c r="I121" s="407"/>
      <c r="J121" s="429" t="s">
        <v>85</v>
      </c>
      <c r="K121" s="430"/>
      <c r="M121" s="4"/>
    </row>
    <row r="122" spans="1:16" ht="27" customHeight="1">
      <c r="A122" s="250"/>
      <c r="B122" s="392"/>
      <c r="C122" s="251"/>
      <c r="D122" s="93" t="s">
        <v>98</v>
      </c>
      <c r="E122" s="94" t="s">
        <v>84</v>
      </c>
      <c r="F122" s="94" t="s">
        <v>99</v>
      </c>
      <c r="G122" s="93" t="s">
        <v>98</v>
      </c>
      <c r="H122" s="94" t="s">
        <v>84</v>
      </c>
      <c r="I122" s="94" t="s">
        <v>99</v>
      </c>
      <c r="J122" s="213" t="s">
        <v>157</v>
      </c>
      <c r="K122" s="213" t="s">
        <v>156</v>
      </c>
      <c r="M122" s="4"/>
    </row>
    <row r="123" spans="1:16" ht="12" customHeight="1">
      <c r="A123" s="361">
        <v>1</v>
      </c>
      <c r="B123" s="55" t="s">
        <v>44</v>
      </c>
      <c r="C123" s="55" t="s">
        <v>45</v>
      </c>
      <c r="D123" s="91">
        <v>1741931150.28</v>
      </c>
      <c r="E123" s="78">
        <f t="shared" ref="E123:E130" si="39">(D123/$G$133)</f>
        <v>6.8332177083546691E-2</v>
      </c>
      <c r="F123" s="90">
        <v>11.69</v>
      </c>
      <c r="G123" s="91">
        <v>1813818000</v>
      </c>
      <c r="H123" s="78">
        <f t="shared" ref="H123:H132" si="40">(G123/$G$133)</f>
        <v>7.1152142123069501E-2</v>
      </c>
      <c r="I123" s="90">
        <v>12.02</v>
      </c>
      <c r="J123" s="188">
        <f t="shared" ref="J123:J132" si="41">((G123-D123)/D123)</f>
        <v>4.1268479358925782E-2</v>
      </c>
      <c r="K123" s="188">
        <f t="shared" ref="K123:K129" si="42">((I123-F123)/F123)</f>
        <v>2.8229255774165962E-2</v>
      </c>
      <c r="M123" s="4"/>
    </row>
    <row r="124" spans="1:16" ht="12" customHeight="1">
      <c r="A124" s="361">
        <v>2</v>
      </c>
      <c r="B124" s="55" t="s">
        <v>44</v>
      </c>
      <c r="C124" s="371" t="s">
        <v>81</v>
      </c>
      <c r="D124" s="91">
        <v>268260765.52000001</v>
      </c>
      <c r="E124" s="78">
        <f t="shared" si="39"/>
        <v>1.0523287404978043E-2</v>
      </c>
      <c r="F124" s="90">
        <v>2.93</v>
      </c>
      <c r="G124" s="91">
        <v>258168704.78999999</v>
      </c>
      <c r="H124" s="78">
        <f t="shared" si="40"/>
        <v>1.0127397773617229E-2</v>
      </c>
      <c r="I124" s="90">
        <v>3.03</v>
      </c>
      <c r="J124" s="188">
        <f t="shared" si="41"/>
        <v>-3.7620338219931056E-2</v>
      </c>
      <c r="K124" s="188">
        <f t="shared" si="42"/>
        <v>3.4129692832764381E-2</v>
      </c>
      <c r="M124" s="4"/>
    </row>
    <row r="125" spans="1:16" ht="12" customHeight="1">
      <c r="A125" s="361">
        <v>3</v>
      </c>
      <c r="B125" s="55" t="s">
        <v>44</v>
      </c>
      <c r="C125" s="55" t="s">
        <v>70</v>
      </c>
      <c r="D125" s="91">
        <v>93746686.239999995</v>
      </c>
      <c r="E125" s="78">
        <f t="shared" si="39"/>
        <v>3.6774789658693893E-3</v>
      </c>
      <c r="F125" s="90">
        <v>4.33</v>
      </c>
      <c r="G125" s="91">
        <v>117363157.12</v>
      </c>
      <c r="H125" s="78">
        <f t="shared" si="40"/>
        <v>4.6039018442943979E-3</v>
      </c>
      <c r="I125" s="90">
        <v>4.57</v>
      </c>
      <c r="J125" s="188">
        <f t="shared" si="41"/>
        <v>0.25191792720587169</v>
      </c>
      <c r="K125" s="188">
        <f t="shared" si="42"/>
        <v>5.5427251732101668E-2</v>
      </c>
      <c r="M125" s="4"/>
      <c r="O125" s="196"/>
    </row>
    <row r="126" spans="1:16" ht="12" customHeight="1">
      <c r="A126" s="361">
        <v>4</v>
      </c>
      <c r="B126" s="55" t="s">
        <v>44</v>
      </c>
      <c r="C126" s="55" t="s">
        <v>71</v>
      </c>
      <c r="D126" s="91">
        <v>116452193.15000001</v>
      </c>
      <c r="E126" s="78">
        <f t="shared" si="39"/>
        <v>4.5681667055635913E-3</v>
      </c>
      <c r="F126" s="90">
        <v>11.34</v>
      </c>
      <c r="G126" s="91">
        <v>120633953.58</v>
      </c>
      <c r="H126" s="78">
        <f t="shared" si="40"/>
        <v>4.7322080881278764E-3</v>
      </c>
      <c r="I126" s="90">
        <v>11.46</v>
      </c>
      <c r="J126" s="188">
        <f t="shared" si="41"/>
        <v>3.5909675179870086E-2</v>
      </c>
      <c r="K126" s="188">
        <f t="shared" si="42"/>
        <v>1.058201058201067E-2</v>
      </c>
      <c r="M126" s="4"/>
      <c r="O126" s="196"/>
    </row>
    <row r="127" spans="1:16" ht="12" customHeight="1">
      <c r="A127" s="361">
        <v>5</v>
      </c>
      <c r="B127" s="55" t="s">
        <v>44</v>
      </c>
      <c r="C127" s="55" t="s">
        <v>119</v>
      </c>
      <c r="D127" s="91">
        <v>658012520.86000001</v>
      </c>
      <c r="E127" s="78">
        <f t="shared" si="39"/>
        <v>2.5812402569050454E-2</v>
      </c>
      <c r="F127" s="90">
        <v>214.88</v>
      </c>
      <c r="G127" s="91">
        <v>753356826</v>
      </c>
      <c r="H127" s="78">
        <f t="shared" si="40"/>
        <v>2.9552552655744149E-2</v>
      </c>
      <c r="I127" s="90">
        <v>214</v>
      </c>
      <c r="J127" s="188">
        <f t="shared" si="41"/>
        <v>0.14489740258344661</v>
      </c>
      <c r="K127" s="188">
        <f t="shared" si="42"/>
        <v>-4.0953090096798005E-3</v>
      </c>
      <c r="M127" s="4"/>
    </row>
    <row r="128" spans="1:16" ht="12" customHeight="1">
      <c r="A128" s="361">
        <v>6</v>
      </c>
      <c r="B128" s="55" t="s">
        <v>46</v>
      </c>
      <c r="C128" s="55" t="s">
        <v>47</v>
      </c>
      <c r="D128" s="91">
        <v>20274500000</v>
      </c>
      <c r="E128" s="78">
        <f t="shared" si="39"/>
        <v>0.79532461662315224</v>
      </c>
      <c r="F128" s="90">
        <v>8815</v>
      </c>
      <c r="G128" s="91">
        <v>20274500000</v>
      </c>
      <c r="H128" s="78">
        <f t="shared" si="40"/>
        <v>0.79532461662315224</v>
      </c>
      <c r="I128" s="90" t="s">
        <v>208</v>
      </c>
      <c r="J128" s="188">
        <f t="shared" si="41"/>
        <v>0</v>
      </c>
      <c r="K128" s="188" t="e">
        <f t="shared" si="42"/>
        <v>#VALUE!</v>
      </c>
      <c r="M128" s="196"/>
      <c r="O128" s="197"/>
    </row>
    <row r="129" spans="1:21" ht="12" customHeight="1">
      <c r="A129" s="361">
        <v>7</v>
      </c>
      <c r="B129" s="55" t="s">
        <v>38</v>
      </c>
      <c r="C129" s="55" t="s">
        <v>123</v>
      </c>
      <c r="D129" s="91">
        <v>445850000</v>
      </c>
      <c r="E129" s="78">
        <f t="shared" si="39"/>
        <v>1.7489727506051069E-2</v>
      </c>
      <c r="F129" s="90">
        <v>9.25</v>
      </c>
      <c r="G129" s="91">
        <v>445850000</v>
      </c>
      <c r="H129" s="78">
        <f t="shared" si="40"/>
        <v>1.7489727506051069E-2</v>
      </c>
      <c r="I129" s="90">
        <v>9.25</v>
      </c>
      <c r="J129" s="188">
        <f t="shared" si="41"/>
        <v>0</v>
      </c>
      <c r="K129" s="188">
        <f t="shared" si="42"/>
        <v>0</v>
      </c>
      <c r="M129" s="196"/>
      <c r="O129" s="197"/>
    </row>
    <row r="130" spans="1:21" ht="12" customHeight="1">
      <c r="A130" s="361">
        <v>8</v>
      </c>
      <c r="B130" s="55" t="s">
        <v>54</v>
      </c>
      <c r="C130" s="55" t="s">
        <v>55</v>
      </c>
      <c r="D130" s="91">
        <v>381330867.81999999</v>
      </c>
      <c r="E130" s="78">
        <f t="shared" si="39"/>
        <v>1.4958782029421955E-2</v>
      </c>
      <c r="F130" s="97">
        <v>81</v>
      </c>
      <c r="G130" s="91">
        <v>394678552.82999998</v>
      </c>
      <c r="H130" s="78">
        <f t="shared" si="40"/>
        <v>1.5482382732935474E-2</v>
      </c>
      <c r="I130" s="97">
        <v>81</v>
      </c>
      <c r="J130" s="188">
        <f t="shared" si="41"/>
        <v>3.5002896792243193E-2</v>
      </c>
      <c r="K130" s="188">
        <f>((I130-F130)/F130)</f>
        <v>0</v>
      </c>
      <c r="M130" s="196"/>
      <c r="O130" s="197"/>
    </row>
    <row r="131" spans="1:21" ht="12" customHeight="1">
      <c r="A131" s="361">
        <v>9</v>
      </c>
      <c r="B131" s="55" t="s">
        <v>54</v>
      </c>
      <c r="C131" s="55" t="s">
        <v>121</v>
      </c>
      <c r="D131" s="91">
        <v>626262434.40999997</v>
      </c>
      <c r="E131" s="78">
        <f>(D131/$G$133)</f>
        <v>2.4566915610871549E-2</v>
      </c>
      <c r="F131" s="55">
        <v>120.92</v>
      </c>
      <c r="G131" s="91">
        <v>659387520.64999998</v>
      </c>
      <c r="H131" s="78">
        <f>(G131/$G$133)</f>
        <v>2.5866340825522312E-2</v>
      </c>
      <c r="I131" s="55">
        <v>120.92</v>
      </c>
      <c r="J131" s="188">
        <f>((G131-D131)/D131)</f>
        <v>5.2893299070711559E-2</v>
      </c>
      <c r="K131" s="188">
        <f>((I131-F131)/F131)</f>
        <v>0</v>
      </c>
      <c r="M131" s="196"/>
      <c r="O131" s="197"/>
    </row>
    <row r="132" spans="1:21" ht="12" customHeight="1">
      <c r="A132" s="361">
        <v>10</v>
      </c>
      <c r="B132" s="362" t="s">
        <v>114</v>
      </c>
      <c r="C132" s="55" t="s">
        <v>186</v>
      </c>
      <c r="D132" s="91">
        <v>654350000</v>
      </c>
      <c r="E132" s="78">
        <f t="shared" ref="E132" si="43">(D132/$G$133)</f>
        <v>2.5668729827485741E-2</v>
      </c>
      <c r="F132" s="55">
        <v>100</v>
      </c>
      <c r="G132" s="91">
        <v>654350000</v>
      </c>
      <c r="H132" s="78">
        <f t="shared" si="40"/>
        <v>2.5668729827485741E-2</v>
      </c>
      <c r="I132" s="55">
        <v>100</v>
      </c>
      <c r="J132" s="188">
        <f t="shared" si="41"/>
        <v>0</v>
      </c>
      <c r="K132" s="188">
        <f>((I132-F132)/F132)</f>
        <v>0</v>
      </c>
      <c r="M132" s="4"/>
      <c r="N132" s="10"/>
      <c r="O132" s="197"/>
    </row>
    <row r="133" spans="1:21" ht="12" customHeight="1">
      <c r="A133" s="43"/>
      <c r="B133" s="43"/>
      <c r="C133" s="43" t="s">
        <v>48</v>
      </c>
      <c r="D133" s="44">
        <f>SUM(D123:D132)</f>
        <v>25260696618.279999</v>
      </c>
      <c r="E133" s="44"/>
      <c r="F133" s="45"/>
      <c r="G133" s="44">
        <f>SUM(G123:G132)</f>
        <v>25492106714.970001</v>
      </c>
      <c r="H133" s="44"/>
      <c r="I133" s="45"/>
      <c r="J133" s="188">
        <f>((G133-D133)/D133)</f>
        <v>9.1608754970970065E-3</v>
      </c>
      <c r="K133" s="214"/>
      <c r="M133" s="196"/>
      <c r="N133" s="10"/>
      <c r="O133" s="197"/>
    </row>
    <row r="134" spans="1:21" ht="12" customHeight="1" thickBot="1">
      <c r="A134" s="46"/>
      <c r="B134" s="46"/>
      <c r="C134" s="46" t="s">
        <v>58</v>
      </c>
      <c r="D134" s="47">
        <f>SUM(D118,D133)</f>
        <v>1399835407675.8245</v>
      </c>
      <c r="E134" s="53"/>
      <c r="F134" s="58"/>
      <c r="G134" s="47">
        <f>SUM(G118,G133)</f>
        <v>1394700251792.519</v>
      </c>
      <c r="H134" s="53"/>
      <c r="I134" s="58"/>
      <c r="J134" s="195">
        <f>((G134-D134)/D134)</f>
        <v>-3.6683997669636212E-3</v>
      </c>
      <c r="K134" s="68"/>
      <c r="M134" s="196"/>
    </row>
    <row r="135" spans="1:21" ht="12" customHeight="1" thickBot="1">
      <c r="A135" s="323"/>
      <c r="B135" s="324"/>
      <c r="C135" s="324"/>
      <c r="D135" s="325"/>
      <c r="E135" s="325"/>
      <c r="F135" s="326"/>
      <c r="G135" s="325"/>
      <c r="H135" s="325"/>
      <c r="I135" s="326"/>
      <c r="J135" s="327"/>
      <c r="K135" s="328"/>
      <c r="M135" s="4"/>
    </row>
    <row r="136" spans="1:21" ht="12" customHeight="1" thickBot="1">
      <c r="A136" s="434" t="s">
        <v>151</v>
      </c>
      <c r="B136" s="435"/>
      <c r="C136" s="435"/>
      <c r="D136" s="435"/>
      <c r="E136" s="435"/>
      <c r="F136" s="435"/>
      <c r="G136" s="435"/>
      <c r="H136" s="435"/>
      <c r="I136" s="435"/>
      <c r="J136" s="435"/>
      <c r="K136" s="436"/>
      <c r="M136" s="4"/>
      <c r="P136" s="71"/>
      <c r="Q136" s="54"/>
      <c r="R136" s="9"/>
    </row>
    <row r="137" spans="1:21" ht="25.5" customHeight="1" thickBot="1">
      <c r="A137" s="189"/>
      <c r="B137" s="192"/>
      <c r="C137" s="190"/>
      <c r="D137" s="405" t="s">
        <v>203</v>
      </c>
      <c r="E137" s="406"/>
      <c r="F137" s="407"/>
      <c r="G137" s="405" t="s">
        <v>204</v>
      </c>
      <c r="H137" s="406"/>
      <c r="I137" s="407"/>
      <c r="J137" s="415" t="s">
        <v>85</v>
      </c>
      <c r="K137" s="416"/>
      <c r="L137" s="9"/>
      <c r="M137" s="4"/>
      <c r="N137" s="10"/>
      <c r="P137" s="187"/>
      <c r="Q137" s="59"/>
      <c r="T137" s="196"/>
      <c r="U137" s="197"/>
    </row>
    <row r="138" spans="1:21" ht="12.75" customHeight="1">
      <c r="A138" s="193" t="s">
        <v>2</v>
      </c>
      <c r="B138" s="191" t="s">
        <v>3</v>
      </c>
      <c r="C138" s="36" t="s">
        <v>4</v>
      </c>
      <c r="D138" s="427" t="s">
        <v>155</v>
      </c>
      <c r="E138" s="428"/>
      <c r="F138" s="38" t="s">
        <v>171</v>
      </c>
      <c r="G138" s="427" t="s">
        <v>155</v>
      </c>
      <c r="H138" s="428"/>
      <c r="I138" s="38" t="s">
        <v>171</v>
      </c>
      <c r="J138" s="71" t="s">
        <v>80</v>
      </c>
      <c r="K138" s="54" t="s">
        <v>5</v>
      </c>
    </row>
    <row r="139" spans="1:21" ht="12.75" customHeight="1">
      <c r="A139" s="194"/>
      <c r="B139" s="39"/>
      <c r="C139" s="39" t="s">
        <v>152</v>
      </c>
      <c r="D139" s="410" t="s">
        <v>6</v>
      </c>
      <c r="E139" s="411"/>
      <c r="F139" s="269" t="s">
        <v>6</v>
      </c>
      <c r="G139" s="410" t="s">
        <v>6</v>
      </c>
      <c r="H139" s="411"/>
      <c r="I139" s="269" t="s">
        <v>6</v>
      </c>
      <c r="J139" s="187" t="s">
        <v>104</v>
      </c>
      <c r="K139" s="59" t="s">
        <v>104</v>
      </c>
    </row>
    <row r="140" spans="1:21" ht="12.75" customHeight="1" thickBot="1">
      <c r="A140" s="298">
        <v>1</v>
      </c>
      <c r="B140" s="402" t="s">
        <v>153</v>
      </c>
      <c r="C140" s="402" t="s">
        <v>154</v>
      </c>
      <c r="D140" s="408">
        <v>58731894997</v>
      </c>
      <c r="E140" s="409"/>
      <c r="F140" s="329">
        <v>108.03</v>
      </c>
      <c r="G140" s="408">
        <v>58731894997</v>
      </c>
      <c r="H140" s="409"/>
      <c r="I140" s="329">
        <v>108.03</v>
      </c>
      <c r="J140" s="195">
        <f>((G140-D140)/D140)</f>
        <v>0</v>
      </c>
      <c r="K140" s="273">
        <f>((I140-F140)/F140)</f>
        <v>0</v>
      </c>
      <c r="M140" s="4"/>
      <c r="O140" s="196"/>
    </row>
    <row r="141" spans="1:21" ht="12" customHeight="1">
      <c r="A141" s="19"/>
      <c r="B141" s="19"/>
      <c r="C141" s="22"/>
      <c r="D141" s="404"/>
      <c r="E141" s="404"/>
      <c r="F141" s="404"/>
      <c r="G141" s="23"/>
      <c r="H141" s="23"/>
      <c r="I141" s="24"/>
      <c r="K141" s="9"/>
      <c r="M141" s="4"/>
      <c r="O141" s="196"/>
    </row>
    <row r="142" spans="1:21" ht="12" customHeight="1">
      <c r="A142" s="19"/>
      <c r="B142" s="12"/>
      <c r="C142" s="358"/>
      <c r="D142" s="233"/>
      <c r="E142" s="22"/>
      <c r="F142" s="22"/>
      <c r="G142" s="287"/>
      <c r="H142" s="22"/>
      <c r="I142" s="12"/>
      <c r="M142" s="33"/>
    </row>
    <row r="143" spans="1:21" ht="12" customHeight="1">
      <c r="A143" s="19"/>
      <c r="B143" s="52"/>
      <c r="C143" s="360"/>
      <c r="D143" s="272"/>
      <c r="E143" s="162"/>
      <c r="F143" s="286"/>
      <c r="G143" s="236"/>
      <c r="H143"/>
      <c r="I143" s="286"/>
      <c r="M143" s="34"/>
      <c r="O143" s="281"/>
    </row>
    <row r="144" spans="1:21" ht="12" customHeight="1">
      <c r="A144" s="20"/>
      <c r="B144" s="52"/>
      <c r="C144" s="164"/>
      <c r="D144" s="162"/>
      <c r="E144" s="162"/>
      <c r="F144" s="28"/>
      <c r="G144" s="278"/>
      <c r="H144"/>
      <c r="I144" s="12"/>
      <c r="L144" s="32"/>
      <c r="M144" s="281"/>
    </row>
    <row r="145" spans="1:13" ht="12" customHeight="1">
      <c r="A145" s="21"/>
      <c r="B145" s="163"/>
      <c r="C145" s="286"/>
      <c r="D145"/>
      <c r="E145"/>
      <c r="F145" s="28"/>
      <c r="G145" s="29"/>
      <c r="H145" s="29"/>
      <c r="I145" s="30"/>
      <c r="J145" s="31"/>
      <c r="K145" s="31"/>
      <c r="L145" s="35"/>
      <c r="M145" s="14"/>
    </row>
    <row r="146" spans="1:13" ht="12" customHeight="1">
      <c r="A146" s="21"/>
      <c r="B146" s="12"/>
      <c r="C146" s="28"/>
      <c r="D146" s="278"/>
      <c r="E146"/>
      <c r="F146" s="29"/>
      <c r="G146" s="29"/>
      <c r="H146" s="29"/>
      <c r="I146" s="30"/>
      <c r="J146" s="34"/>
      <c r="K146" s="34"/>
      <c r="M146" s="14"/>
    </row>
    <row r="147" spans="1:13" ht="12" customHeight="1">
      <c r="A147" s="21"/>
      <c r="B147" s="12"/>
      <c r="C147" s="12"/>
      <c r="D147" s="338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25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26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6"/>
      <c r="B156" s="11"/>
      <c r="C156" s="11"/>
      <c r="D156" s="12"/>
      <c r="E156" s="12"/>
      <c r="F156" s="12"/>
      <c r="G156" s="12"/>
      <c r="H156" s="12"/>
      <c r="I156" s="12"/>
      <c r="M156" s="14"/>
    </row>
    <row r="157" spans="1:13" ht="12" customHeight="1">
      <c r="B157" s="16"/>
      <c r="C157" s="16"/>
      <c r="D157" s="13"/>
      <c r="E157" s="13"/>
      <c r="F157" s="13"/>
      <c r="G157" s="13"/>
      <c r="H157" s="13"/>
      <c r="I157" s="13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2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8"/>
      <c r="C192" s="18"/>
    </row>
    <row r="193" spans="2:3" ht="12" customHeight="1">
      <c r="B193" s="18"/>
      <c r="C193" s="18"/>
    </row>
    <row r="194" spans="2:3" ht="12" customHeight="1">
      <c r="B194" s="18"/>
      <c r="C194" s="18"/>
    </row>
  </sheetData>
  <protectedRanges>
    <protectedRange password="CADF" sqref="I74 F74" name="BidOffer Prices_2_1"/>
    <protectedRange password="CADF" sqref="D17" name="Fund Name_1_1_1_2"/>
    <protectedRange password="CADF" sqref="F17" name="Fund Name_1_1_1_3"/>
    <protectedRange password="CADF" sqref="D42" name="Yield_2_1_2_1"/>
    <protectedRange password="CADF" sqref="D77" name="Yield_2_1_2_2"/>
    <protectedRange password="CADF" sqref="F77" name="Fund Name_2"/>
    <protectedRange password="CADF" sqref="G17" name="Fund Name_1_1_1"/>
    <protectedRange password="CADF" sqref="I17" name="Fund Name_1_1_1_1"/>
    <protectedRange password="CADF" sqref="G42" name="Yield_2_1_2"/>
    <protectedRange password="CADF" sqref="G77" name="Yield_2_1_2_3"/>
    <protectedRange password="CADF" sqref="I77" name="Fund Name_2_1"/>
  </protectedRanges>
  <mergeCells count="29">
    <mergeCell ref="O67:O80"/>
    <mergeCell ref="M113:M114"/>
    <mergeCell ref="P111:P112"/>
    <mergeCell ref="D138:E138"/>
    <mergeCell ref="J121:K121"/>
    <mergeCell ref="A120:K120"/>
    <mergeCell ref="J137:K137"/>
    <mergeCell ref="G138:H138"/>
    <mergeCell ref="A136:K136"/>
    <mergeCell ref="N90:N91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D141:F141"/>
    <mergeCell ref="D121:F121"/>
    <mergeCell ref="G121:I121"/>
    <mergeCell ref="D137:F137"/>
    <mergeCell ref="G137:I137"/>
    <mergeCell ref="D140:E140"/>
    <mergeCell ref="G140:H140"/>
    <mergeCell ref="G139:H139"/>
    <mergeCell ref="D139:E13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8" t="s">
        <v>89</v>
      </c>
      <c r="C1" s="289">
        <v>44050</v>
      </c>
      <c r="D1" s="289">
        <v>44057</v>
      </c>
      <c r="E1" s="289">
        <v>44064</v>
      </c>
      <c r="F1" s="289">
        <v>44071</v>
      </c>
      <c r="G1" s="289">
        <v>44078</v>
      </c>
      <c r="H1" s="289">
        <v>44085</v>
      </c>
      <c r="I1" s="289">
        <v>44092</v>
      </c>
      <c r="J1" s="289">
        <v>44099</v>
      </c>
    </row>
    <row r="2" spans="2:11">
      <c r="B2" s="290" t="s">
        <v>91</v>
      </c>
      <c r="C2" s="291">
        <v>5253126145.7300005</v>
      </c>
      <c r="D2" s="291">
        <v>5334032697.7199993</v>
      </c>
      <c r="E2" s="291">
        <v>5347623513.5499992</v>
      </c>
      <c r="F2" s="291">
        <v>5394057299.1900005</v>
      </c>
      <c r="G2" s="291">
        <v>5420288525.3799992</v>
      </c>
      <c r="H2" s="291">
        <v>5576739174.4899998</v>
      </c>
      <c r="I2" s="291">
        <v>5473931166.9399996</v>
      </c>
      <c r="J2" s="291">
        <v>5517713505.79</v>
      </c>
      <c r="K2" s="346"/>
    </row>
    <row r="3" spans="2:11">
      <c r="B3" s="290" t="s">
        <v>83</v>
      </c>
      <c r="C3" s="292">
        <v>24862722654.410004</v>
      </c>
      <c r="D3" s="292">
        <v>24850249807.610001</v>
      </c>
      <c r="E3" s="292">
        <v>24866563648.800003</v>
      </c>
      <c r="F3" s="292">
        <v>24757863978.410004</v>
      </c>
      <c r="G3" s="292">
        <v>25086421709.919998</v>
      </c>
      <c r="H3" s="292">
        <v>25087147467.600002</v>
      </c>
      <c r="I3" s="292">
        <v>24785582676.360001</v>
      </c>
      <c r="J3" s="292">
        <v>25223227023.535385</v>
      </c>
      <c r="K3" s="346"/>
    </row>
    <row r="4" spans="2:11">
      <c r="B4" s="290" t="s">
        <v>63</v>
      </c>
      <c r="C4" s="291">
        <v>234628507443.91</v>
      </c>
      <c r="D4" s="291">
        <v>236904447123.24997</v>
      </c>
      <c r="E4" s="291">
        <v>235938857267.78003</v>
      </c>
      <c r="F4" s="291">
        <v>239085130360.35001</v>
      </c>
      <c r="G4" s="291">
        <v>242093619617.65997</v>
      </c>
      <c r="H4" s="291">
        <v>248560557433.87</v>
      </c>
      <c r="I4" s="291">
        <v>253680151393.88</v>
      </c>
      <c r="J4" s="291">
        <v>262219108197.72998</v>
      </c>
      <c r="K4" s="346"/>
    </row>
    <row r="5" spans="2:11">
      <c r="B5" s="290" t="s">
        <v>0</v>
      </c>
      <c r="C5" s="291">
        <v>10931321199.459999</v>
      </c>
      <c r="D5" s="291">
        <v>10982825135.859999</v>
      </c>
      <c r="E5" s="291">
        <v>10991530382.909998</v>
      </c>
      <c r="F5" s="291">
        <v>11014806474.309998</v>
      </c>
      <c r="G5" s="291">
        <v>11161859859.219997</v>
      </c>
      <c r="H5" s="291">
        <v>11113206865.969997</v>
      </c>
      <c r="I5" s="291">
        <v>11031315598.510002</v>
      </c>
      <c r="J5" s="291">
        <v>11238464821.83</v>
      </c>
      <c r="K5" s="346"/>
    </row>
    <row r="6" spans="2:11">
      <c r="B6" s="290" t="s">
        <v>59</v>
      </c>
      <c r="C6" s="291">
        <v>45192500699.191818</v>
      </c>
      <c r="D6" s="291">
        <v>45209336407.941818</v>
      </c>
      <c r="E6" s="291">
        <v>45218425558.621819</v>
      </c>
      <c r="F6" s="291">
        <v>45220155966.611816</v>
      </c>
      <c r="G6" s="291">
        <v>42587715475.568916</v>
      </c>
      <c r="H6" s="291">
        <v>42589225992.168915</v>
      </c>
      <c r="I6" s="291">
        <v>42593847076.868912</v>
      </c>
      <c r="J6" s="291">
        <v>42268912995.948898</v>
      </c>
      <c r="K6" s="346"/>
    </row>
    <row r="7" spans="2:11">
      <c r="B7" s="290" t="s">
        <v>60</v>
      </c>
      <c r="C7" s="293">
        <v>811099726311.93005</v>
      </c>
      <c r="D7" s="293">
        <v>805374603056.02979</v>
      </c>
      <c r="E7" s="293">
        <v>804563308682.75</v>
      </c>
      <c r="F7" s="293">
        <v>803083633061.67004</v>
      </c>
      <c r="G7" s="293">
        <v>800521516298.21008</v>
      </c>
      <c r="H7" s="293">
        <v>798605548939.6698</v>
      </c>
      <c r="I7" s="293">
        <v>817492106124.37549</v>
      </c>
      <c r="J7" s="293">
        <v>796802343134.71472</v>
      </c>
      <c r="K7" s="346"/>
    </row>
    <row r="8" spans="2:11">
      <c r="B8" s="290" t="s">
        <v>82</v>
      </c>
      <c r="C8" s="293">
        <v>190470021256.93002</v>
      </c>
      <c r="D8" s="293">
        <v>195953373273.59998</v>
      </c>
      <c r="E8" s="293">
        <v>200903016100.94</v>
      </c>
      <c r="F8" s="293">
        <v>204215753914.51999</v>
      </c>
      <c r="G8" s="293">
        <v>208545451066.13</v>
      </c>
      <c r="H8" s="293">
        <v>213119263494.39001</v>
      </c>
      <c r="I8" s="293">
        <v>219517777020.60999</v>
      </c>
      <c r="J8" s="293">
        <v>225938375397.99997</v>
      </c>
      <c r="K8" s="346"/>
    </row>
    <row r="9" spans="2:11" s="2" customFormat="1">
      <c r="B9" s="294" t="s">
        <v>1</v>
      </c>
      <c r="C9" s="295">
        <f t="shared" ref="C9:H9" si="0">SUM(C2:C8)</f>
        <v>1322437925711.5618</v>
      </c>
      <c r="D9" s="295">
        <f t="shared" si="0"/>
        <v>1324608867502.0117</v>
      </c>
      <c r="E9" s="295">
        <f t="shared" si="0"/>
        <v>1327829325155.3518</v>
      </c>
      <c r="F9" s="295">
        <f t="shared" si="0"/>
        <v>1332771401055.062</v>
      </c>
      <c r="G9" s="295">
        <f t="shared" si="0"/>
        <v>1335416872552.0889</v>
      </c>
      <c r="H9" s="295">
        <f t="shared" si="0"/>
        <v>1344651689368.1587</v>
      </c>
      <c r="I9" s="295">
        <f t="shared" ref="I9:J9" si="1">SUM(I2:I8)</f>
        <v>1374574711057.5444</v>
      </c>
      <c r="J9" s="295">
        <f t="shared" si="1"/>
        <v>1369208145077.5491</v>
      </c>
      <c r="K9" s="346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0" t="s">
        <v>148</v>
      </c>
      <c r="C11" s="261" t="s">
        <v>147</v>
      </c>
      <c r="D11" s="262">
        <f t="shared" ref="D11:J11" si="2">(C9+D9)/2</f>
        <v>1323523396606.7866</v>
      </c>
      <c r="E11" s="263">
        <f t="shared" si="2"/>
        <v>1326219096328.6816</v>
      </c>
      <c r="F11" s="263">
        <f t="shared" si="2"/>
        <v>1330300363105.207</v>
      </c>
      <c r="G11" s="263">
        <f t="shared" si="2"/>
        <v>1334094136803.5754</v>
      </c>
      <c r="H11" s="263">
        <f>(G9+H9)/2</f>
        <v>1340034280960.1238</v>
      </c>
      <c r="I11" s="263">
        <f t="shared" si="2"/>
        <v>1359613200212.8516</v>
      </c>
      <c r="J11" s="263">
        <f t="shared" si="2"/>
        <v>1371891428067.5469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5"/>
      <c r="I13" s="346"/>
      <c r="J13" s="345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6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91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topLeftCell="A122" zoomScale="150" zoomScaleNormal="150" workbookViewId="0">
      <pane xSplit="1" topLeftCell="AA1" activePane="topRight" state="frozen"/>
      <selection pane="topRight" activeCell="AF135" sqref="AF135"/>
    </sheetView>
  </sheetViews>
  <sheetFormatPr defaultRowHeight="15"/>
  <cols>
    <col min="1" max="1" width="31.5703125" customWidth="1"/>
    <col min="2" max="2" width="15.28515625" style="282" customWidth="1"/>
    <col min="3" max="3" width="8.7109375" style="282" customWidth="1"/>
    <col min="4" max="4" width="14.85546875" style="282" customWidth="1"/>
    <col min="5" max="5" width="8.85546875" style="282" customWidth="1"/>
    <col min="6" max="7" width="7.42578125" style="282" customWidth="1"/>
    <col min="8" max="8" width="16.42578125" style="282" customWidth="1"/>
    <col min="9" max="9" width="8.5703125" style="282" customWidth="1"/>
    <col min="10" max="11" width="7.42578125" style="282" customWidth="1"/>
    <col min="12" max="12" width="16.28515625" style="282" customWidth="1"/>
    <col min="13" max="13" width="9.28515625" style="282" customWidth="1"/>
    <col min="14" max="15" width="7.42578125" style="282" customWidth="1"/>
    <col min="16" max="16" width="17.140625" style="282" customWidth="1"/>
    <col min="17" max="17" width="9" style="282" customWidth="1"/>
    <col min="18" max="19" width="7.42578125" style="282" customWidth="1"/>
    <col min="20" max="20" width="16.5703125" style="282" customWidth="1"/>
    <col min="21" max="21" width="8.7109375" style="282" customWidth="1"/>
    <col min="22" max="23" width="7.42578125" style="282" customWidth="1"/>
    <col min="24" max="24" width="14.42578125" style="282" customWidth="1"/>
    <col min="25" max="25" width="8.42578125" style="282" customWidth="1"/>
    <col min="26" max="27" width="7.42578125" style="282" customWidth="1"/>
    <col min="28" max="28" width="15" style="282" customWidth="1"/>
    <col min="29" max="29" width="8.7109375" style="282" customWidth="1"/>
    <col min="30" max="31" width="7.42578125" style="282" customWidth="1"/>
    <col min="32" max="32" width="16" style="282" customWidth="1"/>
    <col min="33" max="33" width="8.140625" style="282" customWidth="1"/>
    <col min="34" max="35" width="7.42578125" style="282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5" t="s">
        <v>96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7"/>
    </row>
    <row r="2" spans="1:49" ht="30.75" customHeight="1" thickBot="1">
      <c r="A2" s="101"/>
      <c r="B2" s="438" t="s">
        <v>193</v>
      </c>
      <c r="C2" s="439"/>
      <c r="D2" s="438" t="s">
        <v>194</v>
      </c>
      <c r="E2" s="439"/>
      <c r="F2" s="438" t="s">
        <v>85</v>
      </c>
      <c r="G2" s="439"/>
      <c r="H2" s="438" t="s">
        <v>198</v>
      </c>
      <c r="I2" s="439"/>
      <c r="J2" s="438" t="s">
        <v>85</v>
      </c>
      <c r="K2" s="439"/>
      <c r="L2" s="438" t="s">
        <v>199</v>
      </c>
      <c r="M2" s="439"/>
      <c r="N2" s="438" t="s">
        <v>85</v>
      </c>
      <c r="O2" s="439"/>
      <c r="P2" s="438" t="s">
        <v>200</v>
      </c>
      <c r="Q2" s="439"/>
      <c r="R2" s="438" t="s">
        <v>85</v>
      </c>
      <c r="S2" s="439"/>
      <c r="T2" s="438" t="s">
        <v>201</v>
      </c>
      <c r="U2" s="439"/>
      <c r="V2" s="438" t="s">
        <v>85</v>
      </c>
      <c r="W2" s="439"/>
      <c r="X2" s="438" t="s">
        <v>202</v>
      </c>
      <c r="Y2" s="439"/>
      <c r="Z2" s="438" t="s">
        <v>85</v>
      </c>
      <c r="AA2" s="439"/>
      <c r="AB2" s="438" t="s">
        <v>203</v>
      </c>
      <c r="AC2" s="439"/>
      <c r="AD2" s="438" t="s">
        <v>85</v>
      </c>
      <c r="AE2" s="439"/>
      <c r="AF2" s="438" t="s">
        <v>204</v>
      </c>
      <c r="AG2" s="439"/>
      <c r="AH2" s="438" t="s">
        <v>85</v>
      </c>
      <c r="AI2" s="439"/>
      <c r="AJ2" s="438" t="s">
        <v>105</v>
      </c>
      <c r="AK2" s="439"/>
      <c r="AL2" s="438" t="s">
        <v>106</v>
      </c>
      <c r="AM2" s="439"/>
      <c r="AN2" s="438" t="s">
        <v>95</v>
      </c>
      <c r="AO2" s="439"/>
      <c r="AP2" s="102"/>
      <c r="AQ2" s="440" t="s">
        <v>110</v>
      </c>
      <c r="AR2" s="441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4740631353.96</v>
      </c>
      <c r="C5" s="167">
        <v>7593.85</v>
      </c>
      <c r="D5" s="167">
        <v>4798962704.5900002</v>
      </c>
      <c r="E5" s="167">
        <v>7690.89</v>
      </c>
      <c r="F5" s="117">
        <f t="shared" ref="F5:F17" si="0">((D5-B5)/B5)</f>
        <v>1.2304553185995803E-2</v>
      </c>
      <c r="G5" s="117">
        <f t="shared" ref="G5:G17" si="1">((E5-C5)/C5)</f>
        <v>1.2778761761161987E-2</v>
      </c>
      <c r="H5" s="167">
        <v>4797515308.5</v>
      </c>
      <c r="I5" s="167">
        <v>7687.33</v>
      </c>
      <c r="J5" s="117">
        <f t="shared" ref="J5:J17" si="2">((H5-D5)/D5)</f>
        <v>-3.0160603011475395E-4</v>
      </c>
      <c r="K5" s="117">
        <f t="shared" ref="K5:K17" si="3">((I5-E5)/E5)</f>
        <v>-4.6288530976264128E-4</v>
      </c>
      <c r="L5" s="167">
        <v>4792281627.0699997</v>
      </c>
      <c r="M5" s="167">
        <v>7677.33</v>
      </c>
      <c r="N5" s="117">
        <f t="shared" ref="N5:N17" si="4">((L5-H5)/H5)</f>
        <v>-1.0909150035910314E-3</v>
      </c>
      <c r="O5" s="117">
        <f t="shared" ref="O5:O17" si="5">((M5-I5)/I5)</f>
        <v>-1.3008417747124165E-3</v>
      </c>
      <c r="P5" s="167">
        <v>4806467469.8199997</v>
      </c>
      <c r="Q5" s="167">
        <v>7699.79</v>
      </c>
      <c r="R5" s="117">
        <f t="shared" ref="R5:R17" si="6">((P5-L5)/L5)</f>
        <v>2.9601438007876893E-3</v>
      </c>
      <c r="S5" s="117">
        <f t="shared" ref="S5:S17" si="7">((Q5-M5)/M5)</f>
        <v>2.9254962337166746E-3</v>
      </c>
      <c r="T5" s="167">
        <v>4864071590</v>
      </c>
      <c r="U5" s="167">
        <v>7790.62</v>
      </c>
      <c r="V5" s="117">
        <f t="shared" ref="V5:V17" si="8">((T5-P5)/P5)</f>
        <v>1.1984710297468747E-2</v>
      </c>
      <c r="W5" s="117">
        <f t="shared" ref="W5:W17" si="9">((U5-Q5)/Q5)</f>
        <v>1.1796425616802527E-2</v>
      </c>
      <c r="X5" s="167">
        <v>4825551837.3400002</v>
      </c>
      <c r="Y5" s="167">
        <v>7728.2</v>
      </c>
      <c r="Z5" s="117">
        <f t="shared" ref="Z5:Z17" si="10">((X5-T5)/T5)</f>
        <v>-7.9192404855208658E-3</v>
      </c>
      <c r="AA5" s="117">
        <f t="shared" ref="AA5:AA17" si="11">((Y5-U5)/U5)</f>
        <v>-8.0121992858078143E-3</v>
      </c>
      <c r="AB5" s="167">
        <v>4813474418.8900003</v>
      </c>
      <c r="AC5" s="167">
        <v>7710.87</v>
      </c>
      <c r="AD5" s="117">
        <f t="shared" ref="AD5:AD17" si="12">((AB5-X5)/X5)</f>
        <v>-2.5028056597682872E-3</v>
      </c>
      <c r="AE5" s="117">
        <f t="shared" ref="AE5:AE17" si="13">((AC5-Y5)/Y5)</f>
        <v>-2.2424367899381392E-3</v>
      </c>
      <c r="AF5" s="167">
        <v>4939770370.6499996</v>
      </c>
      <c r="AG5" s="167">
        <v>7912.18</v>
      </c>
      <c r="AH5" s="117">
        <f t="shared" ref="AH5:AH17" si="14">((AF5-AB5)/AB5)</f>
        <v>2.6238002068602131E-2</v>
      </c>
      <c r="AI5" s="117">
        <f t="shared" ref="AI5:AI17" si="15">((AG5-AC5)/AC5)</f>
        <v>2.6107300473228106E-2</v>
      </c>
      <c r="AJ5" s="118">
        <f>AVERAGE(F5,J5,N5,R5,V5,Z5,AD5,AH5)</f>
        <v>5.2091052717324286E-3</v>
      </c>
      <c r="AK5" s="118">
        <f>AVERAGE(G5,K5,O5,S5,W5,AA5,AE5,AI5)</f>
        <v>5.1987026155860356E-3</v>
      </c>
      <c r="AL5" s="119">
        <f>((AF5-D5)/D5)</f>
        <v>2.9341271172064545E-2</v>
      </c>
      <c r="AM5" s="119">
        <f>((AG5-E5)/E5)</f>
        <v>2.8773002864427907E-2</v>
      </c>
      <c r="AN5" s="120">
        <f>STDEV(F5,J5,N5,R5,V5,Z5,AD5,AH5)</f>
        <v>1.0989681912848864E-2</v>
      </c>
      <c r="AO5" s="205">
        <f>STDEV(G5,K5,O5,S5,W5,AA5,AE5,AI5)</f>
        <v>1.1003378162422842E-2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555385814.48000002</v>
      </c>
      <c r="C6" s="167">
        <v>1.1100000000000001</v>
      </c>
      <c r="D6" s="168">
        <v>568809800.99000001</v>
      </c>
      <c r="E6" s="167">
        <v>1.1399999999999999</v>
      </c>
      <c r="F6" s="117">
        <f t="shared" si="0"/>
        <v>2.4170560644529031E-2</v>
      </c>
      <c r="G6" s="117">
        <f t="shared" si="1"/>
        <v>2.7027027027026848E-2</v>
      </c>
      <c r="H6" s="168">
        <v>576003025.80999994</v>
      </c>
      <c r="I6" s="167">
        <v>1.1599999999999999</v>
      </c>
      <c r="J6" s="117">
        <f t="shared" si="2"/>
        <v>1.2646098585995346E-2</v>
      </c>
      <c r="K6" s="117">
        <f t="shared" si="3"/>
        <v>1.7543859649122823E-2</v>
      </c>
      <c r="L6" s="168">
        <v>575936908.58000004</v>
      </c>
      <c r="M6" s="167">
        <v>1.1599999999999999</v>
      </c>
      <c r="N6" s="117">
        <f t="shared" si="4"/>
        <v>-1.1478625465017827E-4</v>
      </c>
      <c r="O6" s="117">
        <f t="shared" si="5"/>
        <v>0</v>
      </c>
      <c r="P6" s="168">
        <v>575700563.30999994</v>
      </c>
      <c r="Q6" s="167">
        <v>1.1599999999999999</v>
      </c>
      <c r="R6" s="117">
        <f t="shared" si="6"/>
        <v>-4.1036659828386533E-4</v>
      </c>
      <c r="S6" s="117">
        <f t="shared" si="7"/>
        <v>0</v>
      </c>
      <c r="T6" s="168">
        <v>583326387.63999999</v>
      </c>
      <c r="U6" s="167">
        <v>1.17</v>
      </c>
      <c r="V6" s="117">
        <f t="shared" si="8"/>
        <v>1.3246164440338984E-2</v>
      </c>
      <c r="W6" s="117">
        <f t="shared" si="9"/>
        <v>8.6206896551724223E-3</v>
      </c>
      <c r="X6" s="168">
        <v>585085382.25</v>
      </c>
      <c r="Y6" s="167">
        <v>1.17</v>
      </c>
      <c r="Z6" s="117">
        <f t="shared" si="10"/>
        <v>3.0154552361611629E-3</v>
      </c>
      <c r="AA6" s="117">
        <f t="shared" si="11"/>
        <v>0</v>
      </c>
      <c r="AB6" s="168">
        <v>581336822.36000001</v>
      </c>
      <c r="AC6" s="167">
        <v>1.17</v>
      </c>
      <c r="AD6" s="117">
        <f t="shared" si="12"/>
        <v>-6.4068595861762117E-3</v>
      </c>
      <c r="AE6" s="117">
        <f t="shared" si="13"/>
        <v>0</v>
      </c>
      <c r="AF6" s="168">
        <v>601426476.41999996</v>
      </c>
      <c r="AG6" s="167">
        <v>1.21</v>
      </c>
      <c r="AH6" s="117">
        <f t="shared" si="14"/>
        <v>3.4557683751123502E-2</v>
      </c>
      <c r="AI6" s="117">
        <f t="shared" si="15"/>
        <v>3.4188034188034219E-2</v>
      </c>
      <c r="AJ6" s="118">
        <f t="shared" ref="AJ6:AJ69" si="16">AVERAGE(F6,J6,N6,R6,V6,Z6,AD6,AH6)</f>
        <v>1.0087993777379721E-2</v>
      </c>
      <c r="AK6" s="118">
        <f t="shared" ref="AK6:AK69" si="17">AVERAGE(G6,K6,O6,S6,W6,AA6,AE6,AI6)</f>
        <v>1.0922451314919538E-2</v>
      </c>
      <c r="AL6" s="119">
        <f t="shared" ref="AL6:AL69" si="18">((AF6-D6)/D6)</f>
        <v>5.7341971557507261E-2</v>
      </c>
      <c r="AM6" s="119">
        <f t="shared" ref="AM6:AM69" si="19">((AG6-E6)/E6)</f>
        <v>6.1403508771929884E-2</v>
      </c>
      <c r="AN6" s="120">
        <f t="shared" ref="AN6:AN69" si="20">STDEV(F6,J6,N6,R6,V6,Z6,AD6,AH6)</f>
        <v>1.3887381934633186E-2</v>
      </c>
      <c r="AO6" s="205">
        <f t="shared" ref="AO6:AO69" si="21">STDEV(G6,K6,O6,S6,W6,AA6,AE6,AI6)</f>
        <v>1.3768419513335855E-2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227713117.03999999</v>
      </c>
      <c r="C7" s="167">
        <v>116.55</v>
      </c>
      <c r="D7" s="168">
        <v>229753776.43000001</v>
      </c>
      <c r="E7" s="167">
        <v>117.61</v>
      </c>
      <c r="F7" s="117">
        <f t="shared" si="0"/>
        <v>8.9615364126852393E-3</v>
      </c>
      <c r="G7" s="117">
        <f t="shared" si="1"/>
        <v>9.0948090948091143E-3</v>
      </c>
      <c r="H7" s="168">
        <v>234828590.90000001</v>
      </c>
      <c r="I7" s="167">
        <v>120.05</v>
      </c>
      <c r="J7" s="117">
        <f t="shared" si="2"/>
        <v>2.2088056826983921E-2</v>
      </c>
      <c r="K7" s="117">
        <f t="shared" si="3"/>
        <v>2.0746535158574931E-2</v>
      </c>
      <c r="L7" s="168">
        <v>228008925.33000001</v>
      </c>
      <c r="M7" s="167">
        <v>116.7</v>
      </c>
      <c r="N7" s="117">
        <f t="shared" si="4"/>
        <v>-2.9041036033402322E-2</v>
      </c>
      <c r="O7" s="117">
        <f t="shared" si="5"/>
        <v>-2.79050395668471E-2</v>
      </c>
      <c r="P7" s="168">
        <v>228312163.66</v>
      </c>
      <c r="Q7" s="167">
        <v>117.07</v>
      </c>
      <c r="R7" s="117">
        <f t="shared" si="6"/>
        <v>1.3299406133382844E-3</v>
      </c>
      <c r="S7" s="117">
        <f t="shared" si="7"/>
        <v>3.1705227077976892E-3</v>
      </c>
      <c r="T7" s="168">
        <v>231460819.91999999</v>
      </c>
      <c r="U7" s="167">
        <v>118.18</v>
      </c>
      <c r="V7" s="117">
        <f t="shared" si="8"/>
        <v>1.3791014063924054E-2</v>
      </c>
      <c r="W7" s="117">
        <f t="shared" si="9"/>
        <v>9.4815067908090352E-3</v>
      </c>
      <c r="X7" s="168">
        <v>229890569.50999999</v>
      </c>
      <c r="Y7" s="167">
        <v>117.82</v>
      </c>
      <c r="Z7" s="117">
        <f t="shared" si="10"/>
        <v>-6.7840873048955908E-3</v>
      </c>
      <c r="AA7" s="117">
        <f t="shared" si="11"/>
        <v>-3.0462007107802812E-3</v>
      </c>
      <c r="AB7" s="168">
        <v>237295982.18000001</v>
      </c>
      <c r="AC7" s="167">
        <v>121.59</v>
      </c>
      <c r="AD7" s="117">
        <f t="shared" si="12"/>
        <v>3.221277273697775E-2</v>
      </c>
      <c r="AE7" s="117">
        <f t="shared" si="13"/>
        <v>3.1997962994398325E-2</v>
      </c>
      <c r="AF7" s="168">
        <v>239591300.93000001</v>
      </c>
      <c r="AG7" s="167">
        <v>122.82</v>
      </c>
      <c r="AH7" s="117">
        <f t="shared" si="14"/>
        <v>9.6728091597391413E-3</v>
      </c>
      <c r="AI7" s="117">
        <f t="shared" si="15"/>
        <v>1.0115963483839047E-2</v>
      </c>
      <c r="AJ7" s="118">
        <f t="shared" si="16"/>
        <v>6.5288758094188097E-3</v>
      </c>
      <c r="AK7" s="118">
        <f t="shared" si="17"/>
        <v>6.7070074940750943E-3</v>
      </c>
      <c r="AL7" s="119">
        <f t="shared" si="18"/>
        <v>4.2817683577868144E-2</v>
      </c>
      <c r="AM7" s="119">
        <f t="shared" si="19"/>
        <v>4.4298954170563676E-2</v>
      </c>
      <c r="AN7" s="120">
        <f t="shared" si="20"/>
        <v>1.8669203152459121E-2</v>
      </c>
      <c r="AO7" s="205">
        <f t="shared" si="21"/>
        <v>1.7596212204465653E-2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378719671</v>
      </c>
      <c r="C8" s="179">
        <v>11.15</v>
      </c>
      <c r="D8" s="168">
        <v>387766700</v>
      </c>
      <c r="E8" s="179">
        <v>11.41</v>
      </c>
      <c r="F8" s="117">
        <f t="shared" si="0"/>
        <v>2.3888458120254336E-2</v>
      </c>
      <c r="G8" s="117">
        <f t="shared" si="1"/>
        <v>2.3318385650224194E-2</v>
      </c>
      <c r="H8" s="168">
        <v>388889745</v>
      </c>
      <c r="I8" s="179">
        <v>11.45</v>
      </c>
      <c r="J8" s="117">
        <f t="shared" si="2"/>
        <v>2.8961873208813442E-3</v>
      </c>
      <c r="K8" s="117">
        <f t="shared" si="3"/>
        <v>3.5056967572304246E-3</v>
      </c>
      <c r="L8" s="168">
        <v>391403930</v>
      </c>
      <c r="M8" s="179">
        <v>11.52</v>
      </c>
      <c r="N8" s="117">
        <f t="shared" si="4"/>
        <v>6.4650329105489781E-3</v>
      </c>
      <c r="O8" s="117">
        <f t="shared" si="5"/>
        <v>6.1135371179039553E-3</v>
      </c>
      <c r="P8" s="168">
        <v>392127035</v>
      </c>
      <c r="Q8" s="179">
        <v>11.54</v>
      </c>
      <c r="R8" s="117">
        <f t="shared" si="6"/>
        <v>1.847464842777639E-3</v>
      </c>
      <c r="S8" s="117">
        <f t="shared" si="7"/>
        <v>1.7361111111110742E-3</v>
      </c>
      <c r="T8" s="168">
        <v>400027222</v>
      </c>
      <c r="U8" s="179">
        <v>11.77</v>
      </c>
      <c r="V8" s="117">
        <f t="shared" si="8"/>
        <v>2.0147009246633554E-2</v>
      </c>
      <c r="W8" s="117">
        <f t="shared" si="9"/>
        <v>1.9930675909878723E-2</v>
      </c>
      <c r="X8" s="168">
        <v>398818685</v>
      </c>
      <c r="Y8" s="179">
        <v>11.74</v>
      </c>
      <c r="Z8" s="117">
        <f t="shared" si="10"/>
        <v>-3.0211368965285066E-3</v>
      </c>
      <c r="AA8" s="117">
        <f t="shared" si="11"/>
        <v>-2.5488530161426816E-3</v>
      </c>
      <c r="AB8" s="168">
        <v>396519896</v>
      </c>
      <c r="AC8" s="179">
        <v>11.67</v>
      </c>
      <c r="AD8" s="117">
        <f t="shared" si="12"/>
        <v>-5.7639952350778149E-3</v>
      </c>
      <c r="AE8" s="117">
        <f t="shared" si="13"/>
        <v>-5.9625212947189334E-3</v>
      </c>
      <c r="AF8" s="168">
        <v>414485990</v>
      </c>
      <c r="AG8" s="179">
        <v>12.19</v>
      </c>
      <c r="AH8" s="117">
        <f t="shared" si="14"/>
        <v>4.5309438898874323E-2</v>
      </c>
      <c r="AI8" s="117">
        <f t="shared" si="15"/>
        <v>4.4558697514995679E-2</v>
      </c>
      <c r="AJ8" s="118">
        <f t="shared" si="16"/>
        <v>1.1471057401045481E-2</v>
      </c>
      <c r="AK8" s="118">
        <f t="shared" si="17"/>
        <v>1.1331466218810305E-2</v>
      </c>
      <c r="AL8" s="119">
        <f t="shared" si="18"/>
        <v>6.8905581629366316E-2</v>
      </c>
      <c r="AM8" s="119">
        <f t="shared" si="19"/>
        <v>6.8361086765994686E-2</v>
      </c>
      <c r="AN8" s="120">
        <f t="shared" si="20"/>
        <v>1.7207859459263071E-2</v>
      </c>
      <c r="AO8" s="205">
        <f t="shared" si="21"/>
        <v>1.6877572193253625E-2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1174750435.74</v>
      </c>
      <c r="C9" s="179">
        <v>0.65069999999999995</v>
      </c>
      <c r="D9" s="168">
        <v>1196841152.6300001</v>
      </c>
      <c r="E9" s="179">
        <v>0.66339999999999999</v>
      </c>
      <c r="F9" s="117">
        <f t="shared" si="0"/>
        <v>1.8804604125202726E-2</v>
      </c>
      <c r="G9" s="117">
        <f t="shared" si="1"/>
        <v>1.9517442753957347E-2</v>
      </c>
      <c r="H9" s="168">
        <v>1215030499.1300001</v>
      </c>
      <c r="I9" s="179">
        <v>0.6734</v>
      </c>
      <c r="J9" s="117">
        <f t="shared" si="2"/>
        <v>1.5197795012337098E-2</v>
      </c>
      <c r="K9" s="117">
        <f t="shared" si="3"/>
        <v>1.5073861923424796E-2</v>
      </c>
      <c r="L9" s="168">
        <v>1212716682.0999999</v>
      </c>
      <c r="M9" s="179">
        <v>0.67220000000000002</v>
      </c>
      <c r="N9" s="117">
        <f t="shared" si="4"/>
        <v>-1.9043283536149711E-3</v>
      </c>
      <c r="O9" s="117">
        <f t="shared" si="5"/>
        <v>-1.7820017820017505E-3</v>
      </c>
      <c r="P9" s="168">
        <v>1214568864.6700001</v>
      </c>
      <c r="Q9" s="179">
        <v>0.67330000000000001</v>
      </c>
      <c r="R9" s="117">
        <f t="shared" si="6"/>
        <v>1.5273003145242804E-3</v>
      </c>
      <c r="S9" s="117">
        <f t="shared" si="7"/>
        <v>1.6364177328175987E-3</v>
      </c>
      <c r="T9" s="168">
        <v>1231547562.9100001</v>
      </c>
      <c r="U9" s="179">
        <v>0.68269999999999997</v>
      </c>
      <c r="V9" s="117">
        <f t="shared" si="8"/>
        <v>1.3979197667489314E-2</v>
      </c>
      <c r="W9" s="117">
        <f t="shared" si="9"/>
        <v>1.3961087182533735E-2</v>
      </c>
      <c r="X9" s="168">
        <v>1236497055.1600001</v>
      </c>
      <c r="Y9" s="179">
        <v>0.68610000000000004</v>
      </c>
      <c r="Z9" s="117">
        <f t="shared" si="10"/>
        <v>4.0189209081823362E-3</v>
      </c>
      <c r="AA9" s="117">
        <f t="shared" si="11"/>
        <v>4.9802255749232015E-3</v>
      </c>
      <c r="AB9" s="168">
        <v>1230885312.1900001</v>
      </c>
      <c r="AC9" s="179">
        <v>0.68300000000000005</v>
      </c>
      <c r="AD9" s="117">
        <f t="shared" si="12"/>
        <v>-4.538420003979614E-3</v>
      </c>
      <c r="AE9" s="117">
        <f t="shared" si="13"/>
        <v>-4.5182917941990839E-3</v>
      </c>
      <c r="AF9" s="168">
        <v>1220229277.2</v>
      </c>
      <c r="AG9" s="179">
        <v>0.67710000000000004</v>
      </c>
      <c r="AH9" s="117">
        <f t="shared" si="14"/>
        <v>-8.6572119144396279E-3</v>
      </c>
      <c r="AI9" s="117">
        <f t="shared" si="15"/>
        <v>-8.6383601756954836E-3</v>
      </c>
      <c r="AJ9" s="118">
        <f t="shared" si="16"/>
        <v>4.8034822194626915E-3</v>
      </c>
      <c r="AK9" s="118">
        <f t="shared" si="17"/>
        <v>5.0287976769700449E-3</v>
      </c>
      <c r="AL9" s="119">
        <f t="shared" si="18"/>
        <v>1.9541544438546141E-2</v>
      </c>
      <c r="AM9" s="119">
        <f t="shared" si="19"/>
        <v>2.065119083509202E-2</v>
      </c>
      <c r="AN9" s="120">
        <f t="shared" si="20"/>
        <v>1.0092939241775378E-2</v>
      </c>
      <c r="AO9" s="205">
        <f t="shared" si="21"/>
        <v>1.0187146376254289E-2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2125100905.1900001</v>
      </c>
      <c r="C10" s="179">
        <v>14.428800000000001</v>
      </c>
      <c r="D10" s="168">
        <v>2160686771.6900001</v>
      </c>
      <c r="E10" s="179">
        <v>14.722799999999999</v>
      </c>
      <c r="F10" s="117">
        <f t="shared" si="0"/>
        <v>1.6745494961246724E-2</v>
      </c>
      <c r="G10" s="117">
        <f t="shared" si="1"/>
        <v>2.0375914836992592E-2</v>
      </c>
      <c r="H10" s="168">
        <v>2181283239</v>
      </c>
      <c r="I10" s="179">
        <v>14.872999999999999</v>
      </c>
      <c r="J10" s="117">
        <f t="shared" si="2"/>
        <v>9.5323707165061392E-3</v>
      </c>
      <c r="K10" s="117">
        <f t="shared" si="3"/>
        <v>1.0201863775912184E-2</v>
      </c>
      <c r="L10" s="168">
        <v>2176241341.8899999</v>
      </c>
      <c r="M10" s="179">
        <v>14.845800000000001</v>
      </c>
      <c r="N10" s="117">
        <f t="shared" si="4"/>
        <v>-2.3114362315971261E-3</v>
      </c>
      <c r="O10" s="117">
        <f t="shared" si="5"/>
        <v>-1.8288173199757132E-3</v>
      </c>
      <c r="P10" s="168">
        <v>2176241341.8899999</v>
      </c>
      <c r="Q10" s="179">
        <v>14.845800000000001</v>
      </c>
      <c r="R10" s="117">
        <f t="shared" si="6"/>
        <v>0</v>
      </c>
      <c r="S10" s="117">
        <f t="shared" si="7"/>
        <v>0</v>
      </c>
      <c r="T10" s="168">
        <v>2199485315.9899998</v>
      </c>
      <c r="U10" s="179">
        <v>14.9945</v>
      </c>
      <c r="V10" s="117">
        <f t="shared" si="8"/>
        <v>1.0680788776769224E-2</v>
      </c>
      <c r="W10" s="117">
        <f t="shared" si="9"/>
        <v>1.0016300906653721E-2</v>
      </c>
      <c r="X10" s="168">
        <v>2199485315.9899998</v>
      </c>
      <c r="Y10" s="179">
        <v>14.9945</v>
      </c>
      <c r="Z10" s="117">
        <f t="shared" si="10"/>
        <v>0</v>
      </c>
      <c r="AA10" s="117">
        <f t="shared" si="11"/>
        <v>0</v>
      </c>
      <c r="AB10" s="168">
        <v>2176373571.4200001</v>
      </c>
      <c r="AC10" s="179">
        <v>14.903700000000001</v>
      </c>
      <c r="AD10" s="117">
        <f t="shared" si="12"/>
        <v>-1.0507796711339706E-2</v>
      </c>
      <c r="AE10" s="117">
        <f t="shared" si="13"/>
        <v>-6.0555537030244268E-3</v>
      </c>
      <c r="AF10" s="168">
        <v>2176373571.4200001</v>
      </c>
      <c r="AG10" s="179">
        <v>14.903700000000001</v>
      </c>
      <c r="AH10" s="117">
        <f t="shared" si="14"/>
        <v>0</v>
      </c>
      <c r="AI10" s="117">
        <f t="shared" si="15"/>
        <v>0</v>
      </c>
      <c r="AJ10" s="118">
        <f t="shared" si="16"/>
        <v>3.0174276889481572E-3</v>
      </c>
      <c r="AK10" s="118">
        <f t="shared" si="17"/>
        <v>4.0887135620697942E-3</v>
      </c>
      <c r="AL10" s="119">
        <f t="shared" si="18"/>
        <v>7.260098934992994E-3</v>
      </c>
      <c r="AM10" s="119">
        <f t="shared" si="19"/>
        <v>1.2287064960469557E-2</v>
      </c>
      <c r="AN10" s="120">
        <f t="shared" si="20"/>
        <v>8.6872197770496325E-3</v>
      </c>
      <c r="AO10" s="205">
        <f t="shared" si="21"/>
        <v>8.6673104124314997E-3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189038795.58000001</v>
      </c>
      <c r="C11" s="179">
        <v>194.18</v>
      </c>
      <c r="D11" s="168">
        <v>192983735.77000001</v>
      </c>
      <c r="E11" s="179">
        <v>196.55</v>
      </c>
      <c r="F11" s="117">
        <f t="shared" si="0"/>
        <v>2.0868415807963208E-2</v>
      </c>
      <c r="G11" s="117">
        <f t="shared" si="1"/>
        <v>1.2205170460397593E-2</v>
      </c>
      <c r="H11" s="168">
        <v>194761130.31</v>
      </c>
      <c r="I11" s="179">
        <v>197.62</v>
      </c>
      <c r="J11" s="117">
        <f t="shared" si="2"/>
        <v>9.2100742734004728E-3</v>
      </c>
      <c r="K11" s="117">
        <f t="shared" si="3"/>
        <v>5.4439074026964799E-3</v>
      </c>
      <c r="L11" s="168">
        <v>194985754.09</v>
      </c>
      <c r="M11" s="179">
        <v>197.79</v>
      </c>
      <c r="N11" s="117">
        <f t="shared" si="4"/>
        <v>1.1533296178886875E-3</v>
      </c>
      <c r="O11" s="117">
        <f t="shared" si="5"/>
        <v>8.6023681813575295E-4</v>
      </c>
      <c r="P11" s="168">
        <v>196919290.27000001</v>
      </c>
      <c r="Q11" s="179">
        <v>116.72</v>
      </c>
      <c r="R11" s="117">
        <f t="shared" si="6"/>
        <v>9.9162945981558261E-3</v>
      </c>
      <c r="S11" s="117">
        <f t="shared" si="7"/>
        <v>-0.4098791647707164</v>
      </c>
      <c r="T11" s="168">
        <v>199141730.74000001</v>
      </c>
      <c r="U11" s="179">
        <v>119.15</v>
      </c>
      <c r="V11" s="117">
        <f t="shared" si="8"/>
        <v>1.1286047532228893E-2</v>
      </c>
      <c r="W11" s="117">
        <f t="shared" si="9"/>
        <v>2.0819054146675862E-2</v>
      </c>
      <c r="X11" s="168">
        <v>199075303.34999999</v>
      </c>
      <c r="Y11" s="179">
        <v>117.2</v>
      </c>
      <c r="Z11" s="117">
        <f t="shared" si="10"/>
        <v>-3.3356840755162099E-4</v>
      </c>
      <c r="AA11" s="117">
        <f t="shared" si="11"/>
        <v>-1.6365925304238377E-2</v>
      </c>
      <c r="AB11" s="168">
        <v>198752574.56</v>
      </c>
      <c r="AC11" s="179">
        <v>117.01</v>
      </c>
      <c r="AD11" s="117">
        <f t="shared" si="12"/>
        <v>-1.6211392602154819E-3</v>
      </c>
      <c r="AE11" s="117">
        <f t="shared" si="13"/>
        <v>-1.6211604095562947E-3</v>
      </c>
      <c r="AF11" s="168">
        <v>203209596.59999999</v>
      </c>
      <c r="AG11" s="179">
        <v>119.63</v>
      </c>
      <c r="AH11" s="117">
        <f t="shared" si="14"/>
        <v>2.2424977637985226E-2</v>
      </c>
      <c r="AI11" s="117">
        <f t="shared" si="15"/>
        <v>2.2391248611229726E-2</v>
      </c>
      <c r="AJ11" s="118">
        <f t="shared" si="16"/>
        <v>9.1130539749819002E-3</v>
      </c>
      <c r="AK11" s="118">
        <f t="shared" si="17"/>
        <v>-4.5768329130671956E-2</v>
      </c>
      <c r="AL11" s="119">
        <f t="shared" si="18"/>
        <v>5.2988200219044719E-2</v>
      </c>
      <c r="AM11" s="119">
        <f t="shared" si="19"/>
        <v>-0.39135080132281869</v>
      </c>
      <c r="AN11" s="120">
        <f t="shared" si="20"/>
        <v>9.1697573075879973E-3</v>
      </c>
      <c r="AO11" s="205">
        <f t="shared" si="21"/>
        <v>0.14766159435153517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3"/>
    </row>
    <row r="12" spans="1:49" ht="12.75" customHeight="1">
      <c r="A12" s="200" t="s">
        <v>74</v>
      </c>
      <c r="B12" s="168">
        <v>207350024.5</v>
      </c>
      <c r="C12" s="179">
        <v>7.4614000000000003</v>
      </c>
      <c r="D12" s="168">
        <v>207350024.5</v>
      </c>
      <c r="E12" s="179">
        <v>7.6914999999999996</v>
      </c>
      <c r="F12" s="117">
        <f t="shared" si="0"/>
        <v>0</v>
      </c>
      <c r="G12" s="117">
        <f t="shared" si="1"/>
        <v>3.0838716594740839E-2</v>
      </c>
      <c r="H12" s="168">
        <v>214567464.63</v>
      </c>
      <c r="I12" s="179">
        <v>7.7217000000000002</v>
      </c>
      <c r="J12" s="117">
        <f t="shared" si="2"/>
        <v>3.4808002301441709E-2</v>
      </c>
      <c r="K12" s="117">
        <f t="shared" si="3"/>
        <v>3.9264122732887829E-3</v>
      </c>
      <c r="L12" s="168">
        <v>218555600.88999999</v>
      </c>
      <c r="M12" s="179">
        <v>7.6852</v>
      </c>
      <c r="N12" s="117">
        <f t="shared" si="4"/>
        <v>1.8586863888600865E-2</v>
      </c>
      <c r="O12" s="117">
        <f t="shared" si="5"/>
        <v>-4.7269383684940105E-3</v>
      </c>
      <c r="P12" s="168">
        <v>218996311.47999999</v>
      </c>
      <c r="Q12" s="179">
        <v>7.6970000000000001</v>
      </c>
      <c r="R12" s="117">
        <f t="shared" si="6"/>
        <v>2.0164689818304641E-3</v>
      </c>
      <c r="S12" s="117">
        <f t="shared" si="7"/>
        <v>1.5354187269036633E-3</v>
      </c>
      <c r="T12" s="168">
        <v>221433763.62</v>
      </c>
      <c r="U12" s="179">
        <v>7.7835000000000001</v>
      </c>
      <c r="V12" s="117">
        <f t="shared" si="8"/>
        <v>1.1130105906932673E-2</v>
      </c>
      <c r="W12" s="117">
        <f t="shared" si="9"/>
        <v>1.1238144731713657E-2</v>
      </c>
      <c r="X12" s="168">
        <v>220238622.80000001</v>
      </c>
      <c r="Y12" s="179">
        <v>7.7556000000000003</v>
      </c>
      <c r="Z12" s="117">
        <f t="shared" si="10"/>
        <v>-5.3972835960597251E-3</v>
      </c>
      <c r="AA12" s="117">
        <f t="shared" si="11"/>
        <v>-3.5845056851030789E-3</v>
      </c>
      <c r="AB12" s="168">
        <v>219624496.84</v>
      </c>
      <c r="AC12" s="179">
        <v>7.7339000000000002</v>
      </c>
      <c r="AD12" s="117">
        <f t="shared" si="12"/>
        <v>-2.7884571388629674E-3</v>
      </c>
      <c r="AE12" s="117">
        <f t="shared" si="13"/>
        <v>-2.797978235081754E-3</v>
      </c>
      <c r="AF12" s="168">
        <v>228712519.13999999</v>
      </c>
      <c r="AG12" s="179">
        <v>8.0541999999999998</v>
      </c>
      <c r="AH12" s="117">
        <f t="shared" si="14"/>
        <v>4.1379820697418621E-2</v>
      </c>
      <c r="AI12" s="117">
        <f t="shared" si="15"/>
        <v>4.1415068723412454E-2</v>
      </c>
      <c r="AJ12" s="118">
        <f t="shared" si="16"/>
        <v>1.2466940130162706E-2</v>
      </c>
      <c r="AK12" s="118">
        <f t="shared" si="17"/>
        <v>9.7305423451725694E-3</v>
      </c>
      <c r="AL12" s="119">
        <f t="shared" si="18"/>
        <v>0.10302624603740997</v>
      </c>
      <c r="AM12" s="119">
        <f t="shared" si="19"/>
        <v>4.7155951374894402E-2</v>
      </c>
      <c r="AN12" s="120">
        <f t="shared" si="20"/>
        <v>1.7691050573643011E-2</v>
      </c>
      <c r="AO12" s="205">
        <f t="shared" si="21"/>
        <v>1.7303418962298912E-2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314409250.01999998</v>
      </c>
      <c r="C13" s="167">
        <v>1850.68</v>
      </c>
      <c r="D13" s="167">
        <v>320270332.88</v>
      </c>
      <c r="E13" s="167">
        <v>1885.09</v>
      </c>
      <c r="F13" s="117">
        <f t="shared" si="0"/>
        <v>1.8641572598857011E-2</v>
      </c>
      <c r="G13" s="117">
        <f t="shared" si="1"/>
        <v>1.8593165755289867E-2</v>
      </c>
      <c r="H13" s="167">
        <v>322771778</v>
      </c>
      <c r="I13" s="167">
        <v>1899.84</v>
      </c>
      <c r="J13" s="117">
        <f t="shared" si="2"/>
        <v>7.810417835164442E-3</v>
      </c>
      <c r="K13" s="117">
        <f t="shared" si="3"/>
        <v>7.8245601005787532E-3</v>
      </c>
      <c r="L13" s="167">
        <v>321785953.56999999</v>
      </c>
      <c r="M13" s="167">
        <v>1894.03</v>
      </c>
      <c r="N13" s="117">
        <f t="shared" si="4"/>
        <v>-3.0542460561716368E-3</v>
      </c>
      <c r="O13" s="117">
        <f t="shared" si="5"/>
        <v>-3.0581522654539043E-3</v>
      </c>
      <c r="P13" s="167">
        <v>321769393.13999999</v>
      </c>
      <c r="Q13" s="167">
        <v>1893.93</v>
      </c>
      <c r="R13" s="117">
        <f t="shared" si="6"/>
        <v>-5.1464117113504347E-5</v>
      </c>
      <c r="S13" s="117">
        <f t="shared" si="7"/>
        <v>-5.2797474168787747E-5</v>
      </c>
      <c r="T13" s="167">
        <v>328341768.56</v>
      </c>
      <c r="U13" s="167">
        <v>1932.67</v>
      </c>
      <c r="V13" s="117">
        <f t="shared" si="8"/>
        <v>2.0425732092985035E-2</v>
      </c>
      <c r="W13" s="117">
        <f t="shared" si="9"/>
        <v>2.0454821455914426E-2</v>
      </c>
      <c r="X13" s="167">
        <v>325543612.38999999</v>
      </c>
      <c r="Y13" s="167">
        <v>1916.16</v>
      </c>
      <c r="Z13" s="117">
        <f t="shared" si="10"/>
        <v>-8.5220841145852919E-3</v>
      </c>
      <c r="AA13" s="117">
        <f t="shared" si="11"/>
        <v>-8.5425861631835704E-3</v>
      </c>
      <c r="AB13" s="167">
        <v>324357377.29000002</v>
      </c>
      <c r="AC13" s="167">
        <v>1909.16</v>
      </c>
      <c r="AD13" s="117">
        <f t="shared" si="12"/>
        <v>-3.6438592399068766E-3</v>
      </c>
      <c r="AE13" s="117">
        <f t="shared" si="13"/>
        <v>-3.6531396125584503E-3</v>
      </c>
      <c r="AF13" s="167">
        <v>332953352.05000001</v>
      </c>
      <c r="AG13" s="167">
        <v>1959.86</v>
      </c>
      <c r="AH13" s="117">
        <f t="shared" si="14"/>
        <v>2.6501554648823478E-2</v>
      </c>
      <c r="AI13" s="117">
        <f t="shared" si="15"/>
        <v>2.6556181776278477E-2</v>
      </c>
      <c r="AJ13" s="118">
        <f t="shared" si="16"/>
        <v>7.2634529560065813E-3</v>
      </c>
      <c r="AK13" s="118">
        <f t="shared" si="17"/>
        <v>7.2652566965871026E-3</v>
      </c>
      <c r="AL13" s="119">
        <f t="shared" si="18"/>
        <v>3.9600980384131096E-2</v>
      </c>
      <c r="AM13" s="119">
        <f t="shared" si="19"/>
        <v>3.9663888726798185E-2</v>
      </c>
      <c r="AN13" s="120">
        <f t="shared" si="20"/>
        <v>1.30997627603798E-2</v>
      </c>
      <c r="AO13" s="205">
        <f t="shared" si="21"/>
        <v>1.311468487828567E-2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2" customFormat="1" ht="12.75" customHeight="1">
      <c r="A14" s="200" t="s">
        <v>108</v>
      </c>
      <c r="B14" s="167">
        <v>135797902.72</v>
      </c>
      <c r="C14" s="167">
        <v>94.17</v>
      </c>
      <c r="D14" s="167">
        <v>140131083.33000001</v>
      </c>
      <c r="E14" s="167">
        <v>96.37</v>
      </c>
      <c r="F14" s="117">
        <f t="shared" si="0"/>
        <v>3.1909039265021241E-2</v>
      </c>
      <c r="G14" s="117">
        <f t="shared" si="1"/>
        <v>2.3362004884782871E-2</v>
      </c>
      <c r="H14" s="167">
        <v>141055906.88999999</v>
      </c>
      <c r="I14" s="167">
        <v>97.22</v>
      </c>
      <c r="J14" s="117">
        <f t="shared" si="2"/>
        <v>6.5997032066188377E-3</v>
      </c>
      <c r="K14" s="117">
        <f t="shared" si="3"/>
        <v>8.8201722527757008E-3</v>
      </c>
      <c r="L14" s="167">
        <v>142036840.72</v>
      </c>
      <c r="M14" s="167">
        <v>98.14</v>
      </c>
      <c r="N14" s="117">
        <f t="shared" si="4"/>
        <v>6.9542201502059567E-3</v>
      </c>
      <c r="O14" s="117">
        <f t="shared" si="5"/>
        <v>9.4630734416786839E-3</v>
      </c>
      <c r="P14" s="167">
        <v>141428390.06</v>
      </c>
      <c r="Q14" s="167">
        <v>97.57</v>
      </c>
      <c r="R14" s="117">
        <f t="shared" si="6"/>
        <v>-4.2837524188491854E-3</v>
      </c>
      <c r="S14" s="117">
        <f t="shared" si="7"/>
        <v>-5.8080293458325598E-3</v>
      </c>
      <c r="T14" s="167">
        <v>144653229.38999999</v>
      </c>
      <c r="U14" s="167">
        <v>99.12</v>
      </c>
      <c r="V14" s="117">
        <f t="shared" si="8"/>
        <v>2.2801923493803951E-2</v>
      </c>
      <c r="W14" s="117">
        <f t="shared" si="9"/>
        <v>1.5886030542174967E-2</v>
      </c>
      <c r="X14" s="167">
        <v>142663197.31999999</v>
      </c>
      <c r="Y14" s="167">
        <v>98.21</v>
      </c>
      <c r="Z14" s="117">
        <f t="shared" si="10"/>
        <v>-1.3757259885533987E-2</v>
      </c>
      <c r="AA14" s="117">
        <f t="shared" si="11"/>
        <v>-9.1807909604520854E-3</v>
      </c>
      <c r="AB14" s="167">
        <v>143080103.19</v>
      </c>
      <c r="AC14" s="167">
        <v>98.48</v>
      </c>
      <c r="AD14" s="117">
        <f t="shared" si="12"/>
        <v>2.9223084708025018E-3</v>
      </c>
      <c r="AE14" s="117">
        <f t="shared" si="13"/>
        <v>2.7492108746564529E-3</v>
      </c>
      <c r="AF14" s="167">
        <v>145683594</v>
      </c>
      <c r="AG14" s="167">
        <v>100.81</v>
      </c>
      <c r="AH14" s="117">
        <f t="shared" si="14"/>
        <v>1.8196036709190483E-2</v>
      </c>
      <c r="AI14" s="117">
        <f t="shared" si="15"/>
        <v>2.3659626320064971E-2</v>
      </c>
      <c r="AJ14" s="118">
        <f t="shared" si="16"/>
        <v>8.9177773739074762E-3</v>
      </c>
      <c r="AK14" s="118">
        <f t="shared" si="17"/>
        <v>8.6189122512311239E-3</v>
      </c>
      <c r="AL14" s="119">
        <f t="shared" si="18"/>
        <v>3.9623690462195091E-2</v>
      </c>
      <c r="AM14" s="119">
        <f t="shared" si="19"/>
        <v>4.6072429179205121E-2</v>
      </c>
      <c r="AN14" s="120">
        <f t="shared" si="20"/>
        <v>1.4837530160697146E-2</v>
      </c>
      <c r="AO14" s="205">
        <f t="shared" si="21"/>
        <v>1.2285679553153447E-2</v>
      </c>
      <c r="AP14" s="124"/>
      <c r="AQ14" s="122"/>
      <c r="AR14" s="122"/>
      <c r="AS14" s="123"/>
      <c r="AT14" s="123"/>
    </row>
    <row r="15" spans="1:49" s="282" customFormat="1" ht="12.75" customHeight="1">
      <c r="A15" s="200" t="s">
        <v>163</v>
      </c>
      <c r="B15" s="167">
        <v>244587073.50999999</v>
      </c>
      <c r="C15" s="167">
        <v>0.97</v>
      </c>
      <c r="D15" s="167">
        <v>244587073.50999999</v>
      </c>
      <c r="E15" s="167">
        <v>1</v>
      </c>
      <c r="F15" s="117">
        <f t="shared" si="0"/>
        <v>0</v>
      </c>
      <c r="G15" s="117">
        <f t="shared" si="1"/>
        <v>3.0927835051546421E-2</v>
      </c>
      <c r="H15" s="167">
        <v>244587073.50999999</v>
      </c>
      <c r="I15" s="167">
        <v>1.01</v>
      </c>
      <c r="J15" s="117">
        <f t="shared" si="2"/>
        <v>0</v>
      </c>
      <c r="K15" s="117">
        <f t="shared" si="3"/>
        <v>1.0000000000000009E-2</v>
      </c>
      <c r="L15" s="167">
        <v>253659117.72</v>
      </c>
      <c r="M15" s="167">
        <v>1.02</v>
      </c>
      <c r="N15" s="117">
        <f t="shared" si="4"/>
        <v>3.7091266025672025E-2</v>
      </c>
      <c r="O15" s="117">
        <f t="shared" si="5"/>
        <v>9.9009900990099098E-3</v>
      </c>
      <c r="P15" s="167">
        <v>253659117.72</v>
      </c>
      <c r="Q15" s="167">
        <v>1.02</v>
      </c>
      <c r="R15" s="117">
        <f t="shared" si="6"/>
        <v>0</v>
      </c>
      <c r="S15" s="117">
        <f t="shared" si="7"/>
        <v>0</v>
      </c>
      <c r="T15" s="167">
        <v>260901544.56</v>
      </c>
      <c r="U15" s="167">
        <v>1.04</v>
      </c>
      <c r="V15" s="117">
        <f t="shared" si="8"/>
        <v>2.8551809629782401E-2</v>
      </c>
      <c r="W15" s="117">
        <f t="shared" si="9"/>
        <v>1.9607843137254919E-2</v>
      </c>
      <c r="X15" s="167">
        <v>260901544.56</v>
      </c>
      <c r="Y15" s="167">
        <v>0.88</v>
      </c>
      <c r="Z15" s="117">
        <f t="shared" si="10"/>
        <v>0</v>
      </c>
      <c r="AA15" s="117">
        <f t="shared" si="11"/>
        <v>-0.15384615384615388</v>
      </c>
      <c r="AB15" s="167">
        <v>220707657.65000001</v>
      </c>
      <c r="AC15" s="167">
        <v>0.88</v>
      </c>
      <c r="AD15" s="117">
        <f t="shared" si="12"/>
        <v>-0.15405768094545158</v>
      </c>
      <c r="AE15" s="117">
        <f t="shared" si="13"/>
        <v>0</v>
      </c>
      <c r="AF15" s="167">
        <v>225902308.53999999</v>
      </c>
      <c r="AG15" s="167">
        <v>0.9</v>
      </c>
      <c r="AH15" s="117">
        <f t="shared" si="14"/>
        <v>2.353634189819415E-2</v>
      </c>
      <c r="AI15" s="117">
        <f t="shared" si="15"/>
        <v>2.2727272727272749E-2</v>
      </c>
      <c r="AJ15" s="118">
        <f t="shared" si="16"/>
        <v>-8.1097829239753765E-3</v>
      </c>
      <c r="AK15" s="118">
        <f t="shared" si="17"/>
        <v>-7.5852766038837349E-3</v>
      </c>
      <c r="AL15" s="119">
        <f t="shared" si="18"/>
        <v>-7.6393100836688613E-2</v>
      </c>
      <c r="AM15" s="119">
        <f t="shared" si="19"/>
        <v>-9.9999999999999978E-2</v>
      </c>
      <c r="AN15" s="120">
        <f t="shared" si="20"/>
        <v>6.0889299627825445E-2</v>
      </c>
      <c r="AO15" s="205">
        <f t="shared" si="21"/>
        <v>6.007602886346413E-2</v>
      </c>
      <c r="AP15" s="124"/>
      <c r="AQ15" s="122"/>
      <c r="AR15" s="122"/>
      <c r="AS15" s="123"/>
      <c r="AT15" s="123"/>
    </row>
    <row r="16" spans="1:49" s="282" customFormat="1" ht="12.75" customHeight="1">
      <c r="A16" s="200" t="s">
        <v>166</v>
      </c>
      <c r="B16" s="167">
        <v>189843452.16999999</v>
      </c>
      <c r="C16" s="167">
        <v>1.043121</v>
      </c>
      <c r="D16" s="167">
        <v>196568913.13999999</v>
      </c>
      <c r="E16" s="167">
        <v>1.0806199999999999</v>
      </c>
      <c r="F16" s="117">
        <f t="shared" si="0"/>
        <v>3.5426352044933947E-2</v>
      </c>
      <c r="G16" s="117">
        <f t="shared" si="1"/>
        <v>3.5948849654066931E-2</v>
      </c>
      <c r="H16" s="167">
        <v>184057551.40000001</v>
      </c>
      <c r="I16" s="167">
        <v>1.012937</v>
      </c>
      <c r="J16" s="117">
        <f t="shared" si="2"/>
        <v>-6.3648730311130927E-2</v>
      </c>
      <c r="K16" s="117">
        <f t="shared" si="3"/>
        <v>-6.2633488182709876E-2</v>
      </c>
      <c r="L16" s="167">
        <v>195904781.78</v>
      </c>
      <c r="M16" s="167">
        <v>1.077645</v>
      </c>
      <c r="N16" s="117">
        <f t="shared" si="4"/>
        <v>6.4366988965604569E-2</v>
      </c>
      <c r="O16" s="117">
        <f t="shared" si="5"/>
        <v>6.3881564203894209E-2</v>
      </c>
      <c r="P16" s="167">
        <v>199949127.59999999</v>
      </c>
      <c r="Q16" s="167">
        <v>1.09995</v>
      </c>
      <c r="R16" s="117">
        <f t="shared" si="6"/>
        <v>2.064444667073911E-2</v>
      </c>
      <c r="S16" s="117">
        <f t="shared" si="7"/>
        <v>2.0697910721991026E-2</v>
      </c>
      <c r="T16" s="167">
        <v>203655473.71000001</v>
      </c>
      <c r="U16" s="167">
        <v>1.1204190000000001</v>
      </c>
      <c r="V16" s="117">
        <f t="shared" si="8"/>
        <v>1.8536445517354758E-2</v>
      </c>
      <c r="W16" s="117">
        <f t="shared" si="9"/>
        <v>1.8609027683076568E-2</v>
      </c>
      <c r="X16" s="167">
        <v>196833233.65000001</v>
      </c>
      <c r="Y16" s="167">
        <v>1.0827709999999999</v>
      </c>
      <c r="Z16" s="117">
        <f t="shared" si="10"/>
        <v>-3.3498928046072018E-2</v>
      </c>
      <c r="AA16" s="117">
        <f t="shared" si="11"/>
        <v>-3.3601715072664892E-2</v>
      </c>
      <c r="AB16" s="167">
        <v>196264221</v>
      </c>
      <c r="AC16" s="167">
        <v>1.079907</v>
      </c>
      <c r="AD16" s="117">
        <f t="shared" si="12"/>
        <v>-2.8908362650374307E-3</v>
      </c>
      <c r="AE16" s="117">
        <f t="shared" si="13"/>
        <v>-2.6450653000495744E-3</v>
      </c>
      <c r="AF16" s="167">
        <v>205298365.62</v>
      </c>
      <c r="AG16" s="167">
        <v>1.1264099999999999</v>
      </c>
      <c r="AH16" s="117">
        <f t="shared" si="14"/>
        <v>4.6030522394603979E-2</v>
      </c>
      <c r="AI16" s="117">
        <f t="shared" si="15"/>
        <v>4.306204145356958E-2</v>
      </c>
      <c r="AJ16" s="118">
        <f t="shared" si="16"/>
        <v>1.0620782621374497E-2</v>
      </c>
      <c r="AK16" s="118">
        <f t="shared" si="17"/>
        <v>1.0414890645146745E-2</v>
      </c>
      <c r="AL16" s="119">
        <f t="shared" si="18"/>
        <v>4.4409120142932995E-2</v>
      </c>
      <c r="AM16" s="119">
        <f t="shared" si="19"/>
        <v>4.2373822435268646E-2</v>
      </c>
      <c r="AN16" s="120">
        <f t="shared" si="20"/>
        <v>4.2369169160118514E-2</v>
      </c>
      <c r="AO16" s="205">
        <f t="shared" si="21"/>
        <v>4.1736381459444347E-2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281611607.44999999</v>
      </c>
      <c r="C17" s="167">
        <v>96.95</v>
      </c>
      <c r="D17" s="167">
        <v>286609130</v>
      </c>
      <c r="E17" s="167">
        <v>98.67</v>
      </c>
      <c r="F17" s="117">
        <f t="shared" si="0"/>
        <v>1.7746152565416961E-2</v>
      </c>
      <c r="G17" s="117">
        <f t="shared" si="1"/>
        <v>1.7741103661681266E-2</v>
      </c>
      <c r="H17" s="167">
        <v>287473822.77999997</v>
      </c>
      <c r="I17" s="167">
        <v>98.99</v>
      </c>
      <c r="J17" s="117">
        <f t="shared" si="2"/>
        <v>3.0169756978780521E-3</v>
      </c>
      <c r="K17" s="117">
        <f t="shared" si="3"/>
        <v>3.2431336779162176E-3</v>
      </c>
      <c r="L17" s="167">
        <v>288012919.17000002</v>
      </c>
      <c r="M17" s="167">
        <v>99.18</v>
      </c>
      <c r="N17" s="117">
        <f t="shared" si="4"/>
        <v>1.8752886255407292E-3</v>
      </c>
      <c r="O17" s="117">
        <f t="shared" si="5"/>
        <v>1.9193857965452263E-3</v>
      </c>
      <c r="P17" s="167">
        <v>288667405.69</v>
      </c>
      <c r="Q17" s="167">
        <v>99.33</v>
      </c>
      <c r="R17" s="117">
        <f t="shared" si="6"/>
        <v>2.2724207021202038E-3</v>
      </c>
      <c r="S17" s="117">
        <f t="shared" si="7"/>
        <v>1.5124016938898111E-3</v>
      </c>
      <c r="T17" s="167">
        <v>293813450.18000001</v>
      </c>
      <c r="U17" s="167">
        <v>101.09</v>
      </c>
      <c r="V17" s="117">
        <f t="shared" si="8"/>
        <v>1.7826898321614975E-2</v>
      </c>
      <c r="W17" s="117">
        <f t="shared" si="9"/>
        <v>1.7718715393134049E-2</v>
      </c>
      <c r="X17" s="167">
        <v>292622506.64999998</v>
      </c>
      <c r="Y17" s="167">
        <v>100.72</v>
      </c>
      <c r="Z17" s="117">
        <f t="shared" si="10"/>
        <v>-4.053400309857901E-3</v>
      </c>
      <c r="AA17" s="117">
        <f t="shared" si="11"/>
        <v>-3.6601048570581119E-3</v>
      </c>
      <c r="AB17" s="167">
        <v>292643164.94</v>
      </c>
      <c r="AC17" s="167">
        <v>100.66</v>
      </c>
      <c r="AD17" s="117">
        <f t="shared" si="12"/>
        <v>7.0597064581674279E-5</v>
      </c>
      <c r="AE17" s="117">
        <f t="shared" si="13"/>
        <v>-5.9571088165212744E-4</v>
      </c>
      <c r="AF17" s="167">
        <v>304828099.25999999</v>
      </c>
      <c r="AG17" s="167">
        <v>104.79</v>
      </c>
      <c r="AH17" s="117">
        <f t="shared" si="14"/>
        <v>4.1637515513127547E-2</v>
      </c>
      <c r="AI17" s="117">
        <f t="shared" si="15"/>
        <v>4.1029207232267134E-2</v>
      </c>
      <c r="AJ17" s="118">
        <f t="shared" si="16"/>
        <v>1.004905602255278E-2</v>
      </c>
      <c r="AK17" s="118">
        <f t="shared" si="17"/>
        <v>9.8635164645904348E-3</v>
      </c>
      <c r="AL17" s="119">
        <f t="shared" si="18"/>
        <v>6.356730247916384E-2</v>
      </c>
      <c r="AM17" s="119">
        <f t="shared" si="19"/>
        <v>6.2024931590149025E-2</v>
      </c>
      <c r="AN17" s="120">
        <f t="shared" si="20"/>
        <v>1.5084317783003901E-2</v>
      </c>
      <c r="AO17" s="205">
        <f t="shared" si="21"/>
        <v>1.4947643769597117E-2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10764939403.360001</v>
      </c>
      <c r="C18" s="173"/>
      <c r="D18" s="172">
        <f>SUM(D5:D17)</f>
        <v>10931321199.459999</v>
      </c>
      <c r="E18" s="173"/>
      <c r="F18" s="117">
        <f>((D18-B18)/B18)</f>
        <v>1.5455897136593882E-2</v>
      </c>
      <c r="G18" s="117"/>
      <c r="H18" s="172">
        <f>SUM(H5:H17)</f>
        <v>10982825135.859999</v>
      </c>
      <c r="I18" s="173"/>
      <c r="J18" s="117">
        <f>((H18-D18)/D18)</f>
        <v>4.7115929959631857E-3</v>
      </c>
      <c r="K18" s="117"/>
      <c r="L18" s="172">
        <f>SUM(L5:L17)</f>
        <v>10991530382.909998</v>
      </c>
      <c r="M18" s="173"/>
      <c r="N18" s="117">
        <f>((L18-H18)/H18)</f>
        <v>7.9262365942399957E-4</v>
      </c>
      <c r="O18" s="117"/>
      <c r="P18" s="172">
        <f>SUM(P5:P17)</f>
        <v>11014806474.309998</v>
      </c>
      <c r="Q18" s="173"/>
      <c r="R18" s="117">
        <f>((P18-L18)/L18)</f>
        <v>2.1176388172651616E-3</v>
      </c>
      <c r="S18" s="117"/>
      <c r="T18" s="172">
        <f>SUM(T5:T17)</f>
        <v>11161859859.219997</v>
      </c>
      <c r="U18" s="173"/>
      <c r="V18" s="117">
        <f>((T18-P18)/P18)</f>
        <v>1.3350519162817315E-2</v>
      </c>
      <c r="W18" s="117"/>
      <c r="X18" s="172">
        <f>SUM(X5:X17)</f>
        <v>11113206865.969997</v>
      </c>
      <c r="Y18" s="173"/>
      <c r="Z18" s="117">
        <f>((X18-T18)/T18)</f>
        <v>-4.3588607869692354E-3</v>
      </c>
      <c r="AA18" s="117"/>
      <c r="AB18" s="172">
        <f>SUM(AB5:AB17)</f>
        <v>11031315598.510002</v>
      </c>
      <c r="AC18" s="173"/>
      <c r="AD18" s="117">
        <f>((AB18-X18)/X18)</f>
        <v>-7.3688241789826104E-3</v>
      </c>
      <c r="AE18" s="117"/>
      <c r="AF18" s="172">
        <f>SUM(AF5:AF17)</f>
        <v>11238464821.83</v>
      </c>
      <c r="AG18" s="173"/>
      <c r="AH18" s="117">
        <f>((AF18-AB18)/AB18)</f>
        <v>1.8778288180602627E-2</v>
      </c>
      <c r="AI18" s="117"/>
      <c r="AJ18" s="118">
        <f t="shared" si="16"/>
        <v>5.4348593733392903E-3</v>
      </c>
      <c r="AK18" s="118"/>
      <c r="AL18" s="119">
        <f t="shared" si="18"/>
        <v>2.8097575468295045E-2</v>
      </c>
      <c r="AM18" s="119"/>
      <c r="AN18" s="120">
        <f t="shared" si="20"/>
        <v>9.5173123912621546E-3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330722141780.06</v>
      </c>
      <c r="C20" s="175">
        <v>100</v>
      </c>
      <c r="D20" s="175">
        <v>327861311638.71002</v>
      </c>
      <c r="E20" s="175">
        <v>100</v>
      </c>
      <c r="F20" s="117">
        <f t="shared" ref="F20:F42" si="22">((D20-B20)/B20)</f>
        <v>-8.6502528253838903E-3</v>
      </c>
      <c r="G20" s="117">
        <f t="shared" ref="G20:G42" si="23">((E20-C20)/C20)</f>
        <v>0</v>
      </c>
      <c r="H20" s="175">
        <v>324064877898.28003</v>
      </c>
      <c r="I20" s="175">
        <v>100</v>
      </c>
      <c r="J20" s="117">
        <f t="shared" ref="J20:J42" si="24">((H20-D20)/D20)</f>
        <v>-1.1579389228496438E-2</v>
      </c>
      <c r="K20" s="117">
        <f t="shared" ref="K20:K42" si="25">((I20-E20)/E20)</f>
        <v>0</v>
      </c>
      <c r="L20" s="175">
        <v>323484189848.58002</v>
      </c>
      <c r="M20" s="175">
        <v>100</v>
      </c>
      <c r="N20" s="117">
        <f t="shared" ref="N20:N42" si="26">((L20-H20)/H20)</f>
        <v>-1.7918882585057027E-3</v>
      </c>
      <c r="O20" s="117">
        <f t="shared" ref="O20:O42" si="27">((M20-I20)/I20)</f>
        <v>0</v>
      </c>
      <c r="P20" s="175">
        <v>325570833599.91998</v>
      </c>
      <c r="Q20" s="175">
        <v>100</v>
      </c>
      <c r="R20" s="117">
        <f t="shared" ref="R20:R42" si="28">((P20-L20)/L20)</f>
        <v>6.4505277748402624E-3</v>
      </c>
      <c r="S20" s="117">
        <f t="shared" ref="S20:S42" si="29">((Q20-M20)/M20)</f>
        <v>0</v>
      </c>
      <c r="T20" s="175">
        <v>326230678987.10999</v>
      </c>
      <c r="U20" s="175">
        <v>100</v>
      </c>
      <c r="V20" s="117">
        <f t="shared" ref="V20:V42" si="30">((T20-P20)/P20)</f>
        <v>2.0267337214882647E-3</v>
      </c>
      <c r="W20" s="117">
        <f t="shared" ref="W20:W42" si="31">((U20-Q20)/Q20)</f>
        <v>0</v>
      </c>
      <c r="X20" s="175">
        <v>325855974502.03003</v>
      </c>
      <c r="Y20" s="175">
        <v>100</v>
      </c>
      <c r="Z20" s="117">
        <f t="shared" ref="Z20:Z42" si="32">((X20-T20)/T20)</f>
        <v>-1.1485875155682749E-3</v>
      </c>
      <c r="AA20" s="117">
        <f t="shared" ref="AA20:AA42" si="33">((Y20-U20)/U20)</f>
        <v>0</v>
      </c>
      <c r="AB20" s="175">
        <v>342701853353.12</v>
      </c>
      <c r="AC20" s="175">
        <v>100</v>
      </c>
      <c r="AD20" s="117">
        <f t="shared" ref="AD20:AD42" si="34">((AB20-X20)/X20)</f>
        <v>5.1697314670488013E-2</v>
      </c>
      <c r="AE20" s="117">
        <f t="shared" ref="AE20:AE42" si="35">((AC20-Y20)/Y20)</f>
        <v>0</v>
      </c>
      <c r="AF20" s="175">
        <v>324672921363.41998</v>
      </c>
      <c r="AG20" s="175">
        <v>100</v>
      </c>
      <c r="AH20" s="117">
        <f t="shared" ref="AH20:AH42" si="36">((AF20-AB20)/AB20)</f>
        <v>-5.2608212687787835E-2</v>
      </c>
      <c r="AI20" s="117">
        <f t="shared" ref="AI20:AI42" si="37">((AG20-AC20)/AC20)</f>
        <v>0</v>
      </c>
      <c r="AJ20" s="118">
        <f t="shared" si="16"/>
        <v>-1.9504692936157001E-3</v>
      </c>
      <c r="AK20" s="118">
        <f t="shared" si="17"/>
        <v>0</v>
      </c>
      <c r="AL20" s="119">
        <f t="shared" si="18"/>
        <v>-9.7248140055131507E-3</v>
      </c>
      <c r="AM20" s="119">
        <f t="shared" si="19"/>
        <v>0</v>
      </c>
      <c r="AN20" s="120">
        <f t="shared" si="20"/>
        <v>2.8457883533470622E-2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225628604993.37</v>
      </c>
      <c r="C21" s="175">
        <v>100</v>
      </c>
      <c r="D21" s="175">
        <v>225579634261.28</v>
      </c>
      <c r="E21" s="175">
        <v>100</v>
      </c>
      <c r="F21" s="117">
        <f t="shared" si="22"/>
        <v>-2.1704132812165071E-4</v>
      </c>
      <c r="G21" s="117">
        <f t="shared" si="23"/>
        <v>0</v>
      </c>
      <c r="H21" s="175">
        <v>224575972222.70999</v>
      </c>
      <c r="I21" s="175">
        <v>100</v>
      </c>
      <c r="J21" s="117">
        <f t="shared" si="24"/>
        <v>-4.449258204787694E-3</v>
      </c>
      <c r="K21" s="117">
        <f t="shared" si="25"/>
        <v>0</v>
      </c>
      <c r="L21" s="175">
        <v>225089941743.45999</v>
      </c>
      <c r="M21" s="175">
        <v>100</v>
      </c>
      <c r="N21" s="117">
        <f t="shared" si="26"/>
        <v>2.2886220447497427E-3</v>
      </c>
      <c r="O21" s="117">
        <f t="shared" si="27"/>
        <v>0</v>
      </c>
      <c r="P21" s="175">
        <v>222845721613.78</v>
      </c>
      <c r="Q21" s="175">
        <v>100</v>
      </c>
      <c r="R21" s="117">
        <f t="shared" si="28"/>
        <v>-9.9703261385076913E-3</v>
      </c>
      <c r="S21" s="117">
        <f t="shared" si="29"/>
        <v>0</v>
      </c>
      <c r="T21" s="175">
        <v>222043578806.20001</v>
      </c>
      <c r="U21" s="175">
        <v>100</v>
      </c>
      <c r="V21" s="117">
        <f t="shared" si="30"/>
        <v>-3.5995432255603371E-3</v>
      </c>
      <c r="W21" s="117">
        <f t="shared" si="31"/>
        <v>0</v>
      </c>
      <c r="X21" s="175">
        <v>220480111494.76999</v>
      </c>
      <c r="Y21" s="175">
        <v>100</v>
      </c>
      <c r="Z21" s="117">
        <f t="shared" si="32"/>
        <v>-7.0412633404482276E-3</v>
      </c>
      <c r="AA21" s="117">
        <f t="shared" si="33"/>
        <v>0</v>
      </c>
      <c r="AB21" s="175">
        <v>224174759456.92001</v>
      </c>
      <c r="AC21" s="175">
        <v>100</v>
      </c>
      <c r="AD21" s="117">
        <f t="shared" si="34"/>
        <v>1.675728453283944E-2</v>
      </c>
      <c r="AE21" s="117">
        <f t="shared" si="35"/>
        <v>0</v>
      </c>
      <c r="AF21" s="175">
        <v>223592900417.91</v>
      </c>
      <c r="AG21" s="175">
        <v>100</v>
      </c>
      <c r="AH21" s="117">
        <f t="shared" si="36"/>
        <v>-2.5955600015791541E-3</v>
      </c>
      <c r="AI21" s="117">
        <f t="shared" si="37"/>
        <v>0</v>
      </c>
      <c r="AJ21" s="118">
        <f t="shared" si="16"/>
        <v>-1.1033857076769467E-3</v>
      </c>
      <c r="AK21" s="118">
        <f t="shared" si="17"/>
        <v>0</v>
      </c>
      <c r="AL21" s="119">
        <f t="shared" si="18"/>
        <v>-8.8072394029544334E-3</v>
      </c>
      <c r="AM21" s="119">
        <f t="shared" si="19"/>
        <v>0</v>
      </c>
      <c r="AN21" s="120">
        <f t="shared" si="20"/>
        <v>8.1488661526989362E-3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21104778676.259998</v>
      </c>
      <c r="C22" s="175">
        <v>1</v>
      </c>
      <c r="D22" s="175">
        <v>20961479708.189999</v>
      </c>
      <c r="E22" s="175">
        <v>1</v>
      </c>
      <c r="F22" s="117">
        <f t="shared" si="22"/>
        <v>-6.7898825317316176E-3</v>
      </c>
      <c r="G22" s="117">
        <f t="shared" si="23"/>
        <v>0</v>
      </c>
      <c r="H22" s="175">
        <v>20214119614.110001</v>
      </c>
      <c r="I22" s="175">
        <v>1</v>
      </c>
      <c r="J22" s="117">
        <f t="shared" si="24"/>
        <v>-3.5653975982811559E-2</v>
      </c>
      <c r="K22" s="117">
        <f t="shared" si="25"/>
        <v>0</v>
      </c>
      <c r="L22" s="175">
        <v>20058922010.650002</v>
      </c>
      <c r="M22" s="175">
        <v>1</v>
      </c>
      <c r="N22" s="117">
        <f t="shared" si="26"/>
        <v>-7.6776830464418038E-3</v>
      </c>
      <c r="O22" s="117">
        <f t="shared" si="27"/>
        <v>0</v>
      </c>
      <c r="P22" s="175">
        <v>19892898359.259998</v>
      </c>
      <c r="Q22" s="175">
        <v>1</v>
      </c>
      <c r="R22" s="117">
        <f t="shared" si="28"/>
        <v>-8.2767982896516223E-3</v>
      </c>
      <c r="S22" s="117">
        <f t="shared" si="29"/>
        <v>0</v>
      </c>
      <c r="T22" s="175">
        <v>19696593303.139999</v>
      </c>
      <c r="U22" s="175">
        <v>1</v>
      </c>
      <c r="V22" s="117">
        <f t="shared" si="30"/>
        <v>-9.8680972764645103E-3</v>
      </c>
      <c r="W22" s="117">
        <f t="shared" si="31"/>
        <v>0</v>
      </c>
      <c r="X22" s="175">
        <v>19377013593.639999</v>
      </c>
      <c r="Y22" s="175">
        <v>1</v>
      </c>
      <c r="Z22" s="117">
        <f t="shared" si="32"/>
        <v>-1.6225126070357209E-2</v>
      </c>
      <c r="AA22" s="117">
        <f t="shared" si="33"/>
        <v>0</v>
      </c>
      <c r="AB22" s="175">
        <v>17718718454.59</v>
      </c>
      <c r="AC22" s="175">
        <v>1</v>
      </c>
      <c r="AD22" s="117">
        <f t="shared" si="34"/>
        <v>-8.5580532368222703E-2</v>
      </c>
      <c r="AE22" s="117">
        <f t="shared" si="35"/>
        <v>0</v>
      </c>
      <c r="AF22" s="175">
        <v>17354722861.82</v>
      </c>
      <c r="AG22" s="175">
        <v>1</v>
      </c>
      <c r="AH22" s="117">
        <f t="shared" si="36"/>
        <v>-2.0542997717518791E-2</v>
      </c>
      <c r="AI22" s="117">
        <f t="shared" si="37"/>
        <v>0</v>
      </c>
      <c r="AJ22" s="118">
        <f t="shared" si="16"/>
        <v>-2.382688666039998E-2</v>
      </c>
      <c r="AK22" s="118">
        <f t="shared" si="17"/>
        <v>0</v>
      </c>
      <c r="AL22" s="119">
        <f t="shared" si="18"/>
        <v>-0.17206594651620796</v>
      </c>
      <c r="AM22" s="119">
        <f t="shared" si="19"/>
        <v>0</v>
      </c>
      <c r="AN22" s="120">
        <f t="shared" si="20"/>
        <v>2.6751963418340491E-2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846788258.23000002</v>
      </c>
      <c r="C23" s="175">
        <v>100</v>
      </c>
      <c r="D23" s="175">
        <v>886718973.24000001</v>
      </c>
      <c r="E23" s="175">
        <v>100</v>
      </c>
      <c r="F23" s="117">
        <f t="shared" si="22"/>
        <v>4.7155489724745599E-2</v>
      </c>
      <c r="G23" s="117">
        <f t="shared" si="23"/>
        <v>0</v>
      </c>
      <c r="H23" s="175">
        <v>869383921</v>
      </c>
      <c r="I23" s="175">
        <v>100</v>
      </c>
      <c r="J23" s="117">
        <f t="shared" si="24"/>
        <v>-1.9549657516246797E-2</v>
      </c>
      <c r="K23" s="117">
        <f t="shared" si="25"/>
        <v>0</v>
      </c>
      <c r="L23" s="175">
        <v>877443393.24000001</v>
      </c>
      <c r="M23" s="175">
        <v>100</v>
      </c>
      <c r="N23" s="117">
        <f t="shared" si="26"/>
        <v>9.2703258541171132E-3</v>
      </c>
      <c r="O23" s="117">
        <f t="shared" si="27"/>
        <v>0</v>
      </c>
      <c r="P23" s="175">
        <v>859870733.24000001</v>
      </c>
      <c r="Q23" s="175">
        <v>100</v>
      </c>
      <c r="R23" s="117">
        <f t="shared" si="28"/>
        <v>-2.0027115293571412E-2</v>
      </c>
      <c r="S23" s="117">
        <f t="shared" si="29"/>
        <v>0</v>
      </c>
      <c r="T23" s="175">
        <v>885725733.24000001</v>
      </c>
      <c r="U23" s="175">
        <v>100</v>
      </c>
      <c r="V23" s="117">
        <f t="shared" si="30"/>
        <v>3.0068473086155807E-2</v>
      </c>
      <c r="W23" s="117">
        <f t="shared" si="31"/>
        <v>0</v>
      </c>
      <c r="X23" s="175">
        <v>881466204.75999999</v>
      </c>
      <c r="Y23" s="175">
        <v>100</v>
      </c>
      <c r="Z23" s="117">
        <f t="shared" si="32"/>
        <v>-4.8090829024675513E-3</v>
      </c>
      <c r="AA23" s="117">
        <f t="shared" si="33"/>
        <v>0</v>
      </c>
      <c r="AB23" s="175">
        <v>866865293.75999999</v>
      </c>
      <c r="AC23" s="175">
        <v>100</v>
      </c>
      <c r="AD23" s="117">
        <f t="shared" si="34"/>
        <v>-1.6564345769756929E-2</v>
      </c>
      <c r="AE23" s="117">
        <f t="shared" si="35"/>
        <v>0</v>
      </c>
      <c r="AF23" s="175">
        <v>866865293.75999999</v>
      </c>
      <c r="AG23" s="175">
        <v>100</v>
      </c>
      <c r="AH23" s="117">
        <f t="shared" si="36"/>
        <v>0</v>
      </c>
      <c r="AI23" s="117">
        <f t="shared" si="37"/>
        <v>0</v>
      </c>
      <c r="AJ23" s="118">
        <f t="shared" si="16"/>
        <v>3.1930108978719791E-3</v>
      </c>
      <c r="AK23" s="118">
        <f t="shared" si="17"/>
        <v>0</v>
      </c>
      <c r="AL23" s="119">
        <f t="shared" si="18"/>
        <v>-2.2390046992516992E-2</v>
      </c>
      <c r="AM23" s="119">
        <f t="shared" si="19"/>
        <v>0</v>
      </c>
      <c r="AN23" s="120">
        <f t="shared" si="20"/>
        <v>2.453251184719971E-2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93634595414.610001</v>
      </c>
      <c r="C24" s="171">
        <v>1</v>
      </c>
      <c r="D24" s="175">
        <v>94103739365.5</v>
      </c>
      <c r="E24" s="171">
        <v>1</v>
      </c>
      <c r="F24" s="117">
        <f t="shared" si="22"/>
        <v>5.0103698191106601E-3</v>
      </c>
      <c r="G24" s="117">
        <f t="shared" si="23"/>
        <v>0</v>
      </c>
      <c r="H24" s="175">
        <v>94333996174.630005</v>
      </c>
      <c r="I24" s="171">
        <v>1</v>
      </c>
      <c r="J24" s="117">
        <f t="shared" si="24"/>
        <v>2.4468401647216673E-3</v>
      </c>
      <c r="K24" s="117">
        <f t="shared" si="25"/>
        <v>0</v>
      </c>
      <c r="L24" s="175">
        <v>94106740050.479996</v>
      </c>
      <c r="M24" s="171">
        <v>1</v>
      </c>
      <c r="N24" s="117">
        <f t="shared" si="26"/>
        <v>-2.4090585935670024E-3</v>
      </c>
      <c r="O24" s="117">
        <f t="shared" si="27"/>
        <v>0</v>
      </c>
      <c r="P24" s="175">
        <v>94106740050.479996</v>
      </c>
      <c r="Q24" s="171">
        <v>1</v>
      </c>
      <c r="R24" s="117">
        <f t="shared" si="28"/>
        <v>0</v>
      </c>
      <c r="S24" s="117">
        <f t="shared" si="29"/>
        <v>0</v>
      </c>
      <c r="T24" s="175">
        <v>92379808364.050003</v>
      </c>
      <c r="U24" s="171">
        <v>1</v>
      </c>
      <c r="V24" s="117">
        <f t="shared" si="30"/>
        <v>-1.8350775784004902E-2</v>
      </c>
      <c r="W24" s="117">
        <f t="shared" si="31"/>
        <v>0</v>
      </c>
      <c r="X24" s="175">
        <v>92379808364.050003</v>
      </c>
      <c r="Y24" s="171">
        <v>1</v>
      </c>
      <c r="Z24" s="117">
        <f t="shared" si="32"/>
        <v>0</v>
      </c>
      <c r="AA24" s="117">
        <f t="shared" si="33"/>
        <v>0</v>
      </c>
      <c r="AB24" s="175">
        <v>93033630236.550003</v>
      </c>
      <c r="AC24" s="171">
        <v>1</v>
      </c>
      <c r="AD24" s="117">
        <f t="shared" si="34"/>
        <v>7.0775409050798333E-3</v>
      </c>
      <c r="AE24" s="117">
        <f t="shared" si="35"/>
        <v>0</v>
      </c>
      <c r="AF24" s="175">
        <v>93033630236.550003</v>
      </c>
      <c r="AG24" s="171">
        <v>1</v>
      </c>
      <c r="AH24" s="117">
        <f t="shared" si="36"/>
        <v>0</v>
      </c>
      <c r="AI24" s="117">
        <f t="shared" si="37"/>
        <v>0</v>
      </c>
      <c r="AJ24" s="118">
        <f t="shared" si="16"/>
        <v>-7.781354360824681E-4</v>
      </c>
      <c r="AK24" s="118">
        <f t="shared" si="17"/>
        <v>0</v>
      </c>
      <c r="AL24" s="119">
        <f t="shared" si="18"/>
        <v>-1.1371589866303621E-2</v>
      </c>
      <c r="AM24" s="119">
        <f t="shared" si="19"/>
        <v>0</v>
      </c>
      <c r="AN24" s="120">
        <f t="shared" si="20"/>
        <v>7.7357518325720251E-3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1149459971.8199999</v>
      </c>
      <c r="C25" s="171">
        <v>10</v>
      </c>
      <c r="D25" s="175">
        <v>1137121201.6700001</v>
      </c>
      <c r="E25" s="171">
        <v>10</v>
      </c>
      <c r="F25" s="117">
        <f t="shared" si="22"/>
        <v>-1.0734406114606356E-2</v>
      </c>
      <c r="G25" s="117">
        <f t="shared" si="23"/>
        <v>0</v>
      </c>
      <c r="H25" s="175">
        <v>1137121201.6700001</v>
      </c>
      <c r="I25" s="171">
        <v>10</v>
      </c>
      <c r="J25" s="117">
        <f t="shared" si="24"/>
        <v>0</v>
      </c>
      <c r="K25" s="117">
        <f t="shared" si="25"/>
        <v>0</v>
      </c>
      <c r="L25" s="175">
        <v>1005499990.21</v>
      </c>
      <c r="M25" s="171">
        <v>10</v>
      </c>
      <c r="N25" s="117">
        <f t="shared" si="26"/>
        <v>-0.11574950081547891</v>
      </c>
      <c r="O25" s="117">
        <f t="shared" si="27"/>
        <v>0</v>
      </c>
      <c r="P25" s="175">
        <v>906733640.08000004</v>
      </c>
      <c r="Q25" s="171">
        <v>10</v>
      </c>
      <c r="R25" s="117">
        <f t="shared" si="28"/>
        <v>-9.8226107500381479E-2</v>
      </c>
      <c r="S25" s="117">
        <f t="shared" si="29"/>
        <v>0</v>
      </c>
      <c r="T25" s="175">
        <v>912372217.80999994</v>
      </c>
      <c r="U25" s="171">
        <v>10</v>
      </c>
      <c r="V25" s="117">
        <f t="shared" si="30"/>
        <v>6.2185602041878747E-3</v>
      </c>
      <c r="W25" s="117">
        <f t="shared" si="31"/>
        <v>0</v>
      </c>
      <c r="X25" s="175">
        <v>1282053775.3299999</v>
      </c>
      <c r="Y25" s="171">
        <v>10</v>
      </c>
      <c r="Z25" s="117">
        <f t="shared" si="32"/>
        <v>0.40518721449822309</v>
      </c>
      <c r="AA25" s="117">
        <f t="shared" si="33"/>
        <v>0</v>
      </c>
      <c r="AB25" s="175">
        <v>1282053775.3299999</v>
      </c>
      <c r="AC25" s="171">
        <v>10</v>
      </c>
      <c r="AD25" s="117">
        <f t="shared" si="34"/>
        <v>0</v>
      </c>
      <c r="AE25" s="117">
        <f t="shared" si="35"/>
        <v>0</v>
      </c>
      <c r="AF25" s="175">
        <v>1272222187.9400001</v>
      </c>
      <c r="AG25" s="171">
        <v>10</v>
      </c>
      <c r="AH25" s="117">
        <f t="shared" si="36"/>
        <v>-7.6686232505880818E-3</v>
      </c>
      <c r="AI25" s="117">
        <f t="shared" si="37"/>
        <v>0</v>
      </c>
      <c r="AJ25" s="118">
        <f t="shared" si="16"/>
        <v>2.2378392127669518E-2</v>
      </c>
      <c r="AK25" s="118">
        <f t="shared" si="17"/>
        <v>0</v>
      </c>
      <c r="AL25" s="119">
        <f t="shared" si="18"/>
        <v>0.11880966256858796</v>
      </c>
      <c r="AM25" s="119">
        <f t="shared" si="19"/>
        <v>0</v>
      </c>
      <c r="AN25" s="120">
        <f t="shared" si="20"/>
        <v>0.16187709632442318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34073137059</v>
      </c>
      <c r="C26" s="171">
        <v>1</v>
      </c>
      <c r="D26" s="175">
        <v>34558857925</v>
      </c>
      <c r="E26" s="171">
        <v>1</v>
      </c>
      <c r="F26" s="117">
        <f t="shared" si="22"/>
        <v>1.4255243512182063E-2</v>
      </c>
      <c r="G26" s="117">
        <f t="shared" si="23"/>
        <v>0</v>
      </c>
      <c r="H26" s="175">
        <v>34508378983.589996</v>
      </c>
      <c r="I26" s="171">
        <v>1</v>
      </c>
      <c r="J26" s="117">
        <f t="shared" si="24"/>
        <v>-1.4606657870336339E-3</v>
      </c>
      <c r="K26" s="117">
        <f t="shared" si="25"/>
        <v>0</v>
      </c>
      <c r="L26" s="175">
        <v>34480631113.230003</v>
      </c>
      <c r="M26" s="171">
        <v>1</v>
      </c>
      <c r="N26" s="117">
        <f t="shared" si="26"/>
        <v>-8.0409080858849134E-4</v>
      </c>
      <c r="O26" s="117">
        <f t="shared" si="27"/>
        <v>0</v>
      </c>
      <c r="P26" s="175">
        <v>34610875166.650002</v>
      </c>
      <c r="Q26" s="171">
        <v>1</v>
      </c>
      <c r="R26" s="117">
        <f t="shared" si="28"/>
        <v>3.7773106006178739E-3</v>
      </c>
      <c r="S26" s="117">
        <f t="shared" si="29"/>
        <v>0</v>
      </c>
      <c r="T26" s="175">
        <v>34805568385.790001</v>
      </c>
      <c r="U26" s="171">
        <v>1</v>
      </c>
      <c r="V26" s="117">
        <f t="shared" si="30"/>
        <v>5.6252035870968074E-3</v>
      </c>
      <c r="W26" s="117">
        <f t="shared" si="31"/>
        <v>0</v>
      </c>
      <c r="X26" s="175">
        <v>34532320263.400002</v>
      </c>
      <c r="Y26" s="171">
        <v>1</v>
      </c>
      <c r="Z26" s="117">
        <f t="shared" si="32"/>
        <v>-7.8507013406957562E-3</v>
      </c>
      <c r="AA26" s="117">
        <f t="shared" si="33"/>
        <v>0</v>
      </c>
      <c r="AB26" s="175">
        <v>34922701363.110001</v>
      </c>
      <c r="AC26" s="171">
        <v>1</v>
      </c>
      <c r="AD26" s="117">
        <f t="shared" si="34"/>
        <v>1.1304803637065618E-2</v>
      </c>
      <c r="AE26" s="117">
        <f t="shared" si="35"/>
        <v>0</v>
      </c>
      <c r="AF26" s="175">
        <v>33792914587.740002</v>
      </c>
      <c r="AG26" s="171">
        <v>1</v>
      </c>
      <c r="AH26" s="117">
        <f t="shared" si="36"/>
        <v>-3.2351070543569976E-2</v>
      </c>
      <c r="AI26" s="117">
        <f t="shared" si="37"/>
        <v>0</v>
      </c>
      <c r="AJ26" s="118">
        <f t="shared" si="16"/>
        <v>-9.3799589286568726E-4</v>
      </c>
      <c r="AK26" s="118">
        <f t="shared" si="17"/>
        <v>0</v>
      </c>
      <c r="AL26" s="119">
        <f t="shared" si="18"/>
        <v>-2.2163444721531502E-2</v>
      </c>
      <c r="AM26" s="119">
        <f t="shared" si="19"/>
        <v>0</v>
      </c>
      <c r="AN26" s="120">
        <f t="shared" si="20"/>
        <v>1.4544946283353614E-2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6251970222.3299999</v>
      </c>
      <c r="C27" s="171">
        <v>100</v>
      </c>
      <c r="D27" s="175">
        <v>6525354343.1800003</v>
      </c>
      <c r="E27" s="171">
        <v>100</v>
      </c>
      <c r="F27" s="117">
        <f t="shared" si="22"/>
        <v>4.3727674817381795E-2</v>
      </c>
      <c r="G27" s="117">
        <f t="shared" si="23"/>
        <v>0</v>
      </c>
      <c r="H27" s="175">
        <v>6811695770.7200003</v>
      </c>
      <c r="I27" s="171">
        <v>100</v>
      </c>
      <c r="J27" s="117">
        <f t="shared" si="24"/>
        <v>4.3881360686453881E-2</v>
      </c>
      <c r="K27" s="117">
        <f t="shared" si="25"/>
        <v>0</v>
      </c>
      <c r="L27" s="175">
        <v>6839261171.3001919</v>
      </c>
      <c r="M27" s="171">
        <v>100</v>
      </c>
      <c r="N27" s="117">
        <f t="shared" si="26"/>
        <v>4.0467750627796954E-3</v>
      </c>
      <c r="O27" s="117">
        <f t="shared" si="27"/>
        <v>0</v>
      </c>
      <c r="P27" s="175">
        <v>7000272449.6000004</v>
      </c>
      <c r="Q27" s="171">
        <v>100</v>
      </c>
      <c r="R27" s="117">
        <f t="shared" si="28"/>
        <v>2.3542203502253316E-2</v>
      </c>
      <c r="S27" s="117">
        <f t="shared" si="29"/>
        <v>0</v>
      </c>
      <c r="T27" s="175">
        <v>6839364878.8100004</v>
      </c>
      <c r="U27" s="171">
        <v>100</v>
      </c>
      <c r="V27" s="117">
        <f t="shared" si="30"/>
        <v>-2.2985901184345233E-2</v>
      </c>
      <c r="W27" s="117">
        <f t="shared" si="31"/>
        <v>0</v>
      </c>
      <c r="X27" s="175">
        <v>6737941511.3199997</v>
      </c>
      <c r="Y27" s="171">
        <v>100</v>
      </c>
      <c r="Z27" s="117">
        <f t="shared" si="32"/>
        <v>-1.4829354667746233E-2</v>
      </c>
      <c r="AA27" s="117">
        <f t="shared" si="33"/>
        <v>0</v>
      </c>
      <c r="AB27" s="175">
        <v>6698821141.5854425</v>
      </c>
      <c r="AC27" s="171">
        <v>100</v>
      </c>
      <c r="AD27" s="117">
        <f t="shared" si="34"/>
        <v>-5.8059823862871814E-3</v>
      </c>
      <c r="AE27" s="117">
        <f t="shared" si="35"/>
        <v>0</v>
      </c>
      <c r="AF27" s="175">
        <v>6696407938.4950171</v>
      </c>
      <c r="AG27" s="171">
        <v>100</v>
      </c>
      <c r="AH27" s="117">
        <f t="shared" si="36"/>
        <v>-3.6024295012813956E-4</v>
      </c>
      <c r="AI27" s="117">
        <f t="shared" si="37"/>
        <v>0</v>
      </c>
      <c r="AJ27" s="118">
        <f t="shared" si="16"/>
        <v>8.9020666100452367E-3</v>
      </c>
      <c r="AK27" s="118">
        <f t="shared" si="17"/>
        <v>0</v>
      </c>
      <c r="AL27" s="119">
        <f t="shared" si="18"/>
        <v>2.6213686846568583E-2</v>
      </c>
      <c r="AM27" s="119">
        <f t="shared" si="19"/>
        <v>0</v>
      </c>
      <c r="AN27" s="120">
        <f t="shared" si="20"/>
        <v>2.5513081784262915E-2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9615550303.7600002</v>
      </c>
      <c r="C28" s="171">
        <v>100</v>
      </c>
      <c r="D28" s="175">
        <v>9369847081.2399998</v>
      </c>
      <c r="E28" s="171">
        <v>100</v>
      </c>
      <c r="F28" s="117">
        <f t="shared" si="22"/>
        <v>-2.5552694828492793E-2</v>
      </c>
      <c r="G28" s="117">
        <f t="shared" si="23"/>
        <v>0</v>
      </c>
      <c r="H28" s="175">
        <v>9078642477.1100006</v>
      </c>
      <c r="I28" s="171">
        <v>100</v>
      </c>
      <c r="J28" s="117">
        <f t="shared" si="24"/>
        <v>-3.1078906795932611E-2</v>
      </c>
      <c r="K28" s="117">
        <f t="shared" si="25"/>
        <v>0</v>
      </c>
      <c r="L28" s="175">
        <v>8747371111.8400002</v>
      </c>
      <c r="M28" s="171">
        <v>100</v>
      </c>
      <c r="N28" s="117">
        <f t="shared" si="26"/>
        <v>-3.6489085907417944E-2</v>
      </c>
      <c r="O28" s="117">
        <f t="shared" si="27"/>
        <v>0</v>
      </c>
      <c r="P28" s="175">
        <v>8978262276.8999996</v>
      </c>
      <c r="Q28" s="171">
        <v>100</v>
      </c>
      <c r="R28" s="117">
        <f t="shared" si="28"/>
        <v>2.6395492097903202E-2</v>
      </c>
      <c r="S28" s="117">
        <f t="shared" si="29"/>
        <v>0</v>
      </c>
      <c r="T28" s="175">
        <v>8895283701.1599998</v>
      </c>
      <c r="U28" s="171">
        <v>100</v>
      </c>
      <c r="V28" s="117">
        <f t="shared" si="30"/>
        <v>-9.2421643722186385E-3</v>
      </c>
      <c r="W28" s="117">
        <f t="shared" si="31"/>
        <v>0</v>
      </c>
      <c r="X28" s="175">
        <v>9019269251.2199993</v>
      </c>
      <c r="Y28" s="171">
        <v>100</v>
      </c>
      <c r="Z28" s="117">
        <f t="shared" si="32"/>
        <v>1.3938346906668191E-2</v>
      </c>
      <c r="AA28" s="117">
        <f t="shared" si="33"/>
        <v>0</v>
      </c>
      <c r="AB28" s="175">
        <v>9071742086.2199993</v>
      </c>
      <c r="AC28" s="171">
        <v>100</v>
      </c>
      <c r="AD28" s="117">
        <f t="shared" si="34"/>
        <v>5.8178588019092807E-3</v>
      </c>
      <c r="AE28" s="117">
        <f t="shared" si="35"/>
        <v>0</v>
      </c>
      <c r="AF28" s="175">
        <v>8945443573.5400009</v>
      </c>
      <c r="AG28" s="171">
        <v>100</v>
      </c>
      <c r="AH28" s="117">
        <f t="shared" si="36"/>
        <v>-1.3922189528717552E-2</v>
      </c>
      <c r="AI28" s="117">
        <f t="shared" si="37"/>
        <v>0</v>
      </c>
      <c r="AJ28" s="118">
        <f t="shared" si="16"/>
        <v>-8.7666679532873593E-3</v>
      </c>
      <c r="AK28" s="118">
        <f t="shared" si="17"/>
        <v>0</v>
      </c>
      <c r="AL28" s="119">
        <f t="shared" si="18"/>
        <v>-4.5294603425249665E-2</v>
      </c>
      <c r="AM28" s="119">
        <f t="shared" si="19"/>
        <v>0</v>
      </c>
      <c r="AN28" s="120">
        <f t="shared" si="20"/>
        <v>2.2486657241059964E-2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827539298.04999995</v>
      </c>
      <c r="C29" s="171">
        <v>10</v>
      </c>
      <c r="D29" s="175">
        <v>937013006.53999996</v>
      </c>
      <c r="E29" s="171">
        <v>10</v>
      </c>
      <c r="F29" s="117">
        <f t="shared" si="22"/>
        <v>0.13228822939038914</v>
      </c>
      <c r="G29" s="117">
        <f t="shared" si="23"/>
        <v>0</v>
      </c>
      <c r="H29" s="175">
        <v>879917764.21000004</v>
      </c>
      <c r="I29" s="171">
        <v>10</v>
      </c>
      <c r="J29" s="117">
        <f t="shared" si="24"/>
        <v>-6.0933244182841122E-2</v>
      </c>
      <c r="K29" s="117">
        <f t="shared" si="25"/>
        <v>0</v>
      </c>
      <c r="L29" s="175">
        <v>947955584.77999997</v>
      </c>
      <c r="M29" s="171">
        <v>10</v>
      </c>
      <c r="N29" s="117">
        <f t="shared" si="26"/>
        <v>7.7322931002631878E-2</v>
      </c>
      <c r="O29" s="117">
        <f t="shared" si="27"/>
        <v>0</v>
      </c>
      <c r="P29" s="175">
        <v>945569038.33000004</v>
      </c>
      <c r="Q29" s="171">
        <v>10</v>
      </c>
      <c r="R29" s="117">
        <f t="shared" si="28"/>
        <v>-2.5175720132012244E-3</v>
      </c>
      <c r="S29" s="117">
        <f t="shared" si="29"/>
        <v>0</v>
      </c>
      <c r="T29" s="175">
        <v>940432376.01999998</v>
      </c>
      <c r="U29" s="171">
        <v>10</v>
      </c>
      <c r="V29" s="117">
        <f t="shared" si="30"/>
        <v>-5.4323503644663398E-3</v>
      </c>
      <c r="W29" s="117">
        <f t="shared" si="31"/>
        <v>0</v>
      </c>
      <c r="X29" s="175">
        <v>943123204.34000003</v>
      </c>
      <c r="Y29" s="171">
        <v>10</v>
      </c>
      <c r="Z29" s="117">
        <f t="shared" si="32"/>
        <v>2.8612672092255013E-3</v>
      </c>
      <c r="AA29" s="117">
        <f t="shared" si="33"/>
        <v>0</v>
      </c>
      <c r="AB29" s="175">
        <v>1090910228.04</v>
      </c>
      <c r="AC29" s="171">
        <v>10</v>
      </c>
      <c r="AD29" s="117">
        <f t="shared" si="34"/>
        <v>0.1566995945173692</v>
      </c>
      <c r="AE29" s="117">
        <f t="shared" si="35"/>
        <v>0</v>
      </c>
      <c r="AF29" s="175">
        <v>1079036269.3299999</v>
      </c>
      <c r="AG29" s="171">
        <v>10</v>
      </c>
      <c r="AH29" s="117">
        <f t="shared" si="36"/>
        <v>-1.0884450805208383E-2</v>
      </c>
      <c r="AI29" s="117">
        <f t="shared" si="37"/>
        <v>0</v>
      </c>
      <c r="AJ29" s="118">
        <f t="shared" si="16"/>
        <v>3.6175550594237327E-2</v>
      </c>
      <c r="AK29" s="118">
        <f t="shared" si="17"/>
        <v>0</v>
      </c>
      <c r="AL29" s="119">
        <f t="shared" si="18"/>
        <v>0.15157021492629319</v>
      </c>
      <c r="AM29" s="119">
        <f t="shared" si="19"/>
        <v>0</v>
      </c>
      <c r="AN29" s="120">
        <f t="shared" si="20"/>
        <v>7.6941329684157414E-2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2972085546</v>
      </c>
      <c r="C30" s="171">
        <v>100</v>
      </c>
      <c r="D30" s="170">
        <v>2934155546</v>
      </c>
      <c r="E30" s="171">
        <v>100</v>
      </c>
      <c r="F30" s="117">
        <f t="shared" si="22"/>
        <v>-1.2762082185369237E-2</v>
      </c>
      <c r="G30" s="117">
        <f t="shared" si="23"/>
        <v>0</v>
      </c>
      <c r="H30" s="170">
        <v>2930142237</v>
      </c>
      <c r="I30" s="171">
        <v>100</v>
      </c>
      <c r="J30" s="117">
        <f t="shared" si="24"/>
        <v>-1.3677901314642846E-3</v>
      </c>
      <c r="K30" s="117">
        <f t="shared" si="25"/>
        <v>0</v>
      </c>
      <c r="L30" s="170">
        <v>3048063836</v>
      </c>
      <c r="M30" s="171">
        <v>100</v>
      </c>
      <c r="N30" s="117">
        <f t="shared" si="26"/>
        <v>4.0244325859325171E-2</v>
      </c>
      <c r="O30" s="117">
        <f t="shared" si="27"/>
        <v>0</v>
      </c>
      <c r="P30" s="170">
        <v>3040481954</v>
      </c>
      <c r="Q30" s="171">
        <v>100</v>
      </c>
      <c r="R30" s="117">
        <f t="shared" si="28"/>
        <v>-2.4874419985736807E-3</v>
      </c>
      <c r="S30" s="117">
        <f t="shared" si="29"/>
        <v>0</v>
      </c>
      <c r="T30" s="170">
        <v>3031478214</v>
      </c>
      <c r="U30" s="171">
        <v>100</v>
      </c>
      <c r="V30" s="117">
        <f t="shared" si="30"/>
        <v>-2.9612871038931349E-3</v>
      </c>
      <c r="W30" s="117">
        <f t="shared" si="31"/>
        <v>0</v>
      </c>
      <c r="X30" s="170">
        <v>3031573500</v>
      </c>
      <c r="Y30" s="171">
        <v>100</v>
      </c>
      <c r="Z30" s="117">
        <f t="shared" si="32"/>
        <v>3.1432190262806222E-5</v>
      </c>
      <c r="AA30" s="117">
        <f t="shared" si="33"/>
        <v>0</v>
      </c>
      <c r="AB30" s="170">
        <v>3096946970</v>
      </c>
      <c r="AC30" s="171">
        <v>100</v>
      </c>
      <c r="AD30" s="117">
        <f t="shared" si="34"/>
        <v>2.156420419956831E-2</v>
      </c>
      <c r="AE30" s="117">
        <f t="shared" si="35"/>
        <v>0</v>
      </c>
      <c r="AF30" s="170">
        <v>3037413760</v>
      </c>
      <c r="AG30" s="171">
        <v>100</v>
      </c>
      <c r="AH30" s="117">
        <f t="shared" si="36"/>
        <v>-1.922319322116129E-2</v>
      </c>
      <c r="AI30" s="117">
        <f t="shared" si="37"/>
        <v>0</v>
      </c>
      <c r="AJ30" s="118">
        <f t="shared" si="16"/>
        <v>2.8797709510868328E-3</v>
      </c>
      <c r="AK30" s="118">
        <f t="shared" si="17"/>
        <v>0</v>
      </c>
      <c r="AL30" s="119">
        <f t="shared" si="18"/>
        <v>3.5191799610203758E-2</v>
      </c>
      <c r="AM30" s="119">
        <f t="shared" si="19"/>
        <v>0</v>
      </c>
      <c r="AN30" s="120">
        <f t="shared" si="20"/>
        <v>1.9151674104164691E-2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12032828705.58</v>
      </c>
      <c r="C31" s="171">
        <v>100</v>
      </c>
      <c r="D31" s="170">
        <v>11719507923.059999</v>
      </c>
      <c r="E31" s="171">
        <v>100</v>
      </c>
      <c r="F31" s="117">
        <f t="shared" si="22"/>
        <v>-2.6038830119363685E-2</v>
      </c>
      <c r="G31" s="117">
        <f t="shared" si="23"/>
        <v>0</v>
      </c>
      <c r="H31" s="170">
        <v>11680955186.08</v>
      </c>
      <c r="I31" s="171">
        <v>100</v>
      </c>
      <c r="J31" s="117">
        <f t="shared" si="24"/>
        <v>-3.2896207957793934E-3</v>
      </c>
      <c r="K31" s="117">
        <f t="shared" si="25"/>
        <v>0</v>
      </c>
      <c r="L31" s="170">
        <v>11879083034.690001</v>
      </c>
      <c r="M31" s="171">
        <v>100</v>
      </c>
      <c r="N31" s="117">
        <f t="shared" si="26"/>
        <v>1.6961613622668997E-2</v>
      </c>
      <c r="O31" s="117">
        <f t="shared" si="27"/>
        <v>0</v>
      </c>
      <c r="P31" s="170">
        <v>11559482353.530001</v>
      </c>
      <c r="Q31" s="171">
        <v>100</v>
      </c>
      <c r="R31" s="117">
        <f t="shared" si="28"/>
        <v>-2.6904490879193541E-2</v>
      </c>
      <c r="S31" s="117">
        <f t="shared" si="29"/>
        <v>0</v>
      </c>
      <c r="T31" s="170">
        <v>10977121202.719999</v>
      </c>
      <c r="U31" s="171">
        <v>100</v>
      </c>
      <c r="V31" s="117">
        <f t="shared" si="30"/>
        <v>-5.0379518130598787E-2</v>
      </c>
      <c r="W31" s="117">
        <f t="shared" si="31"/>
        <v>0</v>
      </c>
      <c r="X31" s="170">
        <v>10887143352.75</v>
      </c>
      <c r="Y31" s="171">
        <v>100</v>
      </c>
      <c r="Z31" s="117">
        <f t="shared" si="32"/>
        <v>-8.1968531009481687E-3</v>
      </c>
      <c r="AA31" s="117">
        <f t="shared" si="33"/>
        <v>0</v>
      </c>
      <c r="AB31" s="170">
        <v>11124173146.24</v>
      </c>
      <c r="AC31" s="171">
        <v>100</v>
      </c>
      <c r="AD31" s="117">
        <f t="shared" si="34"/>
        <v>2.1771532330391155E-2</v>
      </c>
      <c r="AE31" s="117">
        <f t="shared" si="35"/>
        <v>0</v>
      </c>
      <c r="AF31" s="170">
        <v>11988664163</v>
      </c>
      <c r="AG31" s="171">
        <v>100</v>
      </c>
      <c r="AH31" s="117">
        <f t="shared" si="36"/>
        <v>7.7712833609768162E-2</v>
      </c>
      <c r="AI31" s="117">
        <f t="shared" si="37"/>
        <v>0</v>
      </c>
      <c r="AJ31" s="118">
        <f t="shared" si="16"/>
        <v>2.045833171180917E-4</v>
      </c>
      <c r="AK31" s="118">
        <f t="shared" si="17"/>
        <v>0</v>
      </c>
      <c r="AL31" s="119">
        <f t="shared" si="18"/>
        <v>2.2966513756980594E-2</v>
      </c>
      <c r="AM31" s="119">
        <f t="shared" si="19"/>
        <v>0</v>
      </c>
      <c r="AN31" s="120">
        <f t="shared" si="20"/>
        <v>3.9313072682091596E-2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13994956048.549999</v>
      </c>
      <c r="C32" s="171">
        <v>100</v>
      </c>
      <c r="D32" s="170">
        <v>13748350437.860001</v>
      </c>
      <c r="E32" s="171">
        <v>100</v>
      </c>
      <c r="F32" s="117">
        <f t="shared" si="22"/>
        <v>-1.7621035023939868E-2</v>
      </c>
      <c r="G32" s="117">
        <f t="shared" si="23"/>
        <v>0</v>
      </c>
      <c r="H32" s="170">
        <v>13866912436.48</v>
      </c>
      <c r="I32" s="171">
        <v>100</v>
      </c>
      <c r="J32" s="117">
        <f t="shared" si="24"/>
        <v>8.6237253811558869E-3</v>
      </c>
      <c r="K32" s="117">
        <f t="shared" si="25"/>
        <v>0</v>
      </c>
      <c r="L32" s="170">
        <v>14125839405.74</v>
      </c>
      <c r="M32" s="171">
        <v>100</v>
      </c>
      <c r="N32" s="117">
        <f t="shared" si="26"/>
        <v>1.8672287031887155E-2</v>
      </c>
      <c r="O32" s="117">
        <f t="shared" si="27"/>
        <v>0</v>
      </c>
      <c r="P32" s="170">
        <v>14043544760.469999</v>
      </c>
      <c r="Q32" s="171">
        <v>100</v>
      </c>
      <c r="R32" s="117">
        <f t="shared" si="28"/>
        <v>-5.8258233656939516E-3</v>
      </c>
      <c r="S32" s="117">
        <f t="shared" si="29"/>
        <v>0</v>
      </c>
      <c r="T32" s="170">
        <v>14177359817.309999</v>
      </c>
      <c r="U32" s="171">
        <v>100</v>
      </c>
      <c r="V32" s="117">
        <f t="shared" si="30"/>
        <v>9.5285812180885398E-3</v>
      </c>
      <c r="W32" s="117">
        <f t="shared" si="31"/>
        <v>0</v>
      </c>
      <c r="X32" s="170">
        <v>14184554462.34</v>
      </c>
      <c r="Y32" s="171">
        <v>100</v>
      </c>
      <c r="Z32" s="117">
        <f t="shared" si="32"/>
        <v>5.0747424927568728E-4</v>
      </c>
      <c r="AA32" s="117">
        <f t="shared" si="33"/>
        <v>0</v>
      </c>
      <c r="AB32" s="170">
        <v>14437414576.67</v>
      </c>
      <c r="AC32" s="171">
        <v>100</v>
      </c>
      <c r="AD32" s="117">
        <f t="shared" si="34"/>
        <v>1.7826440372261509E-2</v>
      </c>
      <c r="AE32" s="117">
        <f t="shared" si="35"/>
        <v>0</v>
      </c>
      <c r="AF32" s="170">
        <v>14398549140.610001</v>
      </c>
      <c r="AG32" s="171">
        <v>100</v>
      </c>
      <c r="AH32" s="117">
        <f t="shared" si="36"/>
        <v>-2.6919941831416057E-3</v>
      </c>
      <c r="AI32" s="117">
        <f t="shared" si="37"/>
        <v>0</v>
      </c>
      <c r="AJ32" s="118">
        <f t="shared" si="16"/>
        <v>3.627456959986669E-3</v>
      </c>
      <c r="AK32" s="118">
        <f t="shared" si="17"/>
        <v>0</v>
      </c>
      <c r="AL32" s="119">
        <f t="shared" si="18"/>
        <v>4.7292852018049572E-2</v>
      </c>
      <c r="AM32" s="119">
        <f t="shared" si="19"/>
        <v>0</v>
      </c>
      <c r="AN32" s="120">
        <f t="shared" si="20"/>
        <v>1.2411266096648754E-2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608683578.75999999</v>
      </c>
      <c r="C33" s="171">
        <v>1000000</v>
      </c>
      <c r="D33" s="170">
        <v>609544405.85000002</v>
      </c>
      <c r="E33" s="171">
        <v>1000000</v>
      </c>
      <c r="F33" s="117">
        <f t="shared" si="22"/>
        <v>1.4142439849514192E-3</v>
      </c>
      <c r="G33" s="117">
        <f t="shared" si="23"/>
        <v>0</v>
      </c>
      <c r="H33" s="170">
        <v>610054134.82000005</v>
      </c>
      <c r="I33" s="171">
        <v>1000000</v>
      </c>
      <c r="J33" s="117">
        <f t="shared" si="24"/>
        <v>8.362458339507187E-4</v>
      </c>
      <c r="K33" s="117">
        <f t="shared" si="25"/>
        <v>0</v>
      </c>
      <c r="L33" s="170">
        <v>610563540.45000005</v>
      </c>
      <c r="M33" s="171">
        <v>1000000</v>
      </c>
      <c r="N33" s="117">
        <f t="shared" si="26"/>
        <v>8.3501709262293294E-4</v>
      </c>
      <c r="O33" s="117">
        <f t="shared" si="27"/>
        <v>0</v>
      </c>
      <c r="P33" s="170">
        <v>607081851.27999997</v>
      </c>
      <c r="Q33" s="171">
        <v>1000000</v>
      </c>
      <c r="R33" s="117">
        <f t="shared" si="28"/>
        <v>-5.7024190593398145E-3</v>
      </c>
      <c r="S33" s="117">
        <f t="shared" si="29"/>
        <v>0</v>
      </c>
      <c r="T33" s="170">
        <v>607586256.42999995</v>
      </c>
      <c r="U33" s="171">
        <v>1000000</v>
      </c>
      <c r="V33" s="117">
        <f t="shared" si="30"/>
        <v>8.3086843880518675E-4</v>
      </c>
      <c r="W33" s="117">
        <f t="shared" si="31"/>
        <v>0</v>
      </c>
      <c r="X33" s="170">
        <v>607964423.63999999</v>
      </c>
      <c r="Y33" s="171">
        <v>1000000</v>
      </c>
      <c r="Z33" s="117">
        <f t="shared" si="32"/>
        <v>6.2240909170993867E-4</v>
      </c>
      <c r="AA33" s="117">
        <f t="shared" si="33"/>
        <v>0</v>
      </c>
      <c r="AB33" s="170">
        <v>608214130.46000004</v>
      </c>
      <c r="AC33" s="171">
        <v>1000000</v>
      </c>
      <c r="AD33" s="117">
        <f t="shared" si="34"/>
        <v>4.1072603969983916E-4</v>
      </c>
      <c r="AE33" s="117">
        <f t="shared" si="35"/>
        <v>0</v>
      </c>
      <c r="AF33" s="170">
        <v>608500203.37</v>
      </c>
      <c r="AG33" s="171">
        <v>1000000</v>
      </c>
      <c r="AH33" s="117">
        <f t="shared" si="36"/>
        <v>4.7034900320978412E-4</v>
      </c>
      <c r="AI33" s="117">
        <f t="shared" si="37"/>
        <v>0</v>
      </c>
      <c r="AJ33" s="118">
        <f t="shared" si="16"/>
        <v>-3.5319946798749379E-5</v>
      </c>
      <c r="AK33" s="118">
        <f t="shared" si="17"/>
        <v>0</v>
      </c>
      <c r="AL33" s="119">
        <f t="shared" si="18"/>
        <v>-1.7130868070947107E-3</v>
      </c>
      <c r="AM33" s="119">
        <f t="shared" si="19"/>
        <v>0</v>
      </c>
      <c r="AN33" s="120">
        <f t="shared" si="20"/>
        <v>2.3105939042494931E-3</v>
      </c>
      <c r="AO33" s="205">
        <f t="shared" si="21"/>
        <v>0</v>
      </c>
      <c r="AP33" s="124"/>
      <c r="AQ33" s="132"/>
      <c r="AR33" s="129"/>
      <c r="AS33" s="123"/>
      <c r="AT33" s="123"/>
      <c r="AU33" s="312"/>
    </row>
    <row r="34" spans="1:48">
      <c r="A34" s="200" t="s">
        <v>141</v>
      </c>
      <c r="B34" s="170">
        <v>10065407372.059999</v>
      </c>
      <c r="C34" s="171">
        <v>1</v>
      </c>
      <c r="D34" s="170">
        <v>9970254735.6499996</v>
      </c>
      <c r="E34" s="171">
        <v>1</v>
      </c>
      <c r="F34" s="117">
        <f t="shared" si="22"/>
        <v>-9.4534312316189723E-3</v>
      </c>
      <c r="G34" s="117">
        <f t="shared" si="23"/>
        <v>0</v>
      </c>
      <c r="H34" s="170">
        <v>9630782349.9300003</v>
      </c>
      <c r="I34" s="171">
        <v>1</v>
      </c>
      <c r="J34" s="117">
        <f t="shared" si="24"/>
        <v>-3.4048516785250199E-2</v>
      </c>
      <c r="K34" s="117">
        <f t="shared" si="25"/>
        <v>0</v>
      </c>
      <c r="L34" s="170">
        <v>9177567978.3400002</v>
      </c>
      <c r="M34" s="171">
        <v>1</v>
      </c>
      <c r="N34" s="117">
        <f t="shared" si="26"/>
        <v>-4.7058936140665072E-2</v>
      </c>
      <c r="O34" s="117">
        <f t="shared" si="27"/>
        <v>0</v>
      </c>
      <c r="P34" s="170">
        <v>9205629216.7900009</v>
      </c>
      <c r="Q34" s="171">
        <v>1</v>
      </c>
      <c r="R34" s="117">
        <f t="shared" si="28"/>
        <v>3.0575898229496267E-3</v>
      </c>
      <c r="S34" s="117">
        <f t="shared" si="29"/>
        <v>0</v>
      </c>
      <c r="T34" s="170">
        <v>9073868645.7600002</v>
      </c>
      <c r="U34" s="171">
        <v>1</v>
      </c>
      <c r="V34" s="117">
        <f t="shared" si="30"/>
        <v>-1.4313043457114771E-2</v>
      </c>
      <c r="W34" s="117">
        <f t="shared" si="31"/>
        <v>0</v>
      </c>
      <c r="X34" s="170">
        <v>9209967545.2099991</v>
      </c>
      <c r="Y34" s="171">
        <v>1</v>
      </c>
      <c r="Z34" s="117">
        <f t="shared" si="32"/>
        <v>1.4998993787902648E-2</v>
      </c>
      <c r="AA34" s="117">
        <f t="shared" si="33"/>
        <v>0</v>
      </c>
      <c r="AB34" s="170">
        <v>9191263903.5699997</v>
      </c>
      <c r="AC34" s="171">
        <v>1</v>
      </c>
      <c r="AD34" s="117">
        <f t="shared" si="34"/>
        <v>-2.0308042941722358E-3</v>
      </c>
      <c r="AE34" s="117">
        <f t="shared" si="35"/>
        <v>0</v>
      </c>
      <c r="AF34" s="170">
        <v>9184676664.3199997</v>
      </c>
      <c r="AG34" s="171">
        <v>1</v>
      </c>
      <c r="AH34" s="117">
        <f t="shared" si="36"/>
        <v>-7.1668481278634982E-4</v>
      </c>
      <c r="AI34" s="117">
        <f t="shared" si="37"/>
        <v>0</v>
      </c>
      <c r="AJ34" s="118">
        <f t="shared" si="16"/>
        <v>-1.1195604138844416E-2</v>
      </c>
      <c r="AK34" s="118">
        <f t="shared" si="17"/>
        <v>0</v>
      </c>
      <c r="AL34" s="119">
        <f t="shared" si="18"/>
        <v>-7.8792176545004297E-2</v>
      </c>
      <c r="AM34" s="119">
        <f t="shared" si="19"/>
        <v>0</v>
      </c>
      <c r="AN34" s="120">
        <f t="shared" si="20"/>
        <v>2.036909282687949E-2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4" customFormat="1">
      <c r="A35" s="200" t="s">
        <v>146</v>
      </c>
      <c r="B35" s="170">
        <v>16759093645.549999</v>
      </c>
      <c r="C35" s="171">
        <v>1</v>
      </c>
      <c r="D35" s="170">
        <v>17226968822.060001</v>
      </c>
      <c r="E35" s="171">
        <v>1</v>
      </c>
      <c r="F35" s="117">
        <f t="shared" si="22"/>
        <v>2.7917689727465417E-2</v>
      </c>
      <c r="G35" s="117">
        <f t="shared" si="23"/>
        <v>0</v>
      </c>
      <c r="H35" s="170">
        <v>16866301027.379999</v>
      </c>
      <c r="I35" s="171">
        <v>1</v>
      </c>
      <c r="J35" s="117">
        <f t="shared" si="24"/>
        <v>-2.0936230767315777E-2</v>
      </c>
      <c r="K35" s="117">
        <f t="shared" si="25"/>
        <v>0</v>
      </c>
      <c r="L35" s="170">
        <v>16791061632.110001</v>
      </c>
      <c r="M35" s="171">
        <v>1</v>
      </c>
      <c r="N35" s="117">
        <f t="shared" si="26"/>
        <v>-4.4609304166846235E-3</v>
      </c>
      <c r="O35" s="117">
        <f t="shared" si="27"/>
        <v>0</v>
      </c>
      <c r="P35" s="170">
        <v>16048679573.309999</v>
      </c>
      <c r="Q35" s="171">
        <v>1</v>
      </c>
      <c r="R35" s="117">
        <f t="shared" si="28"/>
        <v>-4.4212931562369107E-2</v>
      </c>
      <c r="S35" s="117">
        <f t="shared" si="29"/>
        <v>0</v>
      </c>
      <c r="T35" s="170">
        <v>15725850722.77</v>
      </c>
      <c r="U35" s="171">
        <v>1</v>
      </c>
      <c r="V35" s="117">
        <f t="shared" si="30"/>
        <v>-2.0115601976182791E-2</v>
      </c>
      <c r="W35" s="117">
        <f t="shared" si="31"/>
        <v>0</v>
      </c>
      <c r="X35" s="170">
        <v>15650270062.51</v>
      </c>
      <c r="Y35" s="171">
        <v>1</v>
      </c>
      <c r="Z35" s="117">
        <f t="shared" si="32"/>
        <v>-4.8061412760687337E-3</v>
      </c>
      <c r="AA35" s="117">
        <f t="shared" si="33"/>
        <v>0</v>
      </c>
      <c r="AB35" s="170">
        <v>15804796426.940001</v>
      </c>
      <c r="AC35" s="171">
        <v>1</v>
      </c>
      <c r="AD35" s="117">
        <f t="shared" si="34"/>
        <v>9.8737187162134671E-3</v>
      </c>
      <c r="AE35" s="117">
        <f t="shared" si="35"/>
        <v>0</v>
      </c>
      <c r="AF35" s="170">
        <v>15170684885.15</v>
      </c>
      <c r="AG35" s="171">
        <v>1</v>
      </c>
      <c r="AH35" s="117">
        <f t="shared" si="36"/>
        <v>-4.012146216000155E-2</v>
      </c>
      <c r="AI35" s="117">
        <f t="shared" si="37"/>
        <v>0</v>
      </c>
      <c r="AJ35" s="118">
        <f t="shared" si="16"/>
        <v>-1.2107736214367962E-2</v>
      </c>
      <c r="AK35" s="118">
        <f t="shared" si="17"/>
        <v>0</v>
      </c>
      <c r="AL35" s="119">
        <f t="shared" si="18"/>
        <v>-0.11936423396069694</v>
      </c>
      <c r="AM35" s="119">
        <f t="shared" si="19"/>
        <v>0</v>
      </c>
      <c r="AN35" s="120">
        <f t="shared" si="20"/>
        <v>2.4362109485433978E-2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2" customFormat="1">
      <c r="A36" s="200" t="s">
        <v>149</v>
      </c>
      <c r="B36" s="170">
        <v>686478349.24000001</v>
      </c>
      <c r="C36" s="171">
        <v>100</v>
      </c>
      <c r="D36" s="170">
        <v>692501000.53999996</v>
      </c>
      <c r="E36" s="171">
        <v>100</v>
      </c>
      <c r="F36" s="117">
        <f t="shared" si="22"/>
        <v>8.7732574620417794E-3</v>
      </c>
      <c r="G36" s="117">
        <f t="shared" si="23"/>
        <v>0</v>
      </c>
      <c r="H36" s="170">
        <v>664667789.70000005</v>
      </c>
      <c r="I36" s="171">
        <v>100</v>
      </c>
      <c r="J36" s="117">
        <f t="shared" si="24"/>
        <v>-4.0192304153056919E-2</v>
      </c>
      <c r="K36" s="117">
        <f t="shared" si="25"/>
        <v>0</v>
      </c>
      <c r="L36" s="170">
        <v>660745824.64999998</v>
      </c>
      <c r="M36" s="171">
        <v>100</v>
      </c>
      <c r="N36" s="117">
        <f t="shared" si="26"/>
        <v>-5.9006395537389636E-3</v>
      </c>
      <c r="O36" s="117">
        <f t="shared" si="27"/>
        <v>0</v>
      </c>
      <c r="P36" s="170">
        <v>655733173.33000004</v>
      </c>
      <c r="Q36" s="171">
        <v>100</v>
      </c>
      <c r="R36" s="117">
        <f t="shared" si="28"/>
        <v>-7.5863533797662017E-3</v>
      </c>
      <c r="S36" s="117">
        <f t="shared" si="29"/>
        <v>0</v>
      </c>
      <c r="T36" s="170">
        <v>651793912.58000004</v>
      </c>
      <c r="U36" s="171">
        <v>100</v>
      </c>
      <c r="V36" s="117">
        <f t="shared" si="30"/>
        <v>-6.0074141590173193E-3</v>
      </c>
      <c r="W36" s="117">
        <f t="shared" si="31"/>
        <v>0</v>
      </c>
      <c r="X36" s="170">
        <v>644566208.46000004</v>
      </c>
      <c r="Y36" s="171">
        <v>100</v>
      </c>
      <c r="Z36" s="117">
        <f t="shared" si="32"/>
        <v>-1.1088940814728596E-2</v>
      </c>
      <c r="AA36" s="117">
        <f t="shared" si="33"/>
        <v>0</v>
      </c>
      <c r="AB36" s="170">
        <v>640340748.15999997</v>
      </c>
      <c r="AC36" s="171">
        <v>100</v>
      </c>
      <c r="AD36" s="117">
        <f t="shared" si="34"/>
        <v>-6.5555101160136159E-3</v>
      </c>
      <c r="AE36" s="117">
        <f t="shared" si="35"/>
        <v>0</v>
      </c>
      <c r="AF36" s="170">
        <v>632453323.95000005</v>
      </c>
      <c r="AG36" s="171">
        <v>100</v>
      </c>
      <c r="AH36" s="117">
        <f t="shared" si="36"/>
        <v>-1.2317542234605867E-2</v>
      </c>
      <c r="AI36" s="117">
        <f t="shared" si="37"/>
        <v>0</v>
      </c>
      <c r="AJ36" s="118">
        <f t="shared" si="16"/>
        <v>-1.0109430868610712E-2</v>
      </c>
      <c r="AK36" s="118">
        <f t="shared" si="17"/>
        <v>0</v>
      </c>
      <c r="AL36" s="119">
        <f t="shared" si="18"/>
        <v>-8.6711321056829965E-2</v>
      </c>
      <c r="AM36" s="119">
        <f t="shared" si="19"/>
        <v>0</v>
      </c>
      <c r="AN36" s="120">
        <f t="shared" si="20"/>
        <v>1.3736848865775824E-2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2" customFormat="1">
      <c r="A37" s="200" t="s">
        <v>161</v>
      </c>
      <c r="B37" s="168">
        <v>17380904708.23</v>
      </c>
      <c r="C37" s="171">
        <v>1</v>
      </c>
      <c r="D37" s="168">
        <v>17730381173.360001</v>
      </c>
      <c r="E37" s="171">
        <v>1</v>
      </c>
      <c r="F37" s="117">
        <f t="shared" si="22"/>
        <v>2.0106920266614266E-2</v>
      </c>
      <c r="G37" s="117">
        <f t="shared" si="23"/>
        <v>0</v>
      </c>
      <c r="H37" s="168">
        <v>18181015918.950001</v>
      </c>
      <c r="I37" s="171">
        <v>1</v>
      </c>
      <c r="J37" s="117">
        <f t="shared" si="24"/>
        <v>2.5415964901368361E-2</v>
      </c>
      <c r="K37" s="117">
        <f t="shared" si="25"/>
        <v>0</v>
      </c>
      <c r="L37" s="168">
        <v>18279771226.580002</v>
      </c>
      <c r="M37" s="171">
        <v>1</v>
      </c>
      <c r="N37" s="117">
        <f t="shared" si="26"/>
        <v>5.4317815940675132E-3</v>
      </c>
      <c r="O37" s="117">
        <f t="shared" si="27"/>
        <v>0</v>
      </c>
      <c r="P37" s="168">
        <v>17969880467.470001</v>
      </c>
      <c r="Q37" s="171">
        <v>1</v>
      </c>
      <c r="R37" s="117">
        <f t="shared" si="28"/>
        <v>-1.695266069081865E-2</v>
      </c>
      <c r="S37" s="117">
        <f t="shared" si="29"/>
        <v>0</v>
      </c>
      <c r="T37" s="168">
        <v>18254608422.07</v>
      </c>
      <c r="U37" s="171">
        <v>1</v>
      </c>
      <c r="V37" s="117">
        <f t="shared" si="30"/>
        <v>1.5844732808068904E-2</v>
      </c>
      <c r="W37" s="117">
        <f t="shared" si="31"/>
        <v>0</v>
      </c>
      <c r="X37" s="168">
        <v>18791622402.889999</v>
      </c>
      <c r="Y37" s="171">
        <v>1</v>
      </c>
      <c r="Z37" s="117">
        <f t="shared" si="32"/>
        <v>2.9417995083956146E-2</v>
      </c>
      <c r="AA37" s="117">
        <f t="shared" si="33"/>
        <v>0</v>
      </c>
      <c r="AB37" s="168">
        <v>17424727650.380001</v>
      </c>
      <c r="AC37" s="171">
        <v>1</v>
      </c>
      <c r="AD37" s="117">
        <f t="shared" si="34"/>
        <v>-7.2739581671233511E-2</v>
      </c>
      <c r="AE37" s="117">
        <f t="shared" si="35"/>
        <v>0</v>
      </c>
      <c r="AF37" s="168">
        <v>17048465638.41</v>
      </c>
      <c r="AG37" s="171">
        <v>1</v>
      </c>
      <c r="AH37" s="117">
        <f t="shared" si="36"/>
        <v>-2.1593566311023268E-2</v>
      </c>
      <c r="AI37" s="117">
        <f t="shared" si="37"/>
        <v>0</v>
      </c>
      <c r="AJ37" s="118">
        <f t="shared" si="16"/>
        <v>-1.8835517523750288E-3</v>
      </c>
      <c r="AK37" s="118">
        <f t="shared" si="17"/>
        <v>0</v>
      </c>
      <c r="AL37" s="119">
        <f t="shared" si="18"/>
        <v>-3.8460286233134272E-2</v>
      </c>
      <c r="AM37" s="119">
        <f t="shared" si="19"/>
        <v>0</v>
      </c>
      <c r="AN37" s="120">
        <f t="shared" si="20"/>
        <v>3.425237671186717E-2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2" customFormat="1">
      <c r="A38" s="200" t="s">
        <v>162</v>
      </c>
      <c r="B38" s="168">
        <v>855970735.62</v>
      </c>
      <c r="C38" s="171">
        <v>10</v>
      </c>
      <c r="D38" s="168">
        <v>848625262.34000003</v>
      </c>
      <c r="E38" s="171">
        <v>10</v>
      </c>
      <c r="F38" s="117">
        <f t="shared" si="22"/>
        <v>-8.5814537510788495E-3</v>
      </c>
      <c r="G38" s="117">
        <f t="shared" si="23"/>
        <v>0</v>
      </c>
      <c r="H38" s="168">
        <v>848717794.53999996</v>
      </c>
      <c r="I38" s="171">
        <v>10</v>
      </c>
      <c r="J38" s="117">
        <f t="shared" si="24"/>
        <v>1.0903776272789725E-4</v>
      </c>
      <c r="K38" s="117">
        <f t="shared" si="25"/>
        <v>0</v>
      </c>
      <c r="L38" s="168">
        <v>848717794.53999996</v>
      </c>
      <c r="M38" s="171">
        <v>10</v>
      </c>
      <c r="N38" s="117">
        <f t="shared" si="26"/>
        <v>0</v>
      </c>
      <c r="O38" s="117">
        <f t="shared" si="27"/>
        <v>0</v>
      </c>
      <c r="P38" s="168">
        <v>831262794.53999996</v>
      </c>
      <c r="Q38" s="171">
        <v>10</v>
      </c>
      <c r="R38" s="117">
        <f t="shared" si="28"/>
        <v>-2.0566317935469359E-2</v>
      </c>
      <c r="S38" s="117">
        <f t="shared" si="29"/>
        <v>0</v>
      </c>
      <c r="T38" s="168">
        <v>835557990.94000006</v>
      </c>
      <c r="U38" s="171">
        <v>10</v>
      </c>
      <c r="V38" s="117">
        <f t="shared" si="30"/>
        <v>5.1670740326793399E-3</v>
      </c>
      <c r="W38" s="117">
        <f t="shared" si="31"/>
        <v>0</v>
      </c>
      <c r="X38" s="168">
        <v>827772280.88999999</v>
      </c>
      <c r="Y38" s="171">
        <v>10</v>
      </c>
      <c r="Z38" s="117">
        <f t="shared" si="32"/>
        <v>-9.3179768901990537E-3</v>
      </c>
      <c r="AA38" s="117">
        <f t="shared" si="33"/>
        <v>0</v>
      </c>
      <c r="AB38" s="168">
        <v>827772280.88999999</v>
      </c>
      <c r="AC38" s="171">
        <v>10</v>
      </c>
      <c r="AD38" s="117">
        <f t="shared" si="34"/>
        <v>0</v>
      </c>
      <c r="AE38" s="117">
        <f t="shared" si="35"/>
        <v>0</v>
      </c>
      <c r="AF38" s="168">
        <v>811053280.88999999</v>
      </c>
      <c r="AG38" s="171">
        <v>10</v>
      </c>
      <c r="AH38" s="117">
        <f t="shared" si="36"/>
        <v>-2.0197583787203106E-2</v>
      </c>
      <c r="AI38" s="117">
        <f t="shared" si="37"/>
        <v>0</v>
      </c>
      <c r="AJ38" s="118">
        <f t="shared" si="16"/>
        <v>-6.673402571067891E-3</v>
      </c>
      <c r="AK38" s="118">
        <f t="shared" si="17"/>
        <v>0</v>
      </c>
      <c r="AL38" s="119">
        <f t="shared" si="18"/>
        <v>-4.4273937057210666E-2</v>
      </c>
      <c r="AM38" s="119">
        <f t="shared" si="19"/>
        <v>0</v>
      </c>
      <c r="AN38" s="120">
        <f t="shared" si="20"/>
        <v>9.7234473190228807E-3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2" customFormat="1">
      <c r="A39" s="200" t="s">
        <v>173</v>
      </c>
      <c r="B39" s="168">
        <v>1235655769.4100001</v>
      </c>
      <c r="C39" s="171">
        <v>1</v>
      </c>
      <c r="D39" s="168">
        <v>1241126882.2</v>
      </c>
      <c r="E39" s="171">
        <v>1</v>
      </c>
      <c r="F39" s="117">
        <f t="shared" si="22"/>
        <v>4.4276997894100428E-3</v>
      </c>
      <c r="G39" s="117">
        <f t="shared" si="23"/>
        <v>0</v>
      </c>
      <c r="H39" s="168">
        <v>1250089951.6199999</v>
      </c>
      <c r="I39" s="171">
        <v>1</v>
      </c>
      <c r="J39" s="117">
        <f t="shared" si="24"/>
        <v>7.2217188657714478E-3</v>
      </c>
      <c r="K39" s="117">
        <f t="shared" si="25"/>
        <v>0</v>
      </c>
      <c r="L39" s="168">
        <v>1269164950.4000001</v>
      </c>
      <c r="M39" s="171">
        <v>1</v>
      </c>
      <c r="N39" s="117">
        <f t="shared" si="26"/>
        <v>1.5258900973710566E-2</v>
      </c>
      <c r="O39" s="117">
        <f t="shared" si="27"/>
        <v>0</v>
      </c>
      <c r="P39" s="168">
        <v>1275558762.0599999</v>
      </c>
      <c r="Q39" s="171">
        <v>1</v>
      </c>
      <c r="R39" s="117">
        <f t="shared" si="28"/>
        <v>5.037809827623055E-3</v>
      </c>
      <c r="S39" s="117">
        <f t="shared" si="29"/>
        <v>0</v>
      </c>
      <c r="T39" s="168">
        <v>1265715864.6199999</v>
      </c>
      <c r="U39" s="171">
        <v>1</v>
      </c>
      <c r="V39" s="117">
        <f t="shared" si="30"/>
        <v>-7.716537828570116E-3</v>
      </c>
      <c r="W39" s="117">
        <f t="shared" si="31"/>
        <v>0</v>
      </c>
      <c r="X39" s="168">
        <v>1271362644.95</v>
      </c>
      <c r="Y39" s="171">
        <v>1</v>
      </c>
      <c r="Z39" s="117">
        <f t="shared" si="32"/>
        <v>4.4613332959174603E-3</v>
      </c>
      <c r="AA39" s="117">
        <f t="shared" si="33"/>
        <v>0</v>
      </c>
      <c r="AB39" s="168">
        <v>1266257343.24</v>
      </c>
      <c r="AC39" s="171">
        <v>1</v>
      </c>
      <c r="AD39" s="117">
        <f t="shared" si="34"/>
        <v>-4.0156140580965543E-3</v>
      </c>
      <c r="AE39" s="117">
        <f t="shared" si="35"/>
        <v>0</v>
      </c>
      <c r="AF39" s="168">
        <v>1267102686.7</v>
      </c>
      <c r="AG39" s="171">
        <v>1</v>
      </c>
      <c r="AH39" s="117">
        <f t="shared" si="36"/>
        <v>6.6759214824139903E-4</v>
      </c>
      <c r="AI39" s="117">
        <f t="shared" si="37"/>
        <v>0</v>
      </c>
      <c r="AJ39" s="118">
        <f t="shared" si="16"/>
        <v>3.1678628767509128E-3</v>
      </c>
      <c r="AK39" s="118">
        <f t="shared" si="17"/>
        <v>0</v>
      </c>
      <c r="AL39" s="119">
        <f t="shared" si="18"/>
        <v>2.0929209472891071E-2</v>
      </c>
      <c r="AM39" s="119">
        <f t="shared" si="19"/>
        <v>0</v>
      </c>
      <c r="AN39" s="120">
        <f t="shared" si="20"/>
        <v>7.0275760941756211E-3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2" customFormat="1">
      <c r="A40" s="200" t="s">
        <v>175</v>
      </c>
      <c r="B40" s="168">
        <v>11485122120.25</v>
      </c>
      <c r="C40" s="171">
        <v>100</v>
      </c>
      <c r="D40" s="168">
        <v>11380547714.610001</v>
      </c>
      <c r="E40" s="171">
        <v>100</v>
      </c>
      <c r="F40" s="117">
        <f t="shared" si="22"/>
        <v>-9.1052062437907352E-3</v>
      </c>
      <c r="G40" s="117">
        <f t="shared" si="23"/>
        <v>0</v>
      </c>
      <c r="H40" s="168">
        <v>11313097784.620001</v>
      </c>
      <c r="I40" s="171">
        <v>100</v>
      </c>
      <c r="J40" s="117">
        <f t="shared" si="24"/>
        <v>-5.9267736212212001E-3</v>
      </c>
      <c r="K40" s="117">
        <f t="shared" si="25"/>
        <v>0</v>
      </c>
      <c r="L40" s="168">
        <v>11195322909.469999</v>
      </c>
      <c r="M40" s="171">
        <v>100</v>
      </c>
      <c r="N40" s="117">
        <f t="shared" si="26"/>
        <v>-1.0410488567518158E-2</v>
      </c>
      <c r="O40" s="117">
        <f t="shared" si="27"/>
        <v>0</v>
      </c>
      <c r="P40" s="168">
        <v>11103706045.24</v>
      </c>
      <c r="Q40" s="171">
        <v>100</v>
      </c>
      <c r="R40" s="117">
        <f t="shared" si="28"/>
        <v>-8.1834945691920905E-3</v>
      </c>
      <c r="S40" s="117">
        <f t="shared" si="29"/>
        <v>0</v>
      </c>
      <c r="T40" s="168">
        <v>11268897435.07</v>
      </c>
      <c r="U40" s="171">
        <v>100</v>
      </c>
      <c r="V40" s="117">
        <f t="shared" si="30"/>
        <v>1.4877140042879208E-2</v>
      </c>
      <c r="W40" s="117">
        <f t="shared" si="31"/>
        <v>0</v>
      </c>
      <c r="X40" s="168">
        <v>10989854800.440001</v>
      </c>
      <c r="Y40" s="171">
        <v>100</v>
      </c>
      <c r="Z40" s="117">
        <f t="shared" si="32"/>
        <v>-2.4762194903078006E-2</v>
      </c>
      <c r="AA40" s="117">
        <f t="shared" si="33"/>
        <v>0</v>
      </c>
      <c r="AB40" s="168">
        <v>10490763024.49</v>
      </c>
      <c r="AC40" s="171">
        <v>100</v>
      </c>
      <c r="AD40" s="117">
        <f t="shared" si="34"/>
        <v>-4.5413864424306921E-2</v>
      </c>
      <c r="AE40" s="117">
        <f t="shared" si="35"/>
        <v>0</v>
      </c>
      <c r="AF40" s="168">
        <v>10329573750.120001</v>
      </c>
      <c r="AG40" s="171">
        <v>100</v>
      </c>
      <c r="AH40" s="117">
        <f t="shared" si="36"/>
        <v>-1.5364876129001592E-2</v>
      </c>
      <c r="AI40" s="117">
        <f t="shared" si="37"/>
        <v>0</v>
      </c>
      <c r="AJ40" s="118">
        <f t="shared" si="16"/>
        <v>-1.3036219801903686E-2</v>
      </c>
      <c r="AK40" s="118">
        <f t="shared" si="17"/>
        <v>0</v>
      </c>
      <c r="AL40" s="119">
        <f t="shared" si="18"/>
        <v>-9.2348276273275617E-2</v>
      </c>
      <c r="AM40" s="119">
        <f t="shared" si="19"/>
        <v>0</v>
      </c>
      <c r="AN40" s="120">
        <f t="shared" si="20"/>
        <v>1.7183169343332864E-2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2" customFormat="1">
      <c r="A41" s="200" t="s">
        <v>177</v>
      </c>
      <c r="B41" s="168">
        <v>747971956.61000001</v>
      </c>
      <c r="C41" s="171">
        <v>1</v>
      </c>
      <c r="D41" s="168">
        <v>747644568.99000001</v>
      </c>
      <c r="E41" s="171">
        <v>1</v>
      </c>
      <c r="F41" s="117">
        <f t="shared" si="22"/>
        <v>-4.3770039385408125E-4</v>
      </c>
      <c r="G41" s="117">
        <f t="shared" si="23"/>
        <v>0</v>
      </c>
      <c r="H41" s="168">
        <v>729216688.89999998</v>
      </c>
      <c r="I41" s="171">
        <v>1</v>
      </c>
      <c r="J41" s="117">
        <f t="shared" si="24"/>
        <v>-2.464791540570465E-2</v>
      </c>
      <c r="K41" s="117">
        <f t="shared" si="25"/>
        <v>0</v>
      </c>
      <c r="L41" s="168">
        <v>724554347.70000005</v>
      </c>
      <c r="M41" s="171">
        <v>1</v>
      </c>
      <c r="N41" s="117">
        <f t="shared" si="26"/>
        <v>-6.3936293161816152E-3</v>
      </c>
      <c r="O41" s="117">
        <f t="shared" si="27"/>
        <v>0</v>
      </c>
      <c r="P41" s="168">
        <v>722891876.77999997</v>
      </c>
      <c r="Q41" s="171">
        <v>1</v>
      </c>
      <c r="R41" s="117">
        <f t="shared" si="28"/>
        <v>-2.2944737344788085E-3</v>
      </c>
      <c r="S41" s="117">
        <f t="shared" si="29"/>
        <v>0</v>
      </c>
      <c r="T41" s="168">
        <v>719709858.84000003</v>
      </c>
      <c r="U41" s="171">
        <v>1</v>
      </c>
      <c r="V41" s="117">
        <f t="shared" si="30"/>
        <v>-4.4017895928969361E-3</v>
      </c>
      <c r="W41" s="117">
        <f t="shared" si="31"/>
        <v>0</v>
      </c>
      <c r="X41" s="168">
        <v>718528986.21000004</v>
      </c>
      <c r="Y41" s="171">
        <v>1</v>
      </c>
      <c r="Z41" s="117">
        <f t="shared" si="32"/>
        <v>-1.6407620591765675E-3</v>
      </c>
      <c r="AA41" s="117">
        <f t="shared" si="33"/>
        <v>0</v>
      </c>
      <c r="AB41" s="168">
        <v>717184942.80999994</v>
      </c>
      <c r="AC41" s="171">
        <v>1</v>
      </c>
      <c r="AD41" s="117">
        <f t="shared" si="34"/>
        <v>-1.8705486150106128E-3</v>
      </c>
      <c r="AE41" s="117">
        <f t="shared" si="35"/>
        <v>0</v>
      </c>
      <c r="AF41" s="168">
        <v>716902705.99000001</v>
      </c>
      <c r="AG41" s="171">
        <v>1</v>
      </c>
      <c r="AH41" s="117">
        <f t="shared" si="36"/>
        <v>-3.9353422409302416E-4</v>
      </c>
      <c r="AI41" s="117">
        <f t="shared" si="37"/>
        <v>0</v>
      </c>
      <c r="AJ41" s="118">
        <f t="shared" si="16"/>
        <v>-5.2600441676745368E-3</v>
      </c>
      <c r="AK41" s="118">
        <f t="shared" si="17"/>
        <v>0</v>
      </c>
      <c r="AL41" s="119">
        <f t="shared" si="18"/>
        <v>-4.1118285713664007E-2</v>
      </c>
      <c r="AM41" s="119">
        <f t="shared" si="19"/>
        <v>0</v>
      </c>
      <c r="AN41" s="120">
        <f t="shared" si="20"/>
        <v>8.0908376480262039E-3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344235550.55000001</v>
      </c>
      <c r="C42" s="171">
        <v>100</v>
      </c>
      <c r="D42" s="168">
        <v>329040334.86000001</v>
      </c>
      <c r="E42" s="171">
        <v>100</v>
      </c>
      <c r="F42" s="117">
        <f t="shared" si="22"/>
        <v>-4.4141912901563898E-2</v>
      </c>
      <c r="G42" s="117">
        <f t="shared" si="23"/>
        <v>0</v>
      </c>
      <c r="H42" s="168">
        <v>328543727.98000002</v>
      </c>
      <c r="I42" s="171">
        <v>100</v>
      </c>
      <c r="J42" s="117">
        <f t="shared" si="24"/>
        <v>-1.5092583716561417E-3</v>
      </c>
      <c r="K42" s="117">
        <f t="shared" si="25"/>
        <v>0</v>
      </c>
      <c r="L42" s="168">
        <v>314896184.31</v>
      </c>
      <c r="M42" s="171">
        <v>100</v>
      </c>
      <c r="N42" s="117">
        <f t="shared" si="26"/>
        <v>-4.1539504509520896E-2</v>
      </c>
      <c r="O42" s="117">
        <f t="shared" si="27"/>
        <v>0</v>
      </c>
      <c r="P42" s="168">
        <v>301923304.63</v>
      </c>
      <c r="Q42" s="171">
        <v>100</v>
      </c>
      <c r="R42" s="117">
        <f t="shared" si="28"/>
        <v>-4.1197322566566372E-2</v>
      </c>
      <c r="S42" s="117">
        <f t="shared" si="29"/>
        <v>0</v>
      </c>
      <c r="T42" s="168">
        <v>302561201.76999998</v>
      </c>
      <c r="U42" s="171">
        <v>100</v>
      </c>
      <c r="V42" s="117">
        <f t="shared" si="30"/>
        <v>2.1127787428721801E-3</v>
      </c>
      <c r="W42" s="117">
        <f t="shared" si="31"/>
        <v>0</v>
      </c>
      <c r="X42" s="168">
        <v>301286104.51999998</v>
      </c>
      <c r="Y42" s="171">
        <v>100</v>
      </c>
      <c r="Z42" s="117">
        <f t="shared" si="32"/>
        <v>-4.2143448748240345E-3</v>
      </c>
      <c r="AA42" s="117">
        <f t="shared" si="33"/>
        <v>0</v>
      </c>
      <c r="AB42" s="168">
        <v>300195591.30000001</v>
      </c>
      <c r="AC42" s="171">
        <v>100</v>
      </c>
      <c r="AD42" s="117">
        <f t="shared" si="34"/>
        <v>-3.619527099456983E-3</v>
      </c>
      <c r="AE42" s="117">
        <f t="shared" si="35"/>
        <v>0</v>
      </c>
      <c r="AF42" s="168">
        <v>301238201.69999999</v>
      </c>
      <c r="AG42" s="171">
        <v>100</v>
      </c>
      <c r="AH42" s="117">
        <f t="shared" si="36"/>
        <v>3.4731036371485049E-3</v>
      </c>
      <c r="AI42" s="117">
        <f t="shared" si="37"/>
        <v>0</v>
      </c>
      <c r="AJ42" s="118">
        <f t="shared" si="16"/>
        <v>-1.6329498492945953E-2</v>
      </c>
      <c r="AK42" s="118">
        <f t="shared" si="17"/>
        <v>0</v>
      </c>
      <c r="AL42" s="119">
        <f t="shared" si="18"/>
        <v>-8.4494605112255525E-2</v>
      </c>
      <c r="AM42" s="119">
        <f t="shared" si="19"/>
        <v>0</v>
      </c>
      <c r="AN42" s="120">
        <f t="shared" si="20"/>
        <v>2.1671917150283507E-2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813023960063.90002</v>
      </c>
      <c r="C43" s="177"/>
      <c r="D43" s="176">
        <f>SUM(D20:D42)</f>
        <v>811099726311.93005</v>
      </c>
      <c r="E43" s="177"/>
      <c r="F43" s="117">
        <f>((D43-B43)/B43)</f>
        <v>-2.3667614319985535E-3</v>
      </c>
      <c r="G43" s="117"/>
      <c r="H43" s="176">
        <f>SUM(H20:H42)</f>
        <v>805374603056.02979</v>
      </c>
      <c r="I43" s="177"/>
      <c r="J43" s="117">
        <f>((H43-D43)/D43)</f>
        <v>-7.0584702104788035E-3</v>
      </c>
      <c r="K43" s="117"/>
      <c r="L43" s="176">
        <f>SUM(L20:L42)</f>
        <v>804563308682.75</v>
      </c>
      <c r="M43" s="177"/>
      <c r="N43" s="117">
        <f>((L43-H43)/H43)</f>
        <v>-1.0073503313877698E-3</v>
      </c>
      <c r="O43" s="117"/>
      <c r="P43" s="176">
        <f>SUM(P20:P42)</f>
        <v>803083633061.67004</v>
      </c>
      <c r="Q43" s="177"/>
      <c r="R43" s="117">
        <f>((P43-L43)/L43)</f>
        <v>-1.8391040271305882E-3</v>
      </c>
      <c r="S43" s="117"/>
      <c r="T43" s="176">
        <f>SUM(T20:T42)</f>
        <v>800521516298.21008</v>
      </c>
      <c r="U43" s="177"/>
      <c r="V43" s="117">
        <f>((T43-P43)/P43)</f>
        <v>-3.1903486237070556E-3</v>
      </c>
      <c r="W43" s="117"/>
      <c r="X43" s="176">
        <f>SUM(X20:X42)</f>
        <v>798605548939.6698</v>
      </c>
      <c r="Y43" s="177"/>
      <c r="Z43" s="117">
        <f>((X43-T43)/T43)</f>
        <v>-2.3933989524730619E-3</v>
      </c>
      <c r="AA43" s="117"/>
      <c r="AB43" s="176">
        <f>SUM(AB20:AB42)</f>
        <v>817492106124.37549</v>
      </c>
      <c r="AC43" s="177"/>
      <c r="AD43" s="117">
        <f>((AB43-X43)/X43)</f>
        <v>2.3649418927506678E-2</v>
      </c>
      <c r="AE43" s="117"/>
      <c r="AF43" s="176">
        <f>SUM(AF20:AF42)</f>
        <v>796802343134.71472</v>
      </c>
      <c r="AG43" s="177"/>
      <c r="AH43" s="117">
        <f>((AF43-AB43)/AB43)</f>
        <v>-2.5308822965579767E-2</v>
      </c>
      <c r="AI43" s="117"/>
      <c r="AJ43" s="118">
        <f t="shared" si="16"/>
        <v>-2.4393547019061152E-3</v>
      </c>
      <c r="AK43" s="118"/>
      <c r="AL43" s="119">
        <f t="shared" si="18"/>
        <v>-1.7627158182170182E-2</v>
      </c>
      <c r="AM43" s="119"/>
      <c r="AN43" s="120">
        <f t="shared" si="20"/>
        <v>1.3244703670338425E-2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82747477857.830002</v>
      </c>
      <c r="C45" s="179">
        <v>219.99</v>
      </c>
      <c r="D45" s="167">
        <v>86141937925.350006</v>
      </c>
      <c r="E45" s="179">
        <v>220.26</v>
      </c>
      <c r="F45" s="117">
        <f t="shared" ref="F45:F55" si="38">((D45-B45)/B45)</f>
        <v>4.1021915777929692E-2</v>
      </c>
      <c r="G45" s="117">
        <f t="shared" ref="G45:G55" si="39">((E45-C45)/C45)</f>
        <v>1.2273285149324142E-3</v>
      </c>
      <c r="H45" s="167">
        <v>90949613033.910004</v>
      </c>
      <c r="I45" s="179">
        <v>220.52</v>
      </c>
      <c r="J45" s="117">
        <f t="shared" ref="J45:J55" si="40">((H45-D45)/D45)</f>
        <v>5.5811086032523376E-2</v>
      </c>
      <c r="K45" s="117">
        <f t="shared" ref="K45:K55" si="41">((I45-E45)/E45)</f>
        <v>1.1804231362935592E-3</v>
      </c>
      <c r="L45" s="167">
        <v>95543785736.910004</v>
      </c>
      <c r="M45" s="179">
        <v>220.78</v>
      </c>
      <c r="N45" s="117">
        <f t="shared" ref="N45:N55" si="42">((L45-H45)/H45)</f>
        <v>5.0513383726955394E-2</v>
      </c>
      <c r="O45" s="117">
        <f t="shared" ref="O45:O55" si="43">((M45-I45)/I45)</f>
        <v>1.1790313803736209E-3</v>
      </c>
      <c r="P45" s="167">
        <v>97983199391.889999</v>
      </c>
      <c r="Q45" s="179">
        <v>221.04</v>
      </c>
      <c r="R45" s="117">
        <f t="shared" ref="R45:R55" si="44">((P45-L45)/L45)</f>
        <v>2.5531892379659114E-2</v>
      </c>
      <c r="S45" s="117">
        <f t="shared" ref="S45:S55" si="45">((Q45-M45)/M45)</f>
        <v>1.1776429024367738E-3</v>
      </c>
      <c r="T45" s="167">
        <v>99704193637.160004</v>
      </c>
      <c r="U45" s="179">
        <v>221.31</v>
      </c>
      <c r="V45" s="117">
        <f t="shared" ref="V45:V55" si="46">((T45-P45)/P45)</f>
        <v>1.7564176878801224E-2</v>
      </c>
      <c r="W45" s="117">
        <f t="shared" ref="W45:W55" si="47">((U45-Q45)/Q45)</f>
        <v>1.2214983713355512E-3</v>
      </c>
      <c r="X45" s="167">
        <v>102646394092.34</v>
      </c>
      <c r="Y45" s="179">
        <v>221.56</v>
      </c>
      <c r="Z45" s="117">
        <f t="shared" ref="Z45:Z55" si="48">((X45-T45)/T45)</f>
        <v>2.9509294923813788E-2</v>
      </c>
      <c r="AA45" s="117">
        <f t="shared" ref="AA45:AA55" si="49">((Y45-U45)/U45)</f>
        <v>1.1296371605440333E-3</v>
      </c>
      <c r="AB45" s="167">
        <v>106442908916.64999</v>
      </c>
      <c r="AC45" s="179">
        <v>221.83</v>
      </c>
      <c r="AD45" s="117">
        <f t="shared" ref="AD45:AD55" si="50">((AB45-X45)/X45)</f>
        <v>3.6986343825138941E-2</v>
      </c>
      <c r="AE45" s="117">
        <f t="shared" ref="AE45:AE55" si="51">((AC45-Y45)/Y45)</f>
        <v>1.2186315219354135E-3</v>
      </c>
      <c r="AF45" s="167">
        <v>107386321892.39</v>
      </c>
      <c r="AG45" s="179">
        <v>222.1</v>
      </c>
      <c r="AH45" s="117">
        <f t="shared" ref="AH45:AH55" si="52">((AF45-AB45)/AB45)</f>
        <v>8.8630890055695875E-3</v>
      </c>
      <c r="AI45" s="117">
        <f t="shared" ref="AI45:AI55" si="53">((AG45-AC45)/AC45)</f>
        <v>1.217148266690627E-3</v>
      </c>
      <c r="AJ45" s="118">
        <f t="shared" si="16"/>
        <v>3.3225147818798893E-2</v>
      </c>
      <c r="AK45" s="118">
        <f t="shared" si="17"/>
        <v>1.1939176568177491E-3</v>
      </c>
      <c r="AL45" s="119">
        <f t="shared" si="18"/>
        <v>0.24662068765448747</v>
      </c>
      <c r="AM45" s="119">
        <f t="shared" si="19"/>
        <v>8.3537637337691983E-3</v>
      </c>
      <c r="AN45" s="120">
        <f t="shared" si="20"/>
        <v>1.6016569787070077E-2</v>
      </c>
      <c r="AO45" s="205">
        <f t="shared" si="21"/>
        <v>3.344071675431398E-5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51770032518.080002</v>
      </c>
      <c r="C46" s="179">
        <v>1.8351999999999999</v>
      </c>
      <c r="D46" s="167">
        <v>53342588950.400002</v>
      </c>
      <c r="E46" s="179">
        <v>1.8379000000000001</v>
      </c>
      <c r="F46" s="117">
        <f t="shared" si="38"/>
        <v>3.0375805380666993E-2</v>
      </c>
      <c r="G46" s="117">
        <f t="shared" si="39"/>
        <v>1.471229293810019E-3</v>
      </c>
      <c r="H46" s="167">
        <v>52877755794.57</v>
      </c>
      <c r="I46" s="179">
        <v>1.8407</v>
      </c>
      <c r="J46" s="117">
        <f t="shared" si="40"/>
        <v>-8.7141094006933494E-3</v>
      </c>
      <c r="K46" s="117">
        <f t="shared" si="41"/>
        <v>1.5234778823656964E-3</v>
      </c>
      <c r="L46" s="167">
        <v>52966802206.089996</v>
      </c>
      <c r="M46" s="179">
        <v>1.8433999999999999</v>
      </c>
      <c r="N46" s="117">
        <f t="shared" si="42"/>
        <v>1.6840051205263291E-3</v>
      </c>
      <c r="O46" s="117">
        <f t="shared" si="43"/>
        <v>1.466833269951608E-3</v>
      </c>
      <c r="P46" s="167">
        <v>54392922998.410004</v>
      </c>
      <c r="Q46" s="179">
        <v>1.8461000000000001</v>
      </c>
      <c r="R46" s="117">
        <f t="shared" si="44"/>
        <v>2.6924804460935255E-2</v>
      </c>
      <c r="S46" s="117">
        <f t="shared" si="45"/>
        <v>1.4646848215255218E-3</v>
      </c>
      <c r="T46" s="167">
        <v>56132864752.489998</v>
      </c>
      <c r="U46" s="179">
        <v>1.8487</v>
      </c>
      <c r="V46" s="117">
        <f t="shared" si="46"/>
        <v>3.19883848516627E-2</v>
      </c>
      <c r="W46" s="117">
        <f t="shared" si="47"/>
        <v>1.4083744109202837E-3</v>
      </c>
      <c r="X46" s="167">
        <v>57539292374.860001</v>
      </c>
      <c r="Y46" s="179">
        <v>1.8512999999999999</v>
      </c>
      <c r="Z46" s="117">
        <f t="shared" si="48"/>
        <v>2.5055333066848599E-2</v>
      </c>
      <c r="AA46" s="117">
        <f t="shared" si="49"/>
        <v>1.4063936820468089E-3</v>
      </c>
      <c r="AB46" s="167">
        <v>59698313069.400002</v>
      </c>
      <c r="AC46" s="179">
        <v>1.8541000000000001</v>
      </c>
      <c r="AD46" s="117">
        <f t="shared" si="50"/>
        <v>3.7522545124022373E-2</v>
      </c>
      <c r="AE46" s="117">
        <f t="shared" si="51"/>
        <v>1.5124507103117463E-3</v>
      </c>
      <c r="AF46" s="167">
        <v>64923249719.620003</v>
      </c>
      <c r="AG46" s="179">
        <v>1.8568</v>
      </c>
      <c r="AH46" s="117">
        <f t="shared" si="52"/>
        <v>8.752234998911862E-2</v>
      </c>
      <c r="AI46" s="117">
        <f t="shared" si="53"/>
        <v>1.4562321341890538E-3</v>
      </c>
      <c r="AJ46" s="118">
        <f t="shared" si="16"/>
        <v>2.9044889824135937E-2</v>
      </c>
      <c r="AK46" s="118">
        <f t="shared" si="17"/>
        <v>1.4637095256400923E-3</v>
      </c>
      <c r="AL46" s="119">
        <f t="shared" si="18"/>
        <v>0.21709971332640315</v>
      </c>
      <c r="AM46" s="119">
        <f t="shared" si="19"/>
        <v>1.0283475705968723E-2</v>
      </c>
      <c r="AN46" s="120">
        <f t="shared" si="20"/>
        <v>2.8527407486281062E-2</v>
      </c>
      <c r="AO46" s="205">
        <f t="shared" si="21"/>
        <v>4.2119231565315718E-5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1925506354.1600001</v>
      </c>
      <c r="C47" s="179">
        <v>367.25380000000001</v>
      </c>
      <c r="D47" s="167">
        <v>1921473490.5999999</v>
      </c>
      <c r="E47" s="179">
        <v>366.48700000000002</v>
      </c>
      <c r="F47" s="117">
        <f t="shared" si="38"/>
        <v>-2.0944431324712576E-3</v>
      </c>
      <c r="G47" s="117">
        <f t="shared" si="39"/>
        <v>-2.087929382895396E-3</v>
      </c>
      <c r="H47" s="167">
        <v>1882552720.71</v>
      </c>
      <c r="I47" s="179">
        <v>359.06349999999998</v>
      </c>
      <c r="J47" s="117">
        <f t="shared" si="40"/>
        <v>-2.0255689230376243E-2</v>
      </c>
      <c r="K47" s="117">
        <f t="shared" si="41"/>
        <v>-2.0255834449789616E-2</v>
      </c>
      <c r="L47" s="167">
        <v>1864800712.3800001</v>
      </c>
      <c r="M47" s="179">
        <v>356.11579999999998</v>
      </c>
      <c r="N47" s="117">
        <f t="shared" si="42"/>
        <v>-9.4297536184297665E-3</v>
      </c>
      <c r="O47" s="117">
        <f t="shared" si="43"/>
        <v>-8.2094114272266549E-3</v>
      </c>
      <c r="P47" s="167">
        <v>1833794944.3199999</v>
      </c>
      <c r="Q47" s="179">
        <v>350.32339999999999</v>
      </c>
      <c r="R47" s="117">
        <f t="shared" si="44"/>
        <v>-1.6626853397341462E-2</v>
      </c>
      <c r="S47" s="117">
        <f t="shared" si="45"/>
        <v>-1.6265495661804352E-2</v>
      </c>
      <c r="T47" s="167">
        <v>1837128743.21</v>
      </c>
      <c r="U47" s="179">
        <v>351.25639999999999</v>
      </c>
      <c r="V47" s="117">
        <f t="shared" si="46"/>
        <v>1.8179780134775811E-3</v>
      </c>
      <c r="W47" s="117">
        <f t="shared" si="47"/>
        <v>2.6632534395361336E-3</v>
      </c>
      <c r="X47" s="167">
        <v>1864120562.8599999</v>
      </c>
      <c r="Y47" s="179">
        <v>355.96530000000001</v>
      </c>
      <c r="Z47" s="117">
        <f t="shared" si="48"/>
        <v>1.4692394177469169E-2</v>
      </c>
      <c r="AA47" s="117">
        <f t="shared" si="49"/>
        <v>1.3405876732779896E-2</v>
      </c>
      <c r="AB47" s="167">
        <v>1866033207.79</v>
      </c>
      <c r="AC47" s="179">
        <v>356.3306</v>
      </c>
      <c r="AD47" s="117">
        <f t="shared" si="50"/>
        <v>1.0260307021481589E-3</v>
      </c>
      <c r="AE47" s="117">
        <f t="shared" si="51"/>
        <v>1.0262236234823748E-3</v>
      </c>
      <c r="AF47" s="167">
        <v>1914490495.26</v>
      </c>
      <c r="AG47" s="179">
        <v>365.5838</v>
      </c>
      <c r="AH47" s="117">
        <f t="shared" si="52"/>
        <v>2.5968073487496759E-2</v>
      </c>
      <c r="AI47" s="117">
        <f t="shared" si="53"/>
        <v>2.5968019586305506E-2</v>
      </c>
      <c r="AJ47" s="118">
        <f t="shared" si="16"/>
        <v>-6.1278287475338309E-4</v>
      </c>
      <c r="AK47" s="118">
        <f t="shared" si="17"/>
        <v>-4.6941219245151284E-4</v>
      </c>
      <c r="AL47" s="119">
        <f t="shared" si="18"/>
        <v>-3.6341877075907001E-3</v>
      </c>
      <c r="AM47" s="119">
        <f t="shared" si="19"/>
        <v>-2.4644803226308888E-3</v>
      </c>
      <c r="AN47" s="120">
        <f t="shared" si="20"/>
        <v>1.5453215999074586E-2</v>
      </c>
      <c r="AO47" s="205">
        <f t="shared" si="21"/>
        <v>1.5151887704353401E-2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12656159592.469999</v>
      </c>
      <c r="C48" s="179">
        <v>1421.53</v>
      </c>
      <c r="D48" s="167">
        <v>13851870260.73</v>
      </c>
      <c r="E48" s="178">
        <v>1399.57</v>
      </c>
      <c r="F48" s="117">
        <f t="shared" si="38"/>
        <v>9.4476579528232948E-2</v>
      </c>
      <c r="G48" s="117">
        <f t="shared" si="39"/>
        <v>-1.5448143901289482E-2</v>
      </c>
      <c r="H48" s="167">
        <v>14435876710.75</v>
      </c>
      <c r="I48" s="178">
        <v>1393.04</v>
      </c>
      <c r="J48" s="117">
        <f t="shared" si="40"/>
        <v>4.2160837419597884E-2</v>
      </c>
      <c r="K48" s="117">
        <f t="shared" si="41"/>
        <v>-4.6657187564751838E-3</v>
      </c>
      <c r="L48" s="167">
        <v>14786476613.74</v>
      </c>
      <c r="M48" s="179">
        <v>1391.83</v>
      </c>
      <c r="N48" s="117">
        <f t="shared" si="42"/>
        <v>2.4286706655572757E-2</v>
      </c>
      <c r="O48" s="117">
        <f t="shared" si="43"/>
        <v>-8.686039166140502E-4</v>
      </c>
      <c r="P48" s="167">
        <v>15078933116.280001</v>
      </c>
      <c r="Q48" s="178">
        <v>1393.45</v>
      </c>
      <c r="R48" s="117">
        <f t="shared" si="44"/>
        <v>1.9778647082716264E-2</v>
      </c>
      <c r="S48" s="117">
        <f t="shared" si="45"/>
        <v>1.1639352507131749E-3</v>
      </c>
      <c r="T48" s="167">
        <v>15369237935.75</v>
      </c>
      <c r="U48" s="179">
        <v>1393.08</v>
      </c>
      <c r="V48" s="117">
        <f t="shared" si="46"/>
        <v>1.9252344793317715E-2</v>
      </c>
      <c r="W48" s="117">
        <f t="shared" si="47"/>
        <v>-2.6552800602828823E-4</v>
      </c>
      <c r="X48" s="167">
        <v>15369237935.75</v>
      </c>
      <c r="Y48" s="178">
        <v>1400.21</v>
      </c>
      <c r="Z48" s="117">
        <f t="shared" si="48"/>
        <v>0</v>
      </c>
      <c r="AA48" s="117">
        <f t="shared" si="49"/>
        <v>5.1181554541017815E-3</v>
      </c>
      <c r="AB48" s="167">
        <v>15369237935.75</v>
      </c>
      <c r="AC48" s="179">
        <v>1411.6</v>
      </c>
      <c r="AD48" s="117">
        <f t="shared" si="50"/>
        <v>0</v>
      </c>
      <c r="AE48" s="117">
        <f t="shared" si="51"/>
        <v>8.1344941115974543E-3</v>
      </c>
      <c r="AF48" s="167">
        <v>15369237935.75</v>
      </c>
      <c r="AG48" s="178">
        <v>1430.67</v>
      </c>
      <c r="AH48" s="117">
        <f t="shared" si="52"/>
        <v>0</v>
      </c>
      <c r="AI48" s="117">
        <f t="shared" si="53"/>
        <v>1.3509492774157103E-2</v>
      </c>
      <c r="AJ48" s="118">
        <f t="shared" si="16"/>
        <v>2.4994389434929695E-2</v>
      </c>
      <c r="AK48" s="118">
        <f t="shared" si="17"/>
        <v>8.3476037627031366E-4</v>
      </c>
      <c r="AL48" s="119">
        <f t="shared" si="18"/>
        <v>0.10954244058448426</v>
      </c>
      <c r="AM48" s="119">
        <f t="shared" si="19"/>
        <v>2.2221110769736516E-2</v>
      </c>
      <c r="AN48" s="120">
        <f t="shared" si="20"/>
        <v>3.1751931428574229E-2</v>
      </c>
      <c r="AO48" s="205">
        <f t="shared" si="21"/>
        <v>8.7169056624462112E-3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4857265808.2799997</v>
      </c>
      <c r="C49" s="179">
        <v>47545.52</v>
      </c>
      <c r="D49" s="167">
        <v>4879025376.7799997</v>
      </c>
      <c r="E49" s="179">
        <v>47555.28</v>
      </c>
      <c r="F49" s="117">
        <f t="shared" si="38"/>
        <v>4.4797977625410735E-3</v>
      </c>
      <c r="G49" s="117">
        <f t="shared" si="39"/>
        <v>2.0527696405470039E-4</v>
      </c>
      <c r="H49" s="167">
        <v>4952820207.6499996</v>
      </c>
      <c r="I49" s="178">
        <v>47809.72</v>
      </c>
      <c r="J49" s="117">
        <f t="shared" si="40"/>
        <v>1.5124912287031823E-2</v>
      </c>
      <c r="K49" s="117">
        <f t="shared" si="41"/>
        <v>5.350404834121518E-3</v>
      </c>
      <c r="L49" s="167">
        <v>4744178883.8199997</v>
      </c>
      <c r="M49" s="178">
        <v>47744.34</v>
      </c>
      <c r="N49" s="117">
        <f t="shared" si="42"/>
        <v>-4.2125761703955628E-2</v>
      </c>
      <c r="O49" s="117">
        <f t="shared" si="43"/>
        <v>-1.367504348488229E-3</v>
      </c>
      <c r="P49" s="167">
        <v>4800352743.3900003</v>
      </c>
      <c r="Q49" s="178">
        <v>48181.75</v>
      </c>
      <c r="R49" s="117">
        <f t="shared" si="44"/>
        <v>1.1840586315491041E-2</v>
      </c>
      <c r="S49" s="117">
        <f t="shared" si="45"/>
        <v>9.1615047982651666E-3</v>
      </c>
      <c r="T49" s="167">
        <v>4800352743.3900003</v>
      </c>
      <c r="U49" s="178">
        <v>48181.75</v>
      </c>
      <c r="V49" s="117">
        <f t="shared" si="46"/>
        <v>0</v>
      </c>
      <c r="W49" s="117">
        <f t="shared" si="47"/>
        <v>0</v>
      </c>
      <c r="X49" s="167">
        <v>4213864949.8600001</v>
      </c>
      <c r="Y49" s="178">
        <v>48475.73</v>
      </c>
      <c r="Z49" s="117">
        <f t="shared" si="48"/>
        <v>-0.12217597849191049</v>
      </c>
      <c r="AA49" s="117">
        <f t="shared" si="49"/>
        <v>6.1014803322835551E-3</v>
      </c>
      <c r="AB49" s="167">
        <v>4213864949.8600001</v>
      </c>
      <c r="AC49" s="178">
        <v>48475.73</v>
      </c>
      <c r="AD49" s="117">
        <f t="shared" si="50"/>
        <v>0</v>
      </c>
      <c r="AE49" s="117">
        <f t="shared" si="51"/>
        <v>0</v>
      </c>
      <c r="AF49" s="167">
        <v>4235839476.4000001</v>
      </c>
      <c r="AG49" s="178">
        <v>48153.5</v>
      </c>
      <c r="AH49" s="117">
        <f t="shared" si="52"/>
        <v>5.2148150929065811E-3</v>
      </c>
      <c r="AI49" s="117">
        <f t="shared" si="53"/>
        <v>-6.6472438888491867E-3</v>
      </c>
      <c r="AJ49" s="118">
        <f t="shared" si="16"/>
        <v>-1.5955203592236948E-2</v>
      </c>
      <c r="AK49" s="118">
        <f t="shared" si="17"/>
        <v>1.6004898364234406E-3</v>
      </c>
      <c r="AL49" s="119">
        <f t="shared" si="18"/>
        <v>-0.13182671757376299</v>
      </c>
      <c r="AM49" s="119">
        <f t="shared" si="19"/>
        <v>1.2579465413724853E-2</v>
      </c>
      <c r="AN49" s="120">
        <f t="shared" si="20"/>
        <v>4.6416171268624316E-2</v>
      </c>
      <c r="AO49" s="205">
        <f t="shared" si="21"/>
        <v>5.0056194231206698E-3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531798771.31999999</v>
      </c>
      <c r="C50" s="179">
        <v>47425.24</v>
      </c>
      <c r="D50" s="167">
        <v>531529181.00999999</v>
      </c>
      <c r="E50" s="179">
        <v>47439.63</v>
      </c>
      <c r="F50" s="117">
        <f t="shared" si="38"/>
        <v>-5.0694045292891702E-4</v>
      </c>
      <c r="G50" s="117">
        <f t="shared" si="39"/>
        <v>3.0342492731717156E-4</v>
      </c>
      <c r="H50" s="167">
        <v>534046514.92000002</v>
      </c>
      <c r="I50" s="178">
        <v>47427.79</v>
      </c>
      <c r="J50" s="117">
        <f t="shared" si="40"/>
        <v>4.7360220283985989E-3</v>
      </c>
      <c r="K50" s="117">
        <f t="shared" si="41"/>
        <v>-2.4958036139819192E-4</v>
      </c>
      <c r="L50" s="167">
        <v>534056549.33999997</v>
      </c>
      <c r="M50" s="178">
        <v>47651.7</v>
      </c>
      <c r="N50" s="117">
        <f t="shared" si="42"/>
        <v>1.8789412007417064E-5</v>
      </c>
      <c r="O50" s="117">
        <f t="shared" si="43"/>
        <v>4.7210717598268068E-3</v>
      </c>
      <c r="P50" s="167">
        <v>539864506.72000003</v>
      </c>
      <c r="Q50" s="178">
        <v>48089.19</v>
      </c>
      <c r="R50" s="117">
        <f t="shared" si="44"/>
        <v>1.0875173026485059E-2</v>
      </c>
      <c r="S50" s="117">
        <f t="shared" si="45"/>
        <v>9.1809945920083708E-3</v>
      </c>
      <c r="T50" s="167">
        <v>539864506.72000003</v>
      </c>
      <c r="U50" s="178">
        <v>48089.19</v>
      </c>
      <c r="V50" s="117">
        <f t="shared" si="46"/>
        <v>0</v>
      </c>
      <c r="W50" s="117">
        <f t="shared" si="47"/>
        <v>0</v>
      </c>
      <c r="X50" s="167">
        <v>543847048.73000002</v>
      </c>
      <c r="Y50" s="178">
        <v>48460.28</v>
      </c>
      <c r="Z50" s="117">
        <f t="shared" si="48"/>
        <v>7.376928767175891E-3</v>
      </c>
      <c r="AA50" s="117">
        <f t="shared" si="49"/>
        <v>7.7167030677787775E-3</v>
      </c>
      <c r="AB50" s="167">
        <v>543847048.73000002</v>
      </c>
      <c r="AC50" s="178">
        <v>48460.28</v>
      </c>
      <c r="AD50" s="117">
        <f t="shared" si="50"/>
        <v>0</v>
      </c>
      <c r="AE50" s="117">
        <f t="shared" si="51"/>
        <v>0</v>
      </c>
      <c r="AF50" s="167">
        <v>540301002.58000004</v>
      </c>
      <c r="AG50" s="178">
        <v>48138.06</v>
      </c>
      <c r="AH50" s="117">
        <f t="shared" si="52"/>
        <v>-6.5203004379278283E-3</v>
      </c>
      <c r="AI50" s="117">
        <f t="shared" si="53"/>
        <v>-6.6491567939764521E-3</v>
      </c>
      <c r="AJ50" s="118">
        <f t="shared" si="16"/>
        <v>1.9974590429012772E-3</v>
      </c>
      <c r="AK50" s="118">
        <f t="shared" si="17"/>
        <v>1.8779321489445602E-3</v>
      </c>
      <c r="AL50" s="119">
        <f t="shared" si="18"/>
        <v>1.6502991525944127E-2</v>
      </c>
      <c r="AM50" s="119">
        <f t="shared" si="19"/>
        <v>1.4722500997583673E-2</v>
      </c>
      <c r="AN50" s="120">
        <f t="shared" si="20"/>
        <v>5.4244326824703683E-3</v>
      </c>
      <c r="AO50" s="205">
        <f t="shared" si="21"/>
        <v>5.1029304796651274E-3</v>
      </c>
      <c r="AP50" s="124"/>
      <c r="AQ50" s="125"/>
      <c r="AR50" s="125"/>
      <c r="AS50" s="123"/>
      <c r="AT50" s="123"/>
    </row>
    <row r="51" spans="1:49" s="268" customFormat="1">
      <c r="A51" s="200" t="s">
        <v>134</v>
      </c>
      <c r="B51" s="167">
        <v>21807278809.16</v>
      </c>
      <c r="C51" s="178">
        <v>44226.39</v>
      </c>
      <c r="D51" s="167">
        <v>22088868335</v>
      </c>
      <c r="E51" s="178">
        <v>43906.92</v>
      </c>
      <c r="F51" s="117">
        <f t="shared" si="38"/>
        <v>1.2912639321221516E-2</v>
      </c>
      <c r="G51" s="117">
        <f t="shared" si="39"/>
        <v>-7.2235151908170928E-3</v>
      </c>
      <c r="H51" s="167">
        <v>22320740754.5</v>
      </c>
      <c r="I51" s="178">
        <v>44002.46</v>
      </c>
      <c r="J51" s="117">
        <f t="shared" si="40"/>
        <v>1.0497252099266496E-2</v>
      </c>
      <c r="K51" s="117">
        <f t="shared" si="41"/>
        <v>2.1759667952113444E-3</v>
      </c>
      <c r="L51" s="167">
        <v>22375666365.880001</v>
      </c>
      <c r="M51" s="178">
        <v>44050.47</v>
      </c>
      <c r="N51" s="117">
        <f t="shared" si="42"/>
        <v>2.4607432156537063E-3</v>
      </c>
      <c r="O51" s="117">
        <f t="shared" si="43"/>
        <v>1.0910753626047734E-3</v>
      </c>
      <c r="P51" s="167">
        <v>21429745269.669998</v>
      </c>
      <c r="Q51" s="178">
        <v>44090.87</v>
      </c>
      <c r="R51" s="117">
        <f t="shared" si="44"/>
        <v>-4.2274544174130624E-2</v>
      </c>
      <c r="S51" s="117">
        <f t="shared" si="45"/>
        <v>9.1712982858074962E-4</v>
      </c>
      <c r="T51" s="167">
        <v>21702216348.200001</v>
      </c>
      <c r="U51" s="178">
        <v>44205.34</v>
      </c>
      <c r="V51" s="117">
        <f t="shared" si="46"/>
        <v>1.2714620500675622E-2</v>
      </c>
      <c r="W51" s="117">
        <f t="shared" si="47"/>
        <v>2.5962291059349447E-3</v>
      </c>
      <c r="X51" s="167">
        <v>22182905952.220001</v>
      </c>
      <c r="Y51" s="178">
        <v>44227.57</v>
      </c>
      <c r="Z51" s="117">
        <f t="shared" si="48"/>
        <v>2.2149332414146228E-2</v>
      </c>
      <c r="AA51" s="117">
        <f t="shared" si="49"/>
        <v>5.0288042123424912E-4</v>
      </c>
      <c r="AB51" s="167">
        <v>22525101062.599998</v>
      </c>
      <c r="AC51" s="178">
        <v>44305.43</v>
      </c>
      <c r="AD51" s="117">
        <f t="shared" si="50"/>
        <v>1.542607227010992E-2</v>
      </c>
      <c r="AE51" s="117">
        <f t="shared" si="51"/>
        <v>1.7604403768961439E-3</v>
      </c>
      <c r="AF51" s="167">
        <v>22790802560.700001</v>
      </c>
      <c r="AG51" s="178">
        <v>44353.99</v>
      </c>
      <c r="AH51" s="117">
        <f t="shared" si="52"/>
        <v>1.1795796048221292E-2</v>
      </c>
      <c r="AI51" s="117">
        <f t="shared" si="53"/>
        <v>1.09602818435568E-3</v>
      </c>
      <c r="AJ51" s="118">
        <f t="shared" si="16"/>
        <v>5.7102389618955201E-3</v>
      </c>
      <c r="AK51" s="118">
        <f t="shared" si="17"/>
        <v>3.64529360500099E-4</v>
      </c>
      <c r="AL51" s="119">
        <f t="shared" si="18"/>
        <v>3.1777735964308322E-2</v>
      </c>
      <c r="AM51" s="119">
        <f t="shared" si="19"/>
        <v>1.0182221845668056E-2</v>
      </c>
      <c r="AN51" s="120">
        <f t="shared" si="20"/>
        <v>2.0137474934368575E-2</v>
      </c>
      <c r="AO51" s="205">
        <f t="shared" si="21"/>
        <v>3.1436158645720418E-3</v>
      </c>
      <c r="AP51" s="124"/>
      <c r="AQ51" s="125"/>
      <c r="AR51" s="125"/>
      <c r="AS51" s="123"/>
      <c r="AT51" s="123"/>
    </row>
    <row r="52" spans="1:49" s="282" customFormat="1">
      <c r="A52" s="200" t="s">
        <v>158</v>
      </c>
      <c r="B52" s="167">
        <v>2943141634.6399999</v>
      </c>
      <c r="C52" s="178">
        <v>360.5</v>
      </c>
      <c r="D52" s="167">
        <v>3116269764.1300001</v>
      </c>
      <c r="E52" s="178">
        <v>379.5</v>
      </c>
      <c r="F52" s="117">
        <f t="shared" si="38"/>
        <v>5.8824260257246165E-2</v>
      </c>
      <c r="G52" s="117">
        <f t="shared" si="39"/>
        <v>5.2704576976421634E-2</v>
      </c>
      <c r="H52" s="167">
        <v>3129191708.77</v>
      </c>
      <c r="I52" s="178">
        <v>379.5</v>
      </c>
      <c r="J52" s="117">
        <f t="shared" si="40"/>
        <v>4.1466065578592212E-3</v>
      </c>
      <c r="K52" s="117">
        <f t="shared" si="41"/>
        <v>0</v>
      </c>
      <c r="L52" s="167">
        <v>3132063305.5799999</v>
      </c>
      <c r="M52" s="178">
        <v>379.5</v>
      </c>
      <c r="N52" s="117">
        <f t="shared" si="42"/>
        <v>9.1768005199294395E-4</v>
      </c>
      <c r="O52" s="117">
        <f t="shared" si="43"/>
        <v>0</v>
      </c>
      <c r="P52" s="167">
        <v>3143224301.9099998</v>
      </c>
      <c r="Q52" s="178">
        <v>379.5</v>
      </c>
      <c r="R52" s="117">
        <f t="shared" si="44"/>
        <v>3.5634644772715137E-3</v>
      </c>
      <c r="S52" s="117">
        <f t="shared" si="45"/>
        <v>0</v>
      </c>
      <c r="T52" s="167">
        <v>3300816883.6500001</v>
      </c>
      <c r="U52" s="178">
        <v>379.5</v>
      </c>
      <c r="V52" s="117">
        <f t="shared" si="46"/>
        <v>5.0137236990767137E-2</v>
      </c>
      <c r="W52" s="117">
        <f t="shared" si="47"/>
        <v>0</v>
      </c>
      <c r="X52" s="167">
        <v>3504921042.3099999</v>
      </c>
      <c r="Y52" s="178">
        <v>379.5</v>
      </c>
      <c r="Z52" s="117">
        <f t="shared" si="48"/>
        <v>6.1834438520656176E-2</v>
      </c>
      <c r="AA52" s="117">
        <f t="shared" si="49"/>
        <v>0</v>
      </c>
      <c r="AB52" s="167">
        <v>3507981182.3099999</v>
      </c>
      <c r="AC52" s="178">
        <v>379.5</v>
      </c>
      <c r="AD52" s="117">
        <f t="shared" si="50"/>
        <v>8.7309812776356968E-4</v>
      </c>
      <c r="AE52" s="117">
        <f t="shared" si="51"/>
        <v>0</v>
      </c>
      <c r="AF52" s="167">
        <v>3522619962.1799998</v>
      </c>
      <c r="AG52" s="178">
        <v>379.5</v>
      </c>
      <c r="AH52" s="117">
        <f t="shared" si="52"/>
        <v>4.1729927012779111E-3</v>
      </c>
      <c r="AI52" s="117">
        <f t="shared" si="53"/>
        <v>0</v>
      </c>
      <c r="AJ52" s="118">
        <f t="shared" si="16"/>
        <v>2.3058722210604329E-2</v>
      </c>
      <c r="AK52" s="118">
        <f t="shared" si="17"/>
        <v>6.5880721220527043E-3</v>
      </c>
      <c r="AL52" s="119">
        <f t="shared" si="18"/>
        <v>0.13039634845715756</v>
      </c>
      <c r="AM52" s="119">
        <f t="shared" si="19"/>
        <v>0</v>
      </c>
      <c r="AN52" s="120">
        <f t="shared" si="20"/>
        <v>2.8266101568811958E-2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2" customFormat="1">
      <c r="A53" s="200" t="s">
        <v>168</v>
      </c>
      <c r="B53" s="167">
        <v>544373575.20000005</v>
      </c>
      <c r="C53" s="178">
        <v>41363.279999999999</v>
      </c>
      <c r="D53" s="167">
        <v>545194675.39999998</v>
      </c>
      <c r="E53" s="178">
        <v>41437.43</v>
      </c>
      <c r="F53" s="117">
        <f t="shared" si="38"/>
        <v>1.5083395620337752E-3</v>
      </c>
      <c r="G53" s="117">
        <f t="shared" si="39"/>
        <v>1.7926528070308122E-3</v>
      </c>
      <c r="H53" s="167">
        <v>550415761.39999998</v>
      </c>
      <c r="I53" s="178">
        <v>41835.53</v>
      </c>
      <c r="J53" s="117">
        <f t="shared" si="40"/>
        <v>9.5765535424009399E-3</v>
      </c>
      <c r="K53" s="117">
        <f t="shared" si="41"/>
        <v>9.6072560484566378E-3</v>
      </c>
      <c r="L53" s="167">
        <v>551438242.60000002</v>
      </c>
      <c r="M53" s="178">
        <v>41893.593999999997</v>
      </c>
      <c r="N53" s="117">
        <f t="shared" si="42"/>
        <v>1.857652472377125E-3</v>
      </c>
      <c r="O53" s="117">
        <f t="shared" si="43"/>
        <v>1.3879111845839765E-3</v>
      </c>
      <c r="P53" s="167">
        <v>552835913</v>
      </c>
      <c r="Q53" s="178">
        <v>41951.268499999998</v>
      </c>
      <c r="R53" s="117">
        <f t="shared" si="44"/>
        <v>2.5345909877596438E-3</v>
      </c>
      <c r="S53" s="117">
        <f t="shared" si="45"/>
        <v>1.3766901927774683E-3</v>
      </c>
      <c r="T53" s="167">
        <v>553476973</v>
      </c>
      <c r="U53" s="178">
        <v>42009.156179999998</v>
      </c>
      <c r="V53" s="117">
        <f t="shared" si="46"/>
        <v>1.1595845800270938E-3</v>
      </c>
      <c r="W53" s="117">
        <f t="shared" si="47"/>
        <v>1.3798791328562526E-3</v>
      </c>
      <c r="X53" s="167">
        <v>554026016</v>
      </c>
      <c r="Y53" s="178">
        <v>42032.432999999997</v>
      </c>
      <c r="Z53" s="117">
        <f t="shared" si="48"/>
        <v>9.9198887538903997E-4</v>
      </c>
      <c r="AA53" s="117">
        <f t="shared" si="49"/>
        <v>5.5408920617836454E-4</v>
      </c>
      <c r="AB53" s="167">
        <v>552970946</v>
      </c>
      <c r="AC53" s="178">
        <v>42081.408000000003</v>
      </c>
      <c r="AD53" s="117">
        <f t="shared" si="50"/>
        <v>-1.9043690540337368E-3</v>
      </c>
      <c r="AE53" s="117">
        <f t="shared" si="51"/>
        <v>1.1651716663654903E-3</v>
      </c>
      <c r="AF53" s="167">
        <v>553611572.79999995</v>
      </c>
      <c r="AG53" s="178">
        <v>42139.47</v>
      </c>
      <c r="AH53" s="117">
        <f t="shared" si="52"/>
        <v>1.158518010094426E-3</v>
      </c>
      <c r="AI53" s="117">
        <f t="shared" si="53"/>
        <v>1.3797542135471816E-3</v>
      </c>
      <c r="AJ53" s="118">
        <f t="shared" si="16"/>
        <v>2.1103573720060382E-3</v>
      </c>
      <c r="AK53" s="118">
        <f t="shared" si="17"/>
        <v>2.3304255564745228E-3</v>
      </c>
      <c r="AL53" s="119">
        <f t="shared" si="18"/>
        <v>1.5438333827865511E-2</v>
      </c>
      <c r="AM53" s="119">
        <f t="shared" si="19"/>
        <v>1.6942170400046547E-2</v>
      </c>
      <c r="AN53" s="120">
        <f t="shared" si="20"/>
        <v>3.2847937110351898E-3</v>
      </c>
      <c r="AO53" s="205">
        <f t="shared" si="21"/>
        <v>2.9606926792749501E-3</v>
      </c>
      <c r="AP53" s="124"/>
      <c r="AQ53" s="125"/>
      <c r="AR53" s="125"/>
      <c r="AS53" s="123"/>
      <c r="AT53" s="123"/>
    </row>
    <row r="54" spans="1:49" s="282" customFormat="1">
      <c r="A54" s="200" t="s">
        <v>196</v>
      </c>
      <c r="B54" s="167">
        <v>0</v>
      </c>
      <c r="C54" s="178">
        <v>0</v>
      </c>
      <c r="D54" s="167">
        <v>504344024.57999998</v>
      </c>
      <c r="E54" s="178">
        <v>38549.871299999999</v>
      </c>
      <c r="F54" s="117" t="e">
        <f t="shared" si="38"/>
        <v>#DIV/0!</v>
      </c>
      <c r="G54" s="117" t="e">
        <f t="shared" si="39"/>
        <v>#DIV/0!</v>
      </c>
      <c r="H54" s="167">
        <v>537232109.58000004</v>
      </c>
      <c r="I54" s="178">
        <v>39302.095399999998</v>
      </c>
      <c r="J54" s="117">
        <f t="shared" si="40"/>
        <v>6.5209625567365662E-2</v>
      </c>
      <c r="K54" s="117">
        <f t="shared" si="41"/>
        <v>1.9513011966916721E-2</v>
      </c>
      <c r="L54" s="167">
        <v>544732039.39999998</v>
      </c>
      <c r="M54" s="178">
        <v>39377.635600000001</v>
      </c>
      <c r="N54" s="117">
        <f t="shared" si="42"/>
        <v>1.3960315636872981E-2</v>
      </c>
      <c r="O54" s="117">
        <f t="shared" si="43"/>
        <v>1.9220400141821217E-3</v>
      </c>
      <c r="P54" s="167">
        <v>563096395.90999997</v>
      </c>
      <c r="Q54" s="178">
        <v>40097.030024</v>
      </c>
      <c r="R54" s="117">
        <f t="shared" si="44"/>
        <v>3.3712642513606464E-2</v>
      </c>
      <c r="S54" s="117">
        <f t="shared" si="45"/>
        <v>1.8269111718835607E-2</v>
      </c>
      <c r="T54" s="167">
        <v>595072777.58000004</v>
      </c>
      <c r="U54" s="178">
        <v>40608.095096999998</v>
      </c>
      <c r="V54" s="117">
        <f t="shared" si="46"/>
        <v>5.6786692122801088E-2</v>
      </c>
      <c r="W54" s="117">
        <f t="shared" si="47"/>
        <v>1.2745708913954499E-2</v>
      </c>
      <c r="X54" s="167">
        <v>586777182.03999996</v>
      </c>
      <c r="Y54" s="178">
        <v>40042.018799999998</v>
      </c>
      <c r="Z54" s="117">
        <f t="shared" si="48"/>
        <v>-1.3940472245657117E-2</v>
      </c>
      <c r="AA54" s="117">
        <f t="shared" si="49"/>
        <v>-1.3939986489093392E-2</v>
      </c>
      <c r="AB54" s="167">
        <v>579666359.51999998</v>
      </c>
      <c r="AC54" s="178">
        <v>39555.504399999998</v>
      </c>
      <c r="AD54" s="117">
        <f t="shared" si="50"/>
        <v>-1.2118437351770171E-2</v>
      </c>
      <c r="AE54" s="117">
        <f t="shared" si="51"/>
        <v>-1.2150096687932229E-2</v>
      </c>
      <c r="AF54" s="167">
        <v>553612243.46000004</v>
      </c>
      <c r="AG54" s="178">
        <v>37777.472600000001</v>
      </c>
      <c r="AH54" s="117">
        <f t="shared" si="52"/>
        <v>-4.4946745023420678E-2</v>
      </c>
      <c r="AI54" s="117">
        <f t="shared" si="53"/>
        <v>-4.4950300267186001E-2</v>
      </c>
      <c r="AJ54" s="118" t="e">
        <f t="shared" si="16"/>
        <v>#DIV/0!</v>
      </c>
      <c r="AK54" s="118" t="e">
        <f t="shared" si="17"/>
        <v>#DIV/0!</v>
      </c>
      <c r="AL54" s="119">
        <f t="shared" si="18"/>
        <v>9.7687722028686474E-2</v>
      </c>
      <c r="AM54" s="119">
        <f t="shared" si="19"/>
        <v>-2.0036349641457764E-2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197</v>
      </c>
      <c r="B55" s="167">
        <v>0</v>
      </c>
      <c r="C55" s="178">
        <v>0</v>
      </c>
      <c r="D55" s="167">
        <v>3546919272.9499998</v>
      </c>
      <c r="E55" s="178">
        <v>433.27</v>
      </c>
      <c r="F55" s="117" t="e">
        <f t="shared" si="38"/>
        <v>#DIV/0!</v>
      </c>
      <c r="G55" s="117" t="e">
        <f t="shared" si="39"/>
        <v>#DIV/0!</v>
      </c>
      <c r="H55" s="167">
        <v>3783127956.8400002</v>
      </c>
      <c r="I55" s="178">
        <v>435.66050000000001</v>
      </c>
      <c r="J55" s="117">
        <f t="shared" si="40"/>
        <v>6.6595449660049294E-2</v>
      </c>
      <c r="K55" s="117">
        <f t="shared" si="41"/>
        <v>5.5173448427078527E-3</v>
      </c>
      <c r="L55" s="167">
        <v>3859015445.1999998</v>
      </c>
      <c r="M55" s="178">
        <v>436.03949999999998</v>
      </c>
      <c r="N55" s="117">
        <f t="shared" si="42"/>
        <v>2.0059455885649592E-2</v>
      </c>
      <c r="O55" s="117">
        <f t="shared" si="43"/>
        <v>8.6994345367542446E-4</v>
      </c>
      <c r="P55" s="167">
        <v>3897784333.02</v>
      </c>
      <c r="Q55" s="178">
        <v>437.55549999999999</v>
      </c>
      <c r="R55" s="117">
        <f t="shared" si="44"/>
        <v>1.0046315794932226E-2</v>
      </c>
      <c r="S55" s="117">
        <f t="shared" si="45"/>
        <v>3.4767492394611487E-3</v>
      </c>
      <c r="T55" s="167">
        <v>4010225764.98</v>
      </c>
      <c r="U55" s="178">
        <v>439.90530000000001</v>
      </c>
      <c r="V55" s="117">
        <f t="shared" si="46"/>
        <v>2.8847525248499449E-2</v>
      </c>
      <c r="W55" s="117">
        <f t="shared" si="47"/>
        <v>5.3702901689043243E-3</v>
      </c>
      <c r="X55" s="167">
        <v>4113876337.4200001</v>
      </c>
      <c r="Y55" s="178">
        <v>438.91989999999998</v>
      </c>
      <c r="Z55" s="117">
        <f t="shared" si="48"/>
        <v>2.5846567877835423E-2</v>
      </c>
      <c r="AA55" s="117">
        <f t="shared" si="49"/>
        <v>-2.2400275695701483E-3</v>
      </c>
      <c r="AB55" s="167">
        <v>4217852342</v>
      </c>
      <c r="AC55" s="178">
        <v>440.32220000000001</v>
      </c>
      <c r="AD55" s="117">
        <f t="shared" si="50"/>
        <v>2.5274460399849555E-2</v>
      </c>
      <c r="AE55" s="117">
        <f t="shared" si="51"/>
        <v>3.1948881789137956E-3</v>
      </c>
      <c r="AF55" s="167">
        <v>4148288536.8600001</v>
      </c>
      <c r="AG55" s="178">
        <v>428.30790000000002</v>
      </c>
      <c r="AH55" s="117">
        <f t="shared" si="52"/>
        <v>-1.6492707543909527E-2</v>
      </c>
      <c r="AI55" s="117">
        <f t="shared" si="53"/>
        <v>-2.7285247030469941E-2</v>
      </c>
      <c r="AJ55" s="118" t="e">
        <f t="shared" si="16"/>
        <v>#DIV/0!</v>
      </c>
      <c r="AK55" s="118" t="e">
        <f t="shared" si="17"/>
        <v>#DIV/0!</v>
      </c>
      <c r="AL55" s="119">
        <f t="shared" si="18"/>
        <v>0.16954692724366319</v>
      </c>
      <c r="AM55" s="119">
        <f t="shared" si="19"/>
        <v>-1.1452673852332181E-2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179783034921.14005</v>
      </c>
      <c r="C56" s="177"/>
      <c r="D56" s="183">
        <f>SUM(D45:D55)</f>
        <v>190470021256.93002</v>
      </c>
      <c r="E56" s="177"/>
      <c r="F56" s="117">
        <f>((D56-B56)/B56)</f>
        <v>5.9443797577884441E-2</v>
      </c>
      <c r="G56" s="117"/>
      <c r="H56" s="183">
        <f>SUM(H45:H55)</f>
        <v>195953373273.59998</v>
      </c>
      <c r="I56" s="177"/>
      <c r="J56" s="117">
        <f>((H56-D56)/D56)</f>
        <v>2.878853050199073E-2</v>
      </c>
      <c r="K56" s="117"/>
      <c r="L56" s="183">
        <f>SUM(L45:L55)</f>
        <v>200903016100.94</v>
      </c>
      <c r="M56" s="177"/>
      <c r="N56" s="117">
        <f>((L56-H56)/H56)</f>
        <v>2.5259288700425105E-2</v>
      </c>
      <c r="O56" s="117"/>
      <c r="P56" s="183">
        <f>SUM(P45:P55)</f>
        <v>204215753914.51999</v>
      </c>
      <c r="Q56" s="177"/>
      <c r="R56" s="117">
        <f>((P56-L56)/L56)</f>
        <v>1.6489238827134198E-2</v>
      </c>
      <c r="S56" s="117"/>
      <c r="T56" s="183">
        <f>SUM(T45:T55)</f>
        <v>208545451066.13</v>
      </c>
      <c r="U56" s="177"/>
      <c r="V56" s="117">
        <f>((T56-P56)/P56)</f>
        <v>2.1201582486247986E-2</v>
      </c>
      <c r="W56" s="117"/>
      <c r="X56" s="183">
        <f>SUM(X45:X55)</f>
        <v>213119263494.39001</v>
      </c>
      <c r="Y56" s="177"/>
      <c r="Z56" s="117">
        <f>((X56-T56)/T56)</f>
        <v>2.1931969289560999E-2</v>
      </c>
      <c r="AA56" s="117"/>
      <c r="AB56" s="183">
        <f>SUM(AB45:AB55)</f>
        <v>219517777020.60999</v>
      </c>
      <c r="AC56" s="177"/>
      <c r="AD56" s="117">
        <f>((AB56-X56)/X56)</f>
        <v>3.0023158964175005E-2</v>
      </c>
      <c r="AE56" s="117"/>
      <c r="AF56" s="183">
        <f>SUM(AF45:AF55)</f>
        <v>225938375397.99997</v>
      </c>
      <c r="AG56" s="177"/>
      <c r="AH56" s="117">
        <f>((AF56-AB56)/AB56)</f>
        <v>2.9248648854471454E-2</v>
      </c>
      <c r="AI56" s="117"/>
      <c r="AJ56" s="118">
        <f t="shared" si="16"/>
        <v>2.9048276900236245E-2</v>
      </c>
      <c r="AK56" s="118"/>
      <c r="AL56" s="119">
        <f t="shared" si="18"/>
        <v>0.18621489044318293</v>
      </c>
      <c r="AM56" s="119"/>
      <c r="AN56" s="120">
        <f t="shared" si="20"/>
        <v>1.3143406850973807E-2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7690144629.9399996</v>
      </c>
      <c r="C58" s="171">
        <v>3206.33</v>
      </c>
      <c r="D58" s="171">
        <v>7806780161.79</v>
      </c>
      <c r="E58" s="171">
        <v>3209.5499960402649</v>
      </c>
      <c r="F58" s="117">
        <f t="shared" ref="F58:F80" si="54">((D58-B58)/B58)</f>
        <v>1.5166884039593206E-2</v>
      </c>
      <c r="G58" s="117">
        <f t="shared" ref="G58:G80" si="55">((E58-C58)/C58)</f>
        <v>1.0042622064057535E-3</v>
      </c>
      <c r="H58" s="171">
        <v>7875208599.2299995</v>
      </c>
      <c r="I58" s="171">
        <v>3182.07</v>
      </c>
      <c r="J58" s="117">
        <f t="shared" ref="J58:J80" si="56">((H58-D58)/D58)</f>
        <v>8.7652573816437238E-3</v>
      </c>
      <c r="K58" s="117">
        <f t="shared" ref="K58:K80" si="57">((I58-E58)/E58)</f>
        <v>-8.5619467134544613E-3</v>
      </c>
      <c r="L58" s="171">
        <v>7987028480.3800001</v>
      </c>
      <c r="M58" s="171">
        <v>3186.28</v>
      </c>
      <c r="N58" s="117">
        <f t="shared" ref="N58:N80" si="58">((L58-H58)/H58)</f>
        <v>1.419897387364873E-2</v>
      </c>
      <c r="O58" s="117">
        <f t="shared" ref="O58:O80" si="59">((M58-I58)/I58)</f>
        <v>1.323038148123717E-3</v>
      </c>
      <c r="P58" s="171">
        <v>8029388167.1199999</v>
      </c>
      <c r="Q58" s="171">
        <v>3188.76</v>
      </c>
      <c r="R58" s="117">
        <f t="shared" ref="R58:R80" si="60">((P58-L58)/L58)</f>
        <v>5.3035602469749072E-3</v>
      </c>
      <c r="S58" s="117">
        <f t="shared" ref="S58:S80" si="61">((Q58-M58)/M58)</f>
        <v>7.7833712040373661E-4</v>
      </c>
      <c r="T58" s="171">
        <v>8049879293.4099998</v>
      </c>
      <c r="U58" s="171">
        <v>3191.8</v>
      </c>
      <c r="V58" s="117">
        <f t="shared" ref="V58:V80" si="62">((T58-P58)/P58)</f>
        <v>2.5520159025204741E-3</v>
      </c>
      <c r="W58" s="117">
        <f t="shared" ref="W58:W80" si="63">((U58-Q58)/Q58)</f>
        <v>9.533486370877593E-4</v>
      </c>
      <c r="X58" s="171">
        <v>8260520577.4200001</v>
      </c>
      <c r="Y58" s="171">
        <v>3194.75</v>
      </c>
      <c r="Z58" s="117">
        <f t="shared" ref="Z58:Z80" si="64">((X58-T58)/T58)</f>
        <v>2.6167011495742656E-2</v>
      </c>
      <c r="AA58" s="117">
        <f t="shared" ref="AA58:AA80" si="65">((Y58-U58)/U58)</f>
        <v>9.2424337364490814E-4</v>
      </c>
      <c r="AB58" s="171">
        <v>9319012693.8199997</v>
      </c>
      <c r="AC58" s="171">
        <v>3197.0900015357606</v>
      </c>
      <c r="AD58" s="117">
        <f t="shared" ref="AD58:AD80" si="66">((AB58-X58)/X58)</f>
        <v>0.12813866952808892</v>
      </c>
      <c r="AE58" s="117">
        <f t="shared" ref="AE58:AE80" si="67">((AC58-Y58)/Y58)</f>
        <v>7.3245215924896186E-4</v>
      </c>
      <c r="AF58" s="171">
        <v>9360194235.2700005</v>
      </c>
      <c r="AG58" s="171">
        <v>3199.22</v>
      </c>
      <c r="AH58" s="117">
        <f t="shared" ref="AH58:AH80" si="68">((AF58-AB58)/AB58)</f>
        <v>4.4190884595865752E-3</v>
      </c>
      <c r="AI58" s="117">
        <f t="shared" ref="AI58:AI80" si="69">((AG58-AC58)/AC58)</f>
        <v>6.6623037300045005E-4</v>
      </c>
      <c r="AJ58" s="118">
        <f t="shared" si="16"/>
        <v>2.5588932615974901E-2</v>
      </c>
      <c r="AK58" s="118">
        <f t="shared" si="17"/>
        <v>-2.7250433694239685E-4</v>
      </c>
      <c r="AL58" s="119">
        <f t="shared" si="18"/>
        <v>0.19898268444692843</v>
      </c>
      <c r="AM58" s="119">
        <f t="shared" si="19"/>
        <v>-3.2185185004158113E-3</v>
      </c>
      <c r="AN58" s="120">
        <f t="shared" si="20"/>
        <v>4.2136728441761091E-2</v>
      </c>
      <c r="AO58" s="205">
        <f t="shared" si="21"/>
        <v>3.3556155986533276E-3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7543096488.1099997</v>
      </c>
      <c r="C59" s="171">
        <v>1</v>
      </c>
      <c r="D59" s="171">
        <v>7226537757.79</v>
      </c>
      <c r="E59" s="171">
        <v>1</v>
      </c>
      <c r="F59" s="117">
        <f t="shared" si="54"/>
        <v>-4.1966681828740166E-2</v>
      </c>
      <c r="G59" s="117">
        <f t="shared" si="55"/>
        <v>0</v>
      </c>
      <c r="H59" s="171">
        <v>6860812242.1800003</v>
      </c>
      <c r="I59" s="171">
        <v>1</v>
      </c>
      <c r="J59" s="117">
        <f t="shared" si="56"/>
        <v>-5.0608677055033455E-2</v>
      </c>
      <c r="K59" s="117">
        <f t="shared" si="57"/>
        <v>0</v>
      </c>
      <c r="L59" s="171">
        <v>7082234625.79</v>
      </c>
      <c r="M59" s="171">
        <v>1</v>
      </c>
      <c r="N59" s="117">
        <f t="shared" si="58"/>
        <v>3.2273494127809485E-2</v>
      </c>
      <c r="O59" s="117">
        <f t="shared" si="59"/>
        <v>0</v>
      </c>
      <c r="P59" s="171">
        <v>7095892628.9499998</v>
      </c>
      <c r="Q59" s="171">
        <v>1</v>
      </c>
      <c r="R59" s="117">
        <f t="shared" si="60"/>
        <v>1.9284878123444467E-3</v>
      </c>
      <c r="S59" s="117">
        <f t="shared" si="61"/>
        <v>0</v>
      </c>
      <c r="T59" s="171">
        <v>7487652123.6099997</v>
      </c>
      <c r="U59" s="171">
        <v>1</v>
      </c>
      <c r="V59" s="117">
        <f t="shared" si="62"/>
        <v>5.5209332376548327E-2</v>
      </c>
      <c r="W59" s="117">
        <f t="shared" si="63"/>
        <v>0</v>
      </c>
      <c r="X59" s="171">
        <v>7362413880.8800001</v>
      </c>
      <c r="Y59" s="171">
        <v>1</v>
      </c>
      <c r="Z59" s="117">
        <f t="shared" si="64"/>
        <v>-1.6725969724888715E-2</v>
      </c>
      <c r="AA59" s="117">
        <f t="shared" si="65"/>
        <v>0</v>
      </c>
      <c r="AB59" s="171">
        <v>7369932786.5200005</v>
      </c>
      <c r="AC59" s="171">
        <v>1</v>
      </c>
      <c r="AD59" s="117">
        <f t="shared" si="66"/>
        <v>1.021255496044137E-3</v>
      </c>
      <c r="AE59" s="117">
        <f t="shared" si="67"/>
        <v>0</v>
      </c>
      <c r="AF59" s="171">
        <v>7662538236.9200001</v>
      </c>
      <c r="AG59" s="171">
        <v>1</v>
      </c>
      <c r="AH59" s="117">
        <f t="shared" si="68"/>
        <v>3.9702594158686301E-2</v>
      </c>
      <c r="AI59" s="117">
        <f t="shared" si="69"/>
        <v>0</v>
      </c>
      <c r="AJ59" s="118">
        <f t="shared" si="16"/>
        <v>2.6042294203462955E-3</v>
      </c>
      <c r="AK59" s="118">
        <f t="shared" si="17"/>
        <v>0</v>
      </c>
      <c r="AL59" s="119">
        <f t="shared" si="18"/>
        <v>6.0333245842382005E-2</v>
      </c>
      <c r="AM59" s="119">
        <f t="shared" si="19"/>
        <v>0</v>
      </c>
      <c r="AN59" s="120">
        <f t="shared" si="20"/>
        <v>3.8207421434781015E-2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8926096964.5900002</v>
      </c>
      <c r="C60" s="171">
        <v>24.462900000000001</v>
      </c>
      <c r="D60" s="171">
        <v>10124838018.540001</v>
      </c>
      <c r="E60" s="171">
        <v>24.481300000000001</v>
      </c>
      <c r="F60" s="117">
        <f t="shared" si="54"/>
        <v>0.13429621689137256</v>
      </c>
      <c r="G60" s="117">
        <f t="shared" si="55"/>
        <v>7.5215939238601102E-4</v>
      </c>
      <c r="H60" s="171">
        <v>11770862190.940001</v>
      </c>
      <c r="I60" s="171">
        <v>24.499500000000001</v>
      </c>
      <c r="J60" s="117">
        <f t="shared" si="56"/>
        <v>0.16257288950064169</v>
      </c>
      <c r="K60" s="117">
        <f t="shared" si="57"/>
        <v>7.4342457304147312E-4</v>
      </c>
      <c r="L60" s="171">
        <v>13749821142.67</v>
      </c>
      <c r="M60" s="171">
        <v>24.5181</v>
      </c>
      <c r="N60" s="117">
        <f t="shared" si="58"/>
        <v>0.1681235341666984</v>
      </c>
      <c r="O60" s="117">
        <f t="shared" si="59"/>
        <v>7.5919916732991621E-4</v>
      </c>
      <c r="P60" s="171">
        <v>14956203172.049999</v>
      </c>
      <c r="Q60" s="171">
        <v>24.537199999999999</v>
      </c>
      <c r="R60" s="117">
        <f t="shared" si="60"/>
        <v>8.7738016143076802E-2</v>
      </c>
      <c r="S60" s="117">
        <f t="shared" si="61"/>
        <v>7.7901631855641822E-4</v>
      </c>
      <c r="T60" s="171">
        <v>14956203172.049999</v>
      </c>
      <c r="U60" s="171">
        <v>24.537199999999999</v>
      </c>
      <c r="V60" s="117">
        <f t="shared" si="62"/>
        <v>0</v>
      </c>
      <c r="W60" s="117">
        <f t="shared" si="63"/>
        <v>0</v>
      </c>
      <c r="X60" s="171">
        <v>16236809311.27</v>
      </c>
      <c r="Y60" s="171">
        <v>24.385300000000001</v>
      </c>
      <c r="Z60" s="117">
        <f t="shared" si="64"/>
        <v>8.5623745845682608E-2</v>
      </c>
      <c r="AA60" s="117">
        <f t="shared" si="65"/>
        <v>-6.1906003945029469E-3</v>
      </c>
      <c r="AB60" s="171">
        <v>16434579541.950001</v>
      </c>
      <c r="AC60" s="171">
        <v>24.4026</v>
      </c>
      <c r="AD60" s="117">
        <f t="shared" si="66"/>
        <v>1.2180362957316226E-2</v>
      </c>
      <c r="AE60" s="117">
        <f t="shared" si="67"/>
        <v>7.0944380425907246E-4</v>
      </c>
      <c r="AF60" s="171">
        <v>17949917538.27</v>
      </c>
      <c r="AG60" s="171">
        <v>24.4192</v>
      </c>
      <c r="AH60" s="117">
        <f t="shared" si="68"/>
        <v>9.2204244863827001E-2</v>
      </c>
      <c r="AI60" s="117">
        <f t="shared" si="69"/>
        <v>6.8025538262317918E-4</v>
      </c>
      <c r="AJ60" s="118">
        <f t="shared" si="16"/>
        <v>9.2842376296076917E-2</v>
      </c>
      <c r="AK60" s="118">
        <f t="shared" si="17"/>
        <v>-2.2088771953835957E-4</v>
      </c>
      <c r="AL60" s="119">
        <f t="shared" si="18"/>
        <v>0.77285972431373018</v>
      </c>
      <c r="AM60" s="119">
        <f t="shared" si="19"/>
        <v>-2.5366299992239352E-3</v>
      </c>
      <c r="AN60" s="120">
        <f t="shared" si="20"/>
        <v>6.2624339932938991E-2</v>
      </c>
      <c r="AO60" s="205">
        <f t="shared" si="21"/>
        <v>2.4260766008362025E-3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526665722.16000003</v>
      </c>
      <c r="C61" s="171">
        <v>2.1800000000000002</v>
      </c>
      <c r="D61" s="171">
        <v>524203193.35000002</v>
      </c>
      <c r="E61" s="171">
        <v>2.1698</v>
      </c>
      <c r="F61" s="117">
        <f t="shared" si="54"/>
        <v>-4.6756959991633758E-3</v>
      </c>
      <c r="G61" s="117">
        <f t="shared" si="55"/>
        <v>-4.6788990825689025E-3</v>
      </c>
      <c r="H61" s="171">
        <v>516057451.33999997</v>
      </c>
      <c r="I61" s="171">
        <v>2.1273</v>
      </c>
      <c r="J61" s="117">
        <f t="shared" si="56"/>
        <v>-1.5539283455988602E-2</v>
      </c>
      <c r="K61" s="117">
        <f t="shared" si="57"/>
        <v>-1.958705871508894E-2</v>
      </c>
      <c r="L61" s="171">
        <v>516310237.25999999</v>
      </c>
      <c r="M61" s="171">
        <v>2.1284000000000001</v>
      </c>
      <c r="N61" s="117">
        <f t="shared" si="58"/>
        <v>4.8984065503488079E-4</v>
      </c>
      <c r="O61" s="117">
        <f t="shared" si="59"/>
        <v>5.1708738776858033E-4</v>
      </c>
      <c r="P61" s="171">
        <v>523530696.16000003</v>
      </c>
      <c r="Q61" s="171">
        <v>2.1374</v>
      </c>
      <c r="R61" s="117">
        <f t="shared" si="60"/>
        <v>1.3984729294383536E-2</v>
      </c>
      <c r="S61" s="117">
        <f t="shared" si="61"/>
        <v>4.2285284720916631E-3</v>
      </c>
      <c r="T61" s="171">
        <v>522606168.00999999</v>
      </c>
      <c r="U61" s="171">
        <v>2.1337000000000002</v>
      </c>
      <c r="V61" s="117">
        <f t="shared" si="62"/>
        <v>-1.7659483135970388E-3</v>
      </c>
      <c r="W61" s="117">
        <f t="shared" si="63"/>
        <v>-1.7310751380180663E-3</v>
      </c>
      <c r="X61" s="171">
        <v>539548392.07000005</v>
      </c>
      <c r="Y61" s="171">
        <v>2.1821999999999999</v>
      </c>
      <c r="Z61" s="117">
        <f t="shared" si="64"/>
        <v>3.2418721968998795E-2</v>
      </c>
      <c r="AA61" s="117">
        <f t="shared" si="65"/>
        <v>2.2730468200777881E-2</v>
      </c>
      <c r="AB61" s="171">
        <v>500086621.13999999</v>
      </c>
      <c r="AC61" s="171">
        <v>2.1869000000000001</v>
      </c>
      <c r="AD61" s="117">
        <f t="shared" si="66"/>
        <v>-7.3138520121621212E-2</v>
      </c>
      <c r="AE61" s="117">
        <f t="shared" si="67"/>
        <v>2.1537897534598793E-3</v>
      </c>
      <c r="AF61" s="171">
        <v>497700414.98000002</v>
      </c>
      <c r="AG61" s="171">
        <v>2.1943999999999999</v>
      </c>
      <c r="AH61" s="117">
        <f t="shared" si="68"/>
        <v>-4.771585679617581E-3</v>
      </c>
      <c r="AI61" s="117">
        <f t="shared" si="69"/>
        <v>3.4295120947459143E-3</v>
      </c>
      <c r="AJ61" s="118">
        <f t="shared" si="16"/>
        <v>-6.6247177064463246E-3</v>
      </c>
      <c r="AK61" s="118">
        <f t="shared" si="17"/>
        <v>8.8279412164600079E-4</v>
      </c>
      <c r="AL61" s="119">
        <f t="shared" si="18"/>
        <v>-5.0558216176879771E-2</v>
      </c>
      <c r="AM61" s="119">
        <f t="shared" si="19"/>
        <v>1.1337450456263229E-2</v>
      </c>
      <c r="AN61" s="120">
        <f t="shared" si="20"/>
        <v>3.0552419231342862E-2</v>
      </c>
      <c r="AO61" s="205">
        <f t="shared" si="21"/>
        <v>1.1671267306139583E-2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19810862088.490002</v>
      </c>
      <c r="C62" s="179">
        <v>287.43</v>
      </c>
      <c r="D62" s="167">
        <v>19627797536.509998</v>
      </c>
      <c r="E62" s="179">
        <v>287.86</v>
      </c>
      <c r="F62" s="117">
        <f t="shared" si="54"/>
        <v>-9.2406151313507365E-3</v>
      </c>
      <c r="G62" s="117">
        <f t="shared" si="55"/>
        <v>1.4960164213895794E-3</v>
      </c>
      <c r="H62" s="167">
        <v>20283031047.91</v>
      </c>
      <c r="I62" s="179">
        <v>288.27</v>
      </c>
      <c r="J62" s="117">
        <f t="shared" si="56"/>
        <v>3.3382936123178907E-2</v>
      </c>
      <c r="K62" s="117">
        <f t="shared" si="57"/>
        <v>1.42430348085864E-3</v>
      </c>
      <c r="L62" s="167">
        <v>21445200415.669998</v>
      </c>
      <c r="M62" s="179">
        <v>288.7</v>
      </c>
      <c r="N62" s="117">
        <f t="shared" si="58"/>
        <v>5.7297618142715924E-2</v>
      </c>
      <c r="O62" s="117">
        <f t="shared" si="59"/>
        <v>1.4916571269990178E-3</v>
      </c>
      <c r="P62" s="167">
        <v>21665402856.209999</v>
      </c>
      <c r="Q62" s="179">
        <v>289.13</v>
      </c>
      <c r="R62" s="117">
        <f t="shared" si="60"/>
        <v>1.0268145611691233E-2</v>
      </c>
      <c r="S62" s="117">
        <f t="shared" si="61"/>
        <v>1.4894354000692998E-3</v>
      </c>
      <c r="T62" s="167">
        <v>22722271224.869999</v>
      </c>
      <c r="U62" s="179">
        <v>289.52999999999997</v>
      </c>
      <c r="V62" s="117">
        <f t="shared" si="62"/>
        <v>4.8781385496234494E-2</v>
      </c>
      <c r="W62" s="117">
        <f t="shared" si="63"/>
        <v>1.3834607270085334E-3</v>
      </c>
      <c r="X62" s="167">
        <v>24130513687.240002</v>
      </c>
      <c r="Y62" s="179">
        <v>289.91000000000003</v>
      </c>
      <c r="Z62" s="117">
        <f t="shared" si="64"/>
        <v>6.1976307228858885E-2</v>
      </c>
      <c r="AA62" s="117">
        <f t="shared" si="65"/>
        <v>1.3124719372778375E-3</v>
      </c>
      <c r="AB62" s="167">
        <v>24738702710.139999</v>
      </c>
      <c r="AC62" s="179">
        <v>290.26</v>
      </c>
      <c r="AD62" s="117">
        <f t="shared" si="66"/>
        <v>2.520414736225042E-2</v>
      </c>
      <c r="AE62" s="117">
        <f t="shared" si="67"/>
        <v>1.2072712221032937E-3</v>
      </c>
      <c r="AF62" s="167">
        <v>24932642874.490002</v>
      </c>
      <c r="AG62" s="179">
        <v>290.60000000000002</v>
      </c>
      <c r="AH62" s="117">
        <f t="shared" si="68"/>
        <v>7.8395446447767567E-3</v>
      </c>
      <c r="AI62" s="117">
        <f t="shared" si="69"/>
        <v>1.1713636050438637E-3</v>
      </c>
      <c r="AJ62" s="118">
        <f t="shared" si="16"/>
        <v>2.9438683684794485E-2</v>
      </c>
      <c r="AK62" s="118">
        <f t="shared" si="17"/>
        <v>1.3719974900937581E-3</v>
      </c>
      <c r="AL62" s="119">
        <f t="shared" si="18"/>
        <v>0.27027206328740505</v>
      </c>
      <c r="AM62" s="119">
        <f t="shared" si="19"/>
        <v>9.518515945251195E-3</v>
      </c>
      <c r="AN62" s="120">
        <f t="shared" si="20"/>
        <v>2.5558242192372869E-2</v>
      </c>
      <c r="AO62" s="205">
        <f t="shared" si="21"/>
        <v>1.2944392047096876E-4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4576096296.25</v>
      </c>
      <c r="C63" s="179">
        <v>1.01</v>
      </c>
      <c r="D63" s="167">
        <v>4582767757.6800003</v>
      </c>
      <c r="E63" s="179">
        <v>1.01</v>
      </c>
      <c r="F63" s="117">
        <f t="shared" si="54"/>
        <v>1.45789358398498E-3</v>
      </c>
      <c r="G63" s="117">
        <f t="shared" si="55"/>
        <v>0</v>
      </c>
      <c r="H63" s="168">
        <v>4695477116.3699999</v>
      </c>
      <c r="I63" s="179">
        <v>1.01</v>
      </c>
      <c r="J63" s="117">
        <f t="shared" si="56"/>
        <v>2.459416768417216E-2</v>
      </c>
      <c r="K63" s="117">
        <f t="shared" si="57"/>
        <v>0</v>
      </c>
      <c r="L63" s="167">
        <v>4734737907.9899998</v>
      </c>
      <c r="M63" s="179">
        <v>1.01</v>
      </c>
      <c r="N63" s="117">
        <f t="shared" si="58"/>
        <v>8.3614062313547791E-3</v>
      </c>
      <c r="O63" s="117">
        <f t="shared" si="59"/>
        <v>0</v>
      </c>
      <c r="P63" s="167">
        <v>4734957737.0299997</v>
      </c>
      <c r="Q63" s="179">
        <v>1.02</v>
      </c>
      <c r="R63" s="117">
        <f t="shared" si="60"/>
        <v>4.6428977542557179E-5</v>
      </c>
      <c r="S63" s="117">
        <f t="shared" si="61"/>
        <v>9.9009900990099098E-3</v>
      </c>
      <c r="T63" s="167">
        <v>4873350603.1700001</v>
      </c>
      <c r="U63" s="179">
        <v>1.02</v>
      </c>
      <c r="V63" s="117">
        <f t="shared" si="62"/>
        <v>2.9227898922453151E-2</v>
      </c>
      <c r="W63" s="117">
        <f t="shared" si="63"/>
        <v>0</v>
      </c>
      <c r="X63" s="167">
        <v>5107699765.2200003</v>
      </c>
      <c r="Y63" s="179">
        <v>1.02</v>
      </c>
      <c r="Z63" s="117">
        <f t="shared" si="64"/>
        <v>4.8087892937060915E-2</v>
      </c>
      <c r="AA63" s="117">
        <f t="shared" si="65"/>
        <v>0</v>
      </c>
      <c r="AB63" s="167">
        <v>4963479566.6099997</v>
      </c>
      <c r="AC63" s="179">
        <v>1.02</v>
      </c>
      <c r="AD63" s="117">
        <f t="shared" si="66"/>
        <v>-2.8235841032012717E-2</v>
      </c>
      <c r="AE63" s="117">
        <f t="shared" si="67"/>
        <v>0</v>
      </c>
      <c r="AF63" s="167">
        <v>5821757542.6999998</v>
      </c>
      <c r="AG63" s="179">
        <v>1.02</v>
      </c>
      <c r="AH63" s="117">
        <f t="shared" si="68"/>
        <v>0.17291860771700412</v>
      </c>
      <c r="AI63" s="117">
        <f t="shared" si="69"/>
        <v>0</v>
      </c>
      <c r="AJ63" s="118">
        <f t="shared" si="16"/>
        <v>3.2057306877694994E-2</v>
      </c>
      <c r="AK63" s="118">
        <f t="shared" si="17"/>
        <v>1.2376237623762387E-3</v>
      </c>
      <c r="AL63" s="119">
        <f t="shared" si="18"/>
        <v>0.2703584057786142</v>
      </c>
      <c r="AM63" s="119">
        <f t="shared" si="19"/>
        <v>9.9009900990099098E-3</v>
      </c>
      <c r="AN63" s="120">
        <f t="shared" si="20"/>
        <v>6.131926934345823E-2</v>
      </c>
      <c r="AO63" s="205">
        <f t="shared" si="21"/>
        <v>3.5005286197353869E-3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16968343262.07</v>
      </c>
      <c r="C64" s="179">
        <v>3.8</v>
      </c>
      <c r="D64" s="168">
        <v>17551645164.169998</v>
      </c>
      <c r="E64" s="179">
        <v>3.8</v>
      </c>
      <c r="F64" s="117">
        <f t="shared" si="54"/>
        <v>3.437589003776674E-2</v>
      </c>
      <c r="G64" s="117">
        <f t="shared" si="55"/>
        <v>0</v>
      </c>
      <c r="H64" s="168">
        <v>18341400412.990002</v>
      </c>
      <c r="I64" s="179">
        <v>3.8</v>
      </c>
      <c r="J64" s="117">
        <f t="shared" si="56"/>
        <v>4.4996081075762244E-2</v>
      </c>
      <c r="K64" s="117">
        <f t="shared" si="57"/>
        <v>0</v>
      </c>
      <c r="L64" s="168">
        <v>18807164479.419998</v>
      </c>
      <c r="M64" s="179">
        <v>3.81</v>
      </c>
      <c r="N64" s="117">
        <f t="shared" si="58"/>
        <v>2.5394138721279241E-2</v>
      </c>
      <c r="O64" s="117">
        <f t="shared" si="59"/>
        <v>2.6315789473684821E-3</v>
      </c>
      <c r="P64" s="168">
        <v>19031394721.060001</v>
      </c>
      <c r="Q64" s="179">
        <v>3.81</v>
      </c>
      <c r="R64" s="117">
        <f t="shared" si="60"/>
        <v>1.1922596938276913E-2</v>
      </c>
      <c r="S64" s="117">
        <f t="shared" si="61"/>
        <v>0</v>
      </c>
      <c r="T64" s="168">
        <v>19628958084.09</v>
      </c>
      <c r="U64" s="179">
        <v>3.82</v>
      </c>
      <c r="V64" s="117">
        <f t="shared" si="62"/>
        <v>3.1398821357466751E-2</v>
      </c>
      <c r="W64" s="117">
        <f t="shared" si="63"/>
        <v>2.6246719160104427E-3</v>
      </c>
      <c r="X64" s="168">
        <v>20673437321.529999</v>
      </c>
      <c r="Y64" s="179">
        <v>3.82</v>
      </c>
      <c r="Z64" s="117">
        <f t="shared" si="64"/>
        <v>5.321114003939862E-2</v>
      </c>
      <c r="AA64" s="117">
        <f t="shared" si="65"/>
        <v>0</v>
      </c>
      <c r="AB64" s="168">
        <v>21973087097.77</v>
      </c>
      <c r="AC64" s="179">
        <v>3.82</v>
      </c>
      <c r="AD64" s="117">
        <f t="shared" si="66"/>
        <v>6.2865683922165363E-2</v>
      </c>
      <c r="AE64" s="117">
        <f t="shared" si="67"/>
        <v>0</v>
      </c>
      <c r="AF64" s="168">
        <v>22257338598.98</v>
      </c>
      <c r="AG64" s="179">
        <v>3.83</v>
      </c>
      <c r="AH64" s="117">
        <f t="shared" si="68"/>
        <v>1.2936347994490366E-2</v>
      </c>
      <c r="AI64" s="117">
        <f t="shared" si="69"/>
        <v>2.6178010471204793E-3</v>
      </c>
      <c r="AJ64" s="118">
        <f t="shared" si="16"/>
        <v>3.4637587510825782E-2</v>
      </c>
      <c r="AK64" s="118">
        <f t="shared" si="17"/>
        <v>9.8425648881242541E-4</v>
      </c>
      <c r="AL64" s="119">
        <f t="shared" si="18"/>
        <v>0.26810554741707199</v>
      </c>
      <c r="AM64" s="119">
        <f t="shared" si="19"/>
        <v>7.8947368421053293E-3</v>
      </c>
      <c r="AN64" s="120">
        <f t="shared" si="20"/>
        <v>1.8252258960074062E-2</v>
      </c>
      <c r="AO64" s="205">
        <f t="shared" si="21"/>
        <v>1.3584079998858484E-3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34486804658.959999</v>
      </c>
      <c r="C65" s="167">
        <v>3859.1</v>
      </c>
      <c r="D65" s="167">
        <v>35347767150.029999</v>
      </c>
      <c r="E65" s="167">
        <v>3863.73</v>
      </c>
      <c r="F65" s="117">
        <f t="shared" si="54"/>
        <v>2.4964982972010816E-2</v>
      </c>
      <c r="G65" s="117">
        <f t="shared" si="55"/>
        <v>1.1997616024461944E-3</v>
      </c>
      <c r="H65" s="167">
        <v>35240527365.040001</v>
      </c>
      <c r="I65" s="167">
        <v>3868.27</v>
      </c>
      <c r="J65" s="117">
        <f t="shared" si="56"/>
        <v>-3.0338489142702992E-3</v>
      </c>
      <c r="K65" s="117">
        <f t="shared" si="57"/>
        <v>1.175030346323362E-3</v>
      </c>
      <c r="L65" s="167">
        <v>35367080286.099998</v>
      </c>
      <c r="M65" s="167">
        <v>3872.72</v>
      </c>
      <c r="N65" s="117">
        <f t="shared" si="58"/>
        <v>3.5911188203597393E-3</v>
      </c>
      <c r="O65" s="117">
        <f t="shared" si="59"/>
        <v>1.1503850558517938E-3</v>
      </c>
      <c r="P65" s="167">
        <v>35501555946.010002</v>
      </c>
      <c r="Q65" s="167">
        <v>3877.16</v>
      </c>
      <c r="R65" s="117">
        <f t="shared" si="60"/>
        <v>3.8022833330365528E-3</v>
      </c>
      <c r="S65" s="117">
        <f t="shared" si="61"/>
        <v>1.1464810262554626E-3</v>
      </c>
      <c r="T65" s="167">
        <v>35661339886.199997</v>
      </c>
      <c r="U65" s="167">
        <v>3881.58</v>
      </c>
      <c r="V65" s="117">
        <f t="shared" si="62"/>
        <v>4.5007587958395615E-3</v>
      </c>
      <c r="W65" s="117">
        <f t="shared" si="63"/>
        <v>1.1400096978200728E-3</v>
      </c>
      <c r="X65" s="167">
        <v>35678575233.800003</v>
      </c>
      <c r="Y65" s="167">
        <v>3885.74</v>
      </c>
      <c r="Z65" s="117">
        <f t="shared" si="64"/>
        <v>4.8330622615432717E-4</v>
      </c>
      <c r="AA65" s="117">
        <f t="shared" si="65"/>
        <v>1.071728522921041E-3</v>
      </c>
      <c r="AB65" s="167">
        <v>35598289267.540001</v>
      </c>
      <c r="AC65" s="167">
        <v>3889.92</v>
      </c>
      <c r="AD65" s="117">
        <f t="shared" si="66"/>
        <v>-2.2502570725958654E-3</v>
      </c>
      <c r="AE65" s="117">
        <f t="shared" si="67"/>
        <v>1.0757281753283265E-3</v>
      </c>
      <c r="AF65" s="167">
        <v>38460086152.790001</v>
      </c>
      <c r="AG65" s="167">
        <v>3894.18</v>
      </c>
      <c r="AH65" s="117">
        <f t="shared" si="68"/>
        <v>8.0391416108287692E-2</v>
      </c>
      <c r="AI65" s="117">
        <f t="shared" si="69"/>
        <v>1.0951382033563065E-3</v>
      </c>
      <c r="AJ65" s="118">
        <f t="shared" si="16"/>
        <v>1.4056220033602816E-2</v>
      </c>
      <c r="AK65" s="118">
        <f t="shared" si="17"/>
        <v>1.1317828287878199E-3</v>
      </c>
      <c r="AL65" s="119">
        <f t="shared" si="18"/>
        <v>8.8048531878975017E-2</v>
      </c>
      <c r="AM65" s="119">
        <f t="shared" si="19"/>
        <v>7.8809854725873235E-3</v>
      </c>
      <c r="AN65" s="120">
        <f t="shared" si="20"/>
        <v>2.8202136163582598E-2</v>
      </c>
      <c r="AO65" s="205">
        <f t="shared" si="21"/>
        <v>4.6618045366138289E-5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397897594.12</v>
      </c>
      <c r="C66" s="167">
        <v>3133.93</v>
      </c>
      <c r="D66" s="167">
        <v>400146560.63</v>
      </c>
      <c r="E66" s="167">
        <v>3151.74</v>
      </c>
      <c r="F66" s="117">
        <f t="shared" si="54"/>
        <v>5.6521239214171667E-3</v>
      </c>
      <c r="G66" s="117">
        <f t="shared" si="55"/>
        <v>5.6829603724396988E-3</v>
      </c>
      <c r="H66" s="167">
        <v>400714683.00999999</v>
      </c>
      <c r="I66" s="167">
        <v>3156.21</v>
      </c>
      <c r="J66" s="117">
        <f t="shared" si="56"/>
        <v>1.4197857382693237E-3</v>
      </c>
      <c r="K66" s="117">
        <f t="shared" si="57"/>
        <v>1.4182641969198776E-3</v>
      </c>
      <c r="L66" s="167">
        <v>400781462.38</v>
      </c>
      <c r="M66" s="167">
        <v>3156.73</v>
      </c>
      <c r="N66" s="117">
        <f t="shared" si="58"/>
        <v>1.6665066899567107E-4</v>
      </c>
      <c r="O66" s="117">
        <f t="shared" si="59"/>
        <v>1.6475456322614205E-4</v>
      </c>
      <c r="P66" s="167">
        <v>402065448.88</v>
      </c>
      <c r="Q66" s="167">
        <v>3166.87</v>
      </c>
      <c r="R66" s="117">
        <f t="shared" si="60"/>
        <v>3.2037073081553637E-3</v>
      </c>
      <c r="S66" s="117">
        <f t="shared" si="61"/>
        <v>3.2121847608125725E-3</v>
      </c>
      <c r="T66" s="167">
        <v>403975299.05000001</v>
      </c>
      <c r="U66" s="167">
        <v>3181.99</v>
      </c>
      <c r="V66" s="117">
        <f t="shared" si="62"/>
        <v>4.7500977149867668E-3</v>
      </c>
      <c r="W66" s="117">
        <f t="shared" si="63"/>
        <v>4.7744302734245144E-3</v>
      </c>
      <c r="X66" s="167">
        <v>402856720.24000001</v>
      </c>
      <c r="Y66" s="167">
        <v>3173.12</v>
      </c>
      <c r="Z66" s="117">
        <f t="shared" si="64"/>
        <v>-2.7689287256683383E-3</v>
      </c>
      <c r="AA66" s="117">
        <f t="shared" si="65"/>
        <v>-2.7875637572713587E-3</v>
      </c>
      <c r="AB66" s="167">
        <v>402396973.37</v>
      </c>
      <c r="AC66" s="167">
        <v>3169.46</v>
      </c>
      <c r="AD66" s="117">
        <f t="shared" si="66"/>
        <v>-1.1412168319448978E-3</v>
      </c>
      <c r="AE66" s="117">
        <f t="shared" si="67"/>
        <v>-1.1534388866477961E-3</v>
      </c>
      <c r="AF66" s="167">
        <v>405053320.73000002</v>
      </c>
      <c r="AG66" s="167">
        <v>3190.5</v>
      </c>
      <c r="AH66" s="117">
        <f t="shared" si="68"/>
        <v>6.6013104863925738E-3</v>
      </c>
      <c r="AI66" s="117">
        <f t="shared" si="69"/>
        <v>6.6383547986092152E-3</v>
      </c>
      <c r="AJ66" s="118">
        <f t="shared" si="16"/>
        <v>2.2354412850754536E-3</v>
      </c>
      <c r="AK66" s="118">
        <f t="shared" si="17"/>
        <v>2.2437432901891083E-3</v>
      </c>
      <c r="AL66" s="119">
        <f t="shared" si="18"/>
        <v>1.226240728465767E-2</v>
      </c>
      <c r="AM66" s="119">
        <f t="shared" si="19"/>
        <v>1.2297968741076429E-2</v>
      </c>
      <c r="AN66" s="120">
        <f t="shared" si="20"/>
        <v>3.3676252336522642E-3</v>
      </c>
      <c r="AO66" s="205">
        <f t="shared" si="21"/>
        <v>3.3878266768498939E-3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55078192.380000003</v>
      </c>
      <c r="C67" s="167">
        <v>11.929349</v>
      </c>
      <c r="D67" s="167">
        <v>55591467.240000002</v>
      </c>
      <c r="E67" s="167">
        <v>11.953613000000001</v>
      </c>
      <c r="F67" s="117">
        <f t="shared" si="54"/>
        <v>9.3190215186942076E-3</v>
      </c>
      <c r="G67" s="117">
        <f t="shared" si="55"/>
        <v>2.0339751984790205E-3</v>
      </c>
      <c r="H67" s="167">
        <v>55662862.560000002</v>
      </c>
      <c r="I67" s="167">
        <v>11.971617999999999</v>
      </c>
      <c r="J67" s="117">
        <f t="shared" si="56"/>
        <v>1.2842855845443286E-3</v>
      </c>
      <c r="K67" s="117">
        <f t="shared" si="57"/>
        <v>1.5062391596581482E-3</v>
      </c>
      <c r="L67" s="167">
        <v>55745715.359999999</v>
      </c>
      <c r="M67" s="167">
        <v>11.992077999999999</v>
      </c>
      <c r="N67" s="117">
        <f t="shared" si="58"/>
        <v>1.4884753710014194E-3</v>
      </c>
      <c r="O67" s="117">
        <f t="shared" si="59"/>
        <v>1.7090421695713917E-3</v>
      </c>
      <c r="P67" s="167">
        <v>55654087.969999999</v>
      </c>
      <c r="Q67" s="167">
        <v>11.932024</v>
      </c>
      <c r="R67" s="117">
        <f t="shared" si="60"/>
        <v>-1.6436669510523005E-3</v>
      </c>
      <c r="S67" s="117">
        <f t="shared" si="61"/>
        <v>-5.0078059865854077E-3</v>
      </c>
      <c r="T67" s="167">
        <v>55813610.829999998</v>
      </c>
      <c r="U67" s="167">
        <v>11.952757999999999</v>
      </c>
      <c r="V67" s="117">
        <f t="shared" si="62"/>
        <v>2.8663278084080589E-3</v>
      </c>
      <c r="W67" s="117">
        <f t="shared" si="63"/>
        <v>1.7376766925711129E-3</v>
      </c>
      <c r="X67" s="167">
        <v>55884107.200000003</v>
      </c>
      <c r="Y67" s="167">
        <v>11.961596999999999</v>
      </c>
      <c r="Z67" s="117">
        <f t="shared" si="64"/>
        <v>1.2630677168464566E-3</v>
      </c>
      <c r="AA67" s="117">
        <f t="shared" si="65"/>
        <v>7.3949460032571909E-4</v>
      </c>
      <c r="AB67" s="167">
        <v>55942478.509999998</v>
      </c>
      <c r="AC67" s="167">
        <v>11.976262999999999</v>
      </c>
      <c r="AD67" s="117">
        <f t="shared" si="66"/>
        <v>1.0445064424326159E-3</v>
      </c>
      <c r="AE67" s="117">
        <f t="shared" si="67"/>
        <v>1.2260904626698315E-3</v>
      </c>
      <c r="AF67" s="167">
        <v>56087637.75</v>
      </c>
      <c r="AG67" s="167">
        <v>11.880749</v>
      </c>
      <c r="AH67" s="117">
        <f t="shared" si="68"/>
        <v>2.5947945794724515E-3</v>
      </c>
      <c r="AI67" s="117">
        <f t="shared" si="69"/>
        <v>-7.9752757600596823E-3</v>
      </c>
      <c r="AJ67" s="118">
        <f t="shared" si="16"/>
        <v>2.2771015087934051E-3</v>
      </c>
      <c r="AK67" s="118">
        <f t="shared" si="17"/>
        <v>-5.0382043292123335E-4</v>
      </c>
      <c r="AL67" s="119">
        <f t="shared" si="18"/>
        <v>8.9252997741168794E-3</v>
      </c>
      <c r="AM67" s="119">
        <f t="shared" si="19"/>
        <v>-6.0955629063782577E-3</v>
      </c>
      <c r="AN67" s="120">
        <f t="shared" si="20"/>
        <v>3.152421949512011E-3</v>
      </c>
      <c r="AO67" s="205">
        <f t="shared" si="21"/>
        <v>3.7994129442247694E-3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9064947106.5900002</v>
      </c>
      <c r="C68" s="167">
        <v>1123.6199999999999</v>
      </c>
      <c r="D68" s="167">
        <v>9542713146.3700008</v>
      </c>
      <c r="E68" s="167">
        <v>1126</v>
      </c>
      <c r="F68" s="117">
        <f t="shared" si="54"/>
        <v>5.2704779648705971E-2</v>
      </c>
      <c r="G68" s="117">
        <f t="shared" si="55"/>
        <v>2.1181538242467288E-3</v>
      </c>
      <c r="H68" s="167">
        <v>9014546321.1000004</v>
      </c>
      <c r="I68" s="167">
        <v>1127.8499999999999</v>
      </c>
      <c r="J68" s="117">
        <f t="shared" si="56"/>
        <v>-5.5347658173180277E-2</v>
      </c>
      <c r="K68" s="117">
        <f t="shared" si="57"/>
        <v>1.6429840142095106E-3</v>
      </c>
      <c r="L68" s="167">
        <v>9369765694.9500008</v>
      </c>
      <c r="M68" s="167">
        <v>1130.07</v>
      </c>
      <c r="N68" s="117">
        <f t="shared" si="58"/>
        <v>3.9405130463254938E-2</v>
      </c>
      <c r="O68" s="117">
        <f t="shared" si="59"/>
        <v>1.9683468546349493E-3</v>
      </c>
      <c r="P68" s="167">
        <v>10065300972.85</v>
      </c>
      <c r="Q68" s="167">
        <v>1131.77</v>
      </c>
      <c r="R68" s="117">
        <f t="shared" si="60"/>
        <v>7.4231875219128537E-2</v>
      </c>
      <c r="S68" s="117">
        <f t="shared" si="61"/>
        <v>1.504331590078531E-3</v>
      </c>
      <c r="T68" s="167">
        <v>10395636487.440001</v>
      </c>
      <c r="U68" s="167">
        <v>1133.6600000000001</v>
      </c>
      <c r="V68" s="117">
        <f t="shared" si="62"/>
        <v>3.2819238637875059E-2</v>
      </c>
      <c r="W68" s="117">
        <f t="shared" si="63"/>
        <v>1.6699506083392387E-3</v>
      </c>
      <c r="X68" s="167">
        <v>10495733291.09</v>
      </c>
      <c r="Y68" s="167">
        <v>1135.33</v>
      </c>
      <c r="Z68" s="117">
        <f t="shared" si="64"/>
        <v>9.6287325716839459E-3</v>
      </c>
      <c r="AA68" s="117">
        <f t="shared" si="65"/>
        <v>1.4731048109661144E-3</v>
      </c>
      <c r="AB68" s="167">
        <v>10778342712.08</v>
      </c>
      <c r="AC68" s="167">
        <v>1139.79</v>
      </c>
      <c r="AD68" s="117">
        <f t="shared" si="66"/>
        <v>2.6926124469065112E-2</v>
      </c>
      <c r="AE68" s="117">
        <f t="shared" si="67"/>
        <v>3.9283732483066918E-3</v>
      </c>
      <c r="AF68" s="167">
        <v>10668995054.889999</v>
      </c>
      <c r="AG68" s="167">
        <v>1141.6300000000001</v>
      </c>
      <c r="AH68" s="117">
        <f t="shared" si="68"/>
        <v>-1.0145127141619593E-2</v>
      </c>
      <c r="AI68" s="117">
        <f t="shared" si="69"/>
        <v>1.6143324647524067E-3</v>
      </c>
      <c r="AJ68" s="118">
        <f t="shared" si="16"/>
        <v>2.1277886961864216E-2</v>
      </c>
      <c r="AK68" s="118">
        <f t="shared" si="17"/>
        <v>1.9899471769417713E-3</v>
      </c>
      <c r="AL68" s="119">
        <f t="shared" si="18"/>
        <v>0.11802533422566835</v>
      </c>
      <c r="AM68" s="119">
        <f t="shared" si="19"/>
        <v>1.3880994671403295E-2</v>
      </c>
      <c r="AN68" s="120">
        <f t="shared" si="20"/>
        <v>4.01427089613745E-2</v>
      </c>
      <c r="AO68" s="205">
        <f t="shared" si="21"/>
        <v>8.1426700904904019E-4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108541477672.47</v>
      </c>
      <c r="C69" s="167">
        <v>466.17</v>
      </c>
      <c r="D69" s="167">
        <v>108581835735.88</v>
      </c>
      <c r="E69" s="167">
        <v>462.66</v>
      </c>
      <c r="F69" s="117">
        <f t="shared" si="54"/>
        <v>3.7182157710977901E-4</v>
      </c>
      <c r="G69" s="117">
        <f t="shared" si="55"/>
        <v>-7.5294420490378848E-3</v>
      </c>
      <c r="H69" s="167">
        <v>108581835735.88</v>
      </c>
      <c r="I69" s="167">
        <v>463.16</v>
      </c>
      <c r="J69" s="117">
        <f t="shared" si="56"/>
        <v>0</v>
      </c>
      <c r="K69" s="117">
        <f t="shared" si="57"/>
        <v>1.0807072148013659E-3</v>
      </c>
      <c r="L69" s="167">
        <v>102761840804.06</v>
      </c>
      <c r="M69" s="167">
        <v>463.66</v>
      </c>
      <c r="N69" s="117">
        <f t="shared" si="58"/>
        <v>-5.3600078616987651E-2</v>
      </c>
      <c r="O69" s="117">
        <f t="shared" si="59"/>
        <v>1.0795405475429658E-3</v>
      </c>
      <c r="P69" s="167">
        <v>103327378360.78</v>
      </c>
      <c r="Q69" s="167">
        <v>463.81</v>
      </c>
      <c r="R69" s="117">
        <f t="shared" si="60"/>
        <v>5.5033809466135753E-3</v>
      </c>
      <c r="S69" s="117">
        <f t="shared" si="61"/>
        <v>3.2351291894918099E-4</v>
      </c>
      <c r="T69" s="167">
        <v>103613241164.92</v>
      </c>
      <c r="U69" s="167">
        <v>464.94</v>
      </c>
      <c r="V69" s="117">
        <f t="shared" si="62"/>
        <v>2.7665736678412082E-3</v>
      </c>
      <c r="W69" s="117">
        <f t="shared" si="63"/>
        <v>2.4363424678208651E-3</v>
      </c>
      <c r="X69" s="167">
        <v>104870138394.96001</v>
      </c>
      <c r="Y69" s="167">
        <v>465.17</v>
      </c>
      <c r="Z69" s="117">
        <f t="shared" si="64"/>
        <v>1.2130662219507444E-2</v>
      </c>
      <c r="AA69" s="117">
        <f t="shared" si="65"/>
        <v>4.9468748655744435E-4</v>
      </c>
      <c r="AB69" s="167">
        <v>105291640432.3</v>
      </c>
      <c r="AC69" s="167">
        <v>465.67</v>
      </c>
      <c r="AD69" s="117">
        <f t="shared" si="66"/>
        <v>4.0192760664865632E-3</v>
      </c>
      <c r="AE69" s="117">
        <f t="shared" si="67"/>
        <v>1.0748758518391126E-3</v>
      </c>
      <c r="AF69" s="167">
        <v>106746579239.02</v>
      </c>
      <c r="AG69" s="167">
        <v>466.21</v>
      </c>
      <c r="AH69" s="117">
        <f t="shared" si="68"/>
        <v>1.3818179684031914E-2</v>
      </c>
      <c r="AI69" s="117">
        <f t="shared" si="69"/>
        <v>1.1596194730172946E-3</v>
      </c>
      <c r="AJ69" s="118">
        <f t="shared" si="16"/>
        <v>-1.8737730569246469E-3</v>
      </c>
      <c r="AK69" s="118">
        <f t="shared" si="17"/>
        <v>1.4980488936293059E-5</v>
      </c>
      <c r="AL69" s="119">
        <f t="shared" si="18"/>
        <v>-1.690205810596325E-2</v>
      </c>
      <c r="AM69" s="119">
        <f t="shared" si="19"/>
        <v>7.6730212250896001E-3</v>
      </c>
      <c r="AN69" s="120">
        <f t="shared" si="20"/>
        <v>2.1504847436092697E-2</v>
      </c>
      <c r="AO69" s="205">
        <f t="shared" si="21"/>
        <v>3.1124004168808705E-3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201432711.78</v>
      </c>
      <c r="C70" s="167">
        <v>0.78139999999999998</v>
      </c>
      <c r="D70" s="167">
        <v>185256798.97</v>
      </c>
      <c r="E70" s="167">
        <v>0.78239999999999998</v>
      </c>
      <c r="F70" s="117">
        <f t="shared" si="54"/>
        <v>-8.0304299470817575E-2</v>
      </c>
      <c r="G70" s="117">
        <f t="shared" si="55"/>
        <v>1.2797542871768632E-3</v>
      </c>
      <c r="H70" s="167">
        <v>186780477.55000001</v>
      </c>
      <c r="I70" s="167">
        <v>0.78310000000000002</v>
      </c>
      <c r="J70" s="117">
        <f t="shared" si="56"/>
        <v>8.2246837280544483E-3</v>
      </c>
      <c r="K70" s="117">
        <f t="shared" si="57"/>
        <v>8.9468302658491045E-4</v>
      </c>
      <c r="L70" s="167">
        <v>177002072.37</v>
      </c>
      <c r="M70" s="167">
        <v>0.7843</v>
      </c>
      <c r="N70" s="117">
        <f t="shared" si="58"/>
        <v>-5.2352394148807047E-2</v>
      </c>
      <c r="O70" s="117">
        <f t="shared" si="59"/>
        <v>1.532371344655828E-3</v>
      </c>
      <c r="P70" s="167">
        <v>176990658.90000001</v>
      </c>
      <c r="Q70" s="167">
        <v>0.78420000000000001</v>
      </c>
      <c r="R70" s="117">
        <f t="shared" si="60"/>
        <v>-6.4482126379517308E-5</v>
      </c>
      <c r="S70" s="117">
        <f t="shared" si="61"/>
        <v>-1.2750223128903351E-4</v>
      </c>
      <c r="T70" s="167">
        <v>176996363.88</v>
      </c>
      <c r="U70" s="167">
        <v>0.78490000000000004</v>
      </c>
      <c r="V70" s="117">
        <f t="shared" si="62"/>
        <v>3.223322651853957E-5</v>
      </c>
      <c r="W70" s="117">
        <f t="shared" si="63"/>
        <v>8.9262943126757702E-4</v>
      </c>
      <c r="X70" s="167">
        <v>177949787.38999999</v>
      </c>
      <c r="Y70" s="167">
        <v>0.78490000000000004</v>
      </c>
      <c r="Z70" s="117">
        <f t="shared" si="64"/>
        <v>5.3866841617514387E-3</v>
      </c>
      <c r="AA70" s="117">
        <f t="shared" si="65"/>
        <v>0</v>
      </c>
      <c r="AB70" s="167">
        <v>178908506.62</v>
      </c>
      <c r="AC70" s="167">
        <v>0.78520000000000001</v>
      </c>
      <c r="AD70" s="117">
        <f t="shared" si="66"/>
        <v>5.3875828910031898E-3</v>
      </c>
      <c r="AE70" s="117">
        <f t="shared" si="67"/>
        <v>3.8221429481458396E-4</v>
      </c>
      <c r="AF70" s="167">
        <v>179035468.28</v>
      </c>
      <c r="AG70" s="167">
        <v>0.78559999999999997</v>
      </c>
      <c r="AH70" s="117">
        <f t="shared" si="68"/>
        <v>7.0964574238866016E-4</v>
      </c>
      <c r="AI70" s="117">
        <f t="shared" si="69"/>
        <v>5.0942435048389697E-4</v>
      </c>
      <c r="AJ70" s="118">
        <f t="shared" ref="AJ70:AJ118" si="70">AVERAGE(F70,J70,N70,R70,V70,Z70,AD70,AH70)</f>
        <v>-1.4122543249535985E-2</v>
      </c>
      <c r="AK70" s="118">
        <f t="shared" ref="AK70:AK118" si="71">AVERAGE(G70,K70,O70,S70,W70,AA70,AE70,AI70)</f>
        <v>6.7044681296182828E-4</v>
      </c>
      <c r="AL70" s="119">
        <f t="shared" ref="AL70:AL118" si="72">((AF70-D70)/D70)</f>
        <v>-3.3582199004785047E-2</v>
      </c>
      <c r="AM70" s="119">
        <f t="shared" ref="AM70:AM118" si="73">((AG70-E70)/E70)</f>
        <v>4.0899795501022247E-3</v>
      </c>
      <c r="AN70" s="120">
        <f t="shared" ref="AN70:AN118" si="74">STDEV(F70,J70,N70,R70,V70,Z70,AD70,AH70)</f>
        <v>3.3209681239121276E-2</v>
      </c>
      <c r="AO70" s="205">
        <f t="shared" ref="AO70:AO118" si="75">STDEV(G70,K70,O70,S70,W70,AA70,AE70,AI70)</f>
        <v>5.8664229987506441E-4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645291695.14999998</v>
      </c>
      <c r="C71" s="167">
        <v>1192.69</v>
      </c>
      <c r="D71" s="167">
        <v>762369638.46000004</v>
      </c>
      <c r="E71" s="167">
        <v>1187.0899999999999</v>
      </c>
      <c r="F71" s="117">
        <f t="shared" si="54"/>
        <v>0.18143413930468288</v>
      </c>
      <c r="G71" s="117">
        <f t="shared" si="55"/>
        <v>-4.6952686783658252E-3</v>
      </c>
      <c r="H71" s="167">
        <v>774738875.52999997</v>
      </c>
      <c r="I71" s="167">
        <v>1198.75</v>
      </c>
      <c r="J71" s="117">
        <f t="shared" si="56"/>
        <v>1.6224724131178685E-2</v>
      </c>
      <c r="K71" s="117">
        <f t="shared" si="57"/>
        <v>9.8223386600848148E-3</v>
      </c>
      <c r="L71" s="167">
        <v>762077349.84000003</v>
      </c>
      <c r="M71" s="167">
        <v>1178.03</v>
      </c>
      <c r="N71" s="117">
        <f t="shared" si="58"/>
        <v>-1.6342959014852804E-2</v>
      </c>
      <c r="O71" s="117">
        <f t="shared" si="59"/>
        <v>-1.7284671532846737E-2</v>
      </c>
      <c r="P71" s="167">
        <v>712173729.74000001</v>
      </c>
      <c r="Q71" s="167">
        <v>1177.83</v>
      </c>
      <c r="R71" s="117">
        <f t="shared" si="60"/>
        <v>-6.5483667911764354E-2</v>
      </c>
      <c r="S71" s="117">
        <f t="shared" si="61"/>
        <v>-1.6977496328620279E-4</v>
      </c>
      <c r="T71" s="167">
        <v>712956551.17999995</v>
      </c>
      <c r="U71" s="167">
        <v>1178.96</v>
      </c>
      <c r="V71" s="117">
        <f t="shared" si="62"/>
        <v>1.099200107094276E-3</v>
      </c>
      <c r="W71" s="117">
        <f t="shared" si="63"/>
        <v>9.5939142321057301E-4</v>
      </c>
      <c r="X71" s="167">
        <v>716526643.25</v>
      </c>
      <c r="Y71" s="167">
        <v>1861.6</v>
      </c>
      <c r="Z71" s="117">
        <f t="shared" si="64"/>
        <v>5.0074468971373718E-3</v>
      </c>
      <c r="AA71" s="117">
        <f t="shared" si="65"/>
        <v>0.57901879622718311</v>
      </c>
      <c r="AB71" s="167">
        <v>716578176.45000005</v>
      </c>
      <c r="AC71" s="167">
        <v>1187.4100000000001</v>
      </c>
      <c r="AD71" s="117">
        <f t="shared" si="66"/>
        <v>7.1920842700705376E-5</v>
      </c>
      <c r="AE71" s="117">
        <f t="shared" si="67"/>
        <v>-0.36215620971207557</v>
      </c>
      <c r="AF71" s="167">
        <v>725802315.72000003</v>
      </c>
      <c r="AG71" s="167">
        <v>1202.4100000000001</v>
      </c>
      <c r="AH71" s="117">
        <f t="shared" si="68"/>
        <v>1.2872481430703471E-2</v>
      </c>
      <c r="AI71" s="117">
        <f t="shared" si="69"/>
        <v>1.263253636065049E-2</v>
      </c>
      <c r="AJ71" s="118">
        <f t="shared" si="70"/>
        <v>1.6860410723360027E-2</v>
      </c>
      <c r="AK71" s="118">
        <f t="shared" si="71"/>
        <v>2.7265892223069327E-2</v>
      </c>
      <c r="AL71" s="119">
        <f t="shared" si="72"/>
        <v>-4.7965345018023853E-2</v>
      </c>
      <c r="AM71" s="119">
        <f t="shared" si="73"/>
        <v>1.2905508428173234E-2</v>
      </c>
      <c r="AN71" s="120">
        <f t="shared" si="74"/>
        <v>7.1368853519599831E-2</v>
      </c>
      <c r="AO71" s="205">
        <f t="shared" si="75"/>
        <v>0.25664045710813038</v>
      </c>
      <c r="AP71" s="124"/>
      <c r="AQ71" s="122"/>
      <c r="AR71" s="122"/>
      <c r="AS71" s="123"/>
      <c r="AT71" s="123"/>
    </row>
    <row r="72" spans="1:46" s="282" customFormat="1">
      <c r="A72" s="200" t="s">
        <v>132</v>
      </c>
      <c r="B72" s="167">
        <v>336684638.06</v>
      </c>
      <c r="C72" s="167">
        <v>149.44999999999999</v>
      </c>
      <c r="D72" s="167">
        <v>332627313.04000002</v>
      </c>
      <c r="E72" s="167">
        <v>149.87</v>
      </c>
      <c r="F72" s="117">
        <f t="shared" si="54"/>
        <v>-1.205081717829054E-2</v>
      </c>
      <c r="G72" s="117">
        <f t="shared" si="55"/>
        <v>2.8103044496488186E-3</v>
      </c>
      <c r="H72" s="167">
        <v>276304053</v>
      </c>
      <c r="I72" s="167">
        <v>149.96</v>
      </c>
      <c r="J72" s="117">
        <f t="shared" si="56"/>
        <v>-0.16932842803930198</v>
      </c>
      <c r="K72" s="117">
        <f t="shared" si="57"/>
        <v>6.0052045105760598E-4</v>
      </c>
      <c r="L72" s="167">
        <v>277174919.63999999</v>
      </c>
      <c r="M72" s="167">
        <v>150.44</v>
      </c>
      <c r="N72" s="117">
        <f t="shared" si="58"/>
        <v>3.1518417140264884E-3</v>
      </c>
      <c r="O72" s="117">
        <f t="shared" si="59"/>
        <v>3.2008535609495182E-3</v>
      </c>
      <c r="P72" s="167">
        <v>277486482.94999999</v>
      </c>
      <c r="Q72" s="167">
        <v>151.02000000000001</v>
      </c>
      <c r="R72" s="117">
        <f t="shared" si="60"/>
        <v>1.1240674675929074E-3</v>
      </c>
      <c r="S72" s="117">
        <f t="shared" si="61"/>
        <v>3.8553576176549621E-3</v>
      </c>
      <c r="T72" s="167">
        <v>279725410.79000002</v>
      </c>
      <c r="U72" s="167">
        <v>151.41999999999999</v>
      </c>
      <c r="V72" s="117">
        <f t="shared" si="62"/>
        <v>8.0686014547363145E-3</v>
      </c>
      <c r="W72" s="117">
        <f t="shared" si="63"/>
        <v>2.6486558071777064E-3</v>
      </c>
      <c r="X72" s="167">
        <v>279611301.62</v>
      </c>
      <c r="Y72" s="167">
        <v>151.35</v>
      </c>
      <c r="Z72" s="117">
        <f t="shared" si="64"/>
        <v>-4.0793279980445743E-4</v>
      </c>
      <c r="AA72" s="117">
        <f t="shared" si="65"/>
        <v>-4.6229031831985991E-4</v>
      </c>
      <c r="AB72" s="167">
        <v>279659185.23000002</v>
      </c>
      <c r="AC72" s="167">
        <v>151.38</v>
      </c>
      <c r="AD72" s="117">
        <f t="shared" si="66"/>
        <v>1.7125062442965749E-4</v>
      </c>
      <c r="AE72" s="117">
        <f t="shared" si="67"/>
        <v>1.9821605550050307E-4</v>
      </c>
      <c r="AF72" s="167">
        <v>280680331.73000002</v>
      </c>
      <c r="AG72" s="167">
        <v>151.77000000000001</v>
      </c>
      <c r="AH72" s="117">
        <f t="shared" si="68"/>
        <v>3.6513962491887359E-3</v>
      </c>
      <c r="AI72" s="117">
        <f t="shared" si="69"/>
        <v>2.5762980578677157E-3</v>
      </c>
      <c r="AJ72" s="118">
        <f t="shared" si="70"/>
        <v>-2.0702502563427858E-2</v>
      </c>
      <c r="AK72" s="118">
        <f t="shared" si="71"/>
        <v>1.928489460192121E-3</v>
      </c>
      <c r="AL72" s="119">
        <f t="shared" si="72"/>
        <v>-0.15617172515160571</v>
      </c>
      <c r="AM72" s="119">
        <f t="shared" si="73"/>
        <v>1.267765396677124E-2</v>
      </c>
      <c r="AN72" s="120">
        <f t="shared" si="74"/>
        <v>6.0330539804394283E-2</v>
      </c>
      <c r="AO72" s="205">
        <f t="shared" si="75"/>
        <v>1.5820782090506574E-3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500057138.67000002</v>
      </c>
      <c r="C73" s="167">
        <v>156.6591</v>
      </c>
      <c r="D73" s="167">
        <v>499510695.38</v>
      </c>
      <c r="E73" s="167">
        <v>157.0016</v>
      </c>
      <c r="F73" s="117">
        <f t="shared" si="54"/>
        <v>-1.092761702099473E-3</v>
      </c>
      <c r="G73" s="117">
        <f t="shared" si="55"/>
        <v>2.1862758052357072E-3</v>
      </c>
      <c r="H73" s="167">
        <v>502502145.43000001</v>
      </c>
      <c r="I73" s="167">
        <v>157.39806400000001</v>
      </c>
      <c r="J73" s="117">
        <f t="shared" si="56"/>
        <v>5.9887607566125947E-3</v>
      </c>
      <c r="K73" s="117">
        <f t="shared" si="57"/>
        <v>2.5252226728900138E-3</v>
      </c>
      <c r="L73" s="167">
        <v>515674204.95999998</v>
      </c>
      <c r="M73" s="167">
        <v>156.384298</v>
      </c>
      <c r="N73" s="117">
        <f t="shared" si="58"/>
        <v>2.6212941874563352E-2</v>
      </c>
      <c r="O73" s="117">
        <f t="shared" si="59"/>
        <v>-6.44077807716875E-3</v>
      </c>
      <c r="P73" s="167">
        <v>519707366.74000001</v>
      </c>
      <c r="Q73" s="167">
        <v>156.70677800000001</v>
      </c>
      <c r="R73" s="117">
        <f t="shared" si="60"/>
        <v>7.8211431582327785E-3</v>
      </c>
      <c r="S73" s="117">
        <f t="shared" si="61"/>
        <v>2.0620996105377089E-3</v>
      </c>
      <c r="T73" s="167">
        <v>509772410.16000003</v>
      </c>
      <c r="U73" s="167">
        <v>157.16123200000001</v>
      </c>
      <c r="V73" s="117">
        <f t="shared" si="62"/>
        <v>-1.9116443629266965E-2</v>
      </c>
      <c r="W73" s="117">
        <f t="shared" si="63"/>
        <v>2.9000277192860052E-3</v>
      </c>
      <c r="X73" s="167">
        <v>516189711.41000003</v>
      </c>
      <c r="Y73" s="167">
        <v>157.48810800000001</v>
      </c>
      <c r="Z73" s="117">
        <f t="shared" si="64"/>
        <v>1.2588561330704087E-2</v>
      </c>
      <c r="AA73" s="117">
        <f t="shared" si="65"/>
        <v>2.0798767981151903E-3</v>
      </c>
      <c r="AB73" s="167">
        <v>520358977.12</v>
      </c>
      <c r="AC73" s="167">
        <v>157.690473</v>
      </c>
      <c r="AD73" s="117">
        <f t="shared" si="66"/>
        <v>8.0770027333776275E-3</v>
      </c>
      <c r="AE73" s="117">
        <f t="shared" si="67"/>
        <v>1.2849541630151917E-3</v>
      </c>
      <c r="AF73" s="167">
        <v>521481510.85000002</v>
      </c>
      <c r="AG73" s="167">
        <v>157.96835300000001</v>
      </c>
      <c r="AH73" s="117">
        <f t="shared" si="68"/>
        <v>2.157229488405946E-3</v>
      </c>
      <c r="AI73" s="117">
        <f t="shared" si="69"/>
        <v>1.7621863560521526E-3</v>
      </c>
      <c r="AJ73" s="118">
        <f t="shared" si="70"/>
        <v>5.3295542513162441E-3</v>
      </c>
      <c r="AK73" s="118">
        <f t="shared" si="71"/>
        <v>1.0449831309954024E-3</v>
      </c>
      <c r="AL73" s="119">
        <f t="shared" si="72"/>
        <v>4.3984674749127949E-2</v>
      </c>
      <c r="AM73" s="119">
        <f t="shared" si="73"/>
        <v>6.1575996677741586E-3</v>
      </c>
      <c r="AN73" s="120">
        <f t="shared" si="74"/>
        <v>1.2828075810753202E-2</v>
      </c>
      <c r="AO73" s="205">
        <f t="shared" si="75"/>
        <v>3.062421235309129E-3</v>
      </c>
      <c r="AP73" s="124"/>
      <c r="AQ73" s="122"/>
      <c r="AR73" s="122"/>
      <c r="AS73" s="123"/>
      <c r="AT73" s="123"/>
    </row>
    <row r="74" spans="1:46" s="282" customFormat="1">
      <c r="A74" s="200" t="s">
        <v>143</v>
      </c>
      <c r="B74" s="167">
        <v>1795369798.8599999</v>
      </c>
      <c r="C74" s="167">
        <v>1.6082000000000001</v>
      </c>
      <c r="D74" s="167">
        <v>1918719246.78</v>
      </c>
      <c r="E74" s="167">
        <v>1.5580000000000001</v>
      </c>
      <c r="F74" s="117">
        <f t="shared" si="54"/>
        <v>6.8704201217110183E-2</v>
      </c>
      <c r="G74" s="117">
        <f t="shared" si="55"/>
        <v>-3.1215023007088682E-2</v>
      </c>
      <c r="H74" s="167">
        <v>2052177803.4000001</v>
      </c>
      <c r="I74" s="167">
        <v>1.5565</v>
      </c>
      <c r="J74" s="117">
        <f t="shared" si="56"/>
        <v>6.9556062901839674E-2</v>
      </c>
      <c r="K74" s="117">
        <f t="shared" si="57"/>
        <v>-9.6277278562262954E-4</v>
      </c>
      <c r="L74" s="167">
        <v>2209136070.6999998</v>
      </c>
      <c r="M74" s="167">
        <v>1.5512999999999999</v>
      </c>
      <c r="N74" s="117">
        <f t="shared" si="58"/>
        <v>7.6483756446422399E-2</v>
      </c>
      <c r="O74" s="117">
        <f t="shared" si="59"/>
        <v>-3.3408287825249555E-3</v>
      </c>
      <c r="P74" s="167">
        <v>2321191072.8000002</v>
      </c>
      <c r="Q74" s="167">
        <v>1.5519000000000001</v>
      </c>
      <c r="R74" s="117">
        <f t="shared" si="60"/>
        <v>5.072344958112697E-2</v>
      </c>
      <c r="S74" s="117">
        <f t="shared" si="61"/>
        <v>3.8677238445185069E-4</v>
      </c>
      <c r="T74" s="167">
        <v>2321445245.1900001</v>
      </c>
      <c r="U74" s="167">
        <v>1.5512999999999999</v>
      </c>
      <c r="V74" s="117">
        <f t="shared" si="62"/>
        <v>1.0950084763735719E-4</v>
      </c>
      <c r="W74" s="117">
        <f t="shared" si="63"/>
        <v>-3.8662284941050063E-4</v>
      </c>
      <c r="X74" s="167">
        <v>2354761323.1500001</v>
      </c>
      <c r="Y74" s="167">
        <v>1.5736000000000001</v>
      </c>
      <c r="Z74" s="117">
        <f t="shared" si="64"/>
        <v>1.435143819524947E-2</v>
      </c>
      <c r="AA74" s="117">
        <f t="shared" si="65"/>
        <v>1.4375040288790183E-2</v>
      </c>
      <c r="AB74" s="167">
        <v>2585326353.6199999</v>
      </c>
      <c r="AC74" s="167">
        <v>1.577</v>
      </c>
      <c r="AD74" s="117">
        <f t="shared" si="66"/>
        <v>9.7914395061308987E-2</v>
      </c>
      <c r="AE74" s="117">
        <f t="shared" si="67"/>
        <v>2.1606507371630958E-3</v>
      </c>
      <c r="AF74" s="167">
        <v>2623625937.6199999</v>
      </c>
      <c r="AG74" s="167">
        <v>1.6003000000000001</v>
      </c>
      <c r="AH74" s="117">
        <f t="shared" si="68"/>
        <v>1.4814216374026645E-2</v>
      </c>
      <c r="AI74" s="117">
        <f t="shared" si="69"/>
        <v>1.4774889029803487E-2</v>
      </c>
      <c r="AJ74" s="118">
        <f t="shared" si="70"/>
        <v>4.9082127578090211E-2</v>
      </c>
      <c r="AK74" s="118">
        <f t="shared" si="71"/>
        <v>-5.2598687305476888E-4</v>
      </c>
      <c r="AL74" s="119">
        <f t="shared" si="72"/>
        <v>0.36738396825016284</v>
      </c>
      <c r="AM74" s="119">
        <f t="shared" si="73"/>
        <v>2.7150192554557126E-2</v>
      </c>
      <c r="AN74" s="120">
        <f t="shared" si="74"/>
        <v>3.5297045695520245E-2</v>
      </c>
      <c r="AO74" s="205">
        <f t="shared" si="75"/>
        <v>1.4213469683263546E-2</v>
      </c>
      <c r="AP74" s="124"/>
      <c r="AQ74" s="122"/>
      <c r="AR74" s="122"/>
      <c r="AS74" s="123"/>
      <c r="AT74" s="123"/>
    </row>
    <row r="75" spans="1:46" s="282" customFormat="1">
      <c r="A75" s="200" t="s">
        <v>164</v>
      </c>
      <c r="B75" s="167">
        <v>2258190049.7199998</v>
      </c>
      <c r="C75" s="167">
        <v>489.25</v>
      </c>
      <c r="D75" s="167">
        <v>2251835651.79</v>
      </c>
      <c r="E75" s="167">
        <v>489.25</v>
      </c>
      <c r="F75" s="117">
        <f t="shared" si="54"/>
        <v>-2.8139340755609699E-3</v>
      </c>
      <c r="G75" s="117">
        <f t="shared" si="55"/>
        <v>0</v>
      </c>
      <c r="H75" s="167">
        <v>2062557637.6600001</v>
      </c>
      <c r="I75" s="167">
        <v>494</v>
      </c>
      <c r="J75" s="117">
        <f t="shared" si="56"/>
        <v>-8.4054985975349245E-2</v>
      </c>
      <c r="K75" s="117">
        <f t="shared" si="57"/>
        <v>9.7087378640776691E-3</v>
      </c>
      <c r="L75" s="167">
        <v>2088853153.8199999</v>
      </c>
      <c r="M75" s="167">
        <v>500.85</v>
      </c>
      <c r="N75" s="117">
        <f t="shared" si="58"/>
        <v>1.2748984891317981E-2</v>
      </c>
      <c r="O75" s="117">
        <f t="shared" si="59"/>
        <v>1.3866396761133649E-2</v>
      </c>
      <c r="P75" s="167">
        <v>2109046881.6600001</v>
      </c>
      <c r="Q75" s="167">
        <v>505.62</v>
      </c>
      <c r="R75" s="117">
        <f t="shared" si="60"/>
        <v>9.6673755180304455E-3</v>
      </c>
      <c r="S75" s="117">
        <f t="shared" si="61"/>
        <v>9.5238095238094865E-3</v>
      </c>
      <c r="T75" s="167">
        <v>1684880162.28</v>
      </c>
      <c r="U75" s="167">
        <v>405.43</v>
      </c>
      <c r="V75" s="117">
        <f t="shared" si="62"/>
        <v>-0.20111772908819583</v>
      </c>
      <c r="W75" s="117">
        <f t="shared" si="63"/>
        <v>-0.19815276294450376</v>
      </c>
      <c r="X75" s="167">
        <v>1914154995.48</v>
      </c>
      <c r="Y75" s="167">
        <v>473.2</v>
      </c>
      <c r="Z75" s="117">
        <f t="shared" si="64"/>
        <v>0.13607782816419572</v>
      </c>
      <c r="AA75" s="117">
        <f t="shared" si="65"/>
        <v>0.16715585921120782</v>
      </c>
      <c r="AB75" s="167">
        <v>1894474095.0799999</v>
      </c>
      <c r="AC75" s="167">
        <v>478.95</v>
      </c>
      <c r="AD75" s="117">
        <f t="shared" si="66"/>
        <v>-1.0281769473461497E-2</v>
      </c>
      <c r="AE75" s="117">
        <f t="shared" si="67"/>
        <v>1.2151310228233306E-2</v>
      </c>
      <c r="AF75" s="167">
        <v>1863604921.5899999</v>
      </c>
      <c r="AG75" s="167">
        <v>476.34</v>
      </c>
      <c r="AH75" s="117">
        <f t="shared" si="68"/>
        <v>-1.6294323353466846E-2</v>
      </c>
      <c r="AI75" s="117">
        <f t="shared" si="69"/>
        <v>-5.4494206075791076E-3</v>
      </c>
      <c r="AJ75" s="118">
        <f t="shared" si="70"/>
        <v>-1.9508569174061279E-2</v>
      </c>
      <c r="AK75" s="118">
        <f t="shared" si="71"/>
        <v>1.10049125454738E-3</v>
      </c>
      <c r="AL75" s="119">
        <f t="shared" si="72"/>
        <v>-0.17240633431280508</v>
      </c>
      <c r="AM75" s="119">
        <f t="shared" si="73"/>
        <v>-2.6387327542156412E-2</v>
      </c>
      <c r="AN75" s="120">
        <f t="shared" si="74"/>
        <v>9.5334910047414595E-2</v>
      </c>
      <c r="AO75" s="205">
        <f t="shared" si="75"/>
        <v>9.8380093882484018E-2</v>
      </c>
      <c r="AP75" s="124"/>
      <c r="AQ75" s="122"/>
      <c r="AR75" s="122"/>
      <c r="AS75" s="123"/>
      <c r="AT75" s="123"/>
    </row>
    <row r="76" spans="1:46" s="282" customFormat="1">
      <c r="A76" s="200" t="s">
        <v>172</v>
      </c>
      <c r="B76" s="167">
        <v>4320763757.6999998</v>
      </c>
      <c r="C76" s="179">
        <v>108.43</v>
      </c>
      <c r="D76" s="167">
        <v>4507031226.7200003</v>
      </c>
      <c r="E76" s="179">
        <v>108.58</v>
      </c>
      <c r="F76" s="117">
        <f t="shared" si="54"/>
        <v>4.310984804203994E-2</v>
      </c>
      <c r="G76" s="117">
        <f t="shared" si="55"/>
        <v>1.3833809831226734E-3</v>
      </c>
      <c r="H76" s="167">
        <v>4571448191.5600004</v>
      </c>
      <c r="I76" s="179">
        <v>108.73</v>
      </c>
      <c r="J76" s="117">
        <f t="shared" si="56"/>
        <v>1.4292549041618181E-2</v>
      </c>
      <c r="K76" s="117">
        <f t="shared" si="57"/>
        <v>1.3814698839565822E-3</v>
      </c>
      <c r="L76" s="167">
        <v>4700013854.3299999</v>
      </c>
      <c r="M76" s="179">
        <v>108.88</v>
      </c>
      <c r="N76" s="117">
        <f t="shared" si="58"/>
        <v>2.8123618027075716E-2</v>
      </c>
      <c r="O76" s="117">
        <f t="shared" si="59"/>
        <v>1.3795640577576702E-3</v>
      </c>
      <c r="P76" s="167">
        <v>4643691204.8400002</v>
      </c>
      <c r="Q76" s="179">
        <v>109.02</v>
      </c>
      <c r="R76" s="117">
        <f t="shared" si="60"/>
        <v>-1.1983507120539907E-2</v>
      </c>
      <c r="S76" s="117">
        <f t="shared" si="61"/>
        <v>1.2858192505510707E-3</v>
      </c>
      <c r="T76" s="167">
        <v>4758106228.3299999</v>
      </c>
      <c r="U76" s="179">
        <v>109.18</v>
      </c>
      <c r="V76" s="117">
        <f t="shared" si="62"/>
        <v>2.4638809611360016E-2</v>
      </c>
      <c r="W76" s="117">
        <f t="shared" si="63"/>
        <v>1.467620620069811E-3</v>
      </c>
      <c r="X76" s="167">
        <v>5503923152.8599997</v>
      </c>
      <c r="Y76" s="179">
        <v>109.32</v>
      </c>
      <c r="Z76" s="117">
        <f t="shared" si="64"/>
        <v>0.15674658965984595</v>
      </c>
      <c r="AA76" s="117">
        <f t="shared" si="65"/>
        <v>1.2822861329912652E-3</v>
      </c>
      <c r="AB76" s="167">
        <v>5601368718.3699999</v>
      </c>
      <c r="AC76" s="179">
        <v>109.46</v>
      </c>
      <c r="AD76" s="117">
        <f t="shared" si="66"/>
        <v>1.7704746742215078E-2</v>
      </c>
      <c r="AE76" s="117">
        <f t="shared" si="67"/>
        <v>1.2806439809732947E-3</v>
      </c>
      <c r="AF76" s="167">
        <v>6189670577.7700005</v>
      </c>
      <c r="AG76" s="179">
        <v>109.6</v>
      </c>
      <c r="AH76" s="117">
        <f t="shared" si="68"/>
        <v>0.10502823309428497</v>
      </c>
      <c r="AI76" s="117">
        <f t="shared" si="69"/>
        <v>1.2790060295998591E-3</v>
      </c>
      <c r="AJ76" s="118">
        <f t="shared" si="70"/>
        <v>4.7207610887237489E-2</v>
      </c>
      <c r="AK76" s="118">
        <f t="shared" si="71"/>
        <v>1.3424738673777784E-3</v>
      </c>
      <c r="AL76" s="119">
        <f t="shared" si="72"/>
        <v>0.37333651940870705</v>
      </c>
      <c r="AM76" s="119">
        <f t="shared" si="73"/>
        <v>9.3939952109043656E-3</v>
      </c>
      <c r="AN76" s="120">
        <f t="shared" si="74"/>
        <v>5.5664508053515874E-2</v>
      </c>
      <c r="AO76" s="205">
        <f t="shared" si="75"/>
        <v>7.0624645255964837E-5</v>
      </c>
      <c r="AP76" s="124"/>
      <c r="AQ76" s="122"/>
      <c r="AR76" s="122"/>
      <c r="AS76" s="123"/>
      <c r="AT76" s="123"/>
    </row>
    <row r="77" spans="1:46" s="282" customFormat="1">
      <c r="A77" s="200" t="s">
        <v>181</v>
      </c>
      <c r="B77" s="167">
        <v>458290616.99000001</v>
      </c>
      <c r="C77" s="179">
        <v>1.3</v>
      </c>
      <c r="D77" s="167">
        <v>445116492.13</v>
      </c>
      <c r="E77" s="179">
        <v>1.27</v>
      </c>
      <c r="F77" s="117">
        <f t="shared" si="54"/>
        <v>-2.8746224276914395E-2</v>
      </c>
      <c r="G77" s="117">
        <f t="shared" si="55"/>
        <v>-2.3076923076923096E-2</v>
      </c>
      <c r="H77" s="167">
        <v>447716101.29000002</v>
      </c>
      <c r="I77" s="179">
        <v>1.27</v>
      </c>
      <c r="J77" s="117">
        <f t="shared" si="56"/>
        <v>5.8402894657086498E-3</v>
      </c>
      <c r="K77" s="117">
        <f t="shared" si="57"/>
        <v>0</v>
      </c>
      <c r="L77" s="167">
        <v>420017251.13999999</v>
      </c>
      <c r="M77" s="179">
        <v>1.27</v>
      </c>
      <c r="N77" s="117">
        <f t="shared" si="58"/>
        <v>-6.1866995781906457E-2</v>
      </c>
      <c r="O77" s="117">
        <f t="shared" si="59"/>
        <v>0</v>
      </c>
      <c r="P77" s="167">
        <v>420017251.13999999</v>
      </c>
      <c r="Q77" s="179">
        <v>1.27</v>
      </c>
      <c r="R77" s="117">
        <f t="shared" si="60"/>
        <v>0</v>
      </c>
      <c r="S77" s="117">
        <f t="shared" si="61"/>
        <v>0</v>
      </c>
      <c r="T77" s="167">
        <v>427325507.62</v>
      </c>
      <c r="U77" s="179">
        <v>1.27</v>
      </c>
      <c r="V77" s="117">
        <f t="shared" si="62"/>
        <v>1.7399895980853494E-2</v>
      </c>
      <c r="W77" s="117">
        <f t="shared" si="63"/>
        <v>0</v>
      </c>
      <c r="X77" s="167">
        <v>441374797.62</v>
      </c>
      <c r="Y77" s="179">
        <v>1.29</v>
      </c>
      <c r="Z77" s="117">
        <f t="shared" si="64"/>
        <v>3.2877255744099783E-2</v>
      </c>
      <c r="AA77" s="117">
        <f t="shared" si="65"/>
        <v>1.5748031496063006E-2</v>
      </c>
      <c r="AB77" s="167">
        <v>477066032.08999997</v>
      </c>
      <c r="AC77" s="179">
        <v>1.29</v>
      </c>
      <c r="AD77" s="117">
        <f t="shared" si="66"/>
        <v>8.0863779858876772E-2</v>
      </c>
      <c r="AE77" s="117">
        <f t="shared" si="67"/>
        <v>0</v>
      </c>
      <c r="AF77" s="167">
        <v>486033692.04000002</v>
      </c>
      <c r="AG77" s="179">
        <v>1.32</v>
      </c>
      <c r="AH77" s="117">
        <f t="shared" si="68"/>
        <v>1.8797523501543852E-2</v>
      </c>
      <c r="AI77" s="117">
        <f t="shared" si="69"/>
        <v>2.3255813953488393E-2</v>
      </c>
      <c r="AJ77" s="118">
        <f t="shared" si="70"/>
        <v>8.1456905615327133E-3</v>
      </c>
      <c r="AK77" s="118">
        <f t="shared" si="71"/>
        <v>1.9908652965785379E-3</v>
      </c>
      <c r="AL77" s="119">
        <f t="shared" si="72"/>
        <v>9.1924699788588859E-2</v>
      </c>
      <c r="AM77" s="119">
        <f t="shared" si="73"/>
        <v>3.9370078740157514E-2</v>
      </c>
      <c r="AN77" s="120">
        <f t="shared" si="74"/>
        <v>4.214452933277827E-2</v>
      </c>
      <c r="AO77" s="205">
        <f t="shared" si="75"/>
        <v>1.3573447821313899E-2</v>
      </c>
      <c r="AP77" s="124"/>
      <c r="AQ77" s="122"/>
      <c r="AR77" s="122"/>
      <c r="AS77" s="123"/>
      <c r="AT77" s="123"/>
    </row>
    <row r="78" spans="1:46" s="282" customFormat="1">
      <c r="A78" s="200" t="s">
        <v>187</v>
      </c>
      <c r="B78" s="167">
        <v>1132650906.78</v>
      </c>
      <c r="C78" s="178">
        <v>36498.269999999997</v>
      </c>
      <c r="D78" s="167">
        <v>1243700227.28</v>
      </c>
      <c r="E78" s="178">
        <v>38523.050000000003</v>
      </c>
      <c r="F78" s="117">
        <f t="shared" si="54"/>
        <v>9.8043730716378286E-2</v>
      </c>
      <c r="G78" s="117">
        <f t="shared" si="55"/>
        <v>5.5476054070508173E-2</v>
      </c>
      <c r="H78" s="167">
        <v>1275380204.1800001</v>
      </c>
      <c r="I78" s="178">
        <v>38857.01</v>
      </c>
      <c r="J78" s="117">
        <f t="shared" si="56"/>
        <v>2.5472357570670311E-2</v>
      </c>
      <c r="K78" s="117">
        <f t="shared" si="57"/>
        <v>8.6690955155419702E-3</v>
      </c>
      <c r="L78" s="167">
        <v>1280776420.9400001</v>
      </c>
      <c r="M78" s="178">
        <v>38917.730000000003</v>
      </c>
      <c r="N78" s="117">
        <f t="shared" si="58"/>
        <v>4.2310651696757856E-3</v>
      </c>
      <c r="O78" s="117">
        <f t="shared" si="59"/>
        <v>1.5626524017159622E-3</v>
      </c>
      <c r="P78" s="167">
        <v>1285680198.5</v>
      </c>
      <c r="Q78" s="178">
        <v>38986.04</v>
      </c>
      <c r="R78" s="117">
        <f t="shared" si="60"/>
        <v>3.8287537776506802E-3</v>
      </c>
      <c r="S78" s="117">
        <f t="shared" si="61"/>
        <v>1.7552411201783265E-3</v>
      </c>
      <c r="T78" s="167">
        <v>1293188302.4000001</v>
      </c>
      <c r="U78" s="178">
        <v>39247.89</v>
      </c>
      <c r="V78" s="117">
        <f t="shared" si="62"/>
        <v>5.8397911928330095E-3</v>
      </c>
      <c r="W78" s="117">
        <f t="shared" si="63"/>
        <v>6.7165067290752929E-3</v>
      </c>
      <c r="X78" s="167">
        <v>1283638719.99</v>
      </c>
      <c r="Y78" s="178">
        <v>39293.43</v>
      </c>
      <c r="Z78" s="117">
        <f t="shared" si="64"/>
        <v>-7.3845258206227376E-3</v>
      </c>
      <c r="AA78" s="117">
        <f t="shared" si="65"/>
        <v>1.1603171533552726E-3</v>
      </c>
      <c r="AB78" s="167">
        <v>1293061131.95</v>
      </c>
      <c r="AC78" s="178">
        <v>39338.97</v>
      </c>
      <c r="AD78" s="117">
        <f t="shared" si="66"/>
        <v>7.3403924431894993E-3</v>
      </c>
      <c r="AE78" s="117">
        <f t="shared" si="67"/>
        <v>1.1589723778250174E-3</v>
      </c>
      <c r="AF78" s="167">
        <v>1300370912.9400001</v>
      </c>
      <c r="AG78" s="178">
        <v>39046.76</v>
      </c>
      <c r="AH78" s="117">
        <f t="shared" si="68"/>
        <v>5.6530822939333883E-3</v>
      </c>
      <c r="AI78" s="117">
        <f t="shared" si="69"/>
        <v>-7.4280033259640282E-3</v>
      </c>
      <c r="AJ78" s="118">
        <f t="shared" si="70"/>
        <v>1.7878080917963526E-2</v>
      </c>
      <c r="AK78" s="118">
        <f t="shared" si="71"/>
        <v>8.6338545052794986E-3</v>
      </c>
      <c r="AL78" s="119">
        <f t="shared" si="72"/>
        <v>4.5566193860026971E-2</v>
      </c>
      <c r="AM78" s="119">
        <f t="shared" si="73"/>
        <v>1.3594717967554466E-2</v>
      </c>
      <c r="AN78" s="120">
        <f t="shared" si="74"/>
        <v>3.3618537118451773E-2</v>
      </c>
      <c r="AO78" s="205">
        <f t="shared" si="75"/>
        <v>1.9511524968535858E-2</v>
      </c>
      <c r="AP78" s="124"/>
      <c r="AQ78" s="122"/>
      <c r="AR78" s="122"/>
      <c r="AS78" s="123"/>
      <c r="AT78" s="123"/>
    </row>
    <row r="79" spans="1:46" s="282" customFormat="1">
      <c r="A79" s="200" t="s">
        <v>195</v>
      </c>
      <c r="B79" s="167">
        <v>0</v>
      </c>
      <c r="C79" s="178">
        <v>0</v>
      </c>
      <c r="D79" s="167">
        <v>1109716503.3800001</v>
      </c>
      <c r="E79" s="178">
        <v>1.0832999999999999</v>
      </c>
      <c r="F79" s="117" t="e">
        <f t="shared" ref="F79" si="76">((D79-B79)/B79)</f>
        <v>#DIV/0!</v>
      </c>
      <c r="G79" s="117" t="e">
        <f t="shared" ref="G79" si="77">((E79-C79)/C79)</f>
        <v>#DIV/0!</v>
      </c>
      <c r="H79" s="167">
        <v>1118705605.0999999</v>
      </c>
      <c r="I79" s="178">
        <v>1.0866</v>
      </c>
      <c r="J79" s="117">
        <f t="shared" ref="J79" si="78">((H79-D79)/D79)</f>
        <v>8.1003586885664731E-3</v>
      </c>
      <c r="K79" s="117">
        <f t="shared" ref="K79" si="79">((I79-E79)/E79)</f>
        <v>3.046247576848593E-3</v>
      </c>
      <c r="L79" s="167">
        <v>1230420718.01</v>
      </c>
      <c r="M79" s="178">
        <v>1.0869</v>
      </c>
      <c r="N79" s="117">
        <f t="shared" ref="N79" si="80">((L79-H79)/H79)</f>
        <v>9.9861046910562315E-2</v>
      </c>
      <c r="O79" s="117">
        <f t="shared" ref="O79" si="81">((M79-I79)/I79)</f>
        <v>2.7609055770289617E-4</v>
      </c>
      <c r="P79" s="167">
        <v>1230420718.01</v>
      </c>
      <c r="Q79" s="178">
        <v>1.0869</v>
      </c>
      <c r="R79" s="117">
        <f t="shared" ref="R79" si="82">((P79-L79)/L79)</f>
        <v>0</v>
      </c>
      <c r="S79" s="117">
        <f t="shared" ref="S79" si="83">((Q79-M79)/M79)</f>
        <v>0</v>
      </c>
      <c r="T79" s="167">
        <v>1558296318.1800001</v>
      </c>
      <c r="U79" s="178">
        <v>1.083</v>
      </c>
      <c r="V79" s="117">
        <f t="shared" ref="V79" si="84">((T79-P79)/P79)</f>
        <v>0.26647438178729965</v>
      </c>
      <c r="W79" s="117">
        <f t="shared" ref="W79" si="85">((U79-Q79)/Q79)</f>
        <v>-3.5881865857024702E-3</v>
      </c>
      <c r="X79" s="167">
        <v>1558296318.1800001</v>
      </c>
      <c r="Y79" s="178">
        <v>1.083</v>
      </c>
      <c r="Z79" s="117">
        <f t="shared" ref="Z79" si="86">((X79-T79)/T79)</f>
        <v>0</v>
      </c>
      <c r="AA79" s="117">
        <f t="shared" ref="AA79" si="87">((Y79-U79)/U79)</f>
        <v>0</v>
      </c>
      <c r="AB79" s="167">
        <v>2707857335.5999999</v>
      </c>
      <c r="AC79" s="178">
        <v>1.0887</v>
      </c>
      <c r="AD79" s="117">
        <f t="shared" ref="AD79" si="88">((AB79-X79)/X79)</f>
        <v>0.73770373709322534</v>
      </c>
      <c r="AE79" s="117">
        <f t="shared" ref="AE79" si="89">((AC79-Y79)/Y79)</f>
        <v>5.2631578947368775E-3</v>
      </c>
      <c r="AF79" s="167">
        <v>2707857335.5999999</v>
      </c>
      <c r="AG79" s="178">
        <v>1.0887</v>
      </c>
      <c r="AH79" s="117">
        <f t="shared" si="68"/>
        <v>0</v>
      </c>
      <c r="AI79" s="117">
        <f t="shared" si="69"/>
        <v>0</v>
      </c>
      <c r="AJ79" s="118" t="e">
        <f t="shared" si="70"/>
        <v>#DIV/0!</v>
      </c>
      <c r="AK79" s="118" t="e">
        <f t="shared" si="71"/>
        <v>#DIV/0!</v>
      </c>
      <c r="AL79" s="119">
        <f t="shared" si="72"/>
        <v>1.4401343292204321</v>
      </c>
      <c r="AM79" s="119">
        <f t="shared" si="73"/>
        <v>4.9847687621158232E-3</v>
      </c>
      <c r="AN79" s="120" t="e">
        <f t="shared" si="74"/>
        <v>#DIV/0!</v>
      </c>
      <c r="AO79" s="205" t="e">
        <f t="shared" si="75"/>
        <v>#DIV/0!</v>
      </c>
      <c r="AP79" s="124"/>
      <c r="AQ79" s="122"/>
      <c r="AR79" s="122"/>
      <c r="AS79" s="123"/>
      <c r="AT79" s="123"/>
    </row>
    <row r="80" spans="1:46">
      <c r="A80" s="200" t="s">
        <v>211</v>
      </c>
      <c r="B80" s="167">
        <v>0</v>
      </c>
      <c r="C80" s="178">
        <v>0</v>
      </c>
      <c r="D80" s="167">
        <v>0</v>
      </c>
      <c r="E80" s="178">
        <v>0</v>
      </c>
      <c r="F80" s="117" t="e">
        <f t="shared" si="54"/>
        <v>#DIV/0!</v>
      </c>
      <c r="G80" s="117" t="e">
        <f t="shared" si="55"/>
        <v>#DIV/0!</v>
      </c>
      <c r="H80" s="167">
        <v>0</v>
      </c>
      <c r="I80" s="178">
        <v>0</v>
      </c>
      <c r="J80" s="117" t="e">
        <f t="shared" si="56"/>
        <v>#DIV/0!</v>
      </c>
      <c r="K80" s="117" t="e">
        <f t="shared" si="57"/>
        <v>#DIV/0!</v>
      </c>
      <c r="L80" s="167">
        <v>0</v>
      </c>
      <c r="M80" s="178">
        <v>0</v>
      </c>
      <c r="N80" s="117" t="e">
        <f t="shared" si="58"/>
        <v>#DIV/0!</v>
      </c>
      <c r="O80" s="117" t="e">
        <f t="shared" si="59"/>
        <v>#DIV/0!</v>
      </c>
      <c r="P80" s="167">
        <v>0</v>
      </c>
      <c r="Q80" s="178">
        <v>0</v>
      </c>
      <c r="R80" s="117" t="e">
        <f t="shared" si="60"/>
        <v>#DIV/0!</v>
      </c>
      <c r="S80" s="117" t="e">
        <f t="shared" si="61"/>
        <v>#DIV/0!</v>
      </c>
      <c r="T80" s="167">
        <v>0</v>
      </c>
      <c r="U80" s="178">
        <v>0</v>
      </c>
      <c r="V80" s="117" t="e">
        <f t="shared" si="62"/>
        <v>#DIV/0!</v>
      </c>
      <c r="W80" s="117" t="e">
        <f t="shared" si="63"/>
        <v>#DIV/0!</v>
      </c>
      <c r="X80" s="167">
        <v>0</v>
      </c>
      <c r="Y80" s="178">
        <v>0</v>
      </c>
      <c r="Z80" s="117" t="e">
        <f t="shared" si="64"/>
        <v>#DIV/0!</v>
      </c>
      <c r="AA80" s="117" t="e">
        <f t="shared" si="65"/>
        <v>#DIV/0!</v>
      </c>
      <c r="AB80" s="167">
        <v>0</v>
      </c>
      <c r="AC80" s="178">
        <v>0</v>
      </c>
      <c r="AD80" s="117" t="e">
        <f t="shared" si="66"/>
        <v>#DIV/0!</v>
      </c>
      <c r="AE80" s="117" t="e">
        <f t="shared" si="67"/>
        <v>#DIV/0!</v>
      </c>
      <c r="AF80" s="167">
        <v>522054346.80000001</v>
      </c>
      <c r="AG80" s="178">
        <v>46383.75</v>
      </c>
      <c r="AH80" s="117" t="e">
        <f t="shared" si="68"/>
        <v>#DIV/0!</v>
      </c>
      <c r="AI80" s="117" t="e">
        <f t="shared" si="69"/>
        <v>#DIV/0!</v>
      </c>
      <c r="AJ80" s="118" t="e">
        <f t="shared" si="70"/>
        <v>#DIV/0!</v>
      </c>
      <c r="AK80" s="118" t="e">
        <f t="shared" si="71"/>
        <v>#DIV/0!</v>
      </c>
      <c r="AL80" s="119" t="e">
        <f t="shared" si="72"/>
        <v>#DIV/0!</v>
      </c>
      <c r="AM80" s="119" t="e">
        <f t="shared" si="73"/>
        <v>#DIV/0!</v>
      </c>
      <c r="AN80" s="120" t="e">
        <f t="shared" si="74"/>
        <v>#DIV/0!</v>
      </c>
      <c r="AO80" s="205" t="e">
        <f t="shared" si="75"/>
        <v>#DIV/0!</v>
      </c>
      <c r="AP80" s="124"/>
      <c r="AQ80" s="134">
        <f>SUM(AQ58:AQ67)</f>
        <v>19958149256.249023</v>
      </c>
      <c r="AR80" s="100"/>
      <c r="AS80" s="123" t="e">
        <f>(#REF!/AQ80)-1</f>
        <v>#REF!</v>
      </c>
      <c r="AT80" s="123" t="e">
        <f>(#REF!/AR80)-1</f>
        <v>#REF!</v>
      </c>
    </row>
    <row r="81" spans="1:46">
      <c r="A81" s="202" t="s">
        <v>57</v>
      </c>
      <c r="B81" s="172">
        <f>SUM(B58:B80)</f>
        <v>230236241989.84</v>
      </c>
      <c r="C81" s="174"/>
      <c r="D81" s="172">
        <f>SUM(D58:D80)</f>
        <v>234628507443.91</v>
      </c>
      <c r="E81" s="174"/>
      <c r="F81" s="117">
        <f>((D81-B81)/B81)</f>
        <v>1.9077211372585869E-2</v>
      </c>
      <c r="G81" s="117"/>
      <c r="H81" s="172">
        <f>SUM(H58:H80)</f>
        <v>236904447123.24997</v>
      </c>
      <c r="I81" s="174"/>
      <c r="J81" s="117">
        <f>((H81-D81)/D81)</f>
        <v>9.7001839381518854E-3</v>
      </c>
      <c r="K81" s="117"/>
      <c r="L81" s="172">
        <f>SUM(L58:L80)</f>
        <v>235938857267.78003</v>
      </c>
      <c r="M81" s="174"/>
      <c r="N81" s="117">
        <f>((L81-H81)/H81)</f>
        <v>-4.0758620920593788E-3</v>
      </c>
      <c r="O81" s="117"/>
      <c r="P81" s="172">
        <f>SUM(P58:P80)</f>
        <v>239085130360.35001</v>
      </c>
      <c r="Q81" s="174"/>
      <c r="R81" s="117">
        <f>((P81-L81)/L81)</f>
        <v>1.3335120501152117E-2</v>
      </c>
      <c r="S81" s="117"/>
      <c r="T81" s="172">
        <f>SUM(T58:T80)</f>
        <v>242093619617.65997</v>
      </c>
      <c r="U81" s="174"/>
      <c r="V81" s="117">
        <f>((T81-P81)/P81)</f>
        <v>1.2583339050720389E-2</v>
      </c>
      <c r="W81" s="117"/>
      <c r="X81" s="172">
        <f>SUM(X58:X80)</f>
        <v>248560557433.87</v>
      </c>
      <c r="Y81" s="174"/>
      <c r="Z81" s="117">
        <f>((X81-T81)/T81)</f>
        <v>2.6712549576578263E-2</v>
      </c>
      <c r="AA81" s="117"/>
      <c r="AB81" s="172">
        <f>SUM(AB58:AB80)</f>
        <v>253680151393.88</v>
      </c>
      <c r="AC81" s="174"/>
      <c r="AD81" s="117">
        <f>((AB81-X81)/X81)</f>
        <v>2.0596968452535305E-2</v>
      </c>
      <c r="AE81" s="117"/>
      <c r="AF81" s="172">
        <f>SUM(AF58:AF80)</f>
        <v>262219108197.72998</v>
      </c>
      <c r="AG81" s="174"/>
      <c r="AH81" s="117">
        <f>((AF81-AB81)/AB81)</f>
        <v>3.3660326820728857E-2</v>
      </c>
      <c r="AI81" s="117"/>
      <c r="AJ81" s="118">
        <f t="shared" si="70"/>
        <v>1.6448729702549163E-2</v>
      </c>
      <c r="AK81" s="118"/>
      <c r="AL81" s="119">
        <f t="shared" si="72"/>
        <v>0.11759270454557083</v>
      </c>
      <c r="AM81" s="119"/>
      <c r="AN81" s="120">
        <f t="shared" si="74"/>
        <v>1.1446393192376603E-2</v>
      </c>
      <c r="AO81" s="205"/>
      <c r="AP81" s="124"/>
      <c r="AQ81" s="134"/>
      <c r="AR81" s="100"/>
      <c r="AS81" s="123" t="e">
        <f>(#REF!/AQ81)-1</f>
        <v>#REF!</v>
      </c>
      <c r="AT81" s="123" t="e">
        <f>(#REF!/AR81)-1</f>
        <v>#REF!</v>
      </c>
    </row>
    <row r="82" spans="1:46">
      <c r="A82" s="203" t="s">
        <v>59</v>
      </c>
      <c r="B82" s="172"/>
      <c r="C82" s="174"/>
      <c r="D82" s="172"/>
      <c r="E82" s="174"/>
      <c r="F82" s="117"/>
      <c r="G82" s="117"/>
      <c r="H82" s="172"/>
      <c r="I82" s="174"/>
      <c r="J82" s="117"/>
      <c r="K82" s="117"/>
      <c r="L82" s="172"/>
      <c r="M82" s="174"/>
      <c r="N82" s="117"/>
      <c r="O82" s="117"/>
      <c r="P82" s="172"/>
      <c r="Q82" s="174"/>
      <c r="R82" s="117"/>
      <c r="S82" s="117"/>
      <c r="T82" s="172"/>
      <c r="U82" s="174"/>
      <c r="V82" s="117"/>
      <c r="W82" s="117"/>
      <c r="X82" s="172"/>
      <c r="Y82" s="174"/>
      <c r="Z82" s="117"/>
      <c r="AA82" s="117"/>
      <c r="AB82" s="172"/>
      <c r="AC82" s="174"/>
      <c r="AD82" s="117"/>
      <c r="AE82" s="117"/>
      <c r="AF82" s="172"/>
      <c r="AG82" s="174"/>
      <c r="AH82" s="117"/>
      <c r="AI82" s="117"/>
      <c r="AJ82" s="118"/>
      <c r="AK82" s="118"/>
      <c r="AL82" s="119"/>
      <c r="AM82" s="119"/>
      <c r="AN82" s="120"/>
      <c r="AO82" s="205"/>
      <c r="AP82" s="124"/>
      <c r="AQ82" s="140">
        <v>2412598749</v>
      </c>
      <c r="AR82" s="141">
        <v>100</v>
      </c>
      <c r="AS82" s="123" t="e">
        <f>(#REF!/AQ82)-1</f>
        <v>#REF!</v>
      </c>
      <c r="AT82" s="123" t="e">
        <f>(#REF!/AR82)-1</f>
        <v>#REF!</v>
      </c>
    </row>
    <row r="83" spans="1:46">
      <c r="A83" s="200" t="s">
        <v>31</v>
      </c>
      <c r="B83" s="167">
        <v>2340550676.9000001</v>
      </c>
      <c r="C83" s="179">
        <v>69.3</v>
      </c>
      <c r="D83" s="167">
        <v>2344554174.25</v>
      </c>
      <c r="E83" s="179">
        <v>69.3</v>
      </c>
      <c r="F83" s="117">
        <f t="shared" ref="F83:G85" si="90">((D83-B83)/B83)</f>
        <v>1.7104937694843827E-3</v>
      </c>
      <c r="G83" s="117">
        <f t="shared" si="90"/>
        <v>0</v>
      </c>
      <c r="H83" s="167">
        <v>2346957228.8099999</v>
      </c>
      <c r="I83" s="179">
        <v>69.3</v>
      </c>
      <c r="J83" s="117">
        <f t="shared" ref="J83:K85" si="91">((H83-D83)/D83)</f>
        <v>1.0249516033335661E-3</v>
      </c>
      <c r="K83" s="117">
        <f t="shared" si="91"/>
        <v>0</v>
      </c>
      <c r="L83" s="167">
        <v>2356524955.7199998</v>
      </c>
      <c r="M83" s="179">
        <v>69.3</v>
      </c>
      <c r="N83" s="117">
        <f t="shared" ref="N83:N85" si="92">((L83-H83)/H83)</f>
        <v>4.076651586382366E-3</v>
      </c>
      <c r="O83" s="117">
        <f t="shared" ref="O83:O85" si="93">((M83-I83)/I83)</f>
        <v>0</v>
      </c>
      <c r="P83" s="167">
        <v>2358512668.1900001</v>
      </c>
      <c r="Q83" s="179">
        <v>69.3</v>
      </c>
      <c r="R83" s="117">
        <f t="shared" ref="R83:R85" si="94">((P83-L83)/L83)</f>
        <v>8.4349307024119856E-4</v>
      </c>
      <c r="S83" s="117">
        <f t="shared" ref="S83:S85" si="95">((Q83-M83)/M83)</f>
        <v>0</v>
      </c>
      <c r="T83" s="167">
        <v>2363712384.4400001</v>
      </c>
      <c r="U83" s="179">
        <v>69.3</v>
      </c>
      <c r="V83" s="117">
        <f t="shared" ref="V83:V85" si="96">((T83-P83)/P83)</f>
        <v>2.2046590294511467E-3</v>
      </c>
      <c r="W83" s="117">
        <f t="shared" ref="W83:W85" si="97">((U83-Q83)/Q83)</f>
        <v>0</v>
      </c>
      <c r="X83" s="167">
        <v>2361576659.1999998</v>
      </c>
      <c r="Y83" s="179">
        <v>69.3</v>
      </c>
      <c r="Z83" s="117">
        <f t="shared" ref="Z83:Z85" si="98">((X83-T83)/T83)</f>
        <v>-9.0354700261310948E-4</v>
      </c>
      <c r="AA83" s="117">
        <f t="shared" ref="AA83:AA85" si="99">((Y83-U83)/U83)</f>
        <v>0</v>
      </c>
      <c r="AB83" s="167">
        <v>2366189569.48</v>
      </c>
      <c r="AC83" s="179">
        <v>69.3</v>
      </c>
      <c r="AD83" s="117">
        <f t="shared" ref="AD83:AD85" si="100">((AB83-X83)/X83)</f>
        <v>1.9533180352328114E-3</v>
      </c>
      <c r="AE83" s="117">
        <f t="shared" ref="AE83:AE85" si="101">((AC83-Y83)/Y83)</f>
        <v>0</v>
      </c>
      <c r="AF83" s="167">
        <v>2369304557.7600002</v>
      </c>
      <c r="AG83" s="179">
        <v>69.3</v>
      </c>
      <c r="AH83" s="117">
        <f t="shared" ref="AH83:AH85" si="102">((AF83-AB83)/AB83)</f>
        <v>1.3164576161515105E-3</v>
      </c>
      <c r="AI83" s="117">
        <f t="shared" ref="AI83:AI85" si="103">((AG83-AC83)/AC83)</f>
        <v>0</v>
      </c>
      <c r="AJ83" s="118">
        <f t="shared" si="70"/>
        <v>1.5283097134579841E-3</v>
      </c>
      <c r="AK83" s="118">
        <f t="shared" si="71"/>
        <v>0</v>
      </c>
      <c r="AL83" s="119">
        <f t="shared" si="72"/>
        <v>1.0556541530083277E-2</v>
      </c>
      <c r="AM83" s="119">
        <f t="shared" si="73"/>
        <v>0</v>
      </c>
      <c r="AN83" s="120">
        <f t="shared" si="74"/>
        <v>1.406437720061382E-3</v>
      </c>
      <c r="AO83" s="205">
        <f t="shared" si="75"/>
        <v>0</v>
      </c>
      <c r="AP83" s="124"/>
      <c r="AQ83" s="140">
        <v>12153673145</v>
      </c>
      <c r="AR83" s="142">
        <v>45.22</v>
      </c>
      <c r="AS83" s="123" t="e">
        <f>(#REF!/AQ83)-1</f>
        <v>#REF!</v>
      </c>
      <c r="AT83" s="123" t="e">
        <f>(#REF!/AR83)-1</f>
        <v>#REF!</v>
      </c>
    </row>
    <row r="84" spans="1:46">
      <c r="A84" s="200">
        <v>0</v>
      </c>
      <c r="B84" s="167">
        <v>10024365792.58</v>
      </c>
      <c r="C84" s="179">
        <v>40.700000000000003</v>
      </c>
      <c r="D84" s="167">
        <v>10030775411.809999</v>
      </c>
      <c r="E84" s="179">
        <v>40.700000000000003</v>
      </c>
      <c r="F84" s="117">
        <f t="shared" si="90"/>
        <v>6.3940396456241852E-4</v>
      </c>
      <c r="G84" s="117">
        <f t="shared" si="90"/>
        <v>0</v>
      </c>
      <c r="H84" s="167">
        <v>10045208066</v>
      </c>
      <c r="I84" s="179">
        <v>40.700000000000003</v>
      </c>
      <c r="J84" s="117">
        <f t="shared" si="91"/>
        <v>1.4388373378400902E-3</v>
      </c>
      <c r="K84" s="117">
        <f t="shared" si="91"/>
        <v>0</v>
      </c>
      <c r="L84" s="167">
        <v>10044729489.77</v>
      </c>
      <c r="M84" s="179">
        <v>40.65</v>
      </c>
      <c r="N84" s="117">
        <f t="shared" si="92"/>
        <v>-4.7642241639511523E-5</v>
      </c>
      <c r="O84" s="117">
        <f t="shared" si="93"/>
        <v>-1.2285012285013332E-3</v>
      </c>
      <c r="P84" s="167">
        <v>10044472185.290001</v>
      </c>
      <c r="Q84" s="179">
        <v>40.65</v>
      </c>
      <c r="R84" s="117">
        <f t="shared" si="94"/>
        <v>-2.5615869522578242E-5</v>
      </c>
      <c r="S84" s="117">
        <f t="shared" si="95"/>
        <v>0</v>
      </c>
      <c r="T84" s="167">
        <v>10062612549.530001</v>
      </c>
      <c r="U84" s="179">
        <v>40.65</v>
      </c>
      <c r="V84" s="117">
        <f t="shared" si="96"/>
        <v>1.8060047263176355E-3</v>
      </c>
      <c r="W84" s="117">
        <f t="shared" si="97"/>
        <v>0</v>
      </c>
      <c r="X84" s="167">
        <v>10066258791.370001</v>
      </c>
      <c r="Y84" s="179">
        <v>40.65</v>
      </c>
      <c r="Z84" s="117">
        <f t="shared" si="98"/>
        <v>3.6235538455373198E-4</v>
      </c>
      <c r="AA84" s="117">
        <f t="shared" si="99"/>
        <v>0</v>
      </c>
      <c r="AB84" s="167">
        <v>10066266965.790001</v>
      </c>
      <c r="AC84" s="179">
        <v>40.65</v>
      </c>
      <c r="AD84" s="117">
        <f t="shared" si="100"/>
        <v>8.1206137945553147E-7</v>
      </c>
      <c r="AE84" s="117">
        <f t="shared" si="101"/>
        <v>0</v>
      </c>
      <c r="AF84" s="167">
        <v>9738217896.5900002</v>
      </c>
      <c r="AG84" s="179">
        <v>40.65</v>
      </c>
      <c r="AH84" s="117">
        <f t="shared" si="102"/>
        <v>-3.2588949837598059E-2</v>
      </c>
      <c r="AI84" s="117">
        <f t="shared" si="103"/>
        <v>0</v>
      </c>
      <c r="AJ84" s="118">
        <f t="shared" si="70"/>
        <v>-3.5518493092633521E-3</v>
      </c>
      <c r="AK84" s="118">
        <f t="shared" si="71"/>
        <v>-1.5356265356266665E-4</v>
      </c>
      <c r="AL84" s="119">
        <f t="shared" si="72"/>
        <v>-2.9165991980594937E-2</v>
      </c>
      <c r="AM84" s="119">
        <f t="shared" si="73"/>
        <v>-1.2285012285013332E-3</v>
      </c>
      <c r="AN84" s="120">
        <f t="shared" si="74"/>
        <v>1.1753355477224533E-2</v>
      </c>
      <c r="AO84" s="205">
        <f t="shared" si="75"/>
        <v>4.3434077468464853E-4</v>
      </c>
      <c r="AP84" s="124"/>
      <c r="AQ84" s="143">
        <v>31507613595.857655</v>
      </c>
      <c r="AR84" s="143">
        <v>11.808257597614354</v>
      </c>
      <c r="AS84" s="123" t="e">
        <f>(#REF!/AQ84)-1</f>
        <v>#REF!</v>
      </c>
      <c r="AT84" s="123" t="e">
        <f>(#REF!/AR84)-1</f>
        <v>#REF!</v>
      </c>
    </row>
    <row r="85" spans="1:46">
      <c r="A85" s="200" t="s">
        <v>33</v>
      </c>
      <c r="B85" s="167">
        <v>32817171113.131817</v>
      </c>
      <c r="C85" s="179">
        <v>12.299046671684332</v>
      </c>
      <c r="D85" s="167">
        <v>32817171113.131817</v>
      </c>
      <c r="E85" s="179">
        <v>12.299046671684332</v>
      </c>
      <c r="F85" s="117">
        <f t="shared" si="90"/>
        <v>0</v>
      </c>
      <c r="G85" s="117">
        <f t="shared" si="90"/>
        <v>0</v>
      </c>
      <c r="H85" s="167">
        <v>32817171113.131817</v>
      </c>
      <c r="I85" s="179">
        <v>12.299046671684332</v>
      </c>
      <c r="J85" s="117">
        <f t="shared" si="91"/>
        <v>0</v>
      </c>
      <c r="K85" s="117">
        <f t="shared" si="91"/>
        <v>0</v>
      </c>
      <c r="L85" s="167">
        <v>32817171113.131817</v>
      </c>
      <c r="M85" s="179">
        <v>12.299046671684332</v>
      </c>
      <c r="N85" s="117">
        <f t="shared" si="92"/>
        <v>0</v>
      </c>
      <c r="O85" s="117">
        <f t="shared" si="93"/>
        <v>0</v>
      </c>
      <c r="P85" s="167">
        <v>32817171113.131817</v>
      </c>
      <c r="Q85" s="179">
        <v>12.299046671684332</v>
      </c>
      <c r="R85" s="117">
        <f t="shared" si="94"/>
        <v>0</v>
      </c>
      <c r="S85" s="117">
        <f t="shared" si="95"/>
        <v>0</v>
      </c>
      <c r="T85" s="167">
        <v>30161390541.598915</v>
      </c>
      <c r="U85" s="179">
        <v>12.299046671684332</v>
      </c>
      <c r="V85" s="117">
        <f t="shared" si="96"/>
        <v>-8.0926554040186269E-2</v>
      </c>
      <c r="W85" s="117">
        <f t="shared" si="97"/>
        <v>0</v>
      </c>
      <c r="X85" s="167">
        <v>30161390541.598915</v>
      </c>
      <c r="Y85" s="179">
        <v>12.299046671684332</v>
      </c>
      <c r="Z85" s="117">
        <f t="shared" si="98"/>
        <v>0</v>
      </c>
      <c r="AA85" s="117">
        <f t="shared" si="99"/>
        <v>0</v>
      </c>
      <c r="AB85" s="167">
        <v>30161390541.598915</v>
      </c>
      <c r="AC85" s="179">
        <v>11.3</v>
      </c>
      <c r="AD85" s="117">
        <f t="shared" si="100"/>
        <v>0</v>
      </c>
      <c r="AE85" s="117">
        <f t="shared" si="101"/>
        <v>-8.122960245239183E-2</v>
      </c>
      <c r="AF85" s="167">
        <v>30161390541.5989</v>
      </c>
      <c r="AG85" s="179">
        <v>11.3</v>
      </c>
      <c r="AH85" s="117">
        <f t="shared" si="102"/>
        <v>-5.0590469432949095E-16</v>
      </c>
      <c r="AI85" s="117">
        <f t="shared" si="103"/>
        <v>0</v>
      </c>
      <c r="AJ85" s="118">
        <f t="shared" si="70"/>
        <v>-1.0115819255023346E-2</v>
      </c>
      <c r="AK85" s="118">
        <f t="shared" si="71"/>
        <v>-1.0153700306548979E-2</v>
      </c>
      <c r="AL85" s="119">
        <f t="shared" si="72"/>
        <v>-8.0926554040186741E-2</v>
      </c>
      <c r="AM85" s="119">
        <f t="shared" si="73"/>
        <v>-8.122960245239183E-2</v>
      </c>
      <c r="AN85" s="120">
        <f t="shared" si="74"/>
        <v>2.8611857569937626E-2</v>
      </c>
      <c r="AO85" s="205">
        <f t="shared" si="75"/>
        <v>2.8719001363586835E-2</v>
      </c>
      <c r="AP85" s="124"/>
      <c r="AQ85" s="134">
        <f>SUM(AQ82:AQ84)</f>
        <v>46073885489.857651</v>
      </c>
      <c r="AR85" s="100"/>
      <c r="AS85" s="123" t="e">
        <f>(#REF!/AQ85)-1</f>
        <v>#REF!</v>
      </c>
      <c r="AT85" s="123" t="e">
        <f>(#REF!/AR85)-1</f>
        <v>#REF!</v>
      </c>
    </row>
    <row r="86" spans="1:46">
      <c r="A86" s="202" t="s">
        <v>57</v>
      </c>
      <c r="B86" s="172">
        <f>SUM(B83:B85)</f>
        <v>45182087582.611816</v>
      </c>
      <c r="C86" s="174"/>
      <c r="D86" s="172">
        <f>SUM(D83:D85)</f>
        <v>45192500699.191818</v>
      </c>
      <c r="E86" s="174"/>
      <c r="F86" s="117">
        <f>((D86-B86)/B86)</f>
        <v>2.3047001891982711E-4</v>
      </c>
      <c r="G86" s="117"/>
      <c r="H86" s="172">
        <f>SUM(H83:H85)</f>
        <v>45209336407.941818</v>
      </c>
      <c r="I86" s="174"/>
      <c r="J86" s="117">
        <f>((H86-D86)/D86)</f>
        <v>3.7253324090341997E-4</v>
      </c>
      <c r="K86" s="117"/>
      <c r="L86" s="172">
        <f>SUM(L83:L85)</f>
        <v>45218425558.621819</v>
      </c>
      <c r="M86" s="174"/>
      <c r="N86" s="117">
        <f>((L86-H86)/H86)</f>
        <v>2.0104587685130533E-4</v>
      </c>
      <c r="O86" s="117"/>
      <c r="P86" s="172">
        <f>SUM(P83:P85)</f>
        <v>45220155966.611816</v>
      </c>
      <c r="Q86" s="174"/>
      <c r="R86" s="117">
        <f>((P86-L86)/L86)</f>
        <v>3.8267762944433743E-5</v>
      </c>
      <c r="S86" s="117"/>
      <c r="T86" s="172">
        <f>SUM(T83:T85)</f>
        <v>42587715475.568916</v>
      </c>
      <c r="U86" s="174"/>
      <c r="V86" s="117">
        <f>((T86-P86)/P86)</f>
        <v>-5.8213874648874619E-2</v>
      </c>
      <c r="W86" s="117"/>
      <c r="X86" s="172">
        <f>SUM(X83:X85)</f>
        <v>42589225992.168915</v>
      </c>
      <c r="Y86" s="174"/>
      <c r="Z86" s="117">
        <f>((X86-T86)/T86)</f>
        <v>3.5468364131083874E-5</v>
      </c>
      <c r="AA86" s="117"/>
      <c r="AB86" s="172">
        <f>SUM(AB83:AB85)</f>
        <v>42593847076.868912</v>
      </c>
      <c r="AC86" s="174"/>
      <c r="AD86" s="117">
        <f>((AB86-X86)/X86)</f>
        <v>1.0850360842074587E-4</v>
      </c>
      <c r="AE86" s="117"/>
      <c r="AF86" s="172">
        <f>SUM(AF83:AF85)</f>
        <v>42268912995.948898</v>
      </c>
      <c r="AG86" s="174"/>
      <c r="AH86" s="117">
        <f>((AF86-AB86)/AB86)</f>
        <v>-7.6286624294256977E-3</v>
      </c>
      <c r="AI86" s="117"/>
      <c r="AJ86" s="118">
        <f t="shared" si="70"/>
        <v>-8.1070310257661884E-3</v>
      </c>
      <c r="AK86" s="118"/>
      <c r="AL86" s="119">
        <f t="shared" si="72"/>
        <v>-6.4691877147997762E-2</v>
      </c>
      <c r="AM86" s="119"/>
      <c r="AN86" s="120">
        <f t="shared" si="74"/>
        <v>2.0429344748685501E-2</v>
      </c>
      <c r="AO86" s="205"/>
      <c r="AP86" s="124"/>
      <c r="AQ86" s="134"/>
      <c r="AR86" s="100"/>
      <c r="AS86" s="123" t="e">
        <f>(#REF!/AQ86)-1</f>
        <v>#REF!</v>
      </c>
      <c r="AT86" s="123" t="e">
        <f>(#REF!/AR86)-1</f>
        <v>#REF!</v>
      </c>
    </row>
    <row r="87" spans="1:46">
      <c r="A87" s="203" t="s">
        <v>83</v>
      </c>
      <c r="B87" s="172"/>
      <c r="C87" s="174"/>
      <c r="D87" s="172"/>
      <c r="E87" s="174"/>
      <c r="F87" s="117"/>
      <c r="G87" s="117"/>
      <c r="H87" s="172"/>
      <c r="I87" s="174"/>
      <c r="J87" s="117"/>
      <c r="K87" s="117"/>
      <c r="L87" s="172"/>
      <c r="M87" s="174"/>
      <c r="N87" s="117"/>
      <c r="O87" s="117"/>
      <c r="P87" s="172"/>
      <c r="Q87" s="174"/>
      <c r="R87" s="117"/>
      <c r="S87" s="117"/>
      <c r="T87" s="172"/>
      <c r="U87" s="174"/>
      <c r="V87" s="117"/>
      <c r="W87" s="117"/>
      <c r="X87" s="172"/>
      <c r="Y87" s="174"/>
      <c r="Z87" s="117"/>
      <c r="AA87" s="117"/>
      <c r="AB87" s="172"/>
      <c r="AC87" s="174"/>
      <c r="AD87" s="117"/>
      <c r="AE87" s="117"/>
      <c r="AF87" s="172"/>
      <c r="AG87" s="174"/>
      <c r="AH87" s="117"/>
      <c r="AI87" s="117"/>
      <c r="AJ87" s="118"/>
      <c r="AK87" s="118"/>
      <c r="AL87" s="119"/>
      <c r="AM87" s="119"/>
      <c r="AN87" s="120"/>
      <c r="AO87" s="205"/>
      <c r="AP87" s="124"/>
      <c r="AQ87" s="122">
        <v>885354617.76999998</v>
      </c>
      <c r="AR87" s="122">
        <v>1763.14</v>
      </c>
      <c r="AS87" s="123" t="e">
        <f>(#REF!/AQ87)-1</f>
        <v>#REF!</v>
      </c>
      <c r="AT87" s="123" t="e">
        <f>(#REF!/AR87)-1</f>
        <v>#REF!</v>
      </c>
    </row>
    <row r="88" spans="1:46">
      <c r="A88" s="200" t="s">
        <v>36</v>
      </c>
      <c r="B88" s="167">
        <v>1248672454.4000001</v>
      </c>
      <c r="C88" s="167">
        <v>2701.69</v>
      </c>
      <c r="D88" s="167">
        <v>1254466335.1199999</v>
      </c>
      <c r="E88" s="167">
        <v>2720.84</v>
      </c>
      <c r="F88" s="117">
        <f t="shared" ref="F88:F108" si="104">((D88-B88)/B88)</f>
        <v>4.6400324597404606E-3</v>
      </c>
      <c r="G88" s="117">
        <f t="shared" ref="G88:G108" si="105">((E88-C88)/C88)</f>
        <v>7.0881559320277645E-3</v>
      </c>
      <c r="H88" s="167">
        <v>1262208149.7</v>
      </c>
      <c r="I88" s="167">
        <v>2723.1</v>
      </c>
      <c r="J88" s="117">
        <f t="shared" ref="J88:J108" si="106">((H88-D88)/D88)</f>
        <v>6.1714008285918606E-3</v>
      </c>
      <c r="K88" s="117">
        <f t="shared" ref="K88:K108" si="107">((I88-E88)/E88)</f>
        <v>8.3062583613875251E-4</v>
      </c>
      <c r="L88" s="167">
        <v>1260840618.03</v>
      </c>
      <c r="M88" s="167">
        <v>2731.41</v>
      </c>
      <c r="N88" s="117">
        <f t="shared" ref="N88:N108" si="108">((L88-H88)/H88)</f>
        <v>-1.0834438601312385E-3</v>
      </c>
      <c r="O88" s="117">
        <f t="shared" ref="O88:O108" si="109">((M88-I88)/I88)</f>
        <v>3.0516690536520679E-3</v>
      </c>
      <c r="P88" s="167">
        <v>1255444353.5599999</v>
      </c>
      <c r="Q88" s="167">
        <v>2732.2</v>
      </c>
      <c r="R88" s="117">
        <f t="shared" ref="R88:R108" si="110">((P88-L88)/L88)</f>
        <v>-4.2798942172654784E-3</v>
      </c>
      <c r="S88" s="117">
        <f t="shared" ref="S88:S108" si="111">((Q88-M88)/M88)</f>
        <v>2.8922790793032302E-4</v>
      </c>
      <c r="T88" s="167">
        <v>1270269105.3499999</v>
      </c>
      <c r="U88" s="167">
        <v>2746.82</v>
      </c>
      <c r="V88" s="117">
        <f t="shared" ref="V88:V108" si="112">((T88-P88)/P88)</f>
        <v>1.1808370277792213E-2</v>
      </c>
      <c r="W88" s="117">
        <f t="shared" ref="W88:W108" si="113">((U88-Q88)/Q88)</f>
        <v>5.3509991947882094E-3</v>
      </c>
      <c r="X88" s="167">
        <v>1270041883.6400001</v>
      </c>
      <c r="Y88" s="167">
        <v>2760.22</v>
      </c>
      <c r="Z88" s="117">
        <f t="shared" ref="Z88:Z108" si="114">((X88-T88)/T88)</f>
        <v>-1.7887682936065178E-4</v>
      </c>
      <c r="AA88" s="117">
        <f t="shared" ref="AA88:AA108" si="115">((Y88-U88)/U88)</f>
        <v>4.8783684405966305E-3</v>
      </c>
      <c r="AB88" s="167">
        <v>1247627840.5599999</v>
      </c>
      <c r="AC88" s="167">
        <v>2741.79</v>
      </c>
      <c r="AD88" s="117">
        <f t="shared" ref="AD88:AD108" si="116">((AB88-X88)/X88)</f>
        <v>-1.7648270792267461E-2</v>
      </c>
      <c r="AE88" s="117">
        <f t="shared" ref="AE88:AE108" si="117">((AC88-Y88)/Y88)</f>
        <v>-6.6770040069269255E-3</v>
      </c>
      <c r="AF88" s="167">
        <v>1274133538.6500001</v>
      </c>
      <c r="AG88" s="167">
        <v>2795.09</v>
      </c>
      <c r="AH88" s="117">
        <f t="shared" ref="AH88:AH108" si="118">((AF88-AB88)/AB88)</f>
        <v>2.1244875457494618E-2</v>
      </c>
      <c r="AI88" s="117">
        <f t="shared" ref="AI88:AI108" si="119">((AG88-AC88)/AC88)</f>
        <v>1.9439854985246932E-2</v>
      </c>
      <c r="AJ88" s="118">
        <f t="shared" si="70"/>
        <v>2.5842741655742905E-3</v>
      </c>
      <c r="AK88" s="118">
        <f t="shared" si="71"/>
        <v>4.2814871679317194E-3</v>
      </c>
      <c r="AL88" s="119">
        <f t="shared" si="72"/>
        <v>1.5677745172905641E-2</v>
      </c>
      <c r="AM88" s="119">
        <f t="shared" si="73"/>
        <v>2.7289366519163197E-2</v>
      </c>
      <c r="AN88" s="120">
        <f t="shared" si="74"/>
        <v>1.151369030775337E-2</v>
      </c>
      <c r="AO88" s="205">
        <f t="shared" si="75"/>
        <v>7.4508023251537419E-3</v>
      </c>
      <c r="AP88" s="124"/>
      <c r="AQ88" s="127">
        <v>113791197</v>
      </c>
      <c r="AR88" s="126">
        <v>81.52</v>
      </c>
      <c r="AS88" s="123" t="e">
        <f>(#REF!/AQ88)-1</f>
        <v>#REF!</v>
      </c>
      <c r="AT88" s="123" t="e">
        <f>(#REF!/AR88)-1</f>
        <v>#REF!</v>
      </c>
    </row>
    <row r="89" spans="1:46">
      <c r="A89" s="200" t="s">
        <v>34</v>
      </c>
      <c r="B89" s="167">
        <v>147818027</v>
      </c>
      <c r="C89" s="167">
        <v>109.61</v>
      </c>
      <c r="D89" s="167">
        <v>149609400</v>
      </c>
      <c r="E89" s="167">
        <v>110.99</v>
      </c>
      <c r="F89" s="117">
        <f t="shared" si="104"/>
        <v>1.2118772225257748E-2</v>
      </c>
      <c r="G89" s="117">
        <f t="shared" si="105"/>
        <v>1.2590092144877251E-2</v>
      </c>
      <c r="H89" s="167">
        <v>149465085</v>
      </c>
      <c r="I89" s="167">
        <v>110.88</v>
      </c>
      <c r="J89" s="117">
        <f t="shared" si="106"/>
        <v>-9.6461184925546119E-4</v>
      </c>
      <c r="K89" s="117">
        <f t="shared" si="107"/>
        <v>-9.9108027750247269E-4</v>
      </c>
      <c r="L89" s="167">
        <v>149837301</v>
      </c>
      <c r="M89" s="167">
        <v>111.23</v>
      </c>
      <c r="N89" s="117">
        <f t="shared" si="108"/>
        <v>2.4903207327651136E-3</v>
      </c>
      <c r="O89" s="117">
        <f t="shared" si="109"/>
        <v>3.1565656565657337E-3</v>
      </c>
      <c r="P89" s="167">
        <v>150222806</v>
      </c>
      <c r="Q89" s="167">
        <v>111.52</v>
      </c>
      <c r="R89" s="117">
        <f t="shared" si="110"/>
        <v>2.5728239725834358E-3</v>
      </c>
      <c r="S89" s="117">
        <f t="shared" si="111"/>
        <v>2.6072102849949838E-3</v>
      </c>
      <c r="T89" s="167">
        <v>151783773</v>
      </c>
      <c r="U89" s="167">
        <v>112.68</v>
      </c>
      <c r="V89" s="117">
        <f t="shared" si="112"/>
        <v>1.0391012134335981E-2</v>
      </c>
      <c r="W89" s="117">
        <f t="shared" si="113"/>
        <v>1.0401721664275564E-2</v>
      </c>
      <c r="X89" s="167">
        <v>151314847</v>
      </c>
      <c r="Y89" s="167">
        <v>112.33</v>
      </c>
      <c r="Z89" s="117">
        <f t="shared" si="114"/>
        <v>-3.0894343363041844E-3</v>
      </c>
      <c r="AA89" s="117">
        <f t="shared" si="115"/>
        <v>-3.1061412850550986E-3</v>
      </c>
      <c r="AB89" s="167">
        <v>151055522</v>
      </c>
      <c r="AC89" s="167">
        <v>112.18</v>
      </c>
      <c r="AD89" s="117">
        <f t="shared" si="116"/>
        <v>-1.713810674507043E-3</v>
      </c>
      <c r="AE89" s="117">
        <f t="shared" si="117"/>
        <v>-1.3353511973648311E-3</v>
      </c>
      <c r="AF89" s="167">
        <v>154481221</v>
      </c>
      <c r="AG89" s="167">
        <v>114.79</v>
      </c>
      <c r="AH89" s="117">
        <f t="shared" si="118"/>
        <v>2.2678409598293269E-2</v>
      </c>
      <c r="AI89" s="117">
        <f t="shared" si="119"/>
        <v>2.326617935460866E-2</v>
      </c>
      <c r="AJ89" s="118">
        <f t="shared" si="70"/>
        <v>5.560435225396107E-3</v>
      </c>
      <c r="AK89" s="118">
        <f t="shared" si="71"/>
        <v>5.8236495431749739E-3</v>
      </c>
      <c r="AL89" s="119">
        <f t="shared" si="72"/>
        <v>3.256360228702207E-2</v>
      </c>
      <c r="AM89" s="119">
        <f t="shared" si="73"/>
        <v>3.4237318677358422E-2</v>
      </c>
      <c r="AN89" s="120">
        <f t="shared" si="74"/>
        <v>8.8481948463837463E-3</v>
      </c>
      <c r="AO89" s="205">
        <f t="shared" si="75"/>
        <v>8.9910840946420493E-3</v>
      </c>
      <c r="AP89" s="124"/>
      <c r="AQ89" s="122">
        <v>1066913090.3099999</v>
      </c>
      <c r="AR89" s="126">
        <v>1.1691</v>
      </c>
      <c r="AS89" s="123" t="e">
        <f>(#REF!/AQ89)-1</f>
        <v>#REF!</v>
      </c>
      <c r="AT89" s="123" t="e">
        <f>(#REF!/AR89)-1</f>
        <v>#REF!</v>
      </c>
    </row>
    <row r="90" spans="1:46">
      <c r="A90" s="200" t="s">
        <v>100</v>
      </c>
      <c r="B90" s="167">
        <v>738322085.26999998</v>
      </c>
      <c r="C90" s="167">
        <v>1.1445000000000001</v>
      </c>
      <c r="D90" s="167">
        <v>746162985.35000002</v>
      </c>
      <c r="E90" s="167">
        <v>1.1568000000000001</v>
      </c>
      <c r="F90" s="117">
        <f t="shared" si="104"/>
        <v>1.061989101562995E-2</v>
      </c>
      <c r="G90" s="117">
        <f t="shared" si="105"/>
        <v>1.0747051114023571E-2</v>
      </c>
      <c r="H90" s="167">
        <v>754632768.08000004</v>
      </c>
      <c r="I90" s="167">
        <v>1.17</v>
      </c>
      <c r="J90" s="117">
        <f t="shared" si="106"/>
        <v>1.1351116172061427E-2</v>
      </c>
      <c r="K90" s="117">
        <f t="shared" si="107"/>
        <v>1.1410788381742634E-2</v>
      </c>
      <c r="L90" s="167">
        <v>756267991.95000005</v>
      </c>
      <c r="M90" s="167">
        <v>1.1697</v>
      </c>
      <c r="N90" s="117">
        <f t="shared" si="108"/>
        <v>2.1669134169199655E-3</v>
      </c>
      <c r="O90" s="117">
        <f t="shared" si="109"/>
        <v>-2.5641025641022817E-4</v>
      </c>
      <c r="P90" s="167">
        <v>756576060.92999995</v>
      </c>
      <c r="Q90" s="167">
        <v>1.1702999999999999</v>
      </c>
      <c r="R90" s="117">
        <f t="shared" si="110"/>
        <v>4.073542491274278E-4</v>
      </c>
      <c r="S90" s="117">
        <f t="shared" si="111"/>
        <v>5.1295203898429843E-4</v>
      </c>
      <c r="T90" s="167">
        <v>761262169.29999995</v>
      </c>
      <c r="U90" s="167">
        <v>1.1775</v>
      </c>
      <c r="V90" s="117">
        <f t="shared" si="112"/>
        <v>6.1938364323075954E-3</v>
      </c>
      <c r="W90" s="117">
        <f t="shared" si="113"/>
        <v>6.1522686490644244E-3</v>
      </c>
      <c r="X90" s="167">
        <v>762156778.77999997</v>
      </c>
      <c r="Y90" s="167">
        <v>1.1789000000000001</v>
      </c>
      <c r="Z90" s="117">
        <f t="shared" si="114"/>
        <v>1.175166080855739E-3</v>
      </c>
      <c r="AA90" s="117">
        <f t="shared" si="115"/>
        <v>1.1889596602972976E-3</v>
      </c>
      <c r="AB90" s="167">
        <v>760825881.14999998</v>
      </c>
      <c r="AC90" s="167">
        <v>1.177</v>
      </c>
      <c r="AD90" s="117">
        <f t="shared" si="116"/>
        <v>-1.7462255366020498E-3</v>
      </c>
      <c r="AE90" s="117">
        <f t="shared" si="117"/>
        <v>-1.6116718975316079E-3</v>
      </c>
      <c r="AF90" s="167">
        <v>770524324.36000001</v>
      </c>
      <c r="AG90" s="167">
        <v>1.1958</v>
      </c>
      <c r="AH90" s="117">
        <f t="shared" si="118"/>
        <v>1.2747257224400269E-2</v>
      </c>
      <c r="AI90" s="117">
        <f t="shared" si="119"/>
        <v>1.5972812234494416E-2</v>
      </c>
      <c r="AJ90" s="118">
        <f t="shared" si="70"/>
        <v>5.3644136318375399E-3</v>
      </c>
      <c r="AK90" s="118">
        <f t="shared" si="71"/>
        <v>5.5145937405831017E-3</v>
      </c>
      <c r="AL90" s="119">
        <f t="shared" si="72"/>
        <v>3.2648817333887054E-2</v>
      </c>
      <c r="AM90" s="119">
        <f t="shared" si="73"/>
        <v>3.3713692946058027E-2</v>
      </c>
      <c r="AN90" s="120">
        <f t="shared" si="74"/>
        <v>5.6259907229892448E-3</v>
      </c>
      <c r="AO90" s="205">
        <f t="shared" si="75"/>
        <v>6.5437032301791003E-3</v>
      </c>
      <c r="AP90" s="124"/>
      <c r="AQ90" s="122">
        <v>4173976375.3699999</v>
      </c>
      <c r="AR90" s="126">
        <v>299.53579999999999</v>
      </c>
      <c r="AS90" s="123" t="e">
        <f>(#REF!/AQ90)-1</f>
        <v>#REF!</v>
      </c>
      <c r="AT90" s="123" t="e">
        <f>(#REF!/AR90)-1</f>
        <v>#REF!</v>
      </c>
    </row>
    <row r="91" spans="1:46">
      <c r="A91" s="200" t="s">
        <v>10</v>
      </c>
      <c r="B91" s="167">
        <v>3408375965.0999999</v>
      </c>
      <c r="C91" s="167">
        <v>343.25139999999999</v>
      </c>
      <c r="D91" s="167">
        <v>3455063257.6300001</v>
      </c>
      <c r="E91" s="167">
        <v>348.08530000000002</v>
      </c>
      <c r="F91" s="117">
        <f t="shared" si="104"/>
        <v>1.3697811804816676E-2</v>
      </c>
      <c r="G91" s="117">
        <f t="shared" si="105"/>
        <v>1.4082681090302992E-2</v>
      </c>
      <c r="H91" s="167">
        <v>3477831339.4000001</v>
      </c>
      <c r="I91" s="167">
        <v>350.70679999999999</v>
      </c>
      <c r="J91" s="117">
        <f t="shared" si="106"/>
        <v>6.589772768912411E-3</v>
      </c>
      <c r="K91" s="117">
        <f t="shared" si="107"/>
        <v>7.5311999673642318E-3</v>
      </c>
      <c r="L91" s="167">
        <v>3473638154.79</v>
      </c>
      <c r="M91" s="167">
        <v>350.80470000000003</v>
      </c>
      <c r="N91" s="117">
        <f t="shared" si="108"/>
        <v>-1.2056894658737383E-3</v>
      </c>
      <c r="O91" s="117">
        <f t="shared" si="109"/>
        <v>2.7915056109558838E-4</v>
      </c>
      <c r="P91" s="167">
        <v>3473638154.79</v>
      </c>
      <c r="Q91" s="167">
        <v>350.80470000000003</v>
      </c>
      <c r="R91" s="117">
        <f t="shared" si="110"/>
        <v>0</v>
      </c>
      <c r="S91" s="117">
        <f t="shared" si="111"/>
        <v>0</v>
      </c>
      <c r="T91" s="167">
        <v>3500626476.8000002</v>
      </c>
      <c r="U91" s="167">
        <v>353.28989999999999</v>
      </c>
      <c r="V91" s="117">
        <f t="shared" si="112"/>
        <v>7.769468438381953E-3</v>
      </c>
      <c r="W91" s="117">
        <f t="shared" si="113"/>
        <v>7.0842836484230776E-3</v>
      </c>
      <c r="X91" s="167">
        <v>3500626476.8000002</v>
      </c>
      <c r="Y91" s="167">
        <v>353.28989999999999</v>
      </c>
      <c r="Z91" s="117">
        <f t="shared" si="114"/>
        <v>0</v>
      </c>
      <c r="AA91" s="117">
        <f t="shared" si="115"/>
        <v>0</v>
      </c>
      <c r="AB91" s="167">
        <v>3483703034</v>
      </c>
      <c r="AC91" s="167">
        <v>351.91950000000003</v>
      </c>
      <c r="AD91" s="117">
        <f t="shared" si="116"/>
        <v>-4.834404045149736E-3</v>
      </c>
      <c r="AE91" s="117">
        <f t="shared" si="117"/>
        <v>-3.8789673862738815E-3</v>
      </c>
      <c r="AF91" s="167">
        <v>3483703034</v>
      </c>
      <c r="AG91" s="167">
        <v>351.91950000000003</v>
      </c>
      <c r="AH91" s="117">
        <f t="shared" si="118"/>
        <v>0</v>
      </c>
      <c r="AI91" s="117">
        <f t="shared" si="119"/>
        <v>0</v>
      </c>
      <c r="AJ91" s="118">
        <f t="shared" si="70"/>
        <v>2.7521199376359458E-3</v>
      </c>
      <c r="AK91" s="118">
        <f t="shared" si="71"/>
        <v>3.1372934851140008E-3</v>
      </c>
      <c r="AL91" s="119">
        <f t="shared" si="72"/>
        <v>8.2892191066988846E-3</v>
      </c>
      <c r="AM91" s="119">
        <f t="shared" si="73"/>
        <v>1.1015116122398761E-2</v>
      </c>
      <c r="AN91" s="120">
        <f t="shared" si="74"/>
        <v>6.0433154281865206E-3</v>
      </c>
      <c r="AO91" s="205">
        <f t="shared" si="75"/>
        <v>5.8750244276275804E-3</v>
      </c>
      <c r="AP91" s="124"/>
      <c r="AQ91" s="122">
        <v>2336951594.8200002</v>
      </c>
      <c r="AR91" s="126">
        <v>9.7842000000000002</v>
      </c>
      <c r="AS91" s="123" t="e">
        <f>(#REF!/AQ91)-1</f>
        <v>#REF!</v>
      </c>
      <c r="AT91" s="123" t="e">
        <f>(#REF!/AR91)-1</f>
        <v>#REF!</v>
      </c>
    </row>
    <row r="92" spans="1:46">
      <c r="A92" s="200" t="s">
        <v>20</v>
      </c>
      <c r="B92" s="167">
        <v>2067314825.8499999</v>
      </c>
      <c r="C92" s="167">
        <v>10.313700000000001</v>
      </c>
      <c r="D92" s="167">
        <v>2084515129.6400001</v>
      </c>
      <c r="E92" s="167">
        <v>10.4064</v>
      </c>
      <c r="F92" s="117">
        <f t="shared" si="104"/>
        <v>8.3201182398177313E-3</v>
      </c>
      <c r="G92" s="117">
        <f t="shared" si="105"/>
        <v>8.9880450274876025E-3</v>
      </c>
      <c r="H92" s="167">
        <v>2080054441.7</v>
      </c>
      <c r="I92" s="167">
        <v>10.384600000000001</v>
      </c>
      <c r="J92" s="117">
        <f t="shared" si="106"/>
        <v>-2.1399163175037385E-3</v>
      </c>
      <c r="K92" s="117">
        <f t="shared" si="107"/>
        <v>-2.0948646986468839E-3</v>
      </c>
      <c r="L92" s="167">
        <v>2083138679.8699999</v>
      </c>
      <c r="M92" s="167">
        <v>10.4095</v>
      </c>
      <c r="N92" s="117">
        <f t="shared" si="108"/>
        <v>1.4827680026870509E-3</v>
      </c>
      <c r="O92" s="117">
        <f t="shared" si="109"/>
        <v>2.3977813300463005E-3</v>
      </c>
      <c r="P92" s="167">
        <v>2083470078.8299999</v>
      </c>
      <c r="Q92" s="167">
        <v>10.4125</v>
      </c>
      <c r="R92" s="117">
        <f t="shared" si="110"/>
        <v>1.5908636482172151E-4</v>
      </c>
      <c r="S92" s="117">
        <f t="shared" si="111"/>
        <v>2.8819828041693781E-4</v>
      </c>
      <c r="T92" s="167">
        <v>2114137305.46</v>
      </c>
      <c r="U92" s="167">
        <v>10.5662</v>
      </c>
      <c r="V92" s="117">
        <f t="shared" si="112"/>
        <v>1.4719302639192064E-2</v>
      </c>
      <c r="W92" s="117">
        <f t="shared" si="113"/>
        <v>1.476110444177677E-2</v>
      </c>
      <c r="X92" s="167">
        <v>2101510904.0599999</v>
      </c>
      <c r="Y92" s="167">
        <v>10.504</v>
      </c>
      <c r="Z92" s="117">
        <f t="shared" si="114"/>
        <v>-5.9723658285537927E-3</v>
      </c>
      <c r="AA92" s="117">
        <f t="shared" si="115"/>
        <v>-5.8866953114649258E-3</v>
      </c>
      <c r="AB92" s="167">
        <v>2093283855.01</v>
      </c>
      <c r="AC92" s="167">
        <v>10.4788</v>
      </c>
      <c r="AD92" s="117">
        <f t="shared" si="116"/>
        <v>-3.9148257732594966E-3</v>
      </c>
      <c r="AE92" s="117">
        <f t="shared" si="117"/>
        <v>-2.3990860624523887E-3</v>
      </c>
      <c r="AF92" s="167">
        <v>2127547195.2</v>
      </c>
      <c r="AG92" s="167">
        <v>10.6524</v>
      </c>
      <c r="AH92" s="117">
        <f t="shared" si="118"/>
        <v>1.6368224552057407E-2</v>
      </c>
      <c r="AI92" s="117">
        <f t="shared" si="119"/>
        <v>1.6566782456006453E-2</v>
      </c>
      <c r="AJ92" s="118">
        <f t="shared" si="70"/>
        <v>3.6277989849073681E-3</v>
      </c>
      <c r="AK92" s="118">
        <f t="shared" si="71"/>
        <v>4.0776581828962334E-3</v>
      </c>
      <c r="AL92" s="119">
        <f t="shared" si="72"/>
        <v>2.0643681088288221E-2</v>
      </c>
      <c r="AM92" s="119">
        <f t="shared" si="73"/>
        <v>2.3639298892988974E-2</v>
      </c>
      <c r="AN92" s="120">
        <f t="shared" si="74"/>
        <v>8.5047194846519271E-3</v>
      </c>
      <c r="AO92" s="205">
        <f t="shared" si="75"/>
        <v>8.3729559205795098E-3</v>
      </c>
      <c r="AP92" s="124"/>
      <c r="AQ92" s="144">
        <v>0</v>
      </c>
      <c r="AR92" s="145">
        <v>0</v>
      </c>
      <c r="AS92" s="123" t="e">
        <f>(#REF!/AQ92)-1</f>
        <v>#REF!</v>
      </c>
      <c r="AT92" s="123" t="e">
        <f>(#REF!/AR92)-1</f>
        <v>#REF!</v>
      </c>
    </row>
    <row r="93" spans="1:46">
      <c r="A93" s="201" t="s">
        <v>167</v>
      </c>
      <c r="B93" s="167">
        <v>2955699200.25</v>
      </c>
      <c r="C93" s="167">
        <v>151.56</v>
      </c>
      <c r="D93" s="167">
        <v>2975805661.8699999</v>
      </c>
      <c r="E93" s="167">
        <v>152.63999999999999</v>
      </c>
      <c r="F93" s="117">
        <f t="shared" si="104"/>
        <v>6.8026075245746368E-3</v>
      </c>
      <c r="G93" s="117">
        <f t="shared" si="105"/>
        <v>7.1258907363419373E-3</v>
      </c>
      <c r="H93" s="167">
        <v>2978955375.75</v>
      </c>
      <c r="I93" s="167">
        <v>152.74</v>
      </c>
      <c r="J93" s="117">
        <f t="shared" si="106"/>
        <v>1.0584407175369208E-3</v>
      </c>
      <c r="K93" s="117">
        <f t="shared" si="107"/>
        <v>6.5513626834396452E-4</v>
      </c>
      <c r="L93" s="167">
        <v>2984104427.7399998</v>
      </c>
      <c r="M93" s="167">
        <v>152.96</v>
      </c>
      <c r="N93" s="117">
        <f t="shared" si="108"/>
        <v>1.7284757039045656E-3</v>
      </c>
      <c r="O93" s="117">
        <f t="shared" si="109"/>
        <v>1.4403561607961165E-3</v>
      </c>
      <c r="P93" s="167">
        <v>2978792506.0100002</v>
      </c>
      <c r="Q93" s="167">
        <v>152.88</v>
      </c>
      <c r="R93" s="117">
        <f t="shared" si="110"/>
        <v>-1.7800723327978526E-3</v>
      </c>
      <c r="S93" s="117">
        <f t="shared" si="111"/>
        <v>-5.2301255230133693E-4</v>
      </c>
      <c r="T93" s="167">
        <v>3002027201.2199998</v>
      </c>
      <c r="U93" s="167">
        <v>154.11000000000001</v>
      </c>
      <c r="V93" s="117">
        <f t="shared" si="112"/>
        <v>7.8000381574484731E-3</v>
      </c>
      <c r="W93" s="117">
        <f t="shared" si="113"/>
        <v>8.0455259026688784E-3</v>
      </c>
      <c r="X93" s="167">
        <v>3010372910.75</v>
      </c>
      <c r="Y93" s="167">
        <v>154.52000000000001</v>
      </c>
      <c r="Z93" s="117">
        <f t="shared" si="114"/>
        <v>2.7800246202328146E-3</v>
      </c>
      <c r="AA93" s="117">
        <f t="shared" si="115"/>
        <v>2.6604373499448221E-3</v>
      </c>
      <c r="AB93" s="167">
        <v>3011011862.5999999</v>
      </c>
      <c r="AC93" s="167">
        <v>154.56</v>
      </c>
      <c r="AD93" s="117">
        <f t="shared" si="116"/>
        <v>2.1225006633504321E-4</v>
      </c>
      <c r="AE93" s="117">
        <f t="shared" si="117"/>
        <v>2.5886616619202717E-4</v>
      </c>
      <c r="AF93" s="167">
        <v>3059190740.5700002</v>
      </c>
      <c r="AG93" s="167">
        <v>157.08000000000001</v>
      </c>
      <c r="AH93" s="117">
        <f t="shared" si="118"/>
        <v>1.6000892779079904E-2</v>
      </c>
      <c r="AI93" s="117">
        <f t="shared" si="119"/>
        <v>1.6304347826087022E-2</v>
      </c>
      <c r="AJ93" s="118">
        <f t="shared" si="70"/>
        <v>4.3253321545393131E-3</v>
      </c>
      <c r="AK93" s="118">
        <f t="shared" si="71"/>
        <v>4.4959434822591793E-3</v>
      </c>
      <c r="AL93" s="119">
        <f t="shared" si="72"/>
        <v>2.802100949280438E-2</v>
      </c>
      <c r="AM93" s="119">
        <f t="shared" si="73"/>
        <v>2.9088050314465583E-2</v>
      </c>
      <c r="AN93" s="120">
        <f t="shared" si="74"/>
        <v>5.7137280504714529E-3</v>
      </c>
      <c r="AO93" s="205">
        <f t="shared" si="75"/>
        <v>5.7265648094817854E-3</v>
      </c>
      <c r="AP93" s="124"/>
      <c r="AQ93" s="146">
        <v>4131236617.7600002</v>
      </c>
      <c r="AR93" s="142">
        <v>103.24</v>
      </c>
      <c r="AS93" s="123" t="e">
        <f>(#REF!/AQ93)-1</f>
        <v>#REF!</v>
      </c>
      <c r="AT93" s="123" t="e">
        <f>(#REF!/AR93)-1</f>
        <v>#REF!</v>
      </c>
    </row>
    <row r="94" spans="1:46">
      <c r="A94" s="200" t="s">
        <v>165</v>
      </c>
      <c r="B94" s="167">
        <v>4663207743.2600002</v>
      </c>
      <c r="C94" s="167">
        <v>103.2</v>
      </c>
      <c r="D94" s="167">
        <v>4717211442.4399996</v>
      </c>
      <c r="E94" s="167">
        <v>113.5</v>
      </c>
      <c r="F94" s="117">
        <f t="shared" si="104"/>
        <v>1.1580804920830296E-2</v>
      </c>
      <c r="G94" s="117">
        <f t="shared" si="105"/>
        <v>9.9806201550387566E-2</v>
      </c>
      <c r="H94" s="167">
        <v>4743542574.5500002</v>
      </c>
      <c r="I94" s="167">
        <v>115.05</v>
      </c>
      <c r="J94" s="117">
        <f t="shared" si="106"/>
        <v>5.5819274652612796E-3</v>
      </c>
      <c r="K94" s="117">
        <f t="shared" si="107"/>
        <v>1.3656387665198213E-2</v>
      </c>
      <c r="L94" s="167">
        <v>4736263654.4700003</v>
      </c>
      <c r="M94" s="167">
        <v>115.05</v>
      </c>
      <c r="N94" s="117">
        <f t="shared" si="108"/>
        <v>-1.5344903024698674E-3</v>
      </c>
      <c r="O94" s="117">
        <f t="shared" si="109"/>
        <v>0</v>
      </c>
      <c r="P94" s="167">
        <v>4729563222.8299999</v>
      </c>
      <c r="Q94" s="167">
        <v>115.05</v>
      </c>
      <c r="R94" s="117">
        <f t="shared" si="110"/>
        <v>-1.4147083289327857E-3</v>
      </c>
      <c r="S94" s="117">
        <f t="shared" si="111"/>
        <v>0</v>
      </c>
      <c r="T94" s="167">
        <v>4774488167.8900003</v>
      </c>
      <c r="U94" s="167">
        <v>115.05</v>
      </c>
      <c r="V94" s="117">
        <f t="shared" si="112"/>
        <v>9.4987513525866245E-3</v>
      </c>
      <c r="W94" s="117">
        <f t="shared" si="113"/>
        <v>0</v>
      </c>
      <c r="X94" s="167">
        <v>4776739446.0299997</v>
      </c>
      <c r="Y94" s="167">
        <v>115.05</v>
      </c>
      <c r="Z94" s="117">
        <f t="shared" si="114"/>
        <v>4.7152240425266394E-4</v>
      </c>
      <c r="AA94" s="117">
        <f t="shared" si="115"/>
        <v>0</v>
      </c>
      <c r="AB94" s="167">
        <v>4779282459.7200003</v>
      </c>
      <c r="AC94" s="167">
        <v>115.05</v>
      </c>
      <c r="AD94" s="117">
        <f t="shared" si="116"/>
        <v>5.3237437769691634E-4</v>
      </c>
      <c r="AE94" s="117">
        <f t="shared" si="117"/>
        <v>0</v>
      </c>
      <c r="AF94" s="167">
        <v>4853552821.4399996</v>
      </c>
      <c r="AG94" s="167">
        <v>115.05</v>
      </c>
      <c r="AH94" s="117">
        <f t="shared" si="118"/>
        <v>1.5540065343689799E-2</v>
      </c>
      <c r="AI94" s="117">
        <f t="shared" si="119"/>
        <v>0</v>
      </c>
      <c r="AJ94" s="118">
        <f t="shared" si="70"/>
        <v>5.0320309041143657E-3</v>
      </c>
      <c r="AK94" s="118">
        <f t="shared" si="71"/>
        <v>1.4182823651948222E-2</v>
      </c>
      <c r="AL94" s="119">
        <f t="shared" si="72"/>
        <v>2.8902961137878692E-2</v>
      </c>
      <c r="AM94" s="119">
        <f t="shared" si="73"/>
        <v>1.3656387665198213E-2</v>
      </c>
      <c r="AN94" s="120">
        <f t="shared" si="74"/>
        <v>6.5387198487881232E-3</v>
      </c>
      <c r="AO94" s="205">
        <f t="shared" si="75"/>
        <v>3.4925543043207684E-2</v>
      </c>
      <c r="AP94" s="124"/>
      <c r="AQ94" s="139">
        <v>2931134847.0043802</v>
      </c>
      <c r="AR94" s="143">
        <v>2254.1853324818899</v>
      </c>
      <c r="AS94" s="123" t="e">
        <f>(#REF!/AQ94)-1</f>
        <v>#REF!</v>
      </c>
      <c r="AT94" s="123" t="e">
        <f>(#REF!/AR94)-1</f>
        <v>#REF!</v>
      </c>
    </row>
    <row r="95" spans="1:46">
      <c r="A95" s="200" t="s">
        <v>12</v>
      </c>
      <c r="B95" s="167">
        <v>1736953627.8099999</v>
      </c>
      <c r="C95" s="167">
        <v>3127.6</v>
      </c>
      <c r="D95" s="167">
        <v>1746555097.5799999</v>
      </c>
      <c r="E95" s="167">
        <v>3145.71</v>
      </c>
      <c r="F95" s="117">
        <f t="shared" si="104"/>
        <v>5.5277640210267352E-3</v>
      </c>
      <c r="G95" s="117">
        <f t="shared" si="105"/>
        <v>5.7903824018417085E-3</v>
      </c>
      <c r="H95" s="167">
        <v>1748613390.6500001</v>
      </c>
      <c r="I95" s="167">
        <v>3148.68</v>
      </c>
      <c r="J95" s="117">
        <f t="shared" si="106"/>
        <v>1.1784873393642784E-3</v>
      </c>
      <c r="K95" s="117">
        <f t="shared" si="107"/>
        <v>9.4414297567156538E-4</v>
      </c>
      <c r="L95" s="167">
        <v>1750901424.73</v>
      </c>
      <c r="M95" s="167">
        <v>3152.8</v>
      </c>
      <c r="N95" s="117">
        <f t="shared" si="108"/>
        <v>1.3084848213071321E-3</v>
      </c>
      <c r="O95" s="117">
        <f t="shared" si="109"/>
        <v>1.3084848253872561E-3</v>
      </c>
      <c r="P95" s="167">
        <v>1758501068.1600001</v>
      </c>
      <c r="Q95" s="167">
        <v>3166.6</v>
      </c>
      <c r="R95" s="117">
        <f t="shared" si="110"/>
        <v>4.3404176401147078E-3</v>
      </c>
      <c r="S95" s="117">
        <f t="shared" si="111"/>
        <v>4.3770616594772035E-3</v>
      </c>
      <c r="T95" s="167">
        <v>1776910185.3299999</v>
      </c>
      <c r="U95" s="167">
        <v>3199.75</v>
      </c>
      <c r="V95" s="117">
        <f t="shared" si="112"/>
        <v>1.0468641448857428E-2</v>
      </c>
      <c r="W95" s="117">
        <f t="shared" si="113"/>
        <v>1.0468641445083084E-2</v>
      </c>
      <c r="X95" s="167">
        <v>1778683025.6700001</v>
      </c>
      <c r="Y95" s="167">
        <v>3202.95</v>
      </c>
      <c r="Z95" s="117">
        <f t="shared" si="114"/>
        <v>9.9770959423641794E-4</v>
      </c>
      <c r="AA95" s="117">
        <f t="shared" si="115"/>
        <v>1.0000781311039356E-3</v>
      </c>
      <c r="AB95" s="167">
        <v>1781676235.52</v>
      </c>
      <c r="AC95" s="167">
        <v>3208.34</v>
      </c>
      <c r="AD95" s="117">
        <f t="shared" si="116"/>
        <v>1.6828236435620183E-3</v>
      </c>
      <c r="AE95" s="117">
        <f t="shared" si="117"/>
        <v>1.6828236469505699E-3</v>
      </c>
      <c r="AF95" s="167">
        <v>1823153994.9200001</v>
      </c>
      <c r="AG95" s="167">
        <v>3277.53</v>
      </c>
      <c r="AH95" s="117">
        <f t="shared" si="118"/>
        <v>2.3280188944033595E-2</v>
      </c>
      <c r="AI95" s="117">
        <f t="shared" si="119"/>
        <v>2.1565669473933576E-2</v>
      </c>
      <c r="AJ95" s="118">
        <f t="shared" si="70"/>
        <v>6.0980646815627891E-3</v>
      </c>
      <c r="AK95" s="118">
        <f t="shared" si="71"/>
        <v>5.8921605699311123E-3</v>
      </c>
      <c r="AL95" s="119">
        <f t="shared" si="72"/>
        <v>4.3857131931385629E-2</v>
      </c>
      <c r="AM95" s="119">
        <f t="shared" si="73"/>
        <v>4.190468924344589E-2</v>
      </c>
      <c r="AN95" s="120">
        <f t="shared" si="74"/>
        <v>7.6568568086727174E-3</v>
      </c>
      <c r="AO95" s="205">
        <f t="shared" si="75"/>
        <v>7.1319491568585204E-3</v>
      </c>
      <c r="AP95" s="124"/>
      <c r="AQ95" s="147">
        <v>1131224777.76</v>
      </c>
      <c r="AR95" s="148">
        <v>0.6573</v>
      </c>
      <c r="AS95" s="123" t="e">
        <f>(#REF!/AQ95)-1</f>
        <v>#REF!</v>
      </c>
      <c r="AT95" s="123" t="e">
        <f>(#REF!/AR95)-1</f>
        <v>#REF!</v>
      </c>
    </row>
    <row r="96" spans="1:46">
      <c r="A96" s="200" t="s">
        <v>17</v>
      </c>
      <c r="B96" s="167">
        <v>1605317749.22</v>
      </c>
      <c r="C96" s="167">
        <v>0.93310000000000004</v>
      </c>
      <c r="D96" s="167">
        <v>1597755636.8599999</v>
      </c>
      <c r="E96" s="167">
        <v>0.92879999999999996</v>
      </c>
      <c r="F96" s="117">
        <f t="shared" si="104"/>
        <v>-4.7106638942193543E-3</v>
      </c>
      <c r="G96" s="117">
        <f t="shared" si="105"/>
        <v>-4.6082949308756636E-3</v>
      </c>
      <c r="H96" s="167">
        <v>1593836107.78</v>
      </c>
      <c r="I96" s="167">
        <v>0.92649999999999999</v>
      </c>
      <c r="J96" s="117">
        <f t="shared" si="106"/>
        <v>-2.4531467701173659E-3</v>
      </c>
      <c r="K96" s="117">
        <f t="shared" si="107"/>
        <v>-2.4763135228251174E-3</v>
      </c>
      <c r="L96" s="167">
        <v>1594297737.5999999</v>
      </c>
      <c r="M96" s="167">
        <v>0.92700000000000005</v>
      </c>
      <c r="N96" s="117">
        <f t="shared" si="108"/>
        <v>2.8963443464894372E-4</v>
      </c>
      <c r="O96" s="117">
        <f t="shared" si="109"/>
        <v>5.3966540744744302E-4</v>
      </c>
      <c r="P96" s="167">
        <v>1601157715.5</v>
      </c>
      <c r="Q96" s="167">
        <v>0.93079999999999996</v>
      </c>
      <c r="R96" s="117">
        <f t="shared" si="110"/>
        <v>4.3028210717571905E-3</v>
      </c>
      <c r="S96" s="117">
        <f t="shared" si="111"/>
        <v>4.0992448759438124E-3</v>
      </c>
      <c r="T96" s="167">
        <v>1600785137.76</v>
      </c>
      <c r="U96" s="167">
        <v>0.93059999999999998</v>
      </c>
      <c r="V96" s="117">
        <f t="shared" si="112"/>
        <v>-2.326927175213737E-4</v>
      </c>
      <c r="W96" s="117">
        <f t="shared" si="113"/>
        <v>-2.1486892995270518E-4</v>
      </c>
      <c r="X96" s="167">
        <v>1612028312.1600001</v>
      </c>
      <c r="Y96" s="167">
        <v>0.93740000000000001</v>
      </c>
      <c r="Z96" s="117">
        <f t="shared" si="114"/>
        <v>7.0235374722011842E-3</v>
      </c>
      <c r="AA96" s="117">
        <f t="shared" si="115"/>
        <v>7.3071136900924438E-3</v>
      </c>
      <c r="AB96" s="167">
        <v>1614151508.27</v>
      </c>
      <c r="AC96" s="167">
        <v>0.93920000000000003</v>
      </c>
      <c r="AD96" s="117">
        <f t="shared" si="116"/>
        <v>1.317096042286607E-3</v>
      </c>
      <c r="AE96" s="117">
        <f t="shared" si="117"/>
        <v>1.9202048218476891E-3</v>
      </c>
      <c r="AF96" s="167">
        <v>1696835788.3299999</v>
      </c>
      <c r="AG96" s="167">
        <v>0.98870000000000002</v>
      </c>
      <c r="AH96" s="117">
        <f t="shared" si="118"/>
        <v>5.1224609112820223E-2</v>
      </c>
      <c r="AI96" s="117">
        <f t="shared" si="119"/>
        <v>5.2704429301533205E-2</v>
      </c>
      <c r="AJ96" s="118">
        <f t="shared" si="70"/>
        <v>7.0951493439820063E-3</v>
      </c>
      <c r="AK96" s="118">
        <f t="shared" si="71"/>
        <v>7.4088975891513885E-3</v>
      </c>
      <c r="AL96" s="119">
        <f t="shared" si="72"/>
        <v>6.2012080686329463E-2</v>
      </c>
      <c r="AM96" s="119">
        <f t="shared" si="73"/>
        <v>6.4491817398794213E-2</v>
      </c>
      <c r="AN96" s="120">
        <f t="shared" si="74"/>
        <v>1.8201871301929757E-2</v>
      </c>
      <c r="AO96" s="205">
        <f t="shared" si="75"/>
        <v>1.8670884836102807E-2</v>
      </c>
      <c r="AP96" s="124"/>
      <c r="AQ96" s="122">
        <v>318569106.36000001</v>
      </c>
      <c r="AR96" s="129">
        <v>123.8</v>
      </c>
      <c r="AS96" s="123" t="e">
        <f>(#REF!/AQ96)-1</f>
        <v>#REF!</v>
      </c>
      <c r="AT96" s="123" t="e">
        <f>(#REF!/AR96)-1</f>
        <v>#REF!</v>
      </c>
    </row>
    <row r="97" spans="1:47">
      <c r="A97" s="200" t="s">
        <v>21</v>
      </c>
      <c r="B97" s="167">
        <v>261204089.93000001</v>
      </c>
      <c r="C97" s="167">
        <v>122.5592</v>
      </c>
      <c r="D97" s="167">
        <v>267282658.44999999</v>
      </c>
      <c r="E97" s="167">
        <v>125.43049999999999</v>
      </c>
      <c r="F97" s="117">
        <f t="shared" si="104"/>
        <v>2.3271337449689147E-2</v>
      </c>
      <c r="G97" s="117">
        <f t="shared" si="105"/>
        <v>2.3427861800664421E-2</v>
      </c>
      <c r="H97" s="167">
        <v>265818903.5</v>
      </c>
      <c r="I97" s="167">
        <v>124.86539999999999</v>
      </c>
      <c r="J97" s="117">
        <f t="shared" si="106"/>
        <v>-5.4764306763800379E-3</v>
      </c>
      <c r="K97" s="117">
        <f t="shared" si="107"/>
        <v>-4.5052838025839096E-3</v>
      </c>
      <c r="L97" s="167">
        <v>266753435.83000001</v>
      </c>
      <c r="M97" s="167">
        <v>125.2497</v>
      </c>
      <c r="N97" s="117">
        <f t="shared" si="108"/>
        <v>3.5156729551403523E-3</v>
      </c>
      <c r="O97" s="117">
        <f t="shared" si="109"/>
        <v>3.0777140825241447E-3</v>
      </c>
      <c r="P97" s="167">
        <v>266062405.94999999</v>
      </c>
      <c r="Q97" s="167">
        <v>125.0466</v>
      </c>
      <c r="R97" s="117">
        <f t="shared" si="110"/>
        <v>-2.5905191355826179E-3</v>
      </c>
      <c r="S97" s="117">
        <f t="shared" si="111"/>
        <v>-1.6215607702054877E-3</v>
      </c>
      <c r="T97" s="167">
        <v>269140753</v>
      </c>
      <c r="U97" s="167">
        <v>126.6591</v>
      </c>
      <c r="V97" s="117">
        <f t="shared" si="112"/>
        <v>1.1570018842040062E-2</v>
      </c>
      <c r="W97" s="117">
        <f t="shared" si="113"/>
        <v>1.2895192672171792E-2</v>
      </c>
      <c r="X97" s="167">
        <v>267402845.09999999</v>
      </c>
      <c r="Y97" s="167">
        <v>124.8742</v>
      </c>
      <c r="Z97" s="117">
        <f t="shared" si="114"/>
        <v>-6.4572454398981564E-3</v>
      </c>
      <c r="AA97" s="117">
        <f t="shared" si="115"/>
        <v>-1.4092157610467731E-2</v>
      </c>
      <c r="AB97" s="167">
        <v>264832992.97</v>
      </c>
      <c r="AC97" s="167">
        <v>123.68600000000001</v>
      </c>
      <c r="AD97" s="117">
        <f t="shared" si="116"/>
        <v>-9.6104143134264474E-3</v>
      </c>
      <c r="AE97" s="117">
        <f t="shared" si="117"/>
        <v>-9.5151760732000261E-3</v>
      </c>
      <c r="AF97" s="167">
        <v>271307460.22000003</v>
      </c>
      <c r="AG97" s="167">
        <v>126.9597</v>
      </c>
      <c r="AH97" s="117">
        <f t="shared" si="118"/>
        <v>2.4447358984208779E-2</v>
      </c>
      <c r="AI97" s="117">
        <f t="shared" si="119"/>
        <v>2.6467829827142852E-2</v>
      </c>
      <c r="AJ97" s="118">
        <f t="shared" si="70"/>
        <v>4.8337223332238855E-3</v>
      </c>
      <c r="AK97" s="118">
        <f t="shared" si="71"/>
        <v>4.5168025157557561E-3</v>
      </c>
      <c r="AL97" s="119">
        <f t="shared" si="72"/>
        <v>1.505822260725887E-2</v>
      </c>
      <c r="AM97" s="119">
        <f t="shared" si="73"/>
        <v>1.2191612087969058E-2</v>
      </c>
      <c r="AN97" s="120">
        <f t="shared" si="74"/>
        <v>1.346579259704753E-2</v>
      </c>
      <c r="AO97" s="205">
        <f t="shared" si="75"/>
        <v>1.499529224171316E-2</v>
      </c>
      <c r="AP97" s="124"/>
      <c r="AQ97" s="149">
        <v>107042123.67</v>
      </c>
      <c r="AR97" s="141">
        <v>98.67</v>
      </c>
      <c r="AS97" s="123" t="e">
        <f>(#REF!/AQ97)-1</f>
        <v>#REF!</v>
      </c>
      <c r="AT97" s="123" t="e">
        <f>(#REF!/AR97)-1</f>
        <v>#REF!</v>
      </c>
      <c r="AU97" s="265"/>
    </row>
    <row r="98" spans="1:47">
      <c r="A98" s="200" t="s">
        <v>42</v>
      </c>
      <c r="B98" s="167">
        <v>981684834.46000004</v>
      </c>
      <c r="C98" s="168">
        <v>552.20000000000005</v>
      </c>
      <c r="D98" s="167">
        <v>988674646.61000001</v>
      </c>
      <c r="E98" s="168">
        <v>552.20000000000005</v>
      </c>
      <c r="F98" s="117">
        <f t="shared" si="104"/>
        <v>7.120220160928629E-3</v>
      </c>
      <c r="G98" s="117">
        <f t="shared" si="105"/>
        <v>0</v>
      </c>
      <c r="H98" s="167">
        <v>1001364532.59</v>
      </c>
      <c r="I98" s="168">
        <v>552.20000000000005</v>
      </c>
      <c r="J98" s="117">
        <f t="shared" si="106"/>
        <v>1.2835249718915637E-2</v>
      </c>
      <c r="K98" s="117">
        <f t="shared" si="107"/>
        <v>0</v>
      </c>
      <c r="L98" s="167">
        <v>1001250030.52</v>
      </c>
      <c r="M98" s="168">
        <v>552.20000000000005</v>
      </c>
      <c r="N98" s="117">
        <f t="shared" si="108"/>
        <v>-1.1434604110043343E-4</v>
      </c>
      <c r="O98" s="117">
        <f t="shared" si="109"/>
        <v>0</v>
      </c>
      <c r="P98" s="167">
        <v>1001448061.39</v>
      </c>
      <c r="Q98" s="168">
        <v>552.20000000000005</v>
      </c>
      <c r="R98" s="117">
        <f t="shared" si="110"/>
        <v>1.9778363442062247E-4</v>
      </c>
      <c r="S98" s="117">
        <f t="shared" si="111"/>
        <v>0</v>
      </c>
      <c r="T98" s="167">
        <v>1007416400.9400001</v>
      </c>
      <c r="U98" s="168">
        <v>552.20000000000005</v>
      </c>
      <c r="V98" s="117">
        <f t="shared" si="112"/>
        <v>5.9597095247416777E-3</v>
      </c>
      <c r="W98" s="117">
        <f t="shared" si="113"/>
        <v>0</v>
      </c>
      <c r="X98" s="167">
        <v>1005478559.2</v>
      </c>
      <c r="Y98" s="168">
        <v>552.20000000000005</v>
      </c>
      <c r="Z98" s="117">
        <f t="shared" si="114"/>
        <v>-1.9235757311394258E-3</v>
      </c>
      <c r="AA98" s="117">
        <f t="shared" si="115"/>
        <v>0</v>
      </c>
      <c r="AB98" s="167">
        <v>1004329899.12</v>
      </c>
      <c r="AC98" s="168">
        <v>552.20000000000005</v>
      </c>
      <c r="AD98" s="117">
        <f t="shared" si="116"/>
        <v>-1.1424013664836016E-3</v>
      </c>
      <c r="AE98" s="117">
        <f t="shared" si="117"/>
        <v>0</v>
      </c>
      <c r="AF98" s="167">
        <v>1008337025.96</v>
      </c>
      <c r="AG98" s="168">
        <v>552.20000000000005</v>
      </c>
      <c r="AH98" s="117">
        <f t="shared" si="118"/>
        <v>3.9898511868571296E-3</v>
      </c>
      <c r="AI98" s="117">
        <f t="shared" si="119"/>
        <v>0</v>
      </c>
      <c r="AJ98" s="118">
        <f t="shared" si="70"/>
        <v>3.3653113858925295E-3</v>
      </c>
      <c r="AK98" s="118">
        <f t="shared" si="71"/>
        <v>0</v>
      </c>
      <c r="AL98" s="119">
        <f t="shared" si="72"/>
        <v>1.9887613602127891E-2</v>
      </c>
      <c r="AM98" s="119">
        <f t="shared" si="73"/>
        <v>0</v>
      </c>
      <c r="AN98" s="120">
        <f t="shared" si="74"/>
        <v>5.0896684240327112E-3</v>
      </c>
      <c r="AO98" s="205">
        <f t="shared" si="75"/>
        <v>0</v>
      </c>
      <c r="AP98" s="124"/>
      <c r="AQ98" s="122">
        <v>1812522091.8199999</v>
      </c>
      <c r="AR98" s="126">
        <v>1.6227</v>
      </c>
      <c r="AS98" s="123" t="e">
        <f>(#REF!/AQ98)-1</f>
        <v>#REF!</v>
      </c>
      <c r="AT98" s="123" t="e">
        <f>(#REF!/AR98)-1</f>
        <v>#REF!</v>
      </c>
    </row>
    <row r="99" spans="1:47">
      <c r="A99" s="200" t="s">
        <v>72</v>
      </c>
      <c r="B99" s="167">
        <v>1671218668.3199999</v>
      </c>
      <c r="C99" s="168">
        <v>2.35</v>
      </c>
      <c r="D99" s="167">
        <v>1690596469.8499999</v>
      </c>
      <c r="E99" s="168">
        <v>2.37</v>
      </c>
      <c r="F99" s="117">
        <f t="shared" si="104"/>
        <v>1.159501260806259E-2</v>
      </c>
      <c r="G99" s="117">
        <f t="shared" si="105"/>
        <v>8.5106382978723475E-3</v>
      </c>
      <c r="H99" s="167">
        <v>1654278347.3099999</v>
      </c>
      <c r="I99" s="168">
        <v>2.3199999999999998</v>
      </c>
      <c r="J99" s="117">
        <f t="shared" si="106"/>
        <v>-2.1482431312081426E-2</v>
      </c>
      <c r="K99" s="117">
        <f t="shared" si="107"/>
        <v>-2.109704641350222E-2</v>
      </c>
      <c r="L99" s="167">
        <v>1658612921.51</v>
      </c>
      <c r="M99" s="168">
        <v>2.33</v>
      </c>
      <c r="N99" s="117">
        <f t="shared" si="108"/>
        <v>2.6202205977297844E-3</v>
      </c>
      <c r="O99" s="117">
        <f t="shared" si="109"/>
        <v>4.3103448275863066E-3</v>
      </c>
      <c r="P99" s="167">
        <v>1547867189.77</v>
      </c>
      <c r="Q99" s="168">
        <v>2.17</v>
      </c>
      <c r="R99" s="117">
        <f t="shared" si="110"/>
        <v>-6.6770088610654962E-2</v>
      </c>
      <c r="S99" s="117">
        <f t="shared" si="111"/>
        <v>-6.8669527896995763E-2</v>
      </c>
      <c r="T99" s="167">
        <v>1689954708.8800001</v>
      </c>
      <c r="U99" s="168">
        <v>2.37</v>
      </c>
      <c r="V99" s="117">
        <f t="shared" si="112"/>
        <v>9.1795678627384789E-2</v>
      </c>
      <c r="W99" s="117">
        <f t="shared" si="113"/>
        <v>9.2165898617511607E-2</v>
      </c>
      <c r="X99" s="167">
        <v>1689954708.8800001</v>
      </c>
      <c r="Y99" s="168">
        <v>2.36</v>
      </c>
      <c r="Z99" s="117">
        <f t="shared" si="114"/>
        <v>0</v>
      </c>
      <c r="AA99" s="117">
        <f t="shared" si="115"/>
        <v>-4.2194092827005196E-3</v>
      </c>
      <c r="AB99" s="167">
        <v>1533025019.9100001</v>
      </c>
      <c r="AC99" s="168">
        <v>2.37</v>
      </c>
      <c r="AD99" s="117">
        <f t="shared" si="116"/>
        <v>-9.2860292731752295E-2</v>
      </c>
      <c r="AE99" s="117">
        <f t="shared" si="117"/>
        <v>4.2372881355933183E-3</v>
      </c>
      <c r="AF99" s="167">
        <v>1651183353.4300001</v>
      </c>
      <c r="AG99" s="168">
        <v>2.37</v>
      </c>
      <c r="AH99" s="117">
        <f t="shared" si="118"/>
        <v>7.7075280563220522E-2</v>
      </c>
      <c r="AI99" s="117">
        <f t="shared" si="119"/>
        <v>0</v>
      </c>
      <c r="AJ99" s="118">
        <f t="shared" si="70"/>
        <v>2.4667246773862547E-4</v>
      </c>
      <c r="AK99" s="118">
        <f t="shared" si="71"/>
        <v>1.9047732856706352E-3</v>
      </c>
      <c r="AL99" s="119">
        <f t="shared" si="72"/>
        <v>-2.331314250496265E-2</v>
      </c>
      <c r="AM99" s="119">
        <f t="shared" si="73"/>
        <v>0</v>
      </c>
      <c r="AN99" s="120">
        <f t="shared" si="74"/>
        <v>6.3302721830279463E-2</v>
      </c>
      <c r="AO99" s="205">
        <f t="shared" si="75"/>
        <v>4.4324912487212986E-2</v>
      </c>
      <c r="AP99" s="124"/>
      <c r="AQ99" s="122">
        <v>146744114.84999999</v>
      </c>
      <c r="AR99" s="126">
        <v>1.0862860000000001</v>
      </c>
      <c r="AS99" s="123" t="e">
        <f>(#REF!/AQ99)-1</f>
        <v>#REF!</v>
      </c>
      <c r="AT99" s="123" t="e">
        <f>(#REF!/AR99)-1</f>
        <v>#REF!</v>
      </c>
    </row>
    <row r="100" spans="1:47">
      <c r="A100" s="201" t="s">
        <v>68</v>
      </c>
      <c r="B100" s="167">
        <v>133903011.7</v>
      </c>
      <c r="C100" s="168">
        <v>1.3849039999999999</v>
      </c>
      <c r="D100" s="167">
        <v>136726508.69999999</v>
      </c>
      <c r="E100" s="168">
        <v>1.414048</v>
      </c>
      <c r="F100" s="117">
        <f t="shared" si="104"/>
        <v>2.108613513731734E-2</v>
      </c>
      <c r="G100" s="117">
        <f t="shared" si="105"/>
        <v>2.1044057927480937E-2</v>
      </c>
      <c r="H100" s="167">
        <v>135352135.46000001</v>
      </c>
      <c r="I100" s="168">
        <v>1.4049940000000001</v>
      </c>
      <c r="J100" s="117">
        <f t="shared" si="106"/>
        <v>-1.005198811165124E-2</v>
      </c>
      <c r="K100" s="117">
        <f t="shared" si="107"/>
        <v>-6.4028943854804758E-3</v>
      </c>
      <c r="L100" s="167">
        <v>136052221.84999999</v>
      </c>
      <c r="M100" s="168">
        <v>1.412479</v>
      </c>
      <c r="N100" s="117">
        <f t="shared" si="108"/>
        <v>5.1723335403664836E-3</v>
      </c>
      <c r="O100" s="117">
        <f t="shared" si="109"/>
        <v>5.3274248858001978E-3</v>
      </c>
      <c r="P100" s="167">
        <v>135793946.77000001</v>
      </c>
      <c r="Q100" s="168">
        <v>1.410191</v>
      </c>
      <c r="R100" s="117">
        <f t="shared" si="110"/>
        <v>-1.898352533226074E-3</v>
      </c>
      <c r="S100" s="117">
        <f t="shared" si="111"/>
        <v>-1.6198470915320283E-3</v>
      </c>
      <c r="T100" s="167">
        <v>136911393.18000001</v>
      </c>
      <c r="U100" s="168">
        <v>1.421832</v>
      </c>
      <c r="V100" s="117">
        <f t="shared" si="112"/>
        <v>8.2289854340316295E-3</v>
      </c>
      <c r="W100" s="117">
        <f t="shared" si="113"/>
        <v>8.2549101504689887E-3</v>
      </c>
      <c r="X100" s="167">
        <v>129723512.69</v>
      </c>
      <c r="Y100" s="168">
        <v>1.34789</v>
      </c>
      <c r="Z100" s="117">
        <f t="shared" si="114"/>
        <v>-5.2500236269964522E-2</v>
      </c>
      <c r="AA100" s="117">
        <f t="shared" si="115"/>
        <v>-5.2004737549865211E-2</v>
      </c>
      <c r="AB100" s="167">
        <v>129531168.13</v>
      </c>
      <c r="AC100" s="168">
        <v>1.3461559999999999</v>
      </c>
      <c r="AD100" s="117">
        <f t="shared" si="116"/>
        <v>-1.4827270400829167E-3</v>
      </c>
      <c r="AE100" s="117">
        <f t="shared" si="117"/>
        <v>-1.2864551261602389E-3</v>
      </c>
      <c r="AF100" s="167">
        <v>132274382.94</v>
      </c>
      <c r="AG100" s="168">
        <v>1.374463</v>
      </c>
      <c r="AH100" s="117">
        <f t="shared" si="118"/>
        <v>2.1178028806525227E-2</v>
      </c>
      <c r="AI100" s="117">
        <f t="shared" si="119"/>
        <v>2.1028023498019608E-2</v>
      </c>
      <c r="AJ100" s="118">
        <f t="shared" si="70"/>
        <v>-1.283477629585509E-3</v>
      </c>
      <c r="AK100" s="118">
        <f t="shared" si="71"/>
        <v>-7.0743971140852782E-4</v>
      </c>
      <c r="AL100" s="119">
        <f t="shared" si="72"/>
        <v>-3.2562271956849805E-2</v>
      </c>
      <c r="AM100" s="119">
        <f t="shared" si="73"/>
        <v>-2.7994099210210673E-2</v>
      </c>
      <c r="AN100" s="120">
        <f t="shared" si="74"/>
        <v>2.3414111164286714E-2</v>
      </c>
      <c r="AO100" s="205">
        <f t="shared" si="75"/>
        <v>2.3075404443958822E-2</v>
      </c>
      <c r="AP100" s="124"/>
      <c r="AQ100" s="122"/>
      <c r="AR100" s="126"/>
      <c r="AS100" s="123"/>
      <c r="AT100" s="123"/>
    </row>
    <row r="101" spans="1:47">
      <c r="A101" s="200" t="s">
        <v>133</v>
      </c>
      <c r="B101" s="167">
        <v>508320204.64999998</v>
      </c>
      <c r="C101" s="168">
        <v>1.0246999999999999</v>
      </c>
      <c r="D101" s="167">
        <v>508998146.86000001</v>
      </c>
      <c r="E101" s="168">
        <v>1.026</v>
      </c>
      <c r="F101" s="117">
        <f t="shared" si="104"/>
        <v>1.3336912516920907E-3</v>
      </c>
      <c r="G101" s="117">
        <f t="shared" si="105"/>
        <v>1.2686639992193606E-3</v>
      </c>
      <c r="H101" s="167">
        <v>511025861.08999997</v>
      </c>
      <c r="I101" s="168">
        <v>1.0301</v>
      </c>
      <c r="J101" s="117">
        <f t="shared" si="106"/>
        <v>3.9837359772503895E-3</v>
      </c>
      <c r="K101" s="117">
        <f t="shared" si="107"/>
        <v>3.9961013645224098E-3</v>
      </c>
      <c r="L101" s="167">
        <v>511179085.23000002</v>
      </c>
      <c r="M101" s="168">
        <v>1.0304</v>
      </c>
      <c r="N101" s="117">
        <f t="shared" si="108"/>
        <v>2.9983637163337224E-4</v>
      </c>
      <c r="O101" s="117">
        <f t="shared" si="109"/>
        <v>2.9123386079018247E-4</v>
      </c>
      <c r="P101" s="167">
        <v>510853138.63</v>
      </c>
      <c r="Q101" s="168">
        <v>1.0302</v>
      </c>
      <c r="R101" s="117">
        <f t="shared" si="110"/>
        <v>-6.376368075649405E-4</v>
      </c>
      <c r="S101" s="117">
        <f t="shared" si="111"/>
        <v>-1.9409937888196621E-4</v>
      </c>
      <c r="T101" s="167">
        <v>511452887.27999997</v>
      </c>
      <c r="U101" s="168">
        <v>1.0314000000000001</v>
      </c>
      <c r="V101" s="117">
        <f t="shared" si="112"/>
        <v>1.1740138302925476E-3</v>
      </c>
      <c r="W101" s="117">
        <f t="shared" si="113"/>
        <v>1.1648223645894873E-3</v>
      </c>
      <c r="X101" s="167">
        <v>514709676.97000003</v>
      </c>
      <c r="Y101" s="168">
        <v>1.0338000000000001</v>
      </c>
      <c r="Z101" s="117">
        <f t="shared" si="114"/>
        <v>6.3677217804366318E-3</v>
      </c>
      <c r="AA101" s="117">
        <f t="shared" si="115"/>
        <v>2.3269342641069977E-3</v>
      </c>
      <c r="AB101" s="396">
        <v>513526811.87</v>
      </c>
      <c r="AC101" s="168">
        <v>1.0315000000000001</v>
      </c>
      <c r="AD101" s="117">
        <f t="shared" si="116"/>
        <v>-2.298120965907092E-3</v>
      </c>
      <c r="AE101" s="117">
        <f t="shared" si="117"/>
        <v>-2.2248017024569244E-3</v>
      </c>
      <c r="AF101" s="396">
        <v>513141904.76999998</v>
      </c>
      <c r="AG101" s="168">
        <v>1.0307999999999999</v>
      </c>
      <c r="AH101" s="117">
        <f t="shared" si="118"/>
        <v>-7.4953652098201174E-4</v>
      </c>
      <c r="AI101" s="117">
        <f t="shared" si="119"/>
        <v>-6.7862336403310222E-4</v>
      </c>
      <c r="AJ101" s="118">
        <f t="shared" si="70"/>
        <v>1.1842131146063736E-3</v>
      </c>
      <c r="AK101" s="118">
        <f t="shared" si="71"/>
        <v>7.4377892598205563E-4</v>
      </c>
      <c r="AL101" s="119">
        <f t="shared" si="72"/>
        <v>8.1410078515270264E-3</v>
      </c>
      <c r="AM101" s="119">
        <f t="shared" si="73"/>
        <v>4.6783625730993329E-3</v>
      </c>
      <c r="AN101" s="120">
        <f t="shared" si="74"/>
        <v>2.7952979843695169E-3</v>
      </c>
      <c r="AO101" s="205">
        <f t="shared" si="75"/>
        <v>1.9070124712722754E-3</v>
      </c>
      <c r="AP101" s="124"/>
      <c r="AQ101" s="122"/>
      <c r="AR101" s="126"/>
      <c r="AS101" s="123"/>
      <c r="AT101" s="123"/>
    </row>
    <row r="102" spans="1:47">
      <c r="A102" s="200" t="s">
        <v>142</v>
      </c>
      <c r="B102" s="167">
        <v>310246443.66000003</v>
      </c>
      <c r="C102" s="168">
        <v>0.95820000000000005</v>
      </c>
      <c r="D102" s="167">
        <v>312152112.72000003</v>
      </c>
      <c r="E102" s="168">
        <v>0.96409999999999996</v>
      </c>
      <c r="F102" s="117">
        <f t="shared" si="104"/>
        <v>6.1424364370423878E-3</v>
      </c>
      <c r="G102" s="117">
        <f t="shared" si="105"/>
        <v>6.1573784178667341E-3</v>
      </c>
      <c r="H102" s="167">
        <v>312162147.08999997</v>
      </c>
      <c r="I102" s="168">
        <v>0.96419999999999995</v>
      </c>
      <c r="J102" s="117">
        <f t="shared" si="106"/>
        <v>3.2145769934115356E-5</v>
      </c>
      <c r="K102" s="117">
        <f t="shared" si="107"/>
        <v>1.0372368011615911E-4</v>
      </c>
      <c r="L102" s="167">
        <v>312555805.72000003</v>
      </c>
      <c r="M102" s="168">
        <v>0.96540000000000004</v>
      </c>
      <c r="N102" s="117">
        <f t="shared" si="108"/>
        <v>1.2610709968193501E-3</v>
      </c>
      <c r="O102" s="117">
        <f t="shared" si="109"/>
        <v>1.2445550715620098E-3</v>
      </c>
      <c r="P102" s="167">
        <v>310249876.27999997</v>
      </c>
      <c r="Q102" s="168">
        <v>0.95830000000000004</v>
      </c>
      <c r="R102" s="117">
        <f t="shared" si="110"/>
        <v>-7.3776567185758852E-3</v>
      </c>
      <c r="S102" s="117">
        <f t="shared" si="111"/>
        <v>-7.3544644706857211E-3</v>
      </c>
      <c r="T102" s="167">
        <v>308443676.66000003</v>
      </c>
      <c r="U102" s="168">
        <v>0.96579999999999999</v>
      </c>
      <c r="V102" s="117">
        <f t="shared" si="112"/>
        <v>-5.8217577446182545E-3</v>
      </c>
      <c r="W102" s="117">
        <f t="shared" si="113"/>
        <v>7.826359177710478E-3</v>
      </c>
      <c r="X102" s="167">
        <v>308103056.19</v>
      </c>
      <c r="Y102" s="168">
        <v>0.96740000000000004</v>
      </c>
      <c r="Z102" s="117">
        <f t="shared" si="114"/>
        <v>-1.104319834624126E-3</v>
      </c>
      <c r="AA102" s="117">
        <f t="shared" si="115"/>
        <v>1.6566576931042098E-3</v>
      </c>
      <c r="AB102" s="396">
        <v>304882082.18000001</v>
      </c>
      <c r="AC102" s="168">
        <v>0.96740000000000004</v>
      </c>
      <c r="AD102" s="117">
        <f t="shared" si="116"/>
        <v>-1.0454209866758643E-2</v>
      </c>
      <c r="AE102" s="117">
        <f t="shared" si="117"/>
        <v>0</v>
      </c>
      <c r="AF102" s="396">
        <v>313670879.73000002</v>
      </c>
      <c r="AG102" s="168">
        <v>0.99439999999999995</v>
      </c>
      <c r="AH102" s="117">
        <f t="shared" si="118"/>
        <v>2.8826874597409676E-2</v>
      </c>
      <c r="AI102" s="117">
        <f t="shared" si="119"/>
        <v>2.790986148439106E-2</v>
      </c>
      <c r="AJ102" s="118">
        <f t="shared" si="70"/>
        <v>1.4380729545785775E-3</v>
      </c>
      <c r="AK102" s="118">
        <f t="shared" si="71"/>
        <v>4.6930088817581164E-3</v>
      </c>
      <c r="AL102" s="119">
        <f t="shared" si="72"/>
        <v>4.8654708653608318E-3</v>
      </c>
      <c r="AM102" s="119">
        <f t="shared" si="73"/>
        <v>3.1428275075199665E-2</v>
      </c>
      <c r="AN102" s="120">
        <f t="shared" si="74"/>
        <v>1.2262590237882384E-2</v>
      </c>
      <c r="AO102" s="205">
        <f t="shared" si="75"/>
        <v>1.0421977152796068E-2</v>
      </c>
      <c r="AP102" s="124"/>
      <c r="AQ102" s="122"/>
      <c r="AR102" s="126"/>
      <c r="AS102" s="123"/>
      <c r="AT102" s="123"/>
    </row>
    <row r="103" spans="1:47" s="266" customFormat="1">
      <c r="A103" s="200" t="s">
        <v>144</v>
      </c>
      <c r="B103" s="167">
        <v>226277060.25</v>
      </c>
      <c r="C103" s="168">
        <v>119.8479</v>
      </c>
      <c r="D103" s="167">
        <v>227773030.81</v>
      </c>
      <c r="E103" s="168">
        <v>120.5924</v>
      </c>
      <c r="F103" s="117">
        <f t="shared" si="104"/>
        <v>6.6112338491016009E-3</v>
      </c>
      <c r="G103" s="117">
        <f t="shared" si="105"/>
        <v>6.21204042790906E-3</v>
      </c>
      <c r="H103" s="167">
        <v>227917583.09999999</v>
      </c>
      <c r="I103" s="168">
        <v>120.66</v>
      </c>
      <c r="J103" s="117">
        <f t="shared" si="106"/>
        <v>6.3463303572832525E-4</v>
      </c>
      <c r="K103" s="117">
        <f t="shared" si="107"/>
        <v>5.6056600581793519E-4</v>
      </c>
      <c r="L103" s="167">
        <v>227689996.19999999</v>
      </c>
      <c r="M103" s="168">
        <v>120.55</v>
      </c>
      <c r="N103" s="117">
        <f t="shared" si="108"/>
        <v>-9.985491110624451E-4</v>
      </c>
      <c r="O103" s="117">
        <f t="shared" si="109"/>
        <v>-9.116525774904644E-4</v>
      </c>
      <c r="P103" s="167">
        <v>227418176.61000001</v>
      </c>
      <c r="Q103" s="168">
        <v>120.41</v>
      </c>
      <c r="R103" s="117">
        <f t="shared" si="110"/>
        <v>-1.1938143727720516E-3</v>
      </c>
      <c r="S103" s="117">
        <f t="shared" si="111"/>
        <v>-1.1613438407299924E-3</v>
      </c>
      <c r="T103" s="167">
        <v>228026179.30000001</v>
      </c>
      <c r="U103" s="168">
        <v>120.71</v>
      </c>
      <c r="V103" s="117">
        <f t="shared" si="112"/>
        <v>2.6735008567176357E-3</v>
      </c>
      <c r="W103" s="117">
        <f t="shared" si="113"/>
        <v>2.4914874179885155E-3</v>
      </c>
      <c r="X103" s="167">
        <v>227949685.58000001</v>
      </c>
      <c r="Y103" s="168">
        <v>120.68</v>
      </c>
      <c r="Z103" s="117">
        <f t="shared" si="114"/>
        <v>-3.354602538832207E-4</v>
      </c>
      <c r="AA103" s="117">
        <f t="shared" si="115"/>
        <v>-2.4852953359280031E-4</v>
      </c>
      <c r="AB103" s="167">
        <v>227693419.69999999</v>
      </c>
      <c r="AC103" s="168">
        <v>120.55</v>
      </c>
      <c r="AD103" s="117">
        <f t="shared" si="116"/>
        <v>-1.1242212479827586E-3</v>
      </c>
      <c r="AE103" s="117">
        <f t="shared" si="117"/>
        <v>-1.0772290354657745E-3</v>
      </c>
      <c r="AF103" s="396">
        <v>243036429.46538219</v>
      </c>
      <c r="AG103" s="168">
        <v>121.45</v>
      </c>
      <c r="AH103" s="117">
        <f t="shared" si="118"/>
        <v>6.738451109214115E-2</v>
      </c>
      <c r="AI103" s="117">
        <f t="shared" si="119"/>
        <v>7.4657818332642531E-3</v>
      </c>
      <c r="AJ103" s="118">
        <f t="shared" si="70"/>
        <v>9.2064792309985294E-3</v>
      </c>
      <c r="AK103" s="118">
        <f t="shared" si="71"/>
        <v>1.6663900872125915E-3</v>
      </c>
      <c r="AL103" s="119">
        <f t="shared" si="72"/>
        <v>6.7011439418893981E-2</v>
      </c>
      <c r="AM103" s="119">
        <f t="shared" si="73"/>
        <v>7.1115592690750417E-3</v>
      </c>
      <c r="AN103" s="120">
        <f t="shared" si="74"/>
        <v>2.3657242127303496E-2</v>
      </c>
      <c r="AO103" s="205">
        <f t="shared" si="75"/>
        <v>3.4233705266892129E-3</v>
      </c>
      <c r="AP103" s="124"/>
      <c r="AQ103" s="122"/>
      <c r="AR103" s="126"/>
      <c r="AS103" s="123"/>
      <c r="AT103" s="123"/>
    </row>
    <row r="104" spans="1:47" s="282" customFormat="1">
      <c r="A104" s="200" t="s">
        <v>150</v>
      </c>
      <c r="B104" s="167">
        <v>135134398.41999999</v>
      </c>
      <c r="C104" s="168">
        <v>3.1021999999999998</v>
      </c>
      <c r="D104" s="167">
        <v>131688979.29000001</v>
      </c>
      <c r="E104" s="168">
        <v>3.0230999999999999</v>
      </c>
      <c r="F104" s="117">
        <f t="shared" si="104"/>
        <v>-2.5496240559650545E-2</v>
      </c>
      <c r="G104" s="117">
        <f t="shared" si="105"/>
        <v>-2.5498033653536183E-2</v>
      </c>
      <c r="H104" s="167">
        <v>133613437.65000001</v>
      </c>
      <c r="I104" s="168">
        <v>3.0672999999999999</v>
      </c>
      <c r="J104" s="117">
        <f t="shared" si="106"/>
        <v>1.4613662968425301E-2</v>
      </c>
      <c r="K104" s="117">
        <f t="shared" si="107"/>
        <v>1.4620753531143534E-2</v>
      </c>
      <c r="L104" s="167">
        <v>132557583.75</v>
      </c>
      <c r="M104" s="168">
        <v>3.0430999999999999</v>
      </c>
      <c r="N104" s="117">
        <f t="shared" si="108"/>
        <v>-7.9023032306511868E-3</v>
      </c>
      <c r="O104" s="117">
        <f t="shared" si="109"/>
        <v>-7.8896749584324976E-3</v>
      </c>
      <c r="P104" s="167">
        <v>133640264.83</v>
      </c>
      <c r="Q104" s="168">
        <v>3.0678999999999998</v>
      </c>
      <c r="R104" s="117">
        <f t="shared" si="110"/>
        <v>8.1676283572119524E-3</v>
      </c>
      <c r="S104" s="117">
        <f t="shared" si="111"/>
        <v>8.1495843054779447E-3</v>
      </c>
      <c r="T104" s="167">
        <v>133779088.58</v>
      </c>
      <c r="U104" s="168">
        <v>3.0710999999999999</v>
      </c>
      <c r="V104" s="117">
        <f t="shared" si="112"/>
        <v>1.0387868519760402E-3</v>
      </c>
      <c r="W104" s="117">
        <f t="shared" si="113"/>
        <v>1.0430587698425932E-3</v>
      </c>
      <c r="X104" s="167">
        <v>134114239.91</v>
      </c>
      <c r="Y104" s="168">
        <v>3.0788000000000002</v>
      </c>
      <c r="Z104" s="117">
        <f t="shared" si="114"/>
        <v>2.5052594808162225E-3</v>
      </c>
      <c r="AA104" s="117">
        <f t="shared" si="115"/>
        <v>2.5072449610889459E-3</v>
      </c>
      <c r="AB104" s="167">
        <v>136050906.88</v>
      </c>
      <c r="AC104" s="168">
        <v>3.1233</v>
      </c>
      <c r="AD104" s="117">
        <f t="shared" si="116"/>
        <v>1.4440427588447262E-2</v>
      </c>
      <c r="AE104" s="117">
        <f t="shared" si="117"/>
        <v>1.4453683253215461E-2</v>
      </c>
      <c r="AF104" s="167">
        <v>139654362.56</v>
      </c>
      <c r="AG104" s="168">
        <v>3.206</v>
      </c>
      <c r="AH104" s="117">
        <f t="shared" si="118"/>
        <v>2.6486083500923203E-2</v>
      </c>
      <c r="AI104" s="117">
        <f t="shared" si="119"/>
        <v>2.647840425191304E-2</v>
      </c>
      <c r="AJ104" s="118">
        <f t="shared" si="70"/>
        <v>4.231663119687281E-3</v>
      </c>
      <c r="AK104" s="118">
        <f t="shared" si="71"/>
        <v>4.2331275575891048E-3</v>
      </c>
      <c r="AL104" s="119">
        <f t="shared" si="72"/>
        <v>6.0486331604552565E-2</v>
      </c>
      <c r="AM104" s="119">
        <f t="shared" si="73"/>
        <v>6.0500810426383535E-2</v>
      </c>
      <c r="AN104" s="120">
        <f t="shared" si="74"/>
        <v>1.5887605980934316E-2</v>
      </c>
      <c r="AO104" s="205">
        <f t="shared" si="75"/>
        <v>1.5886260902206465E-2</v>
      </c>
      <c r="AP104" s="124"/>
      <c r="AQ104" s="122"/>
      <c r="AR104" s="126"/>
      <c r="AS104" s="123"/>
      <c r="AT104" s="123"/>
    </row>
    <row r="105" spans="1:47" s="282" customFormat="1">
      <c r="A105" s="200" t="s">
        <v>159</v>
      </c>
      <c r="B105" s="167">
        <v>439907347.06</v>
      </c>
      <c r="C105" s="168">
        <v>98.35</v>
      </c>
      <c r="D105" s="167">
        <v>334980251.24000001</v>
      </c>
      <c r="E105" s="168">
        <v>104.74</v>
      </c>
      <c r="F105" s="117">
        <f t="shared" si="104"/>
        <v>-0.23852089882392608</v>
      </c>
      <c r="G105" s="117">
        <f t="shared" si="105"/>
        <v>6.4972038637519075E-2</v>
      </c>
      <c r="H105" s="167">
        <v>335546760.91000003</v>
      </c>
      <c r="I105" s="168">
        <v>104.88</v>
      </c>
      <c r="J105" s="117">
        <f t="shared" si="106"/>
        <v>1.6911733390340528E-3</v>
      </c>
      <c r="K105" s="117">
        <f t="shared" si="107"/>
        <v>1.3366431162879567E-3</v>
      </c>
      <c r="L105" s="167">
        <v>335757483.19</v>
      </c>
      <c r="M105" s="168">
        <v>104.98</v>
      </c>
      <c r="N105" s="117">
        <f t="shared" si="108"/>
        <v>6.2799676393386812E-4</v>
      </c>
      <c r="O105" s="117">
        <f t="shared" si="109"/>
        <v>9.5347063310458177E-4</v>
      </c>
      <c r="P105" s="167">
        <v>337580555.56999999</v>
      </c>
      <c r="Q105" s="168">
        <v>105.5</v>
      </c>
      <c r="R105" s="117">
        <f t="shared" si="110"/>
        <v>5.4297297045449514E-3</v>
      </c>
      <c r="S105" s="117">
        <f t="shared" si="111"/>
        <v>4.953324442750962E-3</v>
      </c>
      <c r="T105" s="167">
        <v>339049918.89999998</v>
      </c>
      <c r="U105" s="168">
        <v>105.96</v>
      </c>
      <c r="V105" s="117">
        <f t="shared" si="112"/>
        <v>4.3526302263440031E-3</v>
      </c>
      <c r="W105" s="117">
        <f t="shared" si="113"/>
        <v>4.3601895734596561E-3</v>
      </c>
      <c r="X105" s="167">
        <v>338929356.88</v>
      </c>
      <c r="Y105" s="168">
        <v>106.31</v>
      </c>
      <c r="Z105" s="117">
        <f t="shared" si="114"/>
        <v>-3.5558781547899356E-4</v>
      </c>
      <c r="AA105" s="117">
        <f t="shared" si="115"/>
        <v>3.3031332578332255E-3</v>
      </c>
      <c r="AB105" s="167">
        <v>339783144.50999999</v>
      </c>
      <c r="AC105" s="168">
        <v>106.42</v>
      </c>
      <c r="AD105" s="117">
        <f t="shared" si="116"/>
        <v>2.5190725225442303E-3</v>
      </c>
      <c r="AE105" s="117">
        <f t="shared" si="117"/>
        <v>1.0347098109302927E-3</v>
      </c>
      <c r="AF105" s="167">
        <v>271054778.49000001</v>
      </c>
      <c r="AG105" s="448">
        <v>110.43</v>
      </c>
      <c r="AH105" s="117">
        <f t="shared" si="118"/>
        <v>-0.20227126368823534</v>
      </c>
      <c r="AI105" s="117">
        <f t="shared" si="119"/>
        <v>3.7680887051306192E-2</v>
      </c>
      <c r="AJ105" s="118">
        <f t="shared" si="70"/>
        <v>-5.3315893471404911E-2</v>
      </c>
      <c r="AK105" s="118">
        <f t="shared" si="71"/>
        <v>1.4824299565398991E-2</v>
      </c>
      <c r="AL105" s="119">
        <f t="shared" si="72"/>
        <v>-0.19083355664510487</v>
      </c>
      <c r="AM105" s="119">
        <f t="shared" si="73"/>
        <v>5.4324995226274701E-2</v>
      </c>
      <c r="AN105" s="120">
        <f t="shared" si="74"/>
        <v>0.10359492630115617</v>
      </c>
      <c r="AO105" s="205">
        <f t="shared" si="75"/>
        <v>2.3728704448961233E-2</v>
      </c>
      <c r="AP105" s="124"/>
      <c r="AQ105" s="122"/>
      <c r="AR105" s="126"/>
      <c r="AS105" s="123"/>
      <c r="AT105" s="123"/>
    </row>
    <row r="106" spans="1:47" s="282" customFormat="1">
      <c r="A106" s="200" t="s">
        <v>160</v>
      </c>
      <c r="B106" s="167">
        <v>294536163.64999998</v>
      </c>
      <c r="C106" s="168">
        <v>100.21</v>
      </c>
      <c r="D106" s="167">
        <v>260309176.03</v>
      </c>
      <c r="E106" s="168">
        <v>108.64</v>
      </c>
      <c r="F106" s="117">
        <f t="shared" si="104"/>
        <v>-0.11620640126443767</v>
      </c>
      <c r="G106" s="117">
        <f t="shared" si="105"/>
        <v>8.4123340983933814E-2</v>
      </c>
      <c r="H106" s="167">
        <v>260824433.84</v>
      </c>
      <c r="I106" s="168">
        <v>108.83</v>
      </c>
      <c r="J106" s="117">
        <f t="shared" si="106"/>
        <v>1.9794070184472488E-3</v>
      </c>
      <c r="K106" s="117">
        <f t="shared" si="107"/>
        <v>1.7488954344624238E-3</v>
      </c>
      <c r="L106" s="167">
        <v>261915668.31</v>
      </c>
      <c r="M106" s="168">
        <v>109.26</v>
      </c>
      <c r="N106" s="117">
        <f t="shared" si="108"/>
        <v>4.1837892789960201E-3</v>
      </c>
      <c r="O106" s="117">
        <f t="shared" si="109"/>
        <v>3.9511164201048131E-3</v>
      </c>
      <c r="P106" s="167">
        <v>262620094.37</v>
      </c>
      <c r="Q106" s="168">
        <v>109.51</v>
      </c>
      <c r="R106" s="117">
        <f t="shared" si="110"/>
        <v>2.6895147760547596E-3</v>
      </c>
      <c r="S106" s="117">
        <f t="shared" si="111"/>
        <v>2.2881200805418269E-3</v>
      </c>
      <c r="T106" s="167">
        <v>263979085.47</v>
      </c>
      <c r="U106" s="168">
        <v>110.07</v>
      </c>
      <c r="V106" s="117">
        <f t="shared" si="112"/>
        <v>5.1747414959242974E-3</v>
      </c>
      <c r="W106" s="117">
        <f t="shared" si="113"/>
        <v>5.1136882476485075E-3</v>
      </c>
      <c r="X106" s="167">
        <v>264589494.36000001</v>
      </c>
      <c r="Y106" s="168">
        <v>110.29</v>
      </c>
      <c r="Z106" s="117">
        <f t="shared" si="114"/>
        <v>2.3123380737273811E-3</v>
      </c>
      <c r="AA106" s="117">
        <f t="shared" si="115"/>
        <v>1.9987280821296728E-3</v>
      </c>
      <c r="AB106" s="167">
        <v>111092325.52</v>
      </c>
      <c r="AC106" s="168">
        <v>120.1</v>
      </c>
      <c r="AD106" s="117">
        <f t="shared" si="116"/>
        <v>-0.58013327101775269</v>
      </c>
      <c r="AE106" s="117">
        <f t="shared" si="117"/>
        <v>8.8947320699972687E-2</v>
      </c>
      <c r="AF106" s="167">
        <v>113542442.55</v>
      </c>
      <c r="AG106" s="448">
        <v>123.02</v>
      </c>
      <c r="AH106" s="117">
        <f t="shared" si="118"/>
        <v>2.205478207906365E-2</v>
      </c>
      <c r="AI106" s="117">
        <f t="shared" si="119"/>
        <v>2.4313072439633654E-2</v>
      </c>
      <c r="AJ106" s="118">
        <f t="shared" si="70"/>
        <v>-8.224313744499713E-2</v>
      </c>
      <c r="AK106" s="118">
        <f t="shared" si="71"/>
        <v>2.6560535298553425E-2</v>
      </c>
      <c r="AL106" s="119">
        <f t="shared" si="72"/>
        <v>-0.56381697994036717</v>
      </c>
      <c r="AM106" s="119">
        <f t="shared" si="73"/>
        <v>0.13236377025036813</v>
      </c>
      <c r="AN106" s="120">
        <f t="shared" si="74"/>
        <v>0.2058065195712758</v>
      </c>
      <c r="AO106" s="205">
        <f t="shared" si="75"/>
        <v>3.7777245112144954E-2</v>
      </c>
      <c r="AP106" s="124"/>
      <c r="AQ106" s="122"/>
      <c r="AR106" s="126"/>
      <c r="AS106" s="123"/>
      <c r="AT106" s="123"/>
    </row>
    <row r="107" spans="1:47" s="282" customFormat="1">
      <c r="A107" s="200" t="s">
        <v>170</v>
      </c>
      <c r="B107" s="167">
        <v>247119043.11000001</v>
      </c>
      <c r="C107" s="168">
        <v>103.7347</v>
      </c>
      <c r="D107" s="167">
        <v>270631678.24000001</v>
      </c>
      <c r="E107" s="168">
        <v>113.48520000000001</v>
      </c>
      <c r="F107" s="117">
        <f t="shared" si="104"/>
        <v>9.5146998119177012E-2</v>
      </c>
      <c r="G107" s="117">
        <f t="shared" si="105"/>
        <v>9.3994584261582692E-2</v>
      </c>
      <c r="H107" s="167">
        <v>220054139.22999999</v>
      </c>
      <c r="I107" s="168">
        <v>104.344989</v>
      </c>
      <c r="J107" s="117">
        <f t="shared" si="106"/>
        <v>-0.1868869872844196</v>
      </c>
      <c r="K107" s="117">
        <f t="shared" si="107"/>
        <v>-8.0540995654058922E-2</v>
      </c>
      <c r="L107" s="167">
        <v>225424785.83000001</v>
      </c>
      <c r="M107" s="168">
        <v>104.88530799999999</v>
      </c>
      <c r="N107" s="117">
        <f t="shared" si="108"/>
        <v>2.440602398479148E-2</v>
      </c>
      <c r="O107" s="117">
        <f t="shared" si="109"/>
        <v>5.1781978720606952E-3</v>
      </c>
      <c r="P107" s="167">
        <v>224908792.88999999</v>
      </c>
      <c r="Q107" s="168">
        <v>104.68314599999999</v>
      </c>
      <c r="R107" s="117">
        <f t="shared" si="110"/>
        <v>-2.2889805045180527E-3</v>
      </c>
      <c r="S107" s="117">
        <f t="shared" si="111"/>
        <v>-1.9274577522335281E-3</v>
      </c>
      <c r="T107" s="167">
        <v>228533716.44</v>
      </c>
      <c r="U107" s="168">
        <v>106.24674</v>
      </c>
      <c r="V107" s="117">
        <f t="shared" si="112"/>
        <v>1.6117304723488136E-2</v>
      </c>
      <c r="W107" s="117">
        <f t="shared" si="113"/>
        <v>1.4936444496996767E-2</v>
      </c>
      <c r="X107" s="167">
        <v>227754553.91999999</v>
      </c>
      <c r="Y107" s="168">
        <v>105.946737</v>
      </c>
      <c r="Z107" s="117">
        <f t="shared" si="114"/>
        <v>-3.4093985436261642E-3</v>
      </c>
      <c r="AA107" s="117">
        <f t="shared" si="115"/>
        <v>-2.8236442831093339E-3</v>
      </c>
      <c r="AB107" s="167">
        <v>226627066.62</v>
      </c>
      <c r="AC107" s="168">
        <v>104.52972800000001</v>
      </c>
      <c r="AD107" s="117">
        <f t="shared" si="116"/>
        <v>-4.9504489837600262E-3</v>
      </c>
      <c r="AE107" s="117">
        <f t="shared" si="117"/>
        <v>-1.3374729983425475E-2</v>
      </c>
      <c r="AF107" s="167">
        <v>231941167.80000001</v>
      </c>
      <c r="AG107" s="448">
        <v>107.385918</v>
      </c>
      <c r="AH107" s="117">
        <f t="shared" si="118"/>
        <v>2.3448660653188871E-2</v>
      </c>
      <c r="AI107" s="117">
        <f t="shared" si="119"/>
        <v>2.7324188579157097E-2</v>
      </c>
      <c r="AJ107" s="118">
        <f t="shared" si="70"/>
        <v>-4.8021034794597933E-3</v>
      </c>
      <c r="AK107" s="118">
        <f t="shared" si="71"/>
        <v>5.3458234421212489E-3</v>
      </c>
      <c r="AL107" s="119">
        <f t="shared" si="72"/>
        <v>-0.14296371619027062</v>
      </c>
      <c r="AM107" s="119">
        <f t="shared" si="73"/>
        <v>-5.3745175582366703E-2</v>
      </c>
      <c r="AN107" s="120">
        <f t="shared" si="74"/>
        <v>8.0393538532790174E-2</v>
      </c>
      <c r="AO107" s="205">
        <f t="shared" si="75"/>
        <v>4.8226111890814299E-2</v>
      </c>
      <c r="AP107" s="124"/>
      <c r="AQ107" s="122"/>
      <c r="AR107" s="126"/>
      <c r="AS107" s="123"/>
      <c r="AT107" s="123"/>
    </row>
    <row r="108" spans="1:47">
      <c r="A108" s="200" t="s">
        <v>192</v>
      </c>
      <c r="B108" s="167">
        <v>1005841865.14</v>
      </c>
      <c r="C108" s="168">
        <v>1.8666</v>
      </c>
      <c r="D108" s="167">
        <v>1005764049.12</v>
      </c>
      <c r="E108" s="168">
        <v>1.8667</v>
      </c>
      <c r="F108" s="117">
        <f t="shared" si="104"/>
        <v>-7.7364069539052197E-5</v>
      </c>
      <c r="G108" s="117">
        <f t="shared" si="105"/>
        <v>5.3573341905062134E-5</v>
      </c>
      <c r="H108" s="167">
        <v>1003152293.23</v>
      </c>
      <c r="I108" s="168">
        <v>1.8619000000000001</v>
      </c>
      <c r="J108" s="117">
        <f t="shared" si="106"/>
        <v>-2.5967878771220336E-3</v>
      </c>
      <c r="K108" s="117">
        <f t="shared" si="107"/>
        <v>-2.5713826538811355E-3</v>
      </c>
      <c r="L108" s="167">
        <v>1007524640.6799999</v>
      </c>
      <c r="M108" s="168">
        <v>1.8702000000000001</v>
      </c>
      <c r="N108" s="117">
        <f t="shared" si="108"/>
        <v>4.3586078400136286E-3</v>
      </c>
      <c r="O108" s="117">
        <f t="shared" si="109"/>
        <v>4.4578119125624222E-3</v>
      </c>
      <c r="P108" s="167">
        <v>1012055508.74</v>
      </c>
      <c r="Q108" s="168">
        <v>1.8794999999999999</v>
      </c>
      <c r="R108" s="117">
        <f t="shared" si="110"/>
        <v>4.497029528669475E-3</v>
      </c>
      <c r="S108" s="117">
        <f t="shared" si="111"/>
        <v>4.9727301892844959E-3</v>
      </c>
      <c r="T108" s="167">
        <v>1017444379.1799999</v>
      </c>
      <c r="U108" s="168">
        <v>1.89</v>
      </c>
      <c r="V108" s="117">
        <f t="shared" si="112"/>
        <v>5.3246787290442531E-3</v>
      </c>
      <c r="W108" s="117">
        <f t="shared" si="113"/>
        <v>5.5865921787709256E-3</v>
      </c>
      <c r="X108" s="167">
        <v>1014963193.03</v>
      </c>
      <c r="Y108" s="168">
        <v>1.8856999999999999</v>
      </c>
      <c r="Z108" s="117">
        <f t="shared" si="114"/>
        <v>-2.4386454933287512E-3</v>
      </c>
      <c r="AA108" s="117">
        <f t="shared" si="115"/>
        <v>-2.2751322751322594E-3</v>
      </c>
      <c r="AB108" s="167">
        <v>1071589640.12</v>
      </c>
      <c r="AC108" s="168">
        <v>1.8945000000000001</v>
      </c>
      <c r="AD108" s="117">
        <f t="shared" si="116"/>
        <v>5.5791626217450714E-2</v>
      </c>
      <c r="AE108" s="117">
        <f t="shared" si="117"/>
        <v>4.666702020469927E-3</v>
      </c>
      <c r="AF108" s="167">
        <v>1090960177.1500001</v>
      </c>
      <c r="AG108" s="448">
        <v>1.9291</v>
      </c>
      <c r="AH108" s="117">
        <f t="shared" si="118"/>
        <v>1.8076450447795406E-2</v>
      </c>
      <c r="AI108" s="117">
        <f t="shared" si="119"/>
        <v>1.8263394035365511E-2</v>
      </c>
      <c r="AJ108" s="118">
        <f t="shared" si="70"/>
        <v>1.0366949415372955E-2</v>
      </c>
      <c r="AK108" s="118">
        <f t="shared" si="71"/>
        <v>4.1442860936681189E-3</v>
      </c>
      <c r="AL108" s="119">
        <f t="shared" si="72"/>
        <v>8.4707867719613777E-2</v>
      </c>
      <c r="AM108" s="119">
        <f t="shared" si="73"/>
        <v>3.3427974500455357E-2</v>
      </c>
      <c r="AN108" s="120">
        <f t="shared" si="74"/>
        <v>1.9493382467261511E-2</v>
      </c>
      <c r="AO108" s="205">
        <f t="shared" si="75"/>
        <v>6.6065991046789889E-3</v>
      </c>
      <c r="AP108" s="124"/>
      <c r="AQ108" s="150">
        <f>SUM(AQ87:AQ99)</f>
        <v>19155460554.494381</v>
      </c>
      <c r="AR108" s="151"/>
      <c r="AS108" s="123" t="e">
        <f>(#REF!/AQ108)-1</f>
        <v>#REF!</v>
      </c>
      <c r="AT108" s="123" t="e">
        <f>(#REF!/AR108)-1</f>
        <v>#REF!</v>
      </c>
    </row>
    <row r="109" spans="1:47">
      <c r="A109" s="202" t="s">
        <v>57</v>
      </c>
      <c r="B109" s="182">
        <f>SUM(B88:B108)</f>
        <v>24787074808.510002</v>
      </c>
      <c r="C109" s="72"/>
      <c r="D109" s="182">
        <f>SUM(D88:D108)</f>
        <v>24862722654.410004</v>
      </c>
      <c r="E109" s="72"/>
      <c r="F109" s="117">
        <f>((D109-B109)/B109)</f>
        <v>3.0519069508770673E-3</v>
      </c>
      <c r="G109" s="117"/>
      <c r="H109" s="182">
        <f>SUM(H88:H108)</f>
        <v>24850249807.610001</v>
      </c>
      <c r="I109" s="72"/>
      <c r="J109" s="117">
        <f>((H109-D109)/D109)</f>
        <v>-5.0166858124810762E-4</v>
      </c>
      <c r="K109" s="117"/>
      <c r="L109" s="182">
        <f>SUM(L88:L108)</f>
        <v>24866563648.800003</v>
      </c>
      <c r="M109" s="72"/>
      <c r="N109" s="117">
        <f>((L109-H109)/H109)</f>
        <v>6.5648600381500318E-4</v>
      </c>
      <c r="O109" s="117"/>
      <c r="P109" s="182">
        <f>SUM(P88:P108)</f>
        <v>24757863978.410004</v>
      </c>
      <c r="Q109" s="72"/>
      <c r="R109" s="117">
        <f>((P109-L109)/L109)</f>
        <v>-4.3713185273689783E-3</v>
      </c>
      <c r="S109" s="117"/>
      <c r="T109" s="182">
        <f>SUM(T88:T108)</f>
        <v>25086421709.919998</v>
      </c>
      <c r="U109" s="72"/>
      <c r="V109" s="117">
        <f>((T109-P109)/P109)</f>
        <v>1.3270843227691693E-2</v>
      </c>
      <c r="W109" s="117"/>
      <c r="X109" s="182">
        <f>SUM(X88:X108)</f>
        <v>25087147467.600002</v>
      </c>
      <c r="Y109" s="72"/>
      <c r="Z109" s="117">
        <f>((X109-T109)/T109)</f>
        <v>2.8930298963966287E-5</v>
      </c>
      <c r="AA109" s="117"/>
      <c r="AB109" s="182">
        <f>SUM(AB88:AB108)</f>
        <v>24785582676.360001</v>
      </c>
      <c r="AC109" s="72"/>
      <c r="AD109" s="117">
        <f>((AB109-X109)/X109)</f>
        <v>-1.2020688746278227E-2</v>
      </c>
      <c r="AE109" s="117"/>
      <c r="AF109" s="182">
        <f>SUM(AF88:AF108)</f>
        <v>25223227023.535385</v>
      </c>
      <c r="AG109" s="72"/>
      <c r="AH109" s="117">
        <f>((AF109-AB109)/AB109)</f>
        <v>1.7657214393139969E-2</v>
      </c>
      <c r="AI109" s="117"/>
      <c r="AJ109" s="118">
        <f t="shared" si="70"/>
        <v>2.2214631274490482E-3</v>
      </c>
      <c r="AK109" s="118"/>
      <c r="AL109" s="119">
        <f t="shared" si="72"/>
        <v>1.449979449702132E-2</v>
      </c>
      <c r="AM109" s="119"/>
      <c r="AN109" s="120">
        <f t="shared" si="74"/>
        <v>9.4265303003703317E-3</v>
      </c>
      <c r="AO109" s="205"/>
      <c r="AP109" s="124"/>
      <c r="AQ109" s="134"/>
      <c r="AR109" s="100"/>
      <c r="AS109" s="123" t="e">
        <f>(#REF!/AQ109)-1</f>
        <v>#REF!</v>
      </c>
      <c r="AT109" s="123" t="e">
        <f>(#REF!/AR109)-1</f>
        <v>#REF!</v>
      </c>
    </row>
    <row r="110" spans="1:47">
      <c r="A110" s="203" t="s">
        <v>91</v>
      </c>
      <c r="B110" s="172"/>
      <c r="C110" s="174"/>
      <c r="D110" s="172"/>
      <c r="E110" s="174"/>
      <c r="F110" s="117"/>
      <c r="G110" s="117"/>
      <c r="H110" s="172"/>
      <c r="I110" s="174"/>
      <c r="J110" s="117"/>
      <c r="K110" s="117"/>
      <c r="L110" s="172"/>
      <c r="M110" s="174"/>
      <c r="N110" s="117"/>
      <c r="O110" s="117"/>
      <c r="P110" s="172"/>
      <c r="Q110" s="174"/>
      <c r="R110" s="117"/>
      <c r="S110" s="117"/>
      <c r="T110" s="172"/>
      <c r="U110" s="174"/>
      <c r="V110" s="117"/>
      <c r="W110" s="117"/>
      <c r="X110" s="172"/>
      <c r="Y110" s="174"/>
      <c r="Z110" s="117"/>
      <c r="AA110" s="117"/>
      <c r="AB110" s="172"/>
      <c r="AC110" s="174"/>
      <c r="AD110" s="117"/>
      <c r="AE110" s="117"/>
      <c r="AF110" s="172"/>
      <c r="AG110" s="174"/>
      <c r="AH110" s="117"/>
      <c r="AI110" s="117"/>
      <c r="AJ110" s="118"/>
      <c r="AK110" s="118"/>
      <c r="AL110" s="119"/>
      <c r="AM110" s="119"/>
      <c r="AN110" s="120"/>
      <c r="AO110" s="205"/>
      <c r="AP110" s="124"/>
      <c r="AQ110" s="122">
        <v>640873657.65999997</v>
      </c>
      <c r="AR110" s="126">
        <v>11.5358</v>
      </c>
      <c r="AS110" s="123" t="e">
        <f>(#REF!/AQ110)-1</f>
        <v>#REF!</v>
      </c>
      <c r="AT110" s="123" t="e">
        <f>(#REF!/AR110)-1</f>
        <v>#REF!</v>
      </c>
    </row>
    <row r="111" spans="1:47">
      <c r="A111" s="201" t="s">
        <v>37</v>
      </c>
      <c r="B111" s="175">
        <v>519918203.17000002</v>
      </c>
      <c r="C111" s="171">
        <v>11.7027</v>
      </c>
      <c r="D111" s="175">
        <v>520221539.64999998</v>
      </c>
      <c r="E111" s="171">
        <v>11.7088</v>
      </c>
      <c r="F111" s="117">
        <f t="shared" ref="F111:G116" si="120">((D111-B111)/B111)</f>
        <v>5.8343115926790543E-4</v>
      </c>
      <c r="G111" s="117">
        <f t="shared" si="120"/>
        <v>5.2124723354439527E-4</v>
      </c>
      <c r="H111" s="175">
        <v>519280463.91000003</v>
      </c>
      <c r="I111" s="171">
        <v>11.690200000000001</v>
      </c>
      <c r="J111" s="117">
        <f t="shared" ref="J111:J116" si="121">((H111-D111)/D111)</f>
        <v>-1.8089903402175476E-3</v>
      </c>
      <c r="K111" s="117">
        <f t="shared" ref="K111:K116" si="122">((I111-E111)/E111)</f>
        <v>-1.5885487838206548E-3</v>
      </c>
      <c r="L111" s="175">
        <v>520106995.06</v>
      </c>
      <c r="M111" s="171">
        <v>11.713699999999999</v>
      </c>
      <c r="N111" s="117">
        <f t="shared" ref="N111:N116" si="123">((L111-H111)/H111)</f>
        <v>1.5916854329093878E-3</v>
      </c>
      <c r="O111" s="117">
        <f t="shared" ref="O111:O116" si="124">((M111-I111)/I111)</f>
        <v>2.0102307916030964E-3</v>
      </c>
      <c r="P111" s="175">
        <v>519178690.31</v>
      </c>
      <c r="Q111" s="171">
        <v>11.6995</v>
      </c>
      <c r="R111" s="117">
        <f t="shared" ref="R111:R116" si="125">((P111-L111)/L111)</f>
        <v>-1.7848341953041987E-3</v>
      </c>
      <c r="S111" s="117">
        <f t="shared" ref="S111:S116" si="126">((Q111-M111)/M111)</f>
        <v>-1.2122557347378608E-3</v>
      </c>
      <c r="T111" s="175">
        <v>518246849.35000002</v>
      </c>
      <c r="U111" s="387">
        <v>11.6785</v>
      </c>
      <c r="V111" s="117">
        <f t="shared" ref="V111:V116" si="127">((T111-P111)/P111)</f>
        <v>-1.7948366860812009E-3</v>
      </c>
      <c r="W111" s="117">
        <f t="shared" ref="W111:W116" si="128">((U111-Q111)/Q111)</f>
        <v>-1.7949485020728061E-3</v>
      </c>
      <c r="X111" s="175">
        <v>518020146.12</v>
      </c>
      <c r="Y111" s="387">
        <v>11.6852</v>
      </c>
      <c r="Z111" s="117">
        <f t="shared" ref="Z111:Z116" si="129">((X111-T111)/T111)</f>
        <v>-4.374425629106221E-4</v>
      </c>
      <c r="AA111" s="117">
        <f t="shared" ref="AA111:AA116" si="130">((Y111-U111)/U111)</f>
        <v>5.7370381470226253E-4</v>
      </c>
      <c r="AB111" s="175">
        <v>515641118.49000001</v>
      </c>
      <c r="AC111" s="387">
        <v>11.6492</v>
      </c>
      <c r="AD111" s="117">
        <f t="shared" ref="AD111:AD116" si="131">((AB111-X111)/X111)</f>
        <v>-4.5925388188452626E-3</v>
      </c>
      <c r="AE111" s="117">
        <f t="shared" ref="AE111:AE116" si="132">((AC111-Y111)/Y111)</f>
        <v>-3.0808201827952956E-3</v>
      </c>
      <c r="AF111" s="175">
        <v>521964585.14999998</v>
      </c>
      <c r="AG111" s="387">
        <v>11.7928</v>
      </c>
      <c r="AH111" s="117">
        <f t="shared" ref="AH111:AH116" si="133">((AF111-AB111)/AB111)</f>
        <v>1.226330956405797E-2</v>
      </c>
      <c r="AI111" s="117">
        <f t="shared" ref="AI111:AI116" si="134">((AG111-AC111)/AC111)</f>
        <v>1.2327026748617869E-2</v>
      </c>
      <c r="AJ111" s="118">
        <f t="shared" si="70"/>
        <v>5.0247294410955389E-4</v>
      </c>
      <c r="AK111" s="118">
        <f t="shared" si="71"/>
        <v>9.6945442313012568E-4</v>
      </c>
      <c r="AL111" s="119">
        <f t="shared" si="72"/>
        <v>3.3505831019082833E-3</v>
      </c>
      <c r="AM111" s="119">
        <f t="shared" si="73"/>
        <v>7.1740912817709439E-3</v>
      </c>
      <c r="AN111" s="120">
        <f t="shared" si="74"/>
        <v>5.1018913874623329E-3</v>
      </c>
      <c r="AO111" s="205">
        <f t="shared" si="75"/>
        <v>4.8665778581010221E-3</v>
      </c>
      <c r="AP111" s="124"/>
      <c r="AQ111" s="122">
        <v>2128320668.46</v>
      </c>
      <c r="AR111" s="129">
        <v>1.04</v>
      </c>
      <c r="AS111" s="123" t="e">
        <f>(#REF!/AQ111)-1</f>
        <v>#REF!</v>
      </c>
      <c r="AT111" s="123" t="e">
        <f>(#REF!/AR111)-1</f>
        <v>#REF!</v>
      </c>
    </row>
    <row r="112" spans="1:47">
      <c r="A112" s="201" t="s">
        <v>39</v>
      </c>
      <c r="B112" s="175">
        <v>2473174387.77</v>
      </c>
      <c r="C112" s="171">
        <v>1.27</v>
      </c>
      <c r="D112" s="175">
        <v>2473032932.79</v>
      </c>
      <c r="E112" s="171">
        <v>1.27</v>
      </c>
      <c r="F112" s="117">
        <f t="shared" si="120"/>
        <v>-5.7195716039888932E-5</v>
      </c>
      <c r="G112" s="117">
        <f t="shared" si="120"/>
        <v>0</v>
      </c>
      <c r="H112" s="175">
        <v>2470787515.3400002</v>
      </c>
      <c r="I112" s="171">
        <v>1.27</v>
      </c>
      <c r="J112" s="117">
        <f t="shared" si="121"/>
        <v>-9.0796099810389432E-4</v>
      </c>
      <c r="K112" s="117">
        <f t="shared" si="122"/>
        <v>0</v>
      </c>
      <c r="L112" s="175">
        <v>2472519927.27</v>
      </c>
      <c r="M112" s="171">
        <v>1.27</v>
      </c>
      <c r="N112" s="117">
        <f t="shared" si="123"/>
        <v>7.0115779655031756E-4</v>
      </c>
      <c r="O112" s="117">
        <f t="shared" si="124"/>
        <v>0</v>
      </c>
      <c r="P112" s="175">
        <v>2475732743.8200002</v>
      </c>
      <c r="Q112" s="171">
        <v>1.27</v>
      </c>
      <c r="R112" s="117">
        <f t="shared" si="125"/>
        <v>1.2994097699942824E-3</v>
      </c>
      <c r="S112" s="117">
        <f t="shared" si="126"/>
        <v>0</v>
      </c>
      <c r="T112" s="175">
        <v>2484459142.8400002</v>
      </c>
      <c r="U112" s="387">
        <v>1.27</v>
      </c>
      <c r="V112" s="117">
        <f t="shared" si="127"/>
        <v>3.5247742478597844E-3</v>
      </c>
      <c r="W112" s="117">
        <f t="shared" si="128"/>
        <v>0</v>
      </c>
      <c r="X112" s="175">
        <v>2488646090.0900002</v>
      </c>
      <c r="Y112" s="387">
        <v>1.28</v>
      </c>
      <c r="Z112" s="117">
        <f t="shared" si="129"/>
        <v>1.6852550230364728E-3</v>
      </c>
      <c r="AA112" s="117">
        <f t="shared" si="130"/>
        <v>7.8740157480315029E-3</v>
      </c>
      <c r="AB112" s="175">
        <v>2495118792.4899998</v>
      </c>
      <c r="AC112" s="387">
        <v>1.28</v>
      </c>
      <c r="AD112" s="117">
        <f t="shared" si="131"/>
        <v>2.6008930822966226E-3</v>
      </c>
      <c r="AE112" s="117">
        <f t="shared" si="132"/>
        <v>0</v>
      </c>
      <c r="AF112" s="175">
        <v>2438808945.3600001</v>
      </c>
      <c r="AG112" s="387">
        <v>1.25</v>
      </c>
      <c r="AH112" s="117">
        <f t="shared" si="133"/>
        <v>-2.256800249330226E-2</v>
      </c>
      <c r="AI112" s="117">
        <f t="shared" si="134"/>
        <v>-2.3437500000000021E-2</v>
      </c>
      <c r="AJ112" s="118">
        <f t="shared" si="70"/>
        <v>-1.7152086609635705E-3</v>
      </c>
      <c r="AK112" s="118">
        <f t="shared" si="71"/>
        <v>-1.9454355314960647E-3</v>
      </c>
      <c r="AL112" s="119">
        <f t="shared" si="72"/>
        <v>-1.3838872493860959E-2</v>
      </c>
      <c r="AM112" s="119">
        <f t="shared" si="73"/>
        <v>-1.5748031496063006E-2</v>
      </c>
      <c r="AN112" s="120">
        <f t="shared" si="74"/>
        <v>8.5424630596563737E-3</v>
      </c>
      <c r="AO112" s="205">
        <f t="shared" si="75"/>
        <v>9.1107375818127757E-3</v>
      </c>
      <c r="AP112" s="124"/>
      <c r="AQ112" s="122">
        <v>1789192828.73</v>
      </c>
      <c r="AR112" s="126">
        <v>0.79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40</v>
      </c>
      <c r="B113" s="171">
        <v>1186359835.96</v>
      </c>
      <c r="C113" s="171">
        <v>0.88</v>
      </c>
      <c r="D113" s="171">
        <v>1210673767.1700001</v>
      </c>
      <c r="E113" s="171">
        <v>0.9</v>
      </c>
      <c r="F113" s="117">
        <f t="shared" si="120"/>
        <v>2.0494567055471202E-2</v>
      </c>
      <c r="G113" s="117">
        <f t="shared" si="120"/>
        <v>2.2727272727272749E-2</v>
      </c>
      <c r="H113" s="171">
        <v>1222163606.49</v>
      </c>
      <c r="I113" s="171">
        <v>0.9</v>
      </c>
      <c r="J113" s="117">
        <f t="shared" si="121"/>
        <v>9.4904503852081528E-3</v>
      </c>
      <c r="K113" s="117">
        <f t="shared" si="122"/>
        <v>0</v>
      </c>
      <c r="L113" s="171">
        <v>1221608467.6099999</v>
      </c>
      <c r="M113" s="171">
        <v>0.9</v>
      </c>
      <c r="N113" s="117">
        <f t="shared" si="123"/>
        <v>-4.5422632211611081E-4</v>
      </c>
      <c r="O113" s="117">
        <f t="shared" si="124"/>
        <v>0</v>
      </c>
      <c r="P113" s="171">
        <v>1220169902.9100001</v>
      </c>
      <c r="Q113" s="171">
        <v>0.9</v>
      </c>
      <c r="R113" s="117">
        <f t="shared" si="125"/>
        <v>-1.1775988282188897E-3</v>
      </c>
      <c r="S113" s="117">
        <f t="shared" si="126"/>
        <v>0</v>
      </c>
      <c r="T113" s="171">
        <v>1232846229.4300001</v>
      </c>
      <c r="U113" s="171">
        <v>0.91</v>
      </c>
      <c r="V113" s="117">
        <f t="shared" si="127"/>
        <v>1.0388984755129621E-2</v>
      </c>
      <c r="W113" s="117">
        <f t="shared" si="128"/>
        <v>1.111111111111112E-2</v>
      </c>
      <c r="X113" s="171">
        <v>1226352356.46</v>
      </c>
      <c r="Y113" s="171">
        <v>0.91</v>
      </c>
      <c r="Z113" s="117">
        <f t="shared" si="129"/>
        <v>-5.2673827562440094E-3</v>
      </c>
      <c r="AA113" s="117">
        <f t="shared" si="130"/>
        <v>0</v>
      </c>
      <c r="AB113" s="171">
        <v>1215560352.0899999</v>
      </c>
      <c r="AC113" s="171">
        <v>0.9</v>
      </c>
      <c r="AD113" s="117">
        <f t="shared" si="131"/>
        <v>-8.8000845052007906E-3</v>
      </c>
      <c r="AE113" s="117">
        <f t="shared" si="132"/>
        <v>-1.0989010989010999E-2</v>
      </c>
      <c r="AF113" s="171">
        <v>1253697269.6300001</v>
      </c>
      <c r="AG113" s="171">
        <v>0.93</v>
      </c>
      <c r="AH113" s="117">
        <f t="shared" si="133"/>
        <v>3.1373939989428473E-2</v>
      </c>
      <c r="AI113" s="117">
        <f t="shared" si="134"/>
        <v>3.3333333333333361E-2</v>
      </c>
      <c r="AJ113" s="118">
        <f t="shared" si="70"/>
        <v>7.0060812216822055E-3</v>
      </c>
      <c r="AK113" s="118">
        <f t="shared" si="71"/>
        <v>7.0228382728382789E-3</v>
      </c>
      <c r="AL113" s="119">
        <f t="shared" si="72"/>
        <v>3.5536825548445845E-2</v>
      </c>
      <c r="AM113" s="119">
        <f t="shared" si="73"/>
        <v>3.3333333333333361E-2</v>
      </c>
      <c r="AN113" s="120">
        <f t="shared" si="74"/>
        <v>1.3713650750156061E-2</v>
      </c>
      <c r="AO113" s="205">
        <f t="shared" si="75"/>
        <v>1.4527280396941242E-2</v>
      </c>
      <c r="AP113" s="124"/>
      <c r="AQ113" s="122">
        <v>204378030.47999999</v>
      </c>
      <c r="AR113" s="126">
        <v>22.9087</v>
      </c>
      <c r="AS113" s="123" t="e">
        <f>(#REF!/AQ113)-1</f>
        <v>#REF!</v>
      </c>
      <c r="AT113" s="123" t="e">
        <f>(#REF!/AR113)-1</f>
        <v>#REF!</v>
      </c>
    </row>
    <row r="114" spans="1:46">
      <c r="A114" s="201" t="s">
        <v>41</v>
      </c>
      <c r="B114" s="171">
        <v>265163343.87</v>
      </c>
      <c r="C114" s="171">
        <v>31.255199999999999</v>
      </c>
      <c r="D114" s="171">
        <v>267429101.19999999</v>
      </c>
      <c r="E114" s="171">
        <v>31.443999999999999</v>
      </c>
      <c r="F114" s="117">
        <f t="shared" si="120"/>
        <v>8.5447607385385899E-3</v>
      </c>
      <c r="G114" s="117">
        <f t="shared" si="120"/>
        <v>6.0405948450178064E-3</v>
      </c>
      <c r="H114" s="171">
        <v>266806454.58000001</v>
      </c>
      <c r="I114" s="171">
        <v>31.392199999999999</v>
      </c>
      <c r="J114" s="117">
        <f t="shared" si="121"/>
        <v>-2.328268005262155E-3</v>
      </c>
      <c r="K114" s="117">
        <f t="shared" si="122"/>
        <v>-1.6473731077471083E-3</v>
      </c>
      <c r="L114" s="171">
        <v>266518335.09999999</v>
      </c>
      <c r="M114" s="171">
        <v>31.296500000000002</v>
      </c>
      <c r="N114" s="117">
        <f t="shared" si="123"/>
        <v>-1.0798819708225181E-3</v>
      </c>
      <c r="O114" s="117">
        <f t="shared" si="124"/>
        <v>-3.0485279782875119E-3</v>
      </c>
      <c r="P114" s="171">
        <v>266518335.09999999</v>
      </c>
      <c r="Q114" s="171">
        <v>31.296500000000002</v>
      </c>
      <c r="R114" s="117">
        <f t="shared" si="125"/>
        <v>0</v>
      </c>
      <c r="S114" s="117">
        <f t="shared" si="126"/>
        <v>0</v>
      </c>
      <c r="T114" s="171">
        <v>265315149.87</v>
      </c>
      <c r="U114" s="171">
        <v>31.511099999999999</v>
      </c>
      <c r="V114" s="117">
        <f t="shared" si="127"/>
        <v>-4.5144557486018503E-3</v>
      </c>
      <c r="W114" s="117">
        <f t="shared" si="128"/>
        <v>6.8569967887782092E-3</v>
      </c>
      <c r="X114" s="171">
        <v>265315149.87</v>
      </c>
      <c r="Y114" s="171">
        <v>31.511099999999999</v>
      </c>
      <c r="Z114" s="117">
        <f t="shared" si="129"/>
        <v>0</v>
      </c>
      <c r="AA114" s="117">
        <f t="shared" si="130"/>
        <v>0</v>
      </c>
      <c r="AB114" s="171">
        <v>263884767.74000001</v>
      </c>
      <c r="AC114" s="171">
        <v>31.494800000000001</v>
      </c>
      <c r="AD114" s="117">
        <f t="shared" si="131"/>
        <v>-5.3912568909120287E-3</v>
      </c>
      <c r="AE114" s="117">
        <f t="shared" si="132"/>
        <v>-5.1727803853237556E-4</v>
      </c>
      <c r="AF114" s="171">
        <v>263884767.74000001</v>
      </c>
      <c r="AG114" s="171">
        <v>31.494800000000001</v>
      </c>
      <c r="AH114" s="117">
        <f t="shared" si="133"/>
        <v>0</v>
      </c>
      <c r="AI114" s="117">
        <f t="shared" si="134"/>
        <v>0</v>
      </c>
      <c r="AJ114" s="118">
        <f t="shared" si="70"/>
        <v>-5.961377346324953E-4</v>
      </c>
      <c r="AK114" s="118">
        <f t="shared" si="71"/>
        <v>9.605515636536276E-4</v>
      </c>
      <c r="AL114" s="119">
        <f t="shared" si="72"/>
        <v>-1.3253357409855358E-2</v>
      </c>
      <c r="AM114" s="119">
        <f t="shared" si="73"/>
        <v>1.6155705380995547E-3</v>
      </c>
      <c r="AN114" s="120">
        <f t="shared" si="74"/>
        <v>4.2460541856910962E-3</v>
      </c>
      <c r="AO114" s="205">
        <f t="shared" si="75"/>
        <v>3.5536873033743606E-3</v>
      </c>
      <c r="AP114" s="124"/>
      <c r="AQ114" s="122">
        <v>160273731.87</v>
      </c>
      <c r="AR114" s="126">
        <v>133.94</v>
      </c>
      <c r="AS114" s="123" t="e">
        <f>(#REF!/AQ114)-1</f>
        <v>#REF!</v>
      </c>
      <c r="AT114" s="123" t="e">
        <f>(#REF!/AR114)-1</f>
        <v>#REF!</v>
      </c>
    </row>
    <row r="115" spans="1:46" s="282" customFormat="1">
      <c r="A115" s="200" t="s">
        <v>90</v>
      </c>
      <c r="B115" s="167">
        <v>170439324.93000001</v>
      </c>
      <c r="C115" s="179">
        <v>164.14</v>
      </c>
      <c r="D115" s="167">
        <v>171521788.69999999</v>
      </c>
      <c r="E115" s="179">
        <v>165.12</v>
      </c>
      <c r="F115" s="117">
        <f t="shared" si="120"/>
        <v>6.351021223796517E-3</v>
      </c>
      <c r="G115" s="117">
        <f t="shared" si="120"/>
        <v>5.9705129767272953E-3</v>
      </c>
      <c r="H115" s="167">
        <v>169906080.16</v>
      </c>
      <c r="I115" s="179">
        <v>166.19</v>
      </c>
      <c r="J115" s="117">
        <f t="shared" si="121"/>
        <v>-9.4198442789443209E-3</v>
      </c>
      <c r="K115" s="117">
        <f t="shared" si="122"/>
        <v>6.4801356589146873E-3</v>
      </c>
      <c r="L115" s="167">
        <v>167751988.49000001</v>
      </c>
      <c r="M115" s="179">
        <v>166.02</v>
      </c>
      <c r="N115" s="117">
        <f t="shared" si="123"/>
        <v>-1.2678131753563415E-2</v>
      </c>
      <c r="O115" s="117">
        <f t="shared" si="124"/>
        <v>-1.0229255671218935E-3</v>
      </c>
      <c r="P115" s="167">
        <v>166723071.44999999</v>
      </c>
      <c r="Q115" s="179">
        <v>166.13</v>
      </c>
      <c r="R115" s="117">
        <f t="shared" si="125"/>
        <v>-6.1335609149059771E-3</v>
      </c>
      <c r="S115" s="117">
        <f t="shared" si="126"/>
        <v>6.6257077460538018E-4</v>
      </c>
      <c r="T115" s="167">
        <v>168636634.06999999</v>
      </c>
      <c r="U115" s="179">
        <v>166.55</v>
      </c>
      <c r="V115" s="117">
        <f t="shared" si="127"/>
        <v>1.1477491407503726E-2</v>
      </c>
      <c r="W115" s="117">
        <f t="shared" si="128"/>
        <v>2.5281406127732253E-3</v>
      </c>
      <c r="X115" s="167">
        <v>164658411.13999999</v>
      </c>
      <c r="Y115" s="179">
        <v>167.13</v>
      </c>
      <c r="Z115" s="117">
        <f t="shared" si="129"/>
        <v>-2.3590502454814605E-2</v>
      </c>
      <c r="AA115" s="117">
        <f t="shared" si="130"/>
        <v>3.4824377063943802E-3</v>
      </c>
      <c r="AB115" s="167">
        <v>164653422.19999999</v>
      </c>
      <c r="AC115" s="179">
        <v>167.16</v>
      </c>
      <c r="AD115" s="117">
        <f t="shared" si="131"/>
        <v>-3.0298725497574458E-5</v>
      </c>
      <c r="AE115" s="117">
        <f t="shared" si="132"/>
        <v>1.7950098725543672E-4</v>
      </c>
      <c r="AF115" s="167">
        <v>168568581.36000001</v>
      </c>
      <c r="AG115" s="179">
        <v>170.92</v>
      </c>
      <c r="AH115" s="117">
        <f t="shared" si="133"/>
        <v>2.3778182728837485E-2</v>
      </c>
      <c r="AI115" s="117">
        <f t="shared" si="134"/>
        <v>2.2493419478344049E-2</v>
      </c>
      <c r="AJ115" s="118">
        <f t="shared" si="70"/>
        <v>-1.2807053459485207E-3</v>
      </c>
      <c r="AK115" s="118">
        <f t="shared" si="71"/>
        <v>5.0967240784865701E-3</v>
      </c>
      <c r="AL115" s="119">
        <f t="shared" si="72"/>
        <v>-1.7217680403072744E-2</v>
      </c>
      <c r="AM115" s="119">
        <f t="shared" si="73"/>
        <v>3.5125968992247958E-2</v>
      </c>
      <c r="AN115" s="120">
        <f t="shared" si="74"/>
        <v>1.4966392773696139E-2</v>
      </c>
      <c r="AO115" s="205">
        <f t="shared" si="75"/>
        <v>7.5196580205550484E-3</v>
      </c>
      <c r="AP115" s="124"/>
      <c r="AQ115" s="122"/>
      <c r="AR115" s="126"/>
      <c r="AS115" s="123"/>
      <c r="AT115" s="123"/>
    </row>
    <row r="116" spans="1:46">
      <c r="A116" s="200" t="s">
        <v>191</v>
      </c>
      <c r="B116" s="167">
        <v>509638638.81999999</v>
      </c>
      <c r="C116" s="179">
        <v>108.07</v>
      </c>
      <c r="D116" s="167">
        <v>610247016.22000003</v>
      </c>
      <c r="E116" s="179">
        <v>107.53</v>
      </c>
      <c r="F116" s="117">
        <f t="shared" si="120"/>
        <v>0.19741120420725017</v>
      </c>
      <c r="G116" s="117">
        <f t="shared" si="120"/>
        <v>-4.9967613583787552E-3</v>
      </c>
      <c r="H116" s="167">
        <v>685088577.24000001</v>
      </c>
      <c r="I116" s="179">
        <v>107.08</v>
      </c>
      <c r="J116" s="117">
        <f t="shared" si="121"/>
        <v>0.12264142065549873</v>
      </c>
      <c r="K116" s="117">
        <f t="shared" si="122"/>
        <v>-4.1848786385195094E-3</v>
      </c>
      <c r="L116" s="167">
        <v>699117800.01999998</v>
      </c>
      <c r="M116" s="179">
        <v>107.21</v>
      </c>
      <c r="N116" s="117">
        <f t="shared" si="123"/>
        <v>2.0477969194172184E-2</v>
      </c>
      <c r="O116" s="117">
        <f t="shared" si="124"/>
        <v>1.2140455734030208E-3</v>
      </c>
      <c r="P116" s="167">
        <v>745734555.60000002</v>
      </c>
      <c r="Q116" s="179">
        <v>107.38</v>
      </c>
      <c r="R116" s="117">
        <f t="shared" si="125"/>
        <v>6.6679400207899808E-2</v>
      </c>
      <c r="S116" s="117">
        <f t="shared" si="126"/>
        <v>1.5856729782669687E-3</v>
      </c>
      <c r="T116" s="167">
        <v>750784519.82000005</v>
      </c>
      <c r="U116" s="179">
        <v>107.5</v>
      </c>
      <c r="V116" s="117">
        <f t="shared" si="127"/>
        <v>6.7717986005582766E-3</v>
      </c>
      <c r="W116" s="117">
        <f t="shared" si="128"/>
        <v>1.1175265412553973E-3</v>
      </c>
      <c r="X116" s="167">
        <v>913747020.80999994</v>
      </c>
      <c r="Y116" s="179">
        <v>129.47</v>
      </c>
      <c r="Z116" s="117">
        <f t="shared" si="129"/>
        <v>0.21705628803996918</v>
      </c>
      <c r="AA116" s="117">
        <f t="shared" si="130"/>
        <v>0.20437209302325579</v>
      </c>
      <c r="AB116" s="167">
        <v>819072713.92999995</v>
      </c>
      <c r="AC116" s="179">
        <v>108.4</v>
      </c>
      <c r="AD116" s="117">
        <f t="shared" si="131"/>
        <v>-0.10361107037708865</v>
      </c>
      <c r="AE116" s="117">
        <f t="shared" si="132"/>
        <v>-0.16274040318220431</v>
      </c>
      <c r="AF116" s="167">
        <v>870789356.54999995</v>
      </c>
      <c r="AG116" s="179">
        <v>108.6</v>
      </c>
      <c r="AH116" s="117">
        <f t="shared" si="133"/>
        <v>6.3140477933708639E-2</v>
      </c>
      <c r="AI116" s="117">
        <f t="shared" si="134"/>
        <v>1.8450184501843968E-3</v>
      </c>
      <c r="AJ116" s="118">
        <f t="shared" si="70"/>
        <v>7.3820936057746034E-2</v>
      </c>
      <c r="AK116" s="118">
        <f t="shared" si="71"/>
        <v>4.7765391734078746E-3</v>
      </c>
      <c r="AL116" s="119">
        <f t="shared" si="72"/>
        <v>0.42694570133886872</v>
      </c>
      <c r="AM116" s="119">
        <f t="shared" si="73"/>
        <v>9.9507114293684844E-3</v>
      </c>
      <c r="AN116" s="120">
        <f t="shared" si="74"/>
        <v>0.10499157090669128</v>
      </c>
      <c r="AO116" s="205">
        <f t="shared" si="75"/>
        <v>9.8648720707224524E-2</v>
      </c>
      <c r="AP116" s="124"/>
      <c r="AQ116" s="152">
        <f>SUM(AQ110:AQ114)</f>
        <v>4923038917.1999998</v>
      </c>
      <c r="AR116" s="100"/>
      <c r="AS116" s="123" t="e">
        <f>(#REF!/AQ116)-1</f>
        <v>#REF!</v>
      </c>
      <c r="AT116" s="123" t="e">
        <f>(#REF!/AR116)-1</f>
        <v>#REF!</v>
      </c>
    </row>
    <row r="117" spans="1:46">
      <c r="A117" s="202" t="s">
        <v>57</v>
      </c>
      <c r="B117" s="183">
        <f>SUM(B111:B116)</f>
        <v>5124693734.5200005</v>
      </c>
      <c r="C117" s="174"/>
      <c r="D117" s="183">
        <f>SUM(D111:D116)</f>
        <v>5253126145.7300005</v>
      </c>
      <c r="E117" s="174"/>
      <c r="F117" s="117">
        <f>((D117-B117)/B117)</f>
        <v>2.5061480327083299E-2</v>
      </c>
      <c r="G117" s="117"/>
      <c r="H117" s="183">
        <f>SUM(H111:H116)</f>
        <v>5334032697.7199993</v>
      </c>
      <c r="I117" s="174"/>
      <c r="J117" s="117">
        <f>((H117-D117)/D117)</f>
        <v>1.5401600826921632E-2</v>
      </c>
      <c r="K117" s="117"/>
      <c r="L117" s="183">
        <f>SUM(L111:L116)</f>
        <v>5347623513.5499992</v>
      </c>
      <c r="M117" s="174"/>
      <c r="N117" s="117">
        <f>((L117-H117)/H117)</f>
        <v>2.5479438541517073E-3</v>
      </c>
      <c r="O117" s="117"/>
      <c r="P117" s="183">
        <f>SUM(P111:P116)</f>
        <v>5394057299.1900005</v>
      </c>
      <c r="Q117" s="174"/>
      <c r="R117" s="117">
        <f>((P117-L117)/L117)</f>
        <v>8.6830693152473645E-3</v>
      </c>
      <c r="S117" s="117"/>
      <c r="T117" s="183">
        <f>SUM(T111:T116)</f>
        <v>5420288525.3799992</v>
      </c>
      <c r="U117" s="174"/>
      <c r="V117" s="117">
        <f>((T117-P117)/P117)</f>
        <v>4.862986196668256E-3</v>
      </c>
      <c r="W117" s="117"/>
      <c r="X117" s="183">
        <f>SUM(X111:X116)</f>
        <v>5576739174.4899998</v>
      </c>
      <c r="Y117" s="174"/>
      <c r="Z117" s="117">
        <f>((X117-T117)/T117)</f>
        <v>2.8863896889886016E-2</v>
      </c>
      <c r="AA117" s="117"/>
      <c r="AB117" s="183">
        <f>SUM(AB111:AB116)</f>
        <v>5473931166.9399996</v>
      </c>
      <c r="AC117" s="174"/>
      <c r="AD117" s="117">
        <f>((AB117-X117)/X117)</f>
        <v>-1.843514719502766E-2</v>
      </c>
      <c r="AE117" s="117"/>
      <c r="AF117" s="183">
        <f>SUM(AF111:AF116)</f>
        <v>5517713505.79</v>
      </c>
      <c r="AG117" s="174"/>
      <c r="AH117" s="117">
        <f>((AF117-AB117)/AB117)</f>
        <v>7.998335659466338E-3</v>
      </c>
      <c r="AI117" s="117"/>
      <c r="AJ117" s="118">
        <f t="shared" si="70"/>
        <v>9.3730207342996186E-3</v>
      </c>
      <c r="AK117" s="118"/>
      <c r="AL117" s="119">
        <f t="shared" si="72"/>
        <v>5.0367600685749588E-2</v>
      </c>
      <c r="AM117" s="119"/>
      <c r="AN117" s="120">
        <f t="shared" si="74"/>
        <v>1.4662624385987155E-2</v>
      </c>
      <c r="AO117" s="205"/>
      <c r="AP117" s="124"/>
      <c r="AQ117" s="99">
        <f>SUM(AQ18,AQ43,AQ56,AQ80,AQ85,AQ108,AQ116)</f>
        <v>244396494528.38519</v>
      </c>
      <c r="AR117" s="100"/>
      <c r="AS117" s="123" t="e">
        <f>(#REF!/AQ117)-1</f>
        <v>#REF!</v>
      </c>
      <c r="AT117" s="123" t="e">
        <f>(#REF!/AR117)-1</f>
        <v>#REF!</v>
      </c>
    </row>
    <row r="118" spans="1:46" ht="15" customHeight="1">
      <c r="A118" s="202" t="s">
        <v>43</v>
      </c>
      <c r="B118" s="73">
        <f>SUM(B18,B43,B56,B81,B86,B109,B117)</f>
        <v>1308902032503.8818</v>
      </c>
      <c r="C118" s="98"/>
      <c r="D118" s="73">
        <f>SUM(D18,D43,D56,D81,D86,D109,D117)</f>
        <v>1322437925711.5618</v>
      </c>
      <c r="E118" s="98"/>
      <c r="F118" s="117">
        <f>((D118-B118)/B118)</f>
        <v>1.0341410488748544E-2</v>
      </c>
      <c r="G118" s="117"/>
      <c r="H118" s="73">
        <f>SUM(H18,H43,H56,H81,H86,H109,H117)</f>
        <v>1324608867502.0117</v>
      </c>
      <c r="I118" s="98"/>
      <c r="J118" s="117">
        <f>((H118-D118)/D118)</f>
        <v>1.641620939812231E-3</v>
      </c>
      <c r="K118" s="117"/>
      <c r="L118" s="73">
        <f>SUM(L18,L43,L56,L81,L86,L109,L117)</f>
        <v>1327829325155.3521</v>
      </c>
      <c r="M118" s="98"/>
      <c r="N118" s="117">
        <f>((L118-H118)/H118)</f>
        <v>2.4312517697496396E-3</v>
      </c>
      <c r="O118" s="117"/>
      <c r="P118" s="73">
        <f>SUM(P18,P43,P56,P81,P86,P109,P117)</f>
        <v>1332771401055.0618</v>
      </c>
      <c r="Q118" s="98"/>
      <c r="R118" s="117">
        <f>((P118-L118)/L118)</f>
        <v>3.7219210376540739E-3</v>
      </c>
      <c r="S118" s="117"/>
      <c r="T118" s="73">
        <f>SUM(T18,T43,T56,T81,T86,T109,T117)</f>
        <v>1335416872552.0886</v>
      </c>
      <c r="U118" s="98"/>
      <c r="V118" s="117">
        <f>((T118-P118)/P118)</f>
        <v>1.9849401742358976E-3</v>
      </c>
      <c r="W118" s="117"/>
      <c r="X118" s="73">
        <f>SUM(X18,X43,X56,X81,X86,X109,X117)</f>
        <v>1344651689368.1589</v>
      </c>
      <c r="Y118" s="98"/>
      <c r="Z118" s="117">
        <f>((X118-T118)/T118)</f>
        <v>6.9153063780165048E-3</v>
      </c>
      <c r="AA118" s="117"/>
      <c r="AB118" s="73">
        <f>SUM(AB18,AB43,AB56,AB81,AB86,AB109,AB117)</f>
        <v>1374574711057.5444</v>
      </c>
      <c r="AC118" s="98"/>
      <c r="AD118" s="117">
        <f>((AB118-X118)/X118)</f>
        <v>2.2253362655905402E-2</v>
      </c>
      <c r="AE118" s="117"/>
      <c r="AF118" s="73">
        <f>SUM(AF18,AF43,AF56,AF81,AF86,AF109,AF117)</f>
        <v>1369208145077.5491</v>
      </c>
      <c r="AG118" s="98"/>
      <c r="AH118" s="117">
        <f>((AF118-AB118)/AB118)</f>
        <v>-3.9041646385786725E-3</v>
      </c>
      <c r="AI118" s="117"/>
      <c r="AJ118" s="118">
        <f t="shared" si="70"/>
        <v>5.6732061006929532E-3</v>
      </c>
      <c r="AK118" s="118"/>
      <c r="AL118" s="119">
        <f t="shared" si="72"/>
        <v>3.5366665199670327E-2</v>
      </c>
      <c r="AM118" s="119"/>
      <c r="AN118" s="120">
        <f t="shared" si="74"/>
        <v>7.8752535806361525E-3</v>
      </c>
      <c r="AO118" s="205"/>
      <c r="AP118" s="124"/>
      <c r="AQ118" s="153"/>
      <c r="AR118" s="154"/>
      <c r="AS118" s="123" t="e">
        <f>(#REF!/AQ118)-1</f>
        <v>#REF!</v>
      </c>
      <c r="AT118" s="123" t="e">
        <f>(#REF!/AR118)-1</f>
        <v>#REF!</v>
      </c>
    </row>
    <row r="119" spans="1:46" ht="17.25" customHeight="1" thickBot="1">
      <c r="A119" s="201"/>
      <c r="B119" s="275"/>
      <c r="C119" s="275"/>
      <c r="D119" s="275"/>
      <c r="E119" s="275"/>
      <c r="F119" s="117"/>
      <c r="G119" s="117"/>
      <c r="H119" s="275"/>
      <c r="I119" s="275"/>
      <c r="J119" s="117"/>
      <c r="K119" s="117"/>
      <c r="L119" s="275"/>
      <c r="M119" s="275"/>
      <c r="N119" s="117"/>
      <c r="O119" s="117"/>
      <c r="P119" s="275"/>
      <c r="Q119" s="275"/>
      <c r="R119" s="117"/>
      <c r="S119" s="117"/>
      <c r="T119" s="275"/>
      <c r="U119" s="275"/>
      <c r="V119" s="117"/>
      <c r="W119" s="117"/>
      <c r="X119" s="275"/>
      <c r="Y119" s="275"/>
      <c r="Z119" s="117"/>
      <c r="AA119" s="117"/>
      <c r="AB119" s="275"/>
      <c r="AC119" s="275"/>
      <c r="AD119" s="117"/>
      <c r="AE119" s="117"/>
      <c r="AF119" s="275"/>
      <c r="AG119" s="275"/>
      <c r="AH119" s="117"/>
      <c r="AI119" s="117"/>
      <c r="AJ119" s="118"/>
      <c r="AK119" s="118"/>
      <c r="AL119" s="119"/>
      <c r="AM119" s="119"/>
      <c r="AN119" s="120"/>
      <c r="AO119" s="205"/>
      <c r="AP119" s="124"/>
      <c r="AQ119" s="443" t="s">
        <v>111</v>
      </c>
      <c r="AR119" s="443"/>
      <c r="AS119" s="123" t="e">
        <f>(#REF!/AQ119)-1</f>
        <v>#REF!</v>
      </c>
      <c r="AT119" s="123" t="e">
        <f>(#REF!/AR119)-1</f>
        <v>#REF!</v>
      </c>
    </row>
    <row r="120" spans="1:46" ht="29.25" customHeight="1">
      <c r="A120" s="204" t="s">
        <v>64</v>
      </c>
      <c r="B120" s="438" t="s">
        <v>193</v>
      </c>
      <c r="C120" s="439"/>
      <c r="D120" s="438" t="s">
        <v>194</v>
      </c>
      <c r="E120" s="439"/>
      <c r="F120" s="438" t="s">
        <v>85</v>
      </c>
      <c r="G120" s="439"/>
      <c r="H120" s="438" t="s">
        <v>198</v>
      </c>
      <c r="I120" s="439"/>
      <c r="J120" s="438" t="s">
        <v>85</v>
      </c>
      <c r="K120" s="439"/>
      <c r="L120" s="438" t="s">
        <v>199</v>
      </c>
      <c r="M120" s="439"/>
      <c r="N120" s="438" t="s">
        <v>85</v>
      </c>
      <c r="O120" s="439"/>
      <c r="P120" s="438" t="s">
        <v>200</v>
      </c>
      <c r="Q120" s="439"/>
      <c r="R120" s="438" t="s">
        <v>85</v>
      </c>
      <c r="S120" s="439"/>
      <c r="T120" s="438" t="s">
        <v>201</v>
      </c>
      <c r="U120" s="439"/>
      <c r="V120" s="438" t="s">
        <v>85</v>
      </c>
      <c r="W120" s="439"/>
      <c r="X120" s="438" t="s">
        <v>202</v>
      </c>
      <c r="Y120" s="439"/>
      <c r="Z120" s="438" t="s">
        <v>85</v>
      </c>
      <c r="AA120" s="439"/>
      <c r="AB120" s="438" t="s">
        <v>203</v>
      </c>
      <c r="AC120" s="439"/>
      <c r="AD120" s="438" t="s">
        <v>85</v>
      </c>
      <c r="AE120" s="439"/>
      <c r="AF120" s="438" t="s">
        <v>204</v>
      </c>
      <c r="AG120" s="439"/>
      <c r="AH120" s="438" t="s">
        <v>85</v>
      </c>
      <c r="AI120" s="439"/>
      <c r="AJ120" s="442" t="s">
        <v>105</v>
      </c>
      <c r="AK120" s="442"/>
      <c r="AL120" s="442" t="s">
        <v>106</v>
      </c>
      <c r="AM120" s="442"/>
      <c r="AN120" s="442" t="s">
        <v>95</v>
      </c>
      <c r="AO120" s="444"/>
      <c r="AP120" s="124"/>
      <c r="AQ120" s="155" t="s">
        <v>98</v>
      </c>
      <c r="AR120" s="156" t="s">
        <v>99</v>
      </c>
      <c r="AS120" s="123" t="e">
        <f>(#REF!/AQ120)-1</f>
        <v>#REF!</v>
      </c>
      <c r="AT120" s="123" t="e">
        <f>(#REF!/AR120)-1</f>
        <v>#REF!</v>
      </c>
    </row>
    <row r="121" spans="1:46" ht="25.5" customHeight="1">
      <c r="A121" s="204"/>
      <c r="B121" s="208" t="s">
        <v>98</v>
      </c>
      <c r="C121" s="209" t="s">
        <v>99</v>
      </c>
      <c r="D121" s="208" t="s">
        <v>98</v>
      </c>
      <c r="E121" s="209" t="s">
        <v>99</v>
      </c>
      <c r="F121" s="363" t="s">
        <v>97</v>
      </c>
      <c r="G121" s="363" t="s">
        <v>5</v>
      </c>
      <c r="H121" s="208" t="s">
        <v>98</v>
      </c>
      <c r="I121" s="209" t="s">
        <v>99</v>
      </c>
      <c r="J121" s="366" t="s">
        <v>97</v>
      </c>
      <c r="K121" s="366" t="s">
        <v>5</v>
      </c>
      <c r="L121" s="208" t="s">
        <v>98</v>
      </c>
      <c r="M121" s="209" t="s">
        <v>99</v>
      </c>
      <c r="N121" s="368" t="s">
        <v>97</v>
      </c>
      <c r="O121" s="368" t="s">
        <v>5</v>
      </c>
      <c r="P121" s="208" t="s">
        <v>98</v>
      </c>
      <c r="Q121" s="209" t="s">
        <v>99</v>
      </c>
      <c r="R121" s="369" t="s">
        <v>97</v>
      </c>
      <c r="S121" s="369" t="s">
        <v>5</v>
      </c>
      <c r="T121" s="208" t="s">
        <v>98</v>
      </c>
      <c r="U121" s="209" t="s">
        <v>99</v>
      </c>
      <c r="V121" s="375" t="s">
        <v>97</v>
      </c>
      <c r="W121" s="375" t="s">
        <v>5</v>
      </c>
      <c r="X121" s="208" t="s">
        <v>98</v>
      </c>
      <c r="Y121" s="209" t="s">
        <v>99</v>
      </c>
      <c r="Z121" s="389" t="s">
        <v>97</v>
      </c>
      <c r="AA121" s="389" t="s">
        <v>5</v>
      </c>
      <c r="AB121" s="208" t="s">
        <v>98</v>
      </c>
      <c r="AC121" s="209" t="s">
        <v>99</v>
      </c>
      <c r="AD121" s="395" t="s">
        <v>97</v>
      </c>
      <c r="AE121" s="395" t="s">
        <v>5</v>
      </c>
      <c r="AF121" s="208" t="s">
        <v>98</v>
      </c>
      <c r="AG121" s="209" t="s">
        <v>99</v>
      </c>
      <c r="AH121" s="403" t="s">
        <v>97</v>
      </c>
      <c r="AI121" s="403" t="s">
        <v>5</v>
      </c>
      <c r="AJ121" s="254" t="s">
        <v>104</v>
      </c>
      <c r="AK121" s="254" t="s">
        <v>104</v>
      </c>
      <c r="AL121" s="254" t="s">
        <v>104</v>
      </c>
      <c r="AM121" s="254" t="s">
        <v>104</v>
      </c>
      <c r="AN121" s="254" t="s">
        <v>104</v>
      </c>
      <c r="AO121" s="255" t="s">
        <v>104</v>
      </c>
      <c r="AP121" s="124"/>
      <c r="AQ121" s="149">
        <v>1901056000</v>
      </c>
      <c r="AR121" s="141">
        <v>12.64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45</v>
      </c>
      <c r="B122" s="181">
        <v>1705862000</v>
      </c>
      <c r="C122" s="180">
        <v>11.28</v>
      </c>
      <c r="D122" s="181">
        <v>1729846000</v>
      </c>
      <c r="E122" s="180">
        <v>11.54</v>
      </c>
      <c r="F122" s="117">
        <f t="shared" ref="F122:F131" si="135">((D122-B122)/B122)</f>
        <v>1.4059753954305799E-2</v>
      </c>
      <c r="G122" s="117">
        <f t="shared" ref="G122:G131" si="136">((E122-C122)/C122)</f>
        <v>2.3049645390070903E-2</v>
      </c>
      <c r="H122" s="181">
        <v>1726848000</v>
      </c>
      <c r="I122" s="180">
        <v>11.52</v>
      </c>
      <c r="J122" s="117">
        <f t="shared" ref="J122:J131" si="137">((H122-D122)/D122)</f>
        <v>-1.7331022530329288E-3</v>
      </c>
      <c r="K122" s="117">
        <f t="shared" ref="K122:K131" si="138">((I122-E122)/E122)</f>
        <v>-1.7331022530328922E-3</v>
      </c>
      <c r="L122" s="181">
        <v>1269164950.4000001</v>
      </c>
      <c r="M122" s="180">
        <v>11.54</v>
      </c>
      <c r="N122" s="117">
        <f t="shared" ref="N122:N131" si="139">((L122-H122)/H122)</f>
        <v>-0.26503956897190717</v>
      </c>
      <c r="O122" s="117">
        <f t="shared" ref="O122:O131" si="140">((M122-I122)/I122)</f>
        <v>1.7361111111110742E-3</v>
      </c>
      <c r="P122" s="181">
        <v>1737341000</v>
      </c>
      <c r="Q122" s="180">
        <v>11.59</v>
      </c>
      <c r="R122" s="117">
        <f t="shared" ref="R122:R131" si="141">((P122-L122)/L122)</f>
        <v>0.36888510784389833</v>
      </c>
      <c r="S122" s="117">
        <f t="shared" ref="S122:S131" si="142">((Q122-M122)/M122)</f>
        <v>4.3327556325823847E-3</v>
      </c>
      <c r="T122" s="181">
        <v>1759826000</v>
      </c>
      <c r="U122" s="180">
        <v>11.74</v>
      </c>
      <c r="V122" s="117">
        <f t="shared" ref="V122:V131" si="143">((T122-P122)/P122)</f>
        <v>1.2942191544434857E-2</v>
      </c>
      <c r="W122" s="117">
        <f t="shared" ref="W122:W131" si="144">((U122-Q122)/Q122)</f>
        <v>1.2942191544434888E-2</v>
      </c>
      <c r="X122" s="181">
        <v>1752331000</v>
      </c>
      <c r="Y122" s="180">
        <v>11.69</v>
      </c>
      <c r="Z122" s="117">
        <f t="shared" ref="Z122:Z131" si="145">((X122-T122)/T122)</f>
        <v>-4.2589437819420782E-3</v>
      </c>
      <c r="AA122" s="117">
        <f t="shared" ref="AA122:AA131" si="146">((Y122-U122)/U122)</f>
        <v>-4.2589437819421389E-3</v>
      </c>
      <c r="AB122" s="181">
        <v>1741931150.28</v>
      </c>
      <c r="AC122" s="180">
        <v>11.69</v>
      </c>
      <c r="AD122" s="117">
        <f t="shared" ref="AD122:AD131" si="147">((AB122-X122)/X122)</f>
        <v>-5.9348660270234499E-3</v>
      </c>
      <c r="AE122" s="117">
        <f t="shared" ref="AE122:AE131" si="148">((AC122-Y122)/Y122)</f>
        <v>0</v>
      </c>
      <c r="AF122" s="181">
        <v>1813818000</v>
      </c>
      <c r="AG122" s="180">
        <v>12.02</v>
      </c>
      <c r="AH122" s="117">
        <f t="shared" ref="AH122:AH131" si="149">((AF122-AB122)/AB122)</f>
        <v>4.1268479358925782E-2</v>
      </c>
      <c r="AI122" s="117">
        <f t="shared" ref="AI122:AI131" si="150">((AG122-AC122)/AC122)</f>
        <v>2.8229255774165962E-2</v>
      </c>
      <c r="AJ122" s="118">
        <f t="shared" ref="AJ122" si="151">AVERAGE(F122,J122,N122,R122,V122,Z122,AD122,AH122)</f>
        <v>2.0023631458457394E-2</v>
      </c>
      <c r="AK122" s="118">
        <f t="shared" ref="AK122" si="152">AVERAGE(G122,K122,O122,S122,W122,AA122,AE122,AI122)</f>
        <v>8.037239177173772E-3</v>
      </c>
      <c r="AL122" s="119">
        <f t="shared" ref="AL122" si="153">((AF122-D122)/D122)</f>
        <v>4.854304949689163E-2</v>
      </c>
      <c r="AM122" s="119">
        <f t="shared" ref="AM122" si="154">((AG122-E122)/E122)</f>
        <v>4.1594454072790332E-2</v>
      </c>
      <c r="AN122" s="120">
        <f t="shared" ref="AN122" si="155">STDEV(F122,J122,N122,R122,V122,Z122,AD122,AH122)</f>
        <v>0.17123052909024986</v>
      </c>
      <c r="AO122" s="205">
        <f t="shared" ref="AO122" si="156">STDEV(G122,K122,O122,S122,W122,AA122,AE122,AI122)</f>
        <v>1.2082033568983888E-2</v>
      </c>
      <c r="AP122" s="124"/>
      <c r="AQ122" s="149">
        <v>106884243.56</v>
      </c>
      <c r="AR122" s="141">
        <v>2.92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81</v>
      </c>
      <c r="B123" s="181">
        <v>237719698.47</v>
      </c>
      <c r="C123" s="180">
        <v>2.79</v>
      </c>
      <c r="D123" s="181">
        <v>247092159.69999999</v>
      </c>
      <c r="E123" s="180">
        <v>2.9</v>
      </c>
      <c r="F123" s="117">
        <f t="shared" si="135"/>
        <v>3.9426523297490995E-2</v>
      </c>
      <c r="G123" s="117">
        <f t="shared" si="136"/>
        <v>3.9426523297490995E-2</v>
      </c>
      <c r="H123" s="181">
        <v>244536033.91</v>
      </c>
      <c r="I123" s="180">
        <v>2.87</v>
      </c>
      <c r="J123" s="117">
        <f t="shared" si="137"/>
        <v>-1.0344827586206863E-2</v>
      </c>
      <c r="K123" s="117">
        <f t="shared" si="138"/>
        <v>-1.0344827586206829E-2</v>
      </c>
      <c r="L123" s="181">
        <v>251352369.34999999</v>
      </c>
      <c r="M123" s="180">
        <v>2.95</v>
      </c>
      <c r="N123" s="117">
        <f t="shared" si="139"/>
        <v>2.7874564459930303E-2</v>
      </c>
      <c r="O123" s="117">
        <f t="shared" si="140"/>
        <v>2.7874564459930338E-2</v>
      </c>
      <c r="P123" s="181">
        <v>249648285.49000001</v>
      </c>
      <c r="Q123" s="180">
        <v>2.93</v>
      </c>
      <c r="R123" s="117">
        <f t="shared" si="141"/>
        <v>-6.7796610169490908E-3</v>
      </c>
      <c r="S123" s="117">
        <f t="shared" si="142"/>
        <v>-6.7796610169491584E-3</v>
      </c>
      <c r="T123" s="181">
        <v>249648285.49000001</v>
      </c>
      <c r="U123" s="180">
        <v>3.02</v>
      </c>
      <c r="V123" s="117">
        <f t="shared" si="143"/>
        <v>0</v>
      </c>
      <c r="W123" s="117">
        <f t="shared" si="144"/>
        <v>3.0716723549488005E-2</v>
      </c>
      <c r="X123" s="181">
        <v>271129678.29000002</v>
      </c>
      <c r="Y123" s="180">
        <v>2.93</v>
      </c>
      <c r="Z123" s="117">
        <f t="shared" si="145"/>
        <v>8.6046626588430861E-2</v>
      </c>
      <c r="AA123" s="117">
        <f t="shared" si="146"/>
        <v>-2.9801324503311213E-2</v>
      </c>
      <c r="AB123" s="181">
        <v>268260765.52000001</v>
      </c>
      <c r="AC123" s="180">
        <v>2.93</v>
      </c>
      <c r="AD123" s="117">
        <f t="shared" si="147"/>
        <v>-1.0581330631504769E-2</v>
      </c>
      <c r="AE123" s="117">
        <f t="shared" si="148"/>
        <v>0</v>
      </c>
      <c r="AF123" s="181">
        <v>258168704.78999999</v>
      </c>
      <c r="AG123" s="180">
        <v>3.03</v>
      </c>
      <c r="AH123" s="117">
        <f t="shared" si="149"/>
        <v>-3.7620338219931056E-2</v>
      </c>
      <c r="AI123" s="117">
        <f t="shared" si="150"/>
        <v>3.4129692832764381E-2</v>
      </c>
      <c r="AJ123" s="118">
        <f t="shared" ref="AJ123:AJ133" si="157">AVERAGE(F123,J123,N123,R123,V123,Z123,AD123,AH123)</f>
        <v>1.100269461140755E-2</v>
      </c>
      <c r="AK123" s="118">
        <f t="shared" ref="AK123:AK133" si="158">AVERAGE(G123,K123,O123,S123,W123,AA123,AE123,AI123)</f>
        <v>1.0652711379150814E-2</v>
      </c>
      <c r="AL123" s="119">
        <f t="shared" ref="AL123:AL133" si="159">((AF123-D123)/D123)</f>
        <v>4.4827586206896565E-2</v>
      </c>
      <c r="AM123" s="119">
        <f t="shared" ref="AM123:AM133" si="160">((AG123-E123)/E123)</f>
        <v>4.4827586206896516E-2</v>
      </c>
      <c r="AN123" s="120">
        <f t="shared" ref="AN123:AN133" si="161">STDEV(F123,J123,N123,R123,V123,Z123,AD123,AH123)</f>
        <v>3.8632376110719076E-2</v>
      </c>
      <c r="AO123" s="205">
        <f t="shared" ref="AO123:AO133" si="162">STDEV(G123,K123,O123,S123,W123,AA123,AE123,AI123)</f>
        <v>2.5559597714411259E-2</v>
      </c>
      <c r="AP123" s="124"/>
      <c r="AQ123" s="149">
        <v>84059843.040000007</v>
      </c>
      <c r="AR123" s="141">
        <v>7.19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70</v>
      </c>
      <c r="B124" s="181">
        <v>103238488.31999999</v>
      </c>
      <c r="C124" s="180">
        <v>4.0199999999999996</v>
      </c>
      <c r="D124" s="181">
        <v>104008924.8</v>
      </c>
      <c r="E124" s="180">
        <v>4.05</v>
      </c>
      <c r="F124" s="117">
        <f t="shared" si="135"/>
        <v>7.4626865671642197E-3</v>
      </c>
      <c r="G124" s="117">
        <f t="shared" si="136"/>
        <v>7.4626865671642414E-3</v>
      </c>
      <c r="H124" s="181">
        <v>106320234.23999999</v>
      </c>
      <c r="I124" s="180">
        <v>4.1399999999999997</v>
      </c>
      <c r="J124" s="117">
        <f t="shared" si="137"/>
        <v>2.2222222222222199E-2</v>
      </c>
      <c r="K124" s="117">
        <f t="shared" si="138"/>
        <v>2.2222222222222188E-2</v>
      </c>
      <c r="L124" s="181">
        <v>108374731.52</v>
      </c>
      <c r="M124" s="180">
        <v>4.22</v>
      </c>
      <c r="N124" s="117">
        <f t="shared" si="139"/>
        <v>1.9323671497584554E-2</v>
      </c>
      <c r="O124" s="117">
        <f t="shared" si="140"/>
        <v>1.9323671497584561E-2</v>
      </c>
      <c r="P124" s="181">
        <v>109658792.31999999</v>
      </c>
      <c r="Q124" s="180">
        <v>4.2699999999999996</v>
      </c>
      <c r="R124" s="117">
        <f t="shared" si="141"/>
        <v>1.1848341232227461E-2</v>
      </c>
      <c r="S124" s="117">
        <f t="shared" si="142"/>
        <v>1.1848341232227447E-2</v>
      </c>
      <c r="T124" s="181">
        <v>111199665.28</v>
      </c>
      <c r="U124" s="180">
        <v>4.33</v>
      </c>
      <c r="V124" s="117">
        <f t="shared" si="143"/>
        <v>1.4051522248243636E-2</v>
      </c>
      <c r="W124" s="117">
        <f t="shared" si="144"/>
        <v>1.4051522248243678E-2</v>
      </c>
      <c r="X124" s="181">
        <v>110942853.12</v>
      </c>
      <c r="Y124" s="180">
        <v>4.32</v>
      </c>
      <c r="Z124" s="117">
        <f t="shared" si="145"/>
        <v>-2.3094688221708686E-3</v>
      </c>
      <c r="AA124" s="117">
        <f t="shared" si="146"/>
        <v>-2.3094688221708512E-3</v>
      </c>
      <c r="AB124" s="181">
        <v>93746686.239999995</v>
      </c>
      <c r="AC124" s="180">
        <v>4.33</v>
      </c>
      <c r="AD124" s="117">
        <f t="shared" si="147"/>
        <v>-0.15500022215401277</v>
      </c>
      <c r="AE124" s="117">
        <f t="shared" si="148"/>
        <v>2.3148148148147652E-3</v>
      </c>
      <c r="AF124" s="181">
        <v>117363157.12</v>
      </c>
      <c r="AG124" s="180">
        <v>4.57</v>
      </c>
      <c r="AH124" s="117">
        <f t="shared" si="149"/>
        <v>0.25191792720587169</v>
      </c>
      <c r="AI124" s="117">
        <f t="shared" si="150"/>
        <v>5.5427251732101668E-2</v>
      </c>
      <c r="AJ124" s="118">
        <f t="shared" si="157"/>
        <v>2.1189584999641263E-2</v>
      </c>
      <c r="AK124" s="118">
        <f t="shared" si="158"/>
        <v>1.6292630186523462E-2</v>
      </c>
      <c r="AL124" s="119">
        <f t="shared" si="159"/>
        <v>0.12839506172839513</v>
      </c>
      <c r="AM124" s="119">
        <f t="shared" si="160"/>
        <v>0.12839506172839518</v>
      </c>
      <c r="AN124" s="120">
        <f t="shared" si="161"/>
        <v>0.11029946772373116</v>
      </c>
      <c r="AO124" s="205">
        <f t="shared" si="162"/>
        <v>1.780860730967319E-2</v>
      </c>
      <c r="AP124" s="124"/>
      <c r="AQ124" s="149">
        <v>82672021.189999998</v>
      </c>
      <c r="AR124" s="141">
        <v>18.53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71</v>
      </c>
      <c r="B125" s="181">
        <v>120739218.81</v>
      </c>
      <c r="C125" s="180">
        <v>11.47</v>
      </c>
      <c r="D125" s="181">
        <v>120844484.04000001</v>
      </c>
      <c r="E125" s="180">
        <v>11.48</v>
      </c>
      <c r="F125" s="117">
        <f t="shared" si="135"/>
        <v>8.7183958151703538E-4</v>
      </c>
      <c r="G125" s="117">
        <f t="shared" si="136"/>
        <v>8.7183958151698226E-4</v>
      </c>
      <c r="H125" s="181">
        <v>117581261.91</v>
      </c>
      <c r="I125" s="180">
        <v>11.17</v>
      </c>
      <c r="J125" s="117">
        <f t="shared" si="137"/>
        <v>-2.7003484320557575E-2</v>
      </c>
      <c r="K125" s="117">
        <f t="shared" si="138"/>
        <v>-2.7003484320557533E-2</v>
      </c>
      <c r="L125" s="181">
        <v>117054935.76000001</v>
      </c>
      <c r="M125" s="180">
        <v>11.12</v>
      </c>
      <c r="N125" s="117">
        <f t="shared" si="139"/>
        <v>-4.4762757385854212E-3</v>
      </c>
      <c r="O125" s="117">
        <f t="shared" si="140"/>
        <v>-4.4762757385855608E-3</v>
      </c>
      <c r="P125" s="181">
        <v>117791792.37</v>
      </c>
      <c r="Q125" s="180">
        <v>11.19</v>
      </c>
      <c r="R125" s="117">
        <f t="shared" si="141"/>
        <v>6.2949640287769731E-3</v>
      </c>
      <c r="S125" s="117">
        <f t="shared" si="142"/>
        <v>6.2949640287770043E-3</v>
      </c>
      <c r="T125" s="181">
        <v>118318118.52</v>
      </c>
      <c r="U125" s="180">
        <v>11.24</v>
      </c>
      <c r="V125" s="117">
        <f t="shared" si="143"/>
        <v>4.4682752457550629E-3</v>
      </c>
      <c r="W125" s="117">
        <f t="shared" si="144"/>
        <v>4.4682752457552025E-3</v>
      </c>
      <c r="X125" s="181">
        <v>118423383.75</v>
      </c>
      <c r="Y125" s="180">
        <v>11.25</v>
      </c>
      <c r="Z125" s="117">
        <f t="shared" si="145"/>
        <v>8.896797153025264E-4</v>
      </c>
      <c r="AA125" s="117">
        <f t="shared" si="146"/>
        <v>8.8967971530247208E-4</v>
      </c>
      <c r="AB125" s="181">
        <v>116452193.15000001</v>
      </c>
      <c r="AC125" s="180">
        <v>11.34</v>
      </c>
      <c r="AD125" s="117">
        <f t="shared" si="147"/>
        <v>-1.664528184873787E-2</v>
      </c>
      <c r="AE125" s="117">
        <f t="shared" si="148"/>
        <v>7.999999999999988E-3</v>
      </c>
      <c r="AF125" s="181">
        <v>120633953.58</v>
      </c>
      <c r="AG125" s="180">
        <v>11.46</v>
      </c>
      <c r="AH125" s="117">
        <f t="shared" si="149"/>
        <v>3.5909675179870086E-2</v>
      </c>
      <c r="AI125" s="117">
        <f t="shared" si="150"/>
        <v>1.058201058201067E-2</v>
      </c>
      <c r="AJ125" s="118">
        <f t="shared" si="157"/>
        <v>3.8673980417602491E-5</v>
      </c>
      <c r="AK125" s="118">
        <f t="shared" si="158"/>
        <v>-4.6623863222596679E-5</v>
      </c>
      <c r="AL125" s="119">
        <f t="shared" si="159"/>
        <v>-1.7421602787457136E-3</v>
      </c>
      <c r="AM125" s="119">
        <f t="shared" si="160"/>
        <v>-1.7421602787456073E-3</v>
      </c>
      <c r="AN125" s="120">
        <f t="shared" si="161"/>
        <v>1.8427181452250682E-2</v>
      </c>
      <c r="AO125" s="205">
        <f t="shared" si="162"/>
        <v>1.1870313858327439E-2</v>
      </c>
      <c r="AP125" s="124"/>
      <c r="AQ125" s="149">
        <v>541500000</v>
      </c>
      <c r="AR125" s="141">
        <v>3610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119</v>
      </c>
      <c r="B126" s="181">
        <v>768811202.00999999</v>
      </c>
      <c r="C126" s="180">
        <v>218.39</v>
      </c>
      <c r="D126" s="181">
        <v>732516300.72000003</v>
      </c>
      <c r="E126" s="180">
        <v>208.08</v>
      </c>
      <c r="F126" s="117">
        <f t="shared" si="135"/>
        <v>-4.7209121296762621E-2</v>
      </c>
      <c r="G126" s="117">
        <f t="shared" si="136"/>
        <v>-4.7209121296762559E-2</v>
      </c>
      <c r="H126" s="181">
        <v>737409599.73000002</v>
      </c>
      <c r="I126" s="180">
        <v>209.47</v>
      </c>
      <c r="J126" s="117">
        <f t="shared" si="137"/>
        <v>6.6801230296039855E-3</v>
      </c>
      <c r="K126" s="117">
        <f t="shared" si="138"/>
        <v>6.6801230296039326E-3</v>
      </c>
      <c r="L126" s="181">
        <v>735543809.46000004</v>
      </c>
      <c r="M126" s="180">
        <v>208.94</v>
      </c>
      <c r="N126" s="117">
        <f t="shared" si="139"/>
        <v>-2.5301952546903832E-3</v>
      </c>
      <c r="O126" s="117">
        <f t="shared" si="140"/>
        <v>-2.5301952546904144E-3</v>
      </c>
      <c r="P126" s="181">
        <v>740648330.00999999</v>
      </c>
      <c r="Q126" s="180">
        <v>210.94</v>
      </c>
      <c r="R126" s="117">
        <f t="shared" si="141"/>
        <v>6.9397913276538067E-3</v>
      </c>
      <c r="S126" s="117">
        <f t="shared" si="142"/>
        <v>9.5721259691777544E-3</v>
      </c>
      <c r="T126" s="181">
        <v>735755031</v>
      </c>
      <c r="U126" s="180">
        <v>209</v>
      </c>
      <c r="V126" s="117">
        <f t="shared" si="143"/>
        <v>-6.6067778886829097E-3</v>
      </c>
      <c r="W126" s="117">
        <f t="shared" si="144"/>
        <v>-9.1969280364084475E-3</v>
      </c>
      <c r="X126" s="181">
        <v>746104886.46000004</v>
      </c>
      <c r="Y126" s="180">
        <v>211.94</v>
      </c>
      <c r="Z126" s="117">
        <f t="shared" si="145"/>
        <v>1.4066985645933066E-2</v>
      </c>
      <c r="AA126" s="117">
        <f t="shared" si="146"/>
        <v>1.4066985645933004E-2</v>
      </c>
      <c r="AB126" s="181">
        <v>658012520.86000001</v>
      </c>
      <c r="AC126" s="180">
        <v>214.88</v>
      </c>
      <c r="AD126" s="117">
        <f t="shared" si="147"/>
        <v>-0.11806968054849055</v>
      </c>
      <c r="AE126" s="117">
        <f t="shared" si="148"/>
        <v>1.3871850523733121E-2</v>
      </c>
      <c r="AF126" s="181">
        <v>753356826</v>
      </c>
      <c r="AG126" s="180">
        <v>214</v>
      </c>
      <c r="AH126" s="117">
        <f t="shared" si="149"/>
        <v>0.14489740258344661</v>
      </c>
      <c r="AI126" s="117">
        <f t="shared" si="150"/>
        <v>-4.0953090096798005E-3</v>
      </c>
      <c r="AJ126" s="118">
        <f t="shared" si="157"/>
        <v>-2.2893405024862479E-4</v>
      </c>
      <c r="AK126" s="118">
        <f t="shared" si="158"/>
        <v>-2.3550585536366757E-3</v>
      </c>
      <c r="AL126" s="119">
        <f t="shared" si="159"/>
        <v>2.8450595924644329E-2</v>
      </c>
      <c r="AM126" s="119">
        <f t="shared" si="160"/>
        <v>2.8450595924644304E-2</v>
      </c>
      <c r="AN126" s="120">
        <f t="shared" si="161"/>
        <v>7.3197096763358921E-2</v>
      </c>
      <c r="AO126" s="205">
        <f t="shared" si="162"/>
        <v>2.0066480999341777E-2</v>
      </c>
      <c r="AP126" s="124"/>
      <c r="AQ126" s="149">
        <v>551092000</v>
      </c>
      <c r="AR126" s="141">
        <v>8.86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47</v>
      </c>
      <c r="B127" s="181">
        <v>19461000000</v>
      </c>
      <c r="C127" s="180">
        <v>9980</v>
      </c>
      <c r="D127" s="181">
        <v>19003500000</v>
      </c>
      <c r="E127" s="180">
        <v>9270</v>
      </c>
      <c r="F127" s="117">
        <f t="shared" si="135"/>
        <v>-2.3508555572683828E-2</v>
      </c>
      <c r="G127" s="117">
        <f t="shared" si="136"/>
        <v>-7.1142284569138278E-2</v>
      </c>
      <c r="H127" s="181">
        <v>17896500000</v>
      </c>
      <c r="I127" s="180">
        <v>8730</v>
      </c>
      <c r="J127" s="117">
        <f t="shared" si="137"/>
        <v>-5.8252427184466021E-2</v>
      </c>
      <c r="K127" s="117">
        <f t="shared" si="138"/>
        <v>-5.8252427184466021E-2</v>
      </c>
      <c r="L127" s="181">
        <v>20459000000</v>
      </c>
      <c r="M127" s="180">
        <v>9980</v>
      </c>
      <c r="N127" s="117">
        <f t="shared" si="139"/>
        <v>0.14318442153493699</v>
      </c>
      <c r="O127" s="117">
        <f t="shared" si="140"/>
        <v>0.14318442153493699</v>
      </c>
      <c r="P127" s="181">
        <v>18552500000</v>
      </c>
      <c r="Q127" s="180">
        <v>9050</v>
      </c>
      <c r="R127" s="117">
        <f t="shared" si="141"/>
        <v>-9.3186372745490978E-2</v>
      </c>
      <c r="S127" s="117">
        <f t="shared" si="142"/>
        <v>-9.3186372745490978E-2</v>
      </c>
      <c r="T127" s="181">
        <v>18705000000</v>
      </c>
      <c r="U127" s="180">
        <v>8700</v>
      </c>
      <c r="V127" s="117">
        <f t="shared" si="143"/>
        <v>8.2199164533081799E-3</v>
      </c>
      <c r="W127" s="117">
        <f t="shared" si="144"/>
        <v>-3.8674033149171269E-2</v>
      </c>
      <c r="X127" s="181">
        <v>20010000000</v>
      </c>
      <c r="Y127" s="180">
        <v>8700</v>
      </c>
      <c r="Z127" s="117">
        <f t="shared" si="145"/>
        <v>6.9767441860465115E-2</v>
      </c>
      <c r="AA127" s="117">
        <f t="shared" si="146"/>
        <v>0</v>
      </c>
      <c r="AB127" s="181">
        <v>20274500000</v>
      </c>
      <c r="AC127" s="180">
        <v>8815</v>
      </c>
      <c r="AD127" s="117">
        <f t="shared" si="147"/>
        <v>1.3218390804597701E-2</v>
      </c>
      <c r="AE127" s="117">
        <f t="shared" si="148"/>
        <v>1.3218390804597701E-2</v>
      </c>
      <c r="AF127" s="181">
        <v>20274500000</v>
      </c>
      <c r="AG127" s="180">
        <v>8815</v>
      </c>
      <c r="AH127" s="117">
        <f t="shared" si="149"/>
        <v>0</v>
      </c>
      <c r="AI127" s="117">
        <f t="shared" si="150"/>
        <v>0</v>
      </c>
      <c r="AJ127" s="118">
        <f t="shared" si="157"/>
        <v>7.4303518938333944E-3</v>
      </c>
      <c r="AK127" s="118">
        <f t="shared" si="158"/>
        <v>-1.310653816359148E-2</v>
      </c>
      <c r="AL127" s="119">
        <f t="shared" si="159"/>
        <v>6.6882416396979505E-2</v>
      </c>
      <c r="AM127" s="119">
        <f t="shared" si="160"/>
        <v>-4.908306364617044E-2</v>
      </c>
      <c r="AN127" s="120">
        <f t="shared" si="161"/>
        <v>7.3484287810716836E-2</v>
      </c>
      <c r="AO127" s="205">
        <f t="shared" si="162"/>
        <v>7.3616966713591928E-2</v>
      </c>
      <c r="AP127" s="124"/>
      <c r="AQ127" s="122">
        <v>913647681</v>
      </c>
      <c r="AR127" s="126">
        <v>81</v>
      </c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65</v>
      </c>
      <c r="B128" s="181">
        <v>445850000</v>
      </c>
      <c r="C128" s="180">
        <v>9.25</v>
      </c>
      <c r="D128" s="181">
        <v>445850000</v>
      </c>
      <c r="E128" s="180">
        <v>9.25</v>
      </c>
      <c r="F128" s="117">
        <f t="shared" si="135"/>
        <v>0</v>
      </c>
      <c r="G128" s="117">
        <f t="shared" si="136"/>
        <v>0</v>
      </c>
      <c r="H128" s="181">
        <v>445850000</v>
      </c>
      <c r="I128" s="180">
        <v>9.25</v>
      </c>
      <c r="J128" s="117">
        <f t="shared" si="137"/>
        <v>0</v>
      </c>
      <c r="K128" s="117">
        <f t="shared" si="138"/>
        <v>0</v>
      </c>
      <c r="L128" s="181">
        <v>445850000</v>
      </c>
      <c r="M128" s="180">
        <v>9.25</v>
      </c>
      <c r="N128" s="117">
        <f t="shared" si="139"/>
        <v>0</v>
      </c>
      <c r="O128" s="117">
        <f t="shared" si="140"/>
        <v>0</v>
      </c>
      <c r="P128" s="181">
        <v>445850000</v>
      </c>
      <c r="Q128" s="180">
        <v>9.25</v>
      </c>
      <c r="R128" s="117">
        <f t="shared" si="141"/>
        <v>0</v>
      </c>
      <c r="S128" s="117">
        <f t="shared" si="142"/>
        <v>0</v>
      </c>
      <c r="T128" s="181">
        <v>445850000</v>
      </c>
      <c r="U128" s="180">
        <v>9.25</v>
      </c>
      <c r="V128" s="117">
        <f t="shared" si="143"/>
        <v>0</v>
      </c>
      <c r="W128" s="117">
        <f t="shared" si="144"/>
        <v>0</v>
      </c>
      <c r="X128" s="181">
        <v>445850000</v>
      </c>
      <c r="Y128" s="180">
        <v>9.25</v>
      </c>
      <c r="Z128" s="117">
        <f t="shared" si="145"/>
        <v>0</v>
      </c>
      <c r="AA128" s="117">
        <f t="shared" si="146"/>
        <v>0</v>
      </c>
      <c r="AB128" s="181">
        <v>445850000</v>
      </c>
      <c r="AC128" s="180">
        <v>9.25</v>
      </c>
      <c r="AD128" s="117">
        <f t="shared" si="147"/>
        <v>0</v>
      </c>
      <c r="AE128" s="117">
        <f t="shared" si="148"/>
        <v>0</v>
      </c>
      <c r="AF128" s="181">
        <v>445850000</v>
      </c>
      <c r="AG128" s="180">
        <v>9.25</v>
      </c>
      <c r="AH128" s="117">
        <f t="shared" si="149"/>
        <v>0</v>
      </c>
      <c r="AI128" s="117">
        <f t="shared" si="150"/>
        <v>0</v>
      </c>
      <c r="AJ128" s="118">
        <f t="shared" si="157"/>
        <v>0</v>
      </c>
      <c r="AK128" s="118">
        <f t="shared" si="158"/>
        <v>0</v>
      </c>
      <c r="AL128" s="119">
        <f t="shared" si="159"/>
        <v>0</v>
      </c>
      <c r="AM128" s="119">
        <f t="shared" si="160"/>
        <v>0</v>
      </c>
      <c r="AN128" s="120">
        <f t="shared" si="161"/>
        <v>0</v>
      </c>
      <c r="AO128" s="205">
        <f t="shared" si="162"/>
        <v>0</v>
      </c>
      <c r="AP128" s="124"/>
      <c r="AQ128" s="157">
        <f>SUM(AQ121:AQ127)</f>
        <v>4180911788.79</v>
      </c>
      <c r="AR128" s="158"/>
      <c r="AS128" s="123" t="e">
        <f>(#REF!/AQ128)-1</f>
        <v>#REF!</v>
      </c>
      <c r="AT128" s="123" t="e">
        <f>(#REF!/AR128)-1</f>
        <v>#REF!</v>
      </c>
    </row>
    <row r="129" spans="1:46">
      <c r="A129" s="201" t="s">
        <v>55</v>
      </c>
      <c r="B129" s="181">
        <v>377021948.38</v>
      </c>
      <c r="C129" s="179">
        <v>92.8</v>
      </c>
      <c r="D129" s="181">
        <v>382682029.56999999</v>
      </c>
      <c r="E129" s="179">
        <v>90</v>
      </c>
      <c r="F129" s="117">
        <f t="shared" si="135"/>
        <v>1.5012603946057825E-2</v>
      </c>
      <c r="G129" s="117">
        <f t="shared" si="136"/>
        <v>-3.0172413793103418E-2</v>
      </c>
      <c r="H129" s="181">
        <v>382682029.56999999</v>
      </c>
      <c r="I129" s="179">
        <v>90</v>
      </c>
      <c r="J129" s="117">
        <f t="shared" si="137"/>
        <v>0</v>
      </c>
      <c r="K129" s="117">
        <f t="shared" si="138"/>
        <v>0</v>
      </c>
      <c r="L129" s="181">
        <v>382037842.41000003</v>
      </c>
      <c r="M129" s="179">
        <v>81</v>
      </c>
      <c r="N129" s="117">
        <f t="shared" si="139"/>
        <v>-1.6833483420264244E-3</v>
      </c>
      <c r="O129" s="117">
        <f t="shared" si="140"/>
        <v>-0.1</v>
      </c>
      <c r="P129" s="181">
        <v>385341232.42000002</v>
      </c>
      <c r="Q129" s="179">
        <v>81</v>
      </c>
      <c r="R129" s="117">
        <f t="shared" si="141"/>
        <v>8.6467612453292476E-3</v>
      </c>
      <c r="S129" s="117">
        <f t="shared" si="142"/>
        <v>0</v>
      </c>
      <c r="T129" s="181">
        <v>382854668.42000002</v>
      </c>
      <c r="U129" s="179">
        <v>81</v>
      </c>
      <c r="V129" s="117">
        <f t="shared" si="143"/>
        <v>-6.452888481162552E-3</v>
      </c>
      <c r="W129" s="117">
        <f t="shared" si="144"/>
        <v>0</v>
      </c>
      <c r="X129" s="181">
        <v>381910833.31</v>
      </c>
      <c r="Y129" s="179">
        <v>81</v>
      </c>
      <c r="Z129" s="117">
        <f t="shared" si="145"/>
        <v>-2.4652568921129268E-3</v>
      </c>
      <c r="AA129" s="117">
        <f t="shared" si="146"/>
        <v>0</v>
      </c>
      <c r="AB129" s="181">
        <v>381330867.81999999</v>
      </c>
      <c r="AC129" s="179">
        <v>81</v>
      </c>
      <c r="AD129" s="117">
        <f t="shared" si="147"/>
        <v>-1.5185887369925613E-3</v>
      </c>
      <c r="AE129" s="117">
        <f t="shared" si="148"/>
        <v>0</v>
      </c>
      <c r="AF129" s="181">
        <v>394678552.82999998</v>
      </c>
      <c r="AG129" s="179">
        <v>81</v>
      </c>
      <c r="AH129" s="117">
        <f t="shared" si="149"/>
        <v>3.5002896792243193E-2</v>
      </c>
      <c r="AI129" s="117">
        <f t="shared" si="150"/>
        <v>0</v>
      </c>
      <c r="AJ129" s="118">
        <f t="shared" si="157"/>
        <v>5.8177724414169747E-3</v>
      </c>
      <c r="AK129" s="118">
        <f t="shared" si="158"/>
        <v>-1.6271551724137929E-2</v>
      </c>
      <c r="AL129" s="119">
        <f t="shared" si="159"/>
        <v>3.1348540911314449E-2</v>
      </c>
      <c r="AM129" s="119">
        <f t="shared" si="160"/>
        <v>-0.1</v>
      </c>
      <c r="AN129" s="120">
        <f t="shared" si="161"/>
        <v>1.3666605631296076E-2</v>
      </c>
      <c r="AO129" s="205">
        <f t="shared" si="162"/>
        <v>3.5440629206789309E-2</v>
      </c>
      <c r="AP129" s="124"/>
      <c r="AQ129" s="206"/>
      <c r="AR129" s="207"/>
      <c r="AS129" s="123"/>
      <c r="AT129" s="123"/>
    </row>
    <row r="130" spans="1:46" s="282" customFormat="1">
      <c r="A130" s="201" t="s">
        <v>121</v>
      </c>
      <c r="B130" s="181">
        <v>610045774.85000002</v>
      </c>
      <c r="C130" s="169">
        <v>120.92</v>
      </c>
      <c r="D130" s="181">
        <v>626915485.54999995</v>
      </c>
      <c r="E130" s="169">
        <v>120.92</v>
      </c>
      <c r="F130" s="117">
        <f t="shared" si="135"/>
        <v>2.7653188326970883E-2</v>
      </c>
      <c r="G130" s="117">
        <f t="shared" si="136"/>
        <v>0</v>
      </c>
      <c r="H130" s="181">
        <v>626915485.54999995</v>
      </c>
      <c r="I130" s="169">
        <v>120.92</v>
      </c>
      <c r="J130" s="117">
        <f t="shared" si="137"/>
        <v>0</v>
      </c>
      <c r="K130" s="117">
        <f t="shared" si="138"/>
        <v>0</v>
      </c>
      <c r="L130" s="181">
        <v>634886301.16999996</v>
      </c>
      <c r="M130" s="169">
        <v>120.92</v>
      </c>
      <c r="N130" s="117">
        <f t="shared" si="139"/>
        <v>1.2714338381683329E-2</v>
      </c>
      <c r="O130" s="117">
        <f t="shared" si="140"/>
        <v>0</v>
      </c>
      <c r="P130" s="181">
        <v>636514976.24000001</v>
      </c>
      <c r="Q130" s="169">
        <v>120.92</v>
      </c>
      <c r="R130" s="117">
        <f t="shared" si="141"/>
        <v>2.5653019556393787E-3</v>
      </c>
      <c r="S130" s="117">
        <f t="shared" si="142"/>
        <v>0</v>
      </c>
      <c r="T130" s="181">
        <v>635197394.57000005</v>
      </c>
      <c r="U130" s="169">
        <v>120.92</v>
      </c>
      <c r="V130" s="117">
        <f t="shared" si="143"/>
        <v>-2.0699931960487896E-3</v>
      </c>
      <c r="W130" s="117">
        <f t="shared" si="144"/>
        <v>0</v>
      </c>
      <c r="X130" s="181">
        <v>630702539.27999997</v>
      </c>
      <c r="Y130" s="169">
        <v>120.92</v>
      </c>
      <c r="Z130" s="117">
        <f t="shared" si="145"/>
        <v>-7.0763125422497915E-3</v>
      </c>
      <c r="AA130" s="117">
        <f t="shared" si="146"/>
        <v>0</v>
      </c>
      <c r="AB130" s="181">
        <v>626262434.40999997</v>
      </c>
      <c r="AC130" s="169">
        <v>120.92</v>
      </c>
      <c r="AD130" s="117">
        <f t="shared" si="147"/>
        <v>-7.0399349827713681E-3</v>
      </c>
      <c r="AE130" s="117">
        <f t="shared" si="148"/>
        <v>0</v>
      </c>
      <c r="AF130" s="181">
        <v>659387520.64999998</v>
      </c>
      <c r="AG130" s="169">
        <v>120.92</v>
      </c>
      <c r="AH130" s="117">
        <f t="shared" si="149"/>
        <v>5.2893299070711559E-2</v>
      </c>
      <c r="AI130" s="117">
        <f t="shared" si="150"/>
        <v>0</v>
      </c>
      <c r="AJ130" s="118">
        <f t="shared" si="157"/>
        <v>9.9549858767419008E-3</v>
      </c>
      <c r="AK130" s="118">
        <f t="shared" si="158"/>
        <v>0</v>
      </c>
      <c r="AL130" s="119">
        <f t="shared" si="159"/>
        <v>5.1796511409367953E-2</v>
      </c>
      <c r="AM130" s="119">
        <f t="shared" si="160"/>
        <v>0</v>
      </c>
      <c r="AN130" s="120">
        <f t="shared" si="161"/>
        <v>2.084548903232715E-2</v>
      </c>
      <c r="AO130" s="205">
        <f t="shared" si="162"/>
        <v>0</v>
      </c>
      <c r="AP130" s="124"/>
      <c r="AQ130" s="206"/>
      <c r="AR130" s="207"/>
      <c r="AS130" s="123"/>
      <c r="AT130" s="123"/>
    </row>
    <row r="131" spans="1:46" ht="15.75" thickBot="1">
      <c r="A131" s="201" t="s">
        <v>186</v>
      </c>
      <c r="B131" s="181">
        <v>654350000</v>
      </c>
      <c r="C131" s="169">
        <v>100</v>
      </c>
      <c r="D131" s="181">
        <v>610247016.22000003</v>
      </c>
      <c r="E131" s="169">
        <v>107.53</v>
      </c>
      <c r="F131" s="117">
        <f t="shared" si="135"/>
        <v>-6.7399684847558608E-2</v>
      </c>
      <c r="G131" s="117">
        <f t="shared" si="136"/>
        <v>7.5300000000000006E-2</v>
      </c>
      <c r="H131" s="181">
        <v>654350000</v>
      </c>
      <c r="I131" s="169">
        <v>100</v>
      </c>
      <c r="J131" s="117">
        <f t="shared" si="137"/>
        <v>7.2270707775325543E-2</v>
      </c>
      <c r="K131" s="117">
        <f t="shared" si="138"/>
        <v>-7.0026969217892684E-2</v>
      </c>
      <c r="L131" s="181">
        <v>654350000</v>
      </c>
      <c r="M131" s="169">
        <v>100</v>
      </c>
      <c r="N131" s="117">
        <f t="shared" si="139"/>
        <v>0</v>
      </c>
      <c r="O131" s="117">
        <f t="shared" si="140"/>
        <v>0</v>
      </c>
      <c r="P131" s="181">
        <v>654350000</v>
      </c>
      <c r="Q131" s="169">
        <v>100</v>
      </c>
      <c r="R131" s="117">
        <f t="shared" si="141"/>
        <v>0</v>
      </c>
      <c r="S131" s="117">
        <f t="shared" si="142"/>
        <v>0</v>
      </c>
      <c r="T131" s="181">
        <v>654350000</v>
      </c>
      <c r="U131" s="169">
        <v>100</v>
      </c>
      <c r="V131" s="117">
        <f t="shared" si="143"/>
        <v>0</v>
      </c>
      <c r="W131" s="117">
        <f t="shared" si="144"/>
        <v>0</v>
      </c>
      <c r="X131" s="181">
        <v>654350000</v>
      </c>
      <c r="Y131" s="169">
        <v>100</v>
      </c>
      <c r="Z131" s="117">
        <f t="shared" si="145"/>
        <v>0</v>
      </c>
      <c r="AA131" s="117">
        <f t="shared" si="146"/>
        <v>0</v>
      </c>
      <c r="AB131" s="181">
        <v>654350000</v>
      </c>
      <c r="AC131" s="169">
        <v>100</v>
      </c>
      <c r="AD131" s="117">
        <f t="shared" si="147"/>
        <v>0</v>
      </c>
      <c r="AE131" s="117">
        <f t="shared" si="148"/>
        <v>0</v>
      </c>
      <c r="AF131" s="181">
        <v>654350000</v>
      </c>
      <c r="AG131" s="169">
        <v>100</v>
      </c>
      <c r="AH131" s="117">
        <f t="shared" si="149"/>
        <v>0</v>
      </c>
      <c r="AI131" s="117">
        <f t="shared" si="150"/>
        <v>0</v>
      </c>
      <c r="AJ131" s="118">
        <f t="shared" si="157"/>
        <v>6.0887786597086692E-4</v>
      </c>
      <c r="AK131" s="118">
        <f t="shared" si="158"/>
        <v>6.5912884776341517E-4</v>
      </c>
      <c r="AL131" s="119">
        <f t="shared" si="159"/>
        <v>7.2270707775325543E-2</v>
      </c>
      <c r="AM131" s="119">
        <f t="shared" si="160"/>
        <v>-7.0026969217892684E-2</v>
      </c>
      <c r="AN131" s="120">
        <f t="shared" si="161"/>
        <v>3.7345504341890948E-2</v>
      </c>
      <c r="AO131" s="205">
        <f t="shared" si="162"/>
        <v>3.8859436822512826E-2</v>
      </c>
      <c r="AP131" s="124"/>
      <c r="AQ131" s="160">
        <f>SUM(AQ117,AQ128)</f>
        <v>248577406317.1752</v>
      </c>
      <c r="AR131" s="161"/>
      <c r="AS131" s="123" t="e">
        <f>(#REF!/AQ131)-1</f>
        <v>#REF!</v>
      </c>
      <c r="AT131" s="123" t="e">
        <f>(#REF!/AR131)-1</f>
        <v>#REF!</v>
      </c>
    </row>
    <row r="132" spans="1:46">
      <c r="A132" s="202" t="s">
        <v>48</v>
      </c>
      <c r="B132" s="184">
        <f>SUM(B122:B131)</f>
        <v>24484638330.84</v>
      </c>
      <c r="C132" s="174"/>
      <c r="D132" s="184">
        <f>SUM(D122:D131)</f>
        <v>24003502400.600002</v>
      </c>
      <c r="E132" s="174"/>
      <c r="F132" s="117">
        <f>((D132-B132)/B132)</f>
        <v>-1.9650522247411584E-2</v>
      </c>
      <c r="G132" s="117"/>
      <c r="H132" s="184">
        <f>SUM(H122:H131)</f>
        <v>22938992644.91</v>
      </c>
      <c r="I132" s="174"/>
      <c r="J132" s="117">
        <f>((H132-D132)/D132)</f>
        <v>-4.4348101286393667E-2</v>
      </c>
      <c r="K132" s="117"/>
      <c r="L132" s="184">
        <f>SUM(L122:L131)</f>
        <v>25057614940.069996</v>
      </c>
      <c r="M132" s="174"/>
      <c r="N132" s="117">
        <f>((L132-H132)/H132)</f>
        <v>9.2358994484010318E-2</v>
      </c>
      <c r="O132" s="117"/>
      <c r="P132" s="184">
        <f>SUM(P122:P131)</f>
        <v>23629644408.849998</v>
      </c>
      <c r="Q132" s="174"/>
      <c r="R132" s="117">
        <f>((P132-L132)/L132)</f>
        <v>-5.6987488020518229E-2</v>
      </c>
      <c r="S132" s="117"/>
      <c r="T132" s="184">
        <f>SUM(T122:T131)</f>
        <v>23797999163.279999</v>
      </c>
      <c r="U132" s="174"/>
      <c r="V132" s="117">
        <f>((T132-P132)/P132)</f>
        <v>7.1247265306686753E-3</v>
      </c>
      <c r="W132" s="117"/>
      <c r="X132" s="184">
        <f>SUM(X122:X131)</f>
        <v>25121745174.209999</v>
      </c>
      <c r="Y132" s="174"/>
      <c r="Z132" s="117">
        <f>((X132-T132)/T132)</f>
        <v>5.5624256553993119E-2</v>
      </c>
      <c r="AA132" s="117"/>
      <c r="AB132" s="184">
        <f>SUM(AB122:AB131)</f>
        <v>25260696618.279999</v>
      </c>
      <c r="AC132" s="174"/>
      <c r="AD132" s="117">
        <f>((AB132-X132)/X132)</f>
        <v>5.5311222650505721E-3</v>
      </c>
      <c r="AE132" s="117"/>
      <c r="AF132" s="184">
        <f>SUM(AF122:AF131)</f>
        <v>25492106714.970001</v>
      </c>
      <c r="AG132" s="174"/>
      <c r="AH132" s="117">
        <f>((AF132-AB132)/AB132)</f>
        <v>9.1608754970970065E-3</v>
      </c>
      <c r="AI132" s="117"/>
      <c r="AJ132" s="118">
        <f t="shared" si="157"/>
        <v>6.1017329720620258E-3</v>
      </c>
      <c r="AK132" s="118"/>
      <c r="AL132" s="119">
        <f t="shared" si="159"/>
        <v>6.2016129543361519E-2</v>
      </c>
      <c r="AM132" s="119"/>
      <c r="AN132" s="120">
        <f t="shared" si="161"/>
        <v>4.9413908108514669E-2</v>
      </c>
      <c r="AO132" s="205"/>
    </row>
    <row r="133" spans="1:46" ht="15.75" thickBot="1">
      <c r="A133" s="159" t="s">
        <v>58</v>
      </c>
      <c r="B133" s="185">
        <f>SUM(B118,B132)</f>
        <v>1333386670834.7219</v>
      </c>
      <c r="C133" s="186"/>
      <c r="D133" s="185">
        <f>SUM(D118,D132)</f>
        <v>1346441428112.1619</v>
      </c>
      <c r="E133" s="186"/>
      <c r="F133" s="117">
        <f>((D133-B133)/B133)</f>
        <v>9.79067630042188E-3</v>
      </c>
      <c r="G133" s="117"/>
      <c r="H133" s="185">
        <f>SUM(H118,H132)</f>
        <v>1347547860146.9216</v>
      </c>
      <c r="I133" s="186"/>
      <c r="J133" s="117">
        <f>((H133-D133)/D133)</f>
        <v>8.2174538874007163E-4</v>
      </c>
      <c r="K133" s="117"/>
      <c r="L133" s="185">
        <f>SUM(L118,L132)</f>
        <v>1352886940095.4221</v>
      </c>
      <c r="M133" s="186"/>
      <c r="N133" s="117">
        <f>((L133-H133)/H133)</f>
        <v>3.9620707407886603E-3</v>
      </c>
      <c r="O133" s="117"/>
      <c r="P133" s="185">
        <f>SUM(P118,P132)</f>
        <v>1356401045463.9119</v>
      </c>
      <c r="Q133" s="186"/>
      <c r="R133" s="117">
        <f>((P133-L133)/L133)</f>
        <v>2.5974863562818399E-3</v>
      </c>
      <c r="S133" s="117"/>
      <c r="T133" s="185">
        <f>SUM(T118,T132)</f>
        <v>1359214871715.3687</v>
      </c>
      <c r="U133" s="186"/>
      <c r="V133" s="117">
        <f>((T133-P133)/P133)</f>
        <v>2.0744795655140559E-3</v>
      </c>
      <c r="W133" s="117"/>
      <c r="X133" s="185">
        <f>SUM(X118,X132)</f>
        <v>1369773434542.3689</v>
      </c>
      <c r="Y133" s="186"/>
      <c r="Z133" s="117">
        <f>((X133-T133)/T133)</f>
        <v>7.7681336827009782E-3</v>
      </c>
      <c r="AA133" s="117"/>
      <c r="AB133" s="185">
        <f>SUM(AB118,AB132)</f>
        <v>1399835407675.8245</v>
      </c>
      <c r="AC133" s="186"/>
      <c r="AD133" s="117">
        <f>((AB133-X133)/X133)</f>
        <v>2.1946675541637328E-2</v>
      </c>
      <c r="AE133" s="117"/>
      <c r="AF133" s="185">
        <f>SUM(AF118,AF132)</f>
        <v>1394700251792.519</v>
      </c>
      <c r="AG133" s="186"/>
      <c r="AH133" s="117">
        <f>((AF133-AB133)/AB133)</f>
        <v>-3.6683997669636212E-3</v>
      </c>
      <c r="AI133" s="117"/>
      <c r="AJ133" s="118">
        <f t="shared" si="157"/>
        <v>5.6616084761401493E-3</v>
      </c>
      <c r="AK133" s="118"/>
      <c r="AL133" s="119">
        <f t="shared" si="159"/>
        <v>3.5841754919870975E-2</v>
      </c>
      <c r="AM133" s="119"/>
      <c r="AN133" s="120">
        <f t="shared" si="161"/>
        <v>7.7672219164257915E-3</v>
      </c>
      <c r="AO133" s="205"/>
    </row>
  </sheetData>
  <protectedRanges>
    <protectedRange password="CADF" sqref="C74" name="BidOffer Prices_2_1_8"/>
    <protectedRange password="CADF" sqref="B17" name="Fund Name_1_1_1_4_2"/>
    <protectedRange password="CADF" sqref="C17" name="Fund Name_1_1_1_5_2"/>
    <protectedRange password="CADF" sqref="B42" name="Yield_2_1_2_4_2"/>
    <protectedRange password="CADF" sqref="B77" name="Yield_2_1_2_5_3"/>
    <protectedRange password="CADF" sqref="E74" name="BidOffer Prices_2_1_2"/>
    <protectedRange password="CADF" sqref="D42" name="Yield_2_1_2_6"/>
    <protectedRange password="CADF" sqref="D17" name="Fund Name_1_1_1_1"/>
    <protectedRange password="CADF" sqref="E17" name="Fund Name_1_1_1_1_2"/>
    <protectedRange password="CADF" sqref="D77" name="Yield_2_1_2_1_2"/>
    <protectedRange password="CADF" sqref="I74" name="BidOffer Prices_2_1_9"/>
    <protectedRange password="CADF" sqref="H17" name="Fund Name_1_1_1_2"/>
    <protectedRange password="CADF" sqref="I17" name="Fund Name_1_1_1_3_2"/>
    <protectedRange password="CADF" sqref="H42" name="Yield_2_1_2_2_2"/>
    <protectedRange password="CADF" sqref="H77" name="Yield_2_1_2_3_3"/>
    <protectedRange password="CADF" sqref="M74" name="BidOffer Prices_2_1_3"/>
    <protectedRange password="CADF" sqref="L17" name="Fund Name_1_1_1_5"/>
    <protectedRange password="CADF" sqref="M17" name="Fund Name_1_1_1_1_4"/>
    <protectedRange password="CADF" sqref="L42" name="Yield_2_1_2_7"/>
    <protectedRange password="CADF" sqref="L77" name="Yield_2_1_2_1_3"/>
    <protectedRange password="CADF" sqref="Q74" name="BidOffer Prices_2_1_4"/>
    <protectedRange password="CADF" sqref="P77" name="Yield_2_1_2_1"/>
    <protectedRange password="CADF" sqref="P17" name="Fund Name_1_1_1_2_3"/>
    <protectedRange password="CADF" sqref="Q17" name="Fund Name_1_1_1_3"/>
    <protectedRange password="CADF" sqref="P42" name="Yield_2_1_2_2_3"/>
    <protectedRange password="CADF" sqref="U74" name="BidOffer Prices_2_1_5"/>
    <protectedRange password="CADF" sqref="T17" name="Fund Name_1_1_1_6"/>
    <protectedRange password="CADF" sqref="U17" name="Fund Name_1_1_1_1_1"/>
    <protectedRange password="CADF" sqref="T42" name="Yield_2_1_2"/>
    <protectedRange password="CADF" sqref="T77" name="Yield_2_1_2_3_1"/>
    <protectedRange password="CADF" sqref="Y74" name="BidOffer Prices_2_1_6"/>
    <protectedRange password="CADF" sqref="X17" name="Fund Name_1_1_1_7"/>
    <protectedRange password="CADF" sqref="Y17" name="Fund Name_1_1_1_1_5"/>
    <protectedRange password="CADF" sqref="X42" name="Yield_2_1_2_2"/>
    <protectedRange password="CADF" sqref="X77" name="Yield_2_1_2_3"/>
    <protectedRange password="CADF" sqref="AC74" name="BidOffer Prices_2_1"/>
    <protectedRange password="CADF" sqref="AB17" name="Fund Name_1_1_1_2_1"/>
    <protectedRange password="CADF" sqref="AC17" name="Fund Name_1_1_1_3_3"/>
    <protectedRange password="CADF" sqref="AB42" name="Yield_2_1_2_1_1"/>
    <protectedRange password="CADF" sqref="AB77" name="Yield_2_1_2_2_4"/>
    <protectedRange password="CADF" sqref="AC77" name="Fund Name_2"/>
    <protectedRange password="CADF" sqref="AG74" name="BidOffer Prices_2_1_7"/>
    <protectedRange password="CADF" sqref="AF17" name="Fund Name_1_1_1_4"/>
    <protectedRange password="CADF" sqref="AG17" name="Fund Name_1_1_1_1_6"/>
    <protectedRange password="CADF" sqref="AF42" name="Yield_2_1_2_5"/>
    <protectedRange password="CADF" sqref="AF77" name="Yield_2_1_2_3_4"/>
    <protectedRange password="CADF" sqref="AG77" name="Fund Name_2_1_1"/>
  </protectedRanges>
  <mergeCells count="43">
    <mergeCell ref="A1:AO1"/>
    <mergeCell ref="AN2:AO2"/>
    <mergeCell ref="AL2:AM2"/>
    <mergeCell ref="AJ2:AK2"/>
    <mergeCell ref="F2:G2"/>
    <mergeCell ref="J2:K2"/>
    <mergeCell ref="H2:I2"/>
    <mergeCell ref="R2:S2"/>
    <mergeCell ref="V2:W2"/>
    <mergeCell ref="X2:Y2"/>
    <mergeCell ref="Z2:AA2"/>
    <mergeCell ref="D2:E2"/>
    <mergeCell ref="B2:C2"/>
    <mergeCell ref="AD2:AE2"/>
    <mergeCell ref="AF2:AG2"/>
    <mergeCell ref="AH2:AI2"/>
    <mergeCell ref="D120:E120"/>
    <mergeCell ref="B120:C120"/>
    <mergeCell ref="AQ2:AR2"/>
    <mergeCell ref="AJ120:AK120"/>
    <mergeCell ref="AQ119:AR119"/>
    <mergeCell ref="AN120:AO120"/>
    <mergeCell ref="AL120:AM120"/>
    <mergeCell ref="AH120:AI120"/>
    <mergeCell ref="AF120:AG120"/>
    <mergeCell ref="F120:G120"/>
    <mergeCell ref="N2:O2"/>
    <mergeCell ref="N120:O120"/>
    <mergeCell ref="L2:M2"/>
    <mergeCell ref="L120:M120"/>
    <mergeCell ref="J120:K120"/>
    <mergeCell ref="H120:I120"/>
    <mergeCell ref="AD120:AE120"/>
    <mergeCell ref="AB2:AC2"/>
    <mergeCell ref="AB120:AC120"/>
    <mergeCell ref="P120:Q120"/>
    <mergeCell ref="V120:W120"/>
    <mergeCell ref="T2:U2"/>
    <mergeCell ref="T120:U120"/>
    <mergeCell ref="R120:S120"/>
    <mergeCell ref="P2:Q2"/>
    <mergeCell ref="X120:Y120"/>
    <mergeCell ref="Z120:AA12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2020-10-02T12:41:26Z</dcterms:modified>
</cp:coreProperties>
</file>