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9" i="11" l="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N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L112" i="11"/>
  <c r="AM112" i="11"/>
  <c r="AO5" i="11"/>
  <c r="AN5" i="11"/>
  <c r="AM5" i="11"/>
  <c r="AL5" i="11"/>
  <c r="AK5" i="11"/>
  <c r="AJ5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8" i="11"/>
  <c r="AF113" i="11"/>
  <c r="AF105" i="11"/>
  <c r="AF82" i="11"/>
  <c r="AF77" i="11"/>
  <c r="AF54" i="11"/>
  <c r="AF43" i="11"/>
  <c r="AF18" i="11"/>
  <c r="AF114" i="11" l="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H128" i="11" s="1"/>
  <c r="AB113" i="11"/>
  <c r="AH113" i="11" s="1"/>
  <c r="AB105" i="11"/>
  <c r="AH105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I9" i="1"/>
  <c r="H9" i="1"/>
  <c r="G9" i="1"/>
  <c r="F9" i="1"/>
  <c r="E9" i="1"/>
  <c r="D9" i="1"/>
  <c r="C9" i="1"/>
  <c r="AF129" i="11" l="1"/>
  <c r="AB114" i="11"/>
  <c r="AH114" i="11" s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AB129" i="11" l="1"/>
  <c r="AH129" i="11" s="1"/>
  <c r="X114" i="11"/>
  <c r="AD114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S111" i="11"/>
  <c r="R111" i="11"/>
  <c r="O111" i="11"/>
  <c r="N111" i="11"/>
  <c r="K111" i="11"/>
  <c r="J111" i="11"/>
  <c r="G111" i="11"/>
  <c r="F111" i="11"/>
  <c r="K111" i="9"/>
  <c r="J111" i="9"/>
  <c r="X129" i="11" l="1"/>
  <c r="AD129" i="11" s="1"/>
  <c r="T114" i="11"/>
  <c r="Z114" i="11" s="1"/>
  <c r="T129" i="11" l="1"/>
  <c r="Z129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0" i="11"/>
  <c r="R110" i="11"/>
  <c r="S109" i="11"/>
  <c r="R109" i="11"/>
  <c r="S108" i="11"/>
  <c r="R108" i="11"/>
  <c r="S107" i="11"/>
  <c r="R107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P114" i="11" l="1"/>
  <c r="V114" i="11" s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0" i="11"/>
  <c r="N110" i="11"/>
  <c r="O109" i="11"/>
  <c r="N109" i="11"/>
  <c r="O108" i="11"/>
  <c r="N108" i="11"/>
  <c r="O107" i="11"/>
  <c r="N107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G54" i="9"/>
  <c r="P129" i="11" l="1"/>
  <c r="V129" i="11" s="1"/>
  <c r="L114" i="11"/>
  <c r="L129" i="11" s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G103" i="11"/>
  <c r="F103" i="11"/>
  <c r="R114" i="11" l="1"/>
  <c r="R129" i="11"/>
  <c r="H114" i="11"/>
  <c r="K103" i="9"/>
  <c r="J103" i="9"/>
  <c r="N114" i="11" l="1"/>
  <c r="H129" i="11"/>
  <c r="N129" i="11" s="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J113" i="11" l="1"/>
  <c r="AL113" i="11"/>
  <c r="AK112" i="11"/>
  <c r="AO112" i="11"/>
  <c r="AJ112" i="11"/>
  <c r="AN112" i="11"/>
  <c r="D114" i="11"/>
  <c r="AL114" i="11" s="1"/>
  <c r="B128" i="11"/>
  <c r="B113" i="11"/>
  <c r="B105" i="11"/>
  <c r="B82" i="11"/>
  <c r="B77" i="11"/>
  <c r="B54" i="11"/>
  <c r="B43" i="11"/>
  <c r="B18" i="11"/>
  <c r="F18" i="11" l="1"/>
  <c r="F43" i="11"/>
  <c r="F128" i="11"/>
  <c r="F54" i="11"/>
  <c r="F82" i="11"/>
  <c r="F77" i="11"/>
  <c r="F105" i="11"/>
  <c r="F113" i="11"/>
  <c r="J114" i="11"/>
  <c r="D129" i="11"/>
  <c r="B114" i="11"/>
  <c r="J129" i="11" l="1"/>
  <c r="AL129" i="11"/>
  <c r="AJ113" i="11"/>
  <c r="AN113" i="11"/>
  <c r="F114" i="11"/>
  <c r="B129" i="11"/>
  <c r="AN114" i="11" l="1"/>
  <c r="AJ114" i="11"/>
  <c r="F129" i="11"/>
  <c r="J58" i="9"/>
  <c r="AJ129" i="11" l="1"/>
  <c r="AN129" i="11"/>
  <c r="K58" i="9"/>
  <c r="K107" i="9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H107" i="9" l="1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<sst xmlns="http://schemas.openxmlformats.org/spreadsheetml/2006/main" count="594" uniqueCount="204">
  <si>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</si>
  <si>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</si>
  <si>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</si>
  <si>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</si>
  <si>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</si>
  <si>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</si>
  <si>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</si>
  <si>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</si>
  <si>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</si>
  <si>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</si>
  <si>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</si>
  <si>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</si>
  <si>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</si>
  <si>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</si>
  <si>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</si>
  <si>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</si>
  <si>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</si>
  <si>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</si>
  <si>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</si>
  <si>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</si>
  <si>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</si>
  <si>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</si>
  <si>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</si>
  <si>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</si>
  <si>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</si>
  <si>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</si>
  <si>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</si>
  <si>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</si>
  <si>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</si>
  <si>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</si>
  <si>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</si>
  <si>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</si>
  <si>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</si>
  <si>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</si>
  <si>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</si>
  <si>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</si>
  <si>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</si>
  <si>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</si>
  <si>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</si>
  <si>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</si>
  <si>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</si>
  <si>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</si>
  <si>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</si>
  <si>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</si>
  <si>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</si>
  <si>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</si>
  <si>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</si>
  <si>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</si>
  <si>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</si>
  <si>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</si>
  <si>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</si>
  <si>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</si>
  <si>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</si>
  <si>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</si>
  <si>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</si>
  <si>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</si>
  <si>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</si>
  <si>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</si>
  <si>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</si>
  <si>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</si>
  <si>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</si>
  <si>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</si>
  <si>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</si>
  <si>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</si>
  <si>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</si>
  <si>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</si>
  <si>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</si>
  <si>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</si>
  <si>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</si>
  <si>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</si>
  <si>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</si>
  <si>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</si>
  <si>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</si>
  <si>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</si>
  <si>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</si>
  <si>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</si>
  <si>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</si>
  <si>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</si>
  <si>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</si>
  <si>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</si>
  <si>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</si>
  <si>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</si>
  <si>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</si>
  <si>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</si>
  <si>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</si>
  <si>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</si>
  <si>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</si>
  <si>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</si>
  <si>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</si>
  <si>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</si>
  <si>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</si>
  <si>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</si>
  <si>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</si>
  <si>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</si>
  <si>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</si>
  <si>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</si>
  <si>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</si>
  <si>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</si>
  <si>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</si>
  <si>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</si>
  <si>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</si>
  <si>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</si>
  <si>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</si>
  <si>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</si>
  <si>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</si>
  <si>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</si>
  <si>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</si>
  <si>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</si>
  <si>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</si>
  <si>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</si>
  <si>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</si>
  <si>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</si>
  <si>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</si>
  <si>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</si>
  <si>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</si>
  <si>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</si>
  <si>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</si>
  <si>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</si>
  <si>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</si>
  <si>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</si>
  <si>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</si>
  <si>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</si>
  <si>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</si>
  <si>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</si>
  <si>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</si>
  <si>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</si>
  <si>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</si>
  <si>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</si>
  <si>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</si>
  <si>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</si>
  <si>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</si>
  <si>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</si>
  <si>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</si>
  <si>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</si>
  <si>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</si>
  <si>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</si>
  <si>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</si>
  <si>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</si>
  <si>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</si>
  <si>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</si>
  <si>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</si>
  <si>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</si>
  <si>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</si>
  <si>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</si>
  <si>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</si>
  <si>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</si>
  <si>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</si>
  <si>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</si>
  <si>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</si>
  <si>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</si>
  <si>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</si>
  <si>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</si>
  <si>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</si>
  <si>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</si>
  <si>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</si>
  <si>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</si>
  <si>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</si>
  <si>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</si>
  <si>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</si>
  <si>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</si>
  <si>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</si>
  <si>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</si>
  <si>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</si>
  <si>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</si>
  <si>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</si>
  <si>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</si>
  <si>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</si>
  <si>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</si>
  <si>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</si>
  <si>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</si>
  <si>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</si>
  <si>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</si>
  <si>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</si>
  <si>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</si>
  <si>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</si>
  <si>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</si>
  <si>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</si>
  <si>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</si>
  <si>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</si>
  <si>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</si>
  <si>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</si>
  <si>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</si>
  <si>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</si>
  <si>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</si>
  <si>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</si>
  <si>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</si>
  <si>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</si>
  <si>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</si>
  <si>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</si>
  <si>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</si>
  <si>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</si>
  <si>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May 22, 2020</t>
  </si>
  <si>
    <t>NAV and Unit Price as at Week Ended May 29, 2020</t>
  </si>
  <si>
    <t>NAV and Unit Price as at Week Ended June 5, 2020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</si>
  <si>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</si>
  <si>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</si>
  <si>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</si>
  <si>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</si>
  <si>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</si>
  <si>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</si>
  <si>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</si>
  <si>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NET ASSET VALUES AND UNIT PRICES OF FUND MANAGEMENT AND COLLECTIVE INVESTMENT SCHEMES AS AT WEEK ENDED JULY 17, 2020</t>
  </si>
  <si>
    <t>NAV and Unit Price as at Week Ended July 17, 2020</t>
  </si>
  <si>
    <t>MARKET CAPITALIZATION OF EXCHANGE TRADED FUNDS AS AT JULY 17,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</si>
</sst>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1256549455831.3418</c:v>
                </c:pt>
                <c:pt idx="1">
                  <c:v>1260256611329.1318</c:v>
                </c:pt>
                <c:pt idx="2">
                  <c:v>1258149626284.532</c:v>
                </c:pt>
                <c:pt idx="3">
                  <c:v>1265504518000.1021</c:v>
                </c:pt>
                <c:pt idx="4">
                  <c:v>1281635539657.2019</c:v>
                </c:pt>
                <c:pt idx="5">
                  <c:v>1302720657837.8218</c:v>
                </c:pt>
                <c:pt idx="6">
                  <c:v>1319223915660.9104</c:v>
                </c:pt>
                <c:pt idx="7">
                  <c:v>1310154847686.7961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17,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4609218206.0599995</c:v>
                </c:pt>
                <c:pt idx="1">
                  <c:v>4639159997.8800001</c:v>
                </c:pt>
                <c:pt idx="2">
                  <c:v>4613116917.0100002</c:v>
                </c:pt>
                <c:pt idx="3">
                  <c:v>4583661678.21</c:v>
                </c:pt>
                <c:pt idx="4">
                  <c:v>4891686743.29</c:v>
                </c:pt>
                <c:pt idx="5">
                  <c:v>4906877545.6300001</c:v>
                </c:pt>
                <c:pt idx="6">
                  <c:v>4955455449.3299999</c:v>
                </c:pt>
                <c:pt idx="7">
                  <c:v>4956019898.9300003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23705149118.630005</c:v>
                </c:pt>
                <c:pt idx="1">
                  <c:v>24713173772.939999</c:v>
                </c:pt>
                <c:pt idx="2">
                  <c:v>24756008175.310001</c:v>
                </c:pt>
                <c:pt idx="3">
                  <c:v>24848431823.599998</c:v>
                </c:pt>
                <c:pt idx="4">
                  <c:v>24774604239.57</c:v>
                </c:pt>
                <c:pt idx="5">
                  <c:v>24600848890.25</c:v>
                </c:pt>
                <c:pt idx="6">
                  <c:v>24685613993.060005</c:v>
                </c:pt>
                <c:pt idx="7">
                  <c:v>24579592589.449989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10969538984.709999</c:v>
                </c:pt>
                <c:pt idx="1">
                  <c:v>10920789015.190001</c:v>
                </c:pt>
                <c:pt idx="2">
                  <c:v>10925603937.280003</c:v>
                </c:pt>
                <c:pt idx="3">
                  <c:v>10754012397.580002</c:v>
                </c:pt>
                <c:pt idx="4">
                  <c:v>10674622819.110001</c:v>
                </c:pt>
                <c:pt idx="5">
                  <c:v>10779643909.360001</c:v>
                </c:pt>
                <c:pt idx="6">
                  <c:v>10784601598.070002</c:v>
                </c:pt>
                <c:pt idx="7">
                  <c:v>10700520069.039999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45072570366.121819</c:v>
                </c:pt>
                <c:pt idx="1">
                  <c:v>46081141363.051819</c:v>
                </c:pt>
                <c:pt idx="2">
                  <c:v>45090399333.211815</c:v>
                </c:pt>
                <c:pt idx="3">
                  <c:v>45103517589.331818</c:v>
                </c:pt>
                <c:pt idx="4">
                  <c:v>45114010149.171814</c:v>
                </c:pt>
                <c:pt idx="5">
                  <c:v>45127906281.421814</c:v>
                </c:pt>
                <c:pt idx="6">
                  <c:v>45153680219.751816</c:v>
                </c:pt>
                <c:pt idx="7">
                  <c:v>45162691027.491821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43980</c:v>
                </c:pt>
                <c:pt idx="1">
                  <c:v>43987</c:v>
                </c:pt>
                <c:pt idx="2">
                  <c:v>43993</c:v>
                </c:pt>
                <c:pt idx="3">
                  <c:v>44001</c:v>
                </c:pt>
                <c:pt idx="4">
                  <c:v>44008</c:v>
                </c:pt>
                <c:pt idx="5">
                  <c:v>44015</c:v>
                </c:pt>
                <c:pt idx="6">
                  <c:v>44022</c:v>
                </c:pt>
                <c:pt idx="7">
                  <c:v>44029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829804740122.95984</c:v>
                </c:pt>
                <c:pt idx="1">
                  <c:v>825138574363.98022</c:v>
                </c:pt>
                <c:pt idx="2">
                  <c:v>817988983524.22021</c:v>
                </c:pt>
                <c:pt idx="3">
                  <c:v>819374050227.43018</c:v>
                </c:pt>
                <c:pt idx="4">
                  <c:v>822653006581.32007</c:v>
                </c:pt>
                <c:pt idx="5">
                  <c:v>824431742205.42993</c:v>
                </c:pt>
                <c:pt idx="6">
                  <c:v>836010841965.72852</c:v>
                </c:pt>
                <c:pt idx="7">
                  <c:v>821555612304.37024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43980</c:v>
                </c:pt>
                <c:pt idx="1">
                  <c:v>43987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215813309201.73004</c:v>
                </c:pt>
                <c:pt idx="1">
                  <c:v>217024156407.87991</c:v>
                </c:pt>
                <c:pt idx="2">
                  <c:v>220706529310.94995</c:v>
                </c:pt>
                <c:pt idx="3">
                  <c:v>221713789053.10001</c:v>
                </c:pt>
                <c:pt idx="4">
                  <c:v>224800140966.05005</c:v>
                </c:pt>
                <c:pt idx="5">
                  <c:v>227410386079.46997</c:v>
                </c:pt>
                <c:pt idx="6">
                  <c:v>228921500301.46997</c:v>
                </c:pt>
                <c:pt idx="7">
                  <c:v>229407811567.48401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126574929831.13</c:v>
                </c:pt>
                <c:pt idx="1">
                  <c:v>131739616408.21001</c:v>
                </c:pt>
                <c:pt idx="2">
                  <c:v>134068985086.54996</c:v>
                </c:pt>
                <c:pt idx="3">
                  <c:v>139127055230.84998</c:v>
                </c:pt>
                <c:pt idx="4">
                  <c:v>148727468158.68997</c:v>
                </c:pt>
                <c:pt idx="5">
                  <c:v>165463252926.25998</c:v>
                </c:pt>
                <c:pt idx="6">
                  <c:v>168712222133.49997</c:v>
                </c:pt>
                <c:pt idx="7">
                  <c:v>173792600230.03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7" t="s">
        <v>201</v>
      </c>
      <c r="B1" s="408"/>
      <c r="C1" s="408"/>
      <c r="D1" s="408"/>
      <c r="E1" s="408"/>
      <c r="F1" s="408"/>
      <c r="G1" s="408"/>
      <c r="H1" s="408"/>
      <c r="I1" s="408"/>
      <c r="J1" s="408"/>
      <c r="K1" s="409"/>
      <c r="M1" s="4"/>
    </row>
    <row r="2" spans="1:19" ht="24.75" customHeight="1" thickBot="1">
      <c r="A2" s="189"/>
      <c r="B2" s="192"/>
      <c r="C2" s="190"/>
      <c r="D2" s="396" t="s">
        <v>199</v>
      </c>
      <c r="E2" s="410"/>
      <c r="F2" s="411"/>
      <c r="G2" s="396" t="s">
        <v>202</v>
      </c>
      <c r="H2" s="410"/>
      <c r="I2" s="411"/>
      <c r="J2" s="401" t="s">
        <v>85</v>
      </c>
      <c r="K2" s="402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62">
        <v>1</v>
      </c>
      <c r="B5" s="363" t="s">
        <v>7</v>
      </c>
      <c r="C5" s="363" t="s">
        <v>8</v>
      </c>
      <c r="D5" s="74">
        <v>4721161544.8599997</v>
      </c>
      <c r="E5" s="56">
        <f t="shared" ref="E5:E8" si="0">(D5/$G$18)</f>
        <v>0.44120860616109853</v>
      </c>
      <c r="F5" s="74">
        <v>7541.97</v>
      </c>
      <c r="G5" s="74">
        <v>4687164158.1999998</v>
      </c>
      <c r="H5" s="56">
        <f t="shared" ref="H5:H12" si="1">(G5/$G$18)</f>
        <v>0.43803143473011685</v>
      </c>
      <c r="I5" s="74">
        <v>7489.91</v>
      </c>
      <c r="J5" s="188">
        <f t="shared" ref="J5:J12" si="2">((G5-D5)/D5)</f>
        <v>-7.2010640468368045E-3</v>
      </c>
      <c r="K5" s="188">
        <f t="shared" ref="K5:K12" si="3">((I5-F5)/F5)</f>
        <v>-6.9027057917229054E-3</v>
      </c>
      <c r="L5" s="9"/>
      <c r="M5" s="196"/>
      <c r="N5" s="283"/>
    </row>
    <row r="6" spans="1:19" ht="12.75" customHeight="1">
      <c r="A6" s="362">
        <v>2</v>
      </c>
      <c r="B6" s="55" t="s">
        <v>174</v>
      </c>
      <c r="C6" s="363" t="s">
        <v>62</v>
      </c>
      <c r="D6" s="75">
        <v>552026450.82000005</v>
      </c>
      <c r="E6" s="56">
        <f t="shared" si="0"/>
        <v>5.1588749636308592E-2</v>
      </c>
      <c r="F6" s="74">
        <v>1.1000000000000001</v>
      </c>
      <c r="G6" s="75">
        <v>548486318.25999999</v>
      </c>
      <c r="H6" s="56">
        <f t="shared" si="1"/>
        <v>5.1257912206243601E-2</v>
      </c>
      <c r="I6" s="74">
        <v>1.1000000000000001</v>
      </c>
      <c r="J6" s="188">
        <f t="shared" si="2"/>
        <v>-6.4129763252130786E-3</v>
      </c>
      <c r="K6" s="188">
        <f t="shared" si="3"/>
        <v>0</v>
      </c>
      <c r="L6" s="9"/>
      <c r="M6" s="196"/>
      <c r="N6" s="283"/>
    </row>
    <row r="7" spans="1:19" ht="12.95" customHeight="1">
      <c r="A7" s="362">
        <v>3</v>
      </c>
      <c r="B7" s="55" t="s">
        <v>77</v>
      </c>
      <c r="C7" s="363" t="s">
        <v>13</v>
      </c>
      <c r="D7" s="75">
        <v>222687289.66</v>
      </c>
      <c r="E7" s="56">
        <f t="shared" si="0"/>
        <v>2.0810884725528903E-2</v>
      </c>
      <c r="F7" s="74">
        <v>114.72</v>
      </c>
      <c r="G7" s="75">
        <v>235986172.13999999</v>
      </c>
      <c r="H7" s="56">
        <f t="shared" si="1"/>
        <v>2.2053710531582747E-2</v>
      </c>
      <c r="I7" s="74">
        <v>121.32</v>
      </c>
      <c r="J7" s="188">
        <f t="shared" si="2"/>
        <v>5.9719988959876361E-2</v>
      </c>
      <c r="K7" s="188">
        <f t="shared" si="3"/>
        <v>5.7531380753138024E-2</v>
      </c>
      <c r="L7" s="9"/>
      <c r="M7" s="236"/>
      <c r="N7" s="10"/>
    </row>
    <row r="8" spans="1:19" ht="12.95" customHeight="1">
      <c r="A8" s="362">
        <v>4</v>
      </c>
      <c r="B8" s="363" t="s">
        <v>14</v>
      </c>
      <c r="C8" s="363" t="s">
        <v>15</v>
      </c>
      <c r="D8" s="75">
        <v>376727202</v>
      </c>
      <c r="E8" s="56">
        <f t="shared" si="0"/>
        <v>3.520643852535648E-2</v>
      </c>
      <c r="F8" s="97">
        <v>11.09</v>
      </c>
      <c r="G8" s="75">
        <v>371295276</v>
      </c>
      <c r="H8" s="56">
        <f t="shared" si="1"/>
        <v>3.4698806563082392E-2</v>
      </c>
      <c r="I8" s="97">
        <v>10.93</v>
      </c>
      <c r="J8" s="188">
        <f t="shared" si="2"/>
        <v>-1.4418725197337888E-2</v>
      </c>
      <c r="K8" s="188">
        <f t="shared" si="3"/>
        <v>-1.4427412082957633E-2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62">
        <v>5</v>
      </c>
      <c r="B9" s="363" t="s">
        <v>56</v>
      </c>
      <c r="C9" s="363" t="s">
        <v>102</v>
      </c>
      <c r="D9" s="75">
        <v>1181550178.8800001</v>
      </c>
      <c r="E9" s="56">
        <f t="shared" ref="E9:E17" si="4">(D9/$G$18)</f>
        <v>0.11041988345020723</v>
      </c>
      <c r="F9" s="97">
        <v>0.65459999999999996</v>
      </c>
      <c r="G9" s="75">
        <v>1181550178.8800001</v>
      </c>
      <c r="H9" s="56">
        <f>(G9/$G$18)</f>
        <v>0.11041988345020723</v>
      </c>
      <c r="I9" s="97">
        <v>0.65459999999999996</v>
      </c>
      <c r="J9" s="188">
        <f t="shared" si="2"/>
        <v>0</v>
      </c>
      <c r="K9" s="188">
        <f t="shared" si="3"/>
        <v>0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62">
        <v>6</v>
      </c>
      <c r="B10" s="363" t="s">
        <v>9</v>
      </c>
      <c r="C10" s="363" t="s">
        <v>16</v>
      </c>
      <c r="D10" s="75">
        <v>2147188345.5999999</v>
      </c>
      <c r="E10" s="56">
        <f t="shared" si="4"/>
        <v>0.20066205490446182</v>
      </c>
      <c r="F10" s="97">
        <v>14.5543</v>
      </c>
      <c r="G10" s="75">
        <v>2121008132.4300001</v>
      </c>
      <c r="H10" s="56">
        <f t="shared" si="1"/>
        <v>0.19821542492749952</v>
      </c>
      <c r="I10" s="97">
        <v>14.3949</v>
      </c>
      <c r="J10" s="188">
        <f t="shared" si="2"/>
        <v>-1.2192788407988571E-2</v>
      </c>
      <c r="K10" s="188">
        <f t="shared" si="3"/>
        <v>-1.0952089760414433E-2</v>
      </c>
      <c r="L10" s="49"/>
      <c r="M10" s="229"/>
      <c r="N10" s="10"/>
    </row>
    <row r="11" spans="1:19" ht="12.95" customHeight="1">
      <c r="A11" s="362">
        <v>7</v>
      </c>
      <c r="B11" s="76" t="s">
        <v>18</v>
      </c>
      <c r="C11" s="76" t="s">
        <v>73</v>
      </c>
      <c r="D11" s="75">
        <v>194842401.84</v>
      </c>
      <c r="E11" s="56">
        <f t="shared" si="4"/>
        <v>1.8208685239864266E-2</v>
      </c>
      <c r="F11" s="97">
        <v>197.61</v>
      </c>
      <c r="G11" s="75">
        <v>189766120.25</v>
      </c>
      <c r="H11" s="56">
        <f t="shared" si="1"/>
        <v>1.7734289457486615E-2</v>
      </c>
      <c r="I11" s="97">
        <v>194.58</v>
      </c>
      <c r="J11" s="188">
        <f>((G11-D11)/D11)</f>
        <v>-2.6053269422168828E-2</v>
      </c>
      <c r="K11" s="188">
        <f>((I11-F11)/F11)</f>
        <v>-1.5333232123880375E-2</v>
      </c>
      <c r="L11" s="9"/>
      <c r="M11" s="368"/>
      <c r="N11" s="10"/>
    </row>
    <row r="12" spans="1:19" ht="12.95" customHeight="1">
      <c r="A12" s="362">
        <v>8</v>
      </c>
      <c r="B12" s="363" t="s">
        <v>75</v>
      </c>
      <c r="C12" s="363" t="s">
        <v>74</v>
      </c>
      <c r="D12" s="75">
        <v>209318266.41</v>
      </c>
      <c r="E12" s="56">
        <f t="shared" si="4"/>
        <v>1.9561504025923392E-2</v>
      </c>
      <c r="F12" s="97">
        <v>7.5412999999999997</v>
      </c>
      <c r="G12" s="75">
        <v>205967660.05000001</v>
      </c>
      <c r="H12" s="56">
        <f t="shared" si="1"/>
        <v>1.9248378463952404E-2</v>
      </c>
      <c r="I12" s="97">
        <v>7.4196999999999997</v>
      </c>
      <c r="J12" s="188">
        <f t="shared" si="2"/>
        <v>-1.6007233470188498E-2</v>
      </c>
      <c r="K12" s="188">
        <f t="shared" si="3"/>
        <v>-1.6124540861655143E-2</v>
      </c>
      <c r="L12" s="48"/>
      <c r="M12"/>
      <c r="N12" s="50"/>
      <c r="O12" s="50"/>
    </row>
    <row r="13" spans="1:19" ht="12.95" customHeight="1">
      <c r="A13" s="362">
        <v>9</v>
      </c>
      <c r="B13" s="363" t="s">
        <v>7</v>
      </c>
      <c r="C13" s="55" t="s">
        <v>92</v>
      </c>
      <c r="D13" s="74">
        <v>317758881.42000002</v>
      </c>
      <c r="E13" s="78">
        <f t="shared" si="4"/>
        <v>2.9695648376883786E-2</v>
      </c>
      <c r="F13" s="74">
        <v>1870.45</v>
      </c>
      <c r="G13" s="74">
        <v>317758881.42000002</v>
      </c>
      <c r="H13" s="78">
        <f>(G13/$G$18)</f>
        <v>2.9695648376883786E-2</v>
      </c>
      <c r="I13" s="74">
        <v>1853.36</v>
      </c>
      <c r="J13" s="188">
        <f>((G13-D13)/D13)</f>
        <v>0</v>
      </c>
      <c r="K13" s="188">
        <f>((I13-F13)/F13)</f>
        <v>-9.1368387286482645E-3</v>
      </c>
      <c r="L13" s="48"/>
      <c r="M13" s="356"/>
      <c r="N13" s="289"/>
      <c r="O13" s="289"/>
    </row>
    <row r="14" spans="1:19" ht="12.95" customHeight="1">
      <c r="A14" s="362">
        <v>10</v>
      </c>
      <c r="B14" s="363" t="s">
        <v>107</v>
      </c>
      <c r="C14" s="74" t="s">
        <v>108</v>
      </c>
      <c r="D14" s="74">
        <v>148139616.19999999</v>
      </c>
      <c r="E14" s="78">
        <f t="shared" si="4"/>
        <v>1.384415105473377E-2</v>
      </c>
      <c r="F14" s="74">
        <v>93.31</v>
      </c>
      <c r="G14" s="74">
        <v>142055482.97</v>
      </c>
      <c r="H14" s="78">
        <f>(G14/$G$18)</f>
        <v>1.3275568108227899E-2</v>
      </c>
      <c r="I14" s="74">
        <v>92.54</v>
      </c>
      <c r="J14" s="188">
        <f>((G14-D14)/D14)</f>
        <v>-4.1070264565731943E-2</v>
      </c>
      <c r="K14" s="188">
        <f>((I14-F14)/F14)</f>
        <v>-8.2520630157538952E-3</v>
      </c>
      <c r="L14" s="48"/>
      <c r="M14" s="341"/>
      <c r="N14" s="289"/>
      <c r="O14" s="289"/>
    </row>
    <row r="15" spans="1:19" ht="12.95" customHeight="1">
      <c r="A15" s="384">
        <v>11</v>
      </c>
      <c r="B15" s="385" t="s">
        <v>66</v>
      </c>
      <c r="C15" s="385" t="s">
        <v>163</v>
      </c>
      <c r="D15" s="74">
        <v>243929757.09</v>
      </c>
      <c r="E15" s="78">
        <f t="shared" si="4"/>
        <v>2.2796065566548136E-2</v>
      </c>
      <c r="F15" s="74">
        <v>0.97</v>
      </c>
      <c r="G15" s="74">
        <v>242049952.37</v>
      </c>
      <c r="H15" s="78">
        <f>(G15/$G$18)</f>
        <v>2.2620391421004606E-2</v>
      </c>
      <c r="I15" s="74">
        <v>0.96</v>
      </c>
      <c r="J15" s="188">
        <f>((G15-D15)/D15)</f>
        <v>-7.7063362109872826E-3</v>
      </c>
      <c r="K15" s="188">
        <f>((I15-F15)/F15)</f>
        <v>-1.0309278350515474E-2</v>
      </c>
      <c r="L15" s="48"/>
      <c r="M15" s="50"/>
      <c r="N15" s="289"/>
      <c r="O15" s="289"/>
    </row>
    <row r="16" spans="1:19" ht="12.95" customHeight="1">
      <c r="A16" s="362">
        <v>12</v>
      </c>
      <c r="B16" s="363" t="s">
        <v>117</v>
      </c>
      <c r="C16" s="55" t="s">
        <v>166</v>
      </c>
      <c r="D16" s="74">
        <v>189471059.02000001</v>
      </c>
      <c r="E16" s="78">
        <f t="shared" si="4"/>
        <v>1.770671498184466E-2</v>
      </c>
      <c r="F16" s="74">
        <v>1.0382979999999999</v>
      </c>
      <c r="G16" s="74">
        <v>182889524.59</v>
      </c>
      <c r="H16" s="78">
        <f>(G16/$G$18)</f>
        <v>1.7091648201208225E-2</v>
      </c>
      <c r="I16" s="74">
        <v>1.0029159999999999</v>
      </c>
      <c r="J16" s="188">
        <f>((G16-D16)/D16)</f>
        <v>-3.4736357436548022E-2</v>
      </c>
      <c r="K16" s="188">
        <f>((I16-F16)/F16)</f>
        <v>-3.4076922039722728E-2</v>
      </c>
      <c r="L16" s="48"/>
      <c r="M16" s="50"/>
      <c r="N16" s="289"/>
      <c r="O16" s="289"/>
    </row>
    <row r="17" spans="1:18" ht="12.95" customHeight="1">
      <c r="A17" s="362">
        <v>13</v>
      </c>
      <c r="B17" s="363" t="s">
        <v>178</v>
      </c>
      <c r="C17" s="55" t="s">
        <v>179</v>
      </c>
      <c r="D17" s="74">
        <v>279800604.26999998</v>
      </c>
      <c r="E17" s="78">
        <f t="shared" si="4"/>
        <v>2.6148318256002522E-2</v>
      </c>
      <c r="F17" s="74">
        <v>96.38</v>
      </c>
      <c r="G17" s="74">
        <v>274542211.48000002</v>
      </c>
      <c r="H17" s="78">
        <f>(G17/$G$18)</f>
        <v>2.5656903562504198E-2</v>
      </c>
      <c r="I17" s="74">
        <v>94.58</v>
      </c>
      <c r="J17" s="188">
        <f>((G17-D17)/D17)</f>
        <v>-1.8793357518719852E-2</v>
      </c>
      <c r="K17" s="188">
        <f>((I17-F17)/F17)</f>
        <v>-1.8676073874247742E-2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10784601598.070002</v>
      </c>
      <c r="E18" s="67">
        <f>(D18/$G$114)</f>
        <v>8.2315472992457728E-3</v>
      </c>
      <c r="F18" s="80"/>
      <c r="G18" s="79">
        <f>SUM(G5:G17)</f>
        <v>10700520069.039999</v>
      </c>
      <c r="H18" s="67">
        <f>(G18/$G$114)</f>
        <v>8.1673705119152847E-3</v>
      </c>
      <c r="I18" s="80"/>
      <c r="J18" s="188"/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2">
        <v>14</v>
      </c>
      <c r="B20" s="363" t="s">
        <v>7</v>
      </c>
      <c r="C20" s="363" t="s">
        <v>49</v>
      </c>
      <c r="D20" s="85">
        <v>337506291025.09003</v>
      </c>
      <c r="E20" s="56">
        <f t="shared" ref="E20:E39" si="5">(D20/$G$43)</f>
        <v>0.41081368804532076</v>
      </c>
      <c r="F20" s="85">
        <v>100</v>
      </c>
      <c r="G20" s="85">
        <v>334972945330.70001</v>
      </c>
      <c r="H20" s="56">
        <f t="shared" ref="H20:H42" si="6">(G20/$G$43)</f>
        <v>0.40773009193028203</v>
      </c>
      <c r="I20" s="85">
        <v>100</v>
      </c>
      <c r="J20" s="188">
        <f>((G20-D20)/D20)</f>
        <v>-7.5060695511648618E-3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62">
        <v>15</v>
      </c>
      <c r="B21" s="363" t="s">
        <v>22</v>
      </c>
      <c r="C21" s="363" t="s">
        <v>23</v>
      </c>
      <c r="D21" s="85">
        <v>236836084244.31</v>
      </c>
      <c r="E21" s="56">
        <f t="shared" si="5"/>
        <v>0.28827760494510124</v>
      </c>
      <c r="F21" s="85">
        <v>100</v>
      </c>
      <c r="G21" s="85">
        <v>226037250060.29001</v>
      </c>
      <c r="H21" s="56">
        <f t="shared" si="6"/>
        <v>0.27513323100098019</v>
      </c>
      <c r="I21" s="85">
        <v>100</v>
      </c>
      <c r="J21" s="188">
        <f t="shared" ref="J21:J43" si="8">((G21-D21)/D21)</f>
        <v>-4.5596236817023086E-2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62">
        <v>16</v>
      </c>
      <c r="B22" s="363" t="s">
        <v>56</v>
      </c>
      <c r="C22" s="363" t="s">
        <v>103</v>
      </c>
      <c r="D22" s="85">
        <v>21399084588.810001</v>
      </c>
      <c r="E22" s="56">
        <f t="shared" si="5"/>
        <v>2.604703110576775E-2</v>
      </c>
      <c r="F22" s="85">
        <v>1</v>
      </c>
      <c r="G22" s="85">
        <v>21399084588.810001</v>
      </c>
      <c r="H22" s="56">
        <f t="shared" si="6"/>
        <v>2.604703110576775E-2</v>
      </c>
      <c r="I22" s="85">
        <v>1</v>
      </c>
      <c r="J22" s="188">
        <f t="shared" si="8"/>
        <v>0</v>
      </c>
      <c r="K22" s="188">
        <f t="shared" si="7"/>
        <v>0</v>
      </c>
      <c r="L22" s="9"/>
      <c r="M22" s="4"/>
      <c r="N22" s="10"/>
    </row>
    <row r="23" spans="1:18" ht="12.95" customHeight="1">
      <c r="A23" s="362">
        <v>17</v>
      </c>
      <c r="B23" s="363" t="s">
        <v>51</v>
      </c>
      <c r="C23" s="363" t="s">
        <v>52</v>
      </c>
      <c r="D23" s="85">
        <v>885215311.23000002</v>
      </c>
      <c r="E23" s="56">
        <f t="shared" si="5"/>
        <v>1.0774867799236032E-3</v>
      </c>
      <c r="F23" s="85">
        <v>100</v>
      </c>
      <c r="G23" s="85">
        <v>870285311.23000002</v>
      </c>
      <c r="H23" s="56">
        <f t="shared" si="6"/>
        <v>1.0593139383333389E-3</v>
      </c>
      <c r="I23" s="85">
        <v>100</v>
      </c>
      <c r="J23" s="188">
        <f t="shared" si="8"/>
        <v>-1.6865953187428354E-2</v>
      </c>
      <c r="K23" s="188">
        <f t="shared" si="7"/>
        <v>0</v>
      </c>
      <c r="L23" s="9"/>
      <c r="M23" s="235"/>
      <c r="N23" s="96"/>
    </row>
    <row r="24" spans="1:18" ht="12.95" customHeight="1">
      <c r="A24" s="362">
        <v>18</v>
      </c>
      <c r="B24" s="363" t="s">
        <v>9</v>
      </c>
      <c r="C24" s="363" t="s">
        <v>24</v>
      </c>
      <c r="D24" s="85">
        <v>95779501813.669998</v>
      </c>
      <c r="E24" s="56">
        <f t="shared" si="5"/>
        <v>0.11658310207999112</v>
      </c>
      <c r="F24" s="77">
        <v>1</v>
      </c>
      <c r="G24" s="85">
        <v>95448893943.320007</v>
      </c>
      <c r="H24" s="56">
        <f t="shared" si="6"/>
        <v>0.11618068517065655</v>
      </c>
      <c r="I24" s="77">
        <v>1</v>
      </c>
      <c r="J24" s="188">
        <f t="shared" si="8"/>
        <v>-3.4517601792621276E-3</v>
      </c>
      <c r="K24" s="188">
        <f t="shared" si="7"/>
        <v>0</v>
      </c>
      <c r="L24" s="9"/>
      <c r="M24" s="217"/>
      <c r="N24" s="10"/>
    </row>
    <row r="25" spans="1:18" ht="12.95" customHeight="1">
      <c r="A25" s="362">
        <v>19</v>
      </c>
      <c r="B25" s="363" t="s">
        <v>75</v>
      </c>
      <c r="C25" s="363" t="s">
        <v>76</v>
      </c>
      <c r="D25" s="85">
        <v>1141290214.1500001</v>
      </c>
      <c r="E25" s="56">
        <f t="shared" si="5"/>
        <v>1.3891819337084322E-3</v>
      </c>
      <c r="F25" s="77">
        <v>10</v>
      </c>
      <c r="G25" s="85">
        <v>1136519537.6300001</v>
      </c>
      <c r="H25" s="56">
        <f t="shared" si="6"/>
        <v>1.3833750516805451E-3</v>
      </c>
      <c r="I25" s="77">
        <v>10</v>
      </c>
      <c r="J25" s="188">
        <f t="shared" si="8"/>
        <v>-4.1800730969668767E-3</v>
      </c>
      <c r="K25" s="188">
        <f t="shared" si="7"/>
        <v>0</v>
      </c>
      <c r="L25" s="9"/>
      <c r="M25" s="269"/>
      <c r="N25" s="270"/>
      <c r="O25" s="415"/>
      <c r="P25" s="416"/>
    </row>
    <row r="26" spans="1:18" ht="12.95" customHeight="1">
      <c r="A26" s="362">
        <v>20</v>
      </c>
      <c r="B26" s="363" t="s">
        <v>107</v>
      </c>
      <c r="C26" s="363" t="s">
        <v>109</v>
      </c>
      <c r="D26" s="85">
        <v>35277244130.120003</v>
      </c>
      <c r="E26" s="56">
        <f t="shared" si="5"/>
        <v>4.2939569277813512E-2</v>
      </c>
      <c r="F26" s="77">
        <v>1</v>
      </c>
      <c r="G26" s="85">
        <v>35072025128.089996</v>
      </c>
      <c r="H26" s="56">
        <f t="shared" si="6"/>
        <v>4.2689776081885615E-2</v>
      </c>
      <c r="I26" s="77">
        <v>1</v>
      </c>
      <c r="J26" s="188">
        <f t="shared" si="8"/>
        <v>-5.8173195523169774E-3</v>
      </c>
      <c r="K26" s="188">
        <f t="shared" si="7"/>
        <v>0</v>
      </c>
      <c r="L26" s="9"/>
      <c r="M26" s="235"/>
      <c r="N26" s="10"/>
      <c r="O26" s="413"/>
      <c r="P26" s="414"/>
    </row>
    <row r="27" spans="1:18" ht="12.95" customHeight="1">
      <c r="A27" s="362">
        <v>21</v>
      </c>
      <c r="B27" s="363" t="s">
        <v>114</v>
      </c>
      <c r="C27" s="363" t="s">
        <v>113</v>
      </c>
      <c r="D27" s="85">
        <v>6396735046.7983484</v>
      </c>
      <c r="E27" s="56">
        <f t="shared" si="5"/>
        <v>7.7861254320401177E-3</v>
      </c>
      <c r="F27" s="77">
        <v>100</v>
      </c>
      <c r="G27" s="85">
        <v>6469422986.96</v>
      </c>
      <c r="H27" s="56">
        <f t="shared" si="6"/>
        <v>7.8746014147648546E-3</v>
      </c>
      <c r="I27" s="77">
        <v>100</v>
      </c>
      <c r="J27" s="188">
        <f t="shared" si="8"/>
        <v>1.1363287619366523E-2</v>
      </c>
      <c r="K27" s="188">
        <f t="shared" si="7"/>
        <v>0</v>
      </c>
      <c r="L27" s="9"/>
      <c r="M27" s="4"/>
      <c r="N27" s="10"/>
      <c r="O27" s="415"/>
      <c r="P27" s="416"/>
    </row>
    <row r="28" spans="1:18" ht="12.95" customHeight="1">
      <c r="A28" s="362">
        <v>22</v>
      </c>
      <c r="B28" s="363" t="s">
        <v>115</v>
      </c>
      <c r="C28" s="363" t="s">
        <v>116</v>
      </c>
      <c r="D28" s="85">
        <v>9344697151.7399998</v>
      </c>
      <c r="E28" s="56">
        <f t="shared" si="5"/>
        <v>1.1374393908075419E-2</v>
      </c>
      <c r="F28" s="77">
        <v>100</v>
      </c>
      <c r="G28" s="85">
        <v>9411149588.1499996</v>
      </c>
      <c r="H28" s="56">
        <f t="shared" si="6"/>
        <v>1.1455280016592904E-2</v>
      </c>
      <c r="I28" s="77">
        <v>100</v>
      </c>
      <c r="J28" s="188">
        <f t="shared" si="8"/>
        <v>7.1112455899789411E-3</v>
      </c>
      <c r="K28" s="188">
        <f t="shared" si="7"/>
        <v>0</v>
      </c>
      <c r="L28" s="9"/>
      <c r="M28" s="4"/>
      <c r="N28" s="10"/>
    </row>
    <row r="29" spans="1:18" ht="12.95" customHeight="1">
      <c r="A29" s="362">
        <v>23</v>
      </c>
      <c r="B29" s="363" t="s">
        <v>117</v>
      </c>
      <c r="C29" s="55" t="s">
        <v>122</v>
      </c>
      <c r="D29" s="85">
        <v>776907593.88999999</v>
      </c>
      <c r="E29" s="56">
        <f t="shared" si="5"/>
        <v>9.4565429564879048E-4</v>
      </c>
      <c r="F29" s="77">
        <v>10</v>
      </c>
      <c r="G29" s="85">
        <v>962623678.60000002</v>
      </c>
      <c r="H29" s="56">
        <f t="shared" si="6"/>
        <v>1.1717084810606427E-3</v>
      </c>
      <c r="I29" s="77">
        <v>10</v>
      </c>
      <c r="J29" s="188">
        <f t="shared" si="8"/>
        <v>0.23904526892331421</v>
      </c>
      <c r="K29" s="188">
        <f t="shared" si="7"/>
        <v>0</v>
      </c>
      <c r="L29" s="9"/>
      <c r="M29" s="271"/>
      <c r="N29" s="257"/>
    </row>
    <row r="30" spans="1:18" ht="12.95" customHeight="1">
      <c r="A30" s="362">
        <v>24</v>
      </c>
      <c r="B30" s="363" t="s">
        <v>14</v>
      </c>
      <c r="C30" s="363" t="s">
        <v>124</v>
      </c>
      <c r="D30" s="76">
        <v>2811936950</v>
      </c>
      <c r="E30" s="56">
        <f t="shared" si="5"/>
        <v>3.4226982420737604E-3</v>
      </c>
      <c r="F30" s="77">
        <v>100</v>
      </c>
      <c r="G30" s="76">
        <v>2864185079</v>
      </c>
      <c r="H30" s="56">
        <f t="shared" si="6"/>
        <v>3.4862948242375047E-3</v>
      </c>
      <c r="I30" s="77">
        <v>100</v>
      </c>
      <c r="J30" s="188">
        <f t="shared" si="8"/>
        <v>1.8580832333384999E-2</v>
      </c>
      <c r="K30" s="188">
        <f t="shared" ref="K30:K42" si="9">((I30-F30)/F30)</f>
        <v>0</v>
      </c>
      <c r="L30" s="9"/>
      <c r="M30" s="4"/>
      <c r="N30" s="10"/>
      <c r="O30" s="415"/>
      <c r="P30" s="416"/>
    </row>
    <row r="31" spans="1:18" ht="12.95" customHeight="1">
      <c r="A31" s="362">
        <v>25</v>
      </c>
      <c r="B31" s="363" t="s">
        <v>66</v>
      </c>
      <c r="C31" s="363" t="s">
        <v>125</v>
      </c>
      <c r="D31" s="76">
        <v>13225045602.18</v>
      </c>
      <c r="E31" s="56">
        <f t="shared" si="5"/>
        <v>1.6097565890987282E-2</v>
      </c>
      <c r="F31" s="77">
        <v>100</v>
      </c>
      <c r="G31" s="76">
        <v>12814830526.559999</v>
      </c>
      <c r="H31" s="56">
        <f t="shared" si="6"/>
        <v>1.559825084830941E-2</v>
      </c>
      <c r="I31" s="77">
        <v>100</v>
      </c>
      <c r="J31" s="188">
        <f t="shared" si="8"/>
        <v>-3.1018046210168189E-2</v>
      </c>
      <c r="K31" s="188">
        <f t="shared" si="9"/>
        <v>0</v>
      </c>
      <c r="L31" s="9"/>
      <c r="M31" s="342"/>
      <c r="N31" s="215"/>
    </row>
    <row r="32" spans="1:18" ht="12.95" customHeight="1" thickBot="1">
      <c r="A32" s="362">
        <v>26</v>
      </c>
      <c r="B32" s="363" t="s">
        <v>128</v>
      </c>
      <c r="C32" s="363" t="s">
        <v>130</v>
      </c>
      <c r="D32" s="76">
        <v>14177016398.389999</v>
      </c>
      <c r="E32" s="56">
        <f t="shared" si="5"/>
        <v>1.7256307651073159E-2</v>
      </c>
      <c r="F32" s="77">
        <v>100</v>
      </c>
      <c r="G32" s="76">
        <v>14121203180.26</v>
      </c>
      <c r="H32" s="56">
        <f t="shared" si="6"/>
        <v>1.718837163153402E-2</v>
      </c>
      <c r="I32" s="77">
        <v>100</v>
      </c>
      <c r="J32" s="188">
        <f t="shared" si="8"/>
        <v>-3.9368804099244419E-3</v>
      </c>
      <c r="K32" s="188">
        <f t="shared" si="9"/>
        <v>0</v>
      </c>
      <c r="L32" s="9"/>
      <c r="M32" s="348"/>
      <c r="N32" s="349"/>
    </row>
    <row r="33" spans="1:16" ht="12.95" customHeight="1" thickBot="1">
      <c r="A33" s="362">
        <v>27</v>
      </c>
      <c r="B33" s="363" t="s">
        <v>128</v>
      </c>
      <c r="C33" s="363" t="s">
        <v>129</v>
      </c>
      <c r="D33" s="76">
        <v>618582324.38</v>
      </c>
      <c r="E33" s="56">
        <f t="shared" si="5"/>
        <v>7.5294029413900147E-4</v>
      </c>
      <c r="F33" s="77">
        <v>1000000</v>
      </c>
      <c r="G33" s="76">
        <v>619135406.40999997</v>
      </c>
      <c r="H33" s="56">
        <f t="shared" si="6"/>
        <v>7.5361350727480938E-4</v>
      </c>
      <c r="I33" s="77">
        <v>1000000</v>
      </c>
      <c r="J33" s="188">
        <f t="shared" si="8"/>
        <v>8.9411224375724114E-4</v>
      </c>
      <c r="K33" s="188">
        <f t="shared" si="9"/>
        <v>0</v>
      </c>
      <c r="L33" s="9"/>
      <c r="M33" s="318"/>
      <c r="N33" s="215"/>
    </row>
    <row r="34" spans="1:16" ht="12.95" customHeight="1">
      <c r="A34" s="362">
        <v>28</v>
      </c>
      <c r="B34" s="363" t="s">
        <v>140</v>
      </c>
      <c r="C34" s="363" t="s">
        <v>141</v>
      </c>
      <c r="D34" s="76">
        <v>10653592194.49</v>
      </c>
      <c r="E34" s="56">
        <f t="shared" si="5"/>
        <v>1.2967584950954059E-2</v>
      </c>
      <c r="F34" s="77">
        <v>1</v>
      </c>
      <c r="G34" s="76">
        <v>9789683047.8299999</v>
      </c>
      <c r="H34" s="56">
        <f t="shared" si="6"/>
        <v>1.1916032099605589E-2</v>
      </c>
      <c r="I34" s="77">
        <v>1</v>
      </c>
      <c r="J34" s="188">
        <f t="shared" si="8"/>
        <v>-8.1090878164719937E-2</v>
      </c>
      <c r="K34" s="188">
        <f t="shared" si="9"/>
        <v>0</v>
      </c>
      <c r="L34" s="9"/>
      <c r="M34" s="353"/>
      <c r="N34" s="215"/>
      <c r="O34" s="60"/>
    </row>
    <row r="35" spans="1:16" ht="12.95" customHeight="1">
      <c r="A35" s="362">
        <v>29</v>
      </c>
      <c r="B35" s="363" t="s">
        <v>19</v>
      </c>
      <c r="C35" s="76" t="s">
        <v>146</v>
      </c>
      <c r="D35" s="76">
        <v>16403921232.35</v>
      </c>
      <c r="E35" s="56">
        <f t="shared" si="5"/>
        <v>1.9966903015048321E-2</v>
      </c>
      <c r="F35" s="77">
        <v>1</v>
      </c>
      <c r="G35" s="76">
        <v>16589659636.15</v>
      </c>
      <c r="H35" s="56">
        <f t="shared" si="6"/>
        <v>2.0192984367324675E-2</v>
      </c>
      <c r="I35" s="77">
        <v>1</v>
      </c>
      <c r="J35" s="188">
        <f t="shared" si="8"/>
        <v>1.1322805149399675E-2</v>
      </c>
      <c r="K35" s="188">
        <f t="shared" si="9"/>
        <v>0</v>
      </c>
      <c r="L35" s="9"/>
      <c r="M35" s="321"/>
      <c r="N35" s="417"/>
      <c r="O35" s="360"/>
    </row>
    <row r="36" spans="1:16" ht="12.95" customHeight="1" thickBot="1">
      <c r="A36" s="362">
        <v>30</v>
      </c>
      <c r="B36" s="363" t="s">
        <v>79</v>
      </c>
      <c r="C36" s="363" t="s">
        <v>149</v>
      </c>
      <c r="D36" s="76">
        <v>715616584.74000001</v>
      </c>
      <c r="E36" s="56">
        <f t="shared" si="5"/>
        <v>8.7105069215311754E-4</v>
      </c>
      <c r="F36" s="77">
        <v>100</v>
      </c>
      <c r="G36" s="76">
        <v>687270860.12</v>
      </c>
      <c r="H36" s="56">
        <f t="shared" si="6"/>
        <v>8.3654818958911773E-4</v>
      </c>
      <c r="I36" s="77">
        <v>100</v>
      </c>
      <c r="J36" s="232">
        <f t="shared" ref="J36:J41" si="10">((G36-D36)/D36)</f>
        <v>-3.9610211982857635E-2</v>
      </c>
      <c r="K36" s="232">
        <f t="shared" ref="K36:K41" si="11">((I36-F36)/F36)</f>
        <v>0</v>
      </c>
      <c r="L36" s="9"/>
      <c r="M36" s="312"/>
      <c r="N36" s="418"/>
      <c r="O36" s="361"/>
    </row>
    <row r="37" spans="1:16" ht="12.95" customHeight="1">
      <c r="A37" s="362">
        <v>31</v>
      </c>
      <c r="B37" s="55" t="s">
        <v>174</v>
      </c>
      <c r="C37" s="363" t="s">
        <v>161</v>
      </c>
      <c r="D37" s="75">
        <v>17484912237.290001</v>
      </c>
      <c r="E37" s="56">
        <f t="shared" si="5"/>
        <v>2.1282688567176612E-2</v>
      </c>
      <c r="F37" s="77">
        <v>1</v>
      </c>
      <c r="G37" s="75">
        <v>17758133020.009998</v>
      </c>
      <c r="H37" s="56">
        <f t="shared" si="6"/>
        <v>2.1615253738210674E-2</v>
      </c>
      <c r="I37" s="77">
        <v>1</v>
      </c>
      <c r="J37" s="232">
        <f t="shared" si="10"/>
        <v>1.5626088310429179E-2</v>
      </c>
      <c r="K37" s="232">
        <f t="shared" si="11"/>
        <v>0</v>
      </c>
      <c r="L37" s="9"/>
      <c r="M37" s="4"/>
      <c r="N37" s="215"/>
    </row>
    <row r="38" spans="1:16" ht="12.95" customHeight="1">
      <c r="A38" s="362">
        <v>32</v>
      </c>
      <c r="B38" s="55" t="s">
        <v>188</v>
      </c>
      <c r="C38" s="363" t="s">
        <v>162</v>
      </c>
      <c r="D38" s="75">
        <v>839158911.11000001</v>
      </c>
      <c r="E38" s="56">
        <f t="shared" si="5"/>
        <v>1.0214267890596652E-3</v>
      </c>
      <c r="F38" s="77">
        <v>10</v>
      </c>
      <c r="G38" s="75">
        <v>855619457.91999996</v>
      </c>
      <c r="H38" s="56">
        <f t="shared" si="6"/>
        <v>1.0414626169007409E-3</v>
      </c>
      <c r="I38" s="77">
        <v>10</v>
      </c>
      <c r="J38" s="188">
        <f t="shared" si="10"/>
        <v>1.9615530017105705E-2</v>
      </c>
      <c r="K38" s="188">
        <f t="shared" si="11"/>
        <v>0</v>
      </c>
      <c r="L38" s="9"/>
      <c r="M38" s="4"/>
      <c r="N38" s="215"/>
    </row>
    <row r="39" spans="1:16" ht="12.95" customHeight="1">
      <c r="A39" s="362">
        <v>33</v>
      </c>
      <c r="B39" s="55" t="s">
        <v>53</v>
      </c>
      <c r="C39" s="363" t="s">
        <v>173</v>
      </c>
      <c r="D39" s="75">
        <v>1263232367.71</v>
      </c>
      <c r="E39" s="56">
        <f t="shared" si="5"/>
        <v>1.5376102953843583E-3</v>
      </c>
      <c r="F39" s="77">
        <v>1</v>
      </c>
      <c r="G39" s="75">
        <v>1231770508.05</v>
      </c>
      <c r="H39" s="56">
        <f t="shared" si="6"/>
        <v>1.4993148237342369E-3</v>
      </c>
      <c r="I39" s="77">
        <v>1</v>
      </c>
      <c r="J39" s="188">
        <f t="shared" si="10"/>
        <v>-2.490583717153674E-2</v>
      </c>
      <c r="K39" s="188">
        <f t="shared" si="11"/>
        <v>0</v>
      </c>
      <c r="L39" s="9"/>
      <c r="M39" s="4"/>
      <c r="N39" s="215"/>
    </row>
    <row r="40" spans="1:16" ht="12.95" customHeight="1">
      <c r="A40" s="362">
        <v>34</v>
      </c>
      <c r="B40" s="363" t="s">
        <v>11</v>
      </c>
      <c r="C40" s="55" t="s">
        <v>175</v>
      </c>
      <c r="D40" s="75">
        <v>11353436904.540001</v>
      </c>
      <c r="E40" s="56">
        <f>(D40/$G$43)</f>
        <v>1.3819438069073497E-2</v>
      </c>
      <c r="F40" s="77">
        <v>100</v>
      </c>
      <c r="G40" s="75">
        <v>11335723713.370001</v>
      </c>
      <c r="H40" s="56">
        <f>(G40/$G$43)</f>
        <v>1.3797877518692353E-2</v>
      </c>
      <c r="I40" s="77">
        <v>100</v>
      </c>
      <c r="J40" s="188">
        <f t="shared" si="10"/>
        <v>-1.5601611493447367E-3</v>
      </c>
      <c r="K40" s="188">
        <f t="shared" si="11"/>
        <v>0</v>
      </c>
      <c r="L40" s="9"/>
      <c r="M40" s="345"/>
      <c r="N40" s="215"/>
    </row>
    <row r="41" spans="1:16" ht="12.95" customHeight="1">
      <c r="A41" s="362">
        <v>35</v>
      </c>
      <c r="B41" s="363" t="s">
        <v>176</v>
      </c>
      <c r="C41" s="55" t="s">
        <v>177</v>
      </c>
      <c r="D41" s="75">
        <v>747178580.03999996</v>
      </c>
      <c r="E41" s="56">
        <f>(D41/$G$43)</f>
        <v>9.0946804921002101E-4</v>
      </c>
      <c r="F41" s="77">
        <v>1</v>
      </c>
      <c r="G41" s="75">
        <v>747494225.79999995</v>
      </c>
      <c r="H41" s="56">
        <f>(G41/$G$43)</f>
        <v>9.098522541929493E-4</v>
      </c>
      <c r="I41" s="77">
        <v>1</v>
      </c>
      <c r="J41" s="188">
        <f t="shared" si="10"/>
        <v>4.224502259996432E-4</v>
      </c>
      <c r="K41" s="188">
        <f t="shared" si="11"/>
        <v>0</v>
      </c>
      <c r="L41" s="9"/>
      <c r="M41" s="4"/>
      <c r="N41" s="215"/>
    </row>
    <row r="42" spans="1:16" ht="12.95" customHeight="1">
      <c r="A42" s="362">
        <v>36</v>
      </c>
      <c r="B42" s="363" t="s">
        <v>178</v>
      </c>
      <c r="C42" s="55" t="s">
        <v>180</v>
      </c>
      <c r="D42" s="75">
        <v>374160558.69999999</v>
      </c>
      <c r="E42" s="56">
        <f>(D42/$G$43)</f>
        <v>4.5542937458673319E-4</v>
      </c>
      <c r="F42" s="77">
        <v>100</v>
      </c>
      <c r="G42" s="75">
        <v>360703489.11000001</v>
      </c>
      <c r="H42" s="56">
        <f t="shared" si="6"/>
        <v>4.3904938838926276E-4</v>
      </c>
      <c r="I42" s="77">
        <v>100</v>
      </c>
      <c r="J42" s="188">
        <f t="shared" si="8"/>
        <v>-3.5966029227548227E-2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836010841965.72852</v>
      </c>
      <c r="E43" s="67">
        <f>(D43/$G$114)</f>
        <v>0.63810078895772193</v>
      </c>
      <c r="F43" s="87"/>
      <c r="G43" s="86">
        <f>SUM(G20:G42)</f>
        <v>821555612304.37024</v>
      </c>
      <c r="H43" s="67">
        <f>(G43/$G$114)</f>
        <v>0.62706756667343977</v>
      </c>
      <c r="I43" s="87"/>
      <c r="J43" s="188">
        <f t="shared" si="8"/>
        <v>-1.7290720330096931E-2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2">
        <v>37</v>
      </c>
      <c r="B45" s="363" t="s">
        <v>7</v>
      </c>
      <c r="C45" s="363" t="s">
        <v>25</v>
      </c>
      <c r="D45" s="74">
        <v>74078336920.369995</v>
      </c>
      <c r="E45" s="56">
        <v>0</v>
      </c>
      <c r="F45" s="97">
        <v>219.17</v>
      </c>
      <c r="G45" s="74">
        <v>78730882107.050003</v>
      </c>
      <c r="H45" s="56">
        <f t="shared" ref="H45:H51" si="12">(G45/$G$54)</f>
        <v>0.4530163079604233</v>
      </c>
      <c r="I45" s="97">
        <v>219.46</v>
      </c>
      <c r="J45" s="188">
        <f>((G45-D45)/D45)</f>
        <v>6.2805745648437411E-2</v>
      </c>
      <c r="K45" s="188">
        <f t="shared" ref="K45:K53" si="13">((I45-F45)/F45)</f>
        <v>1.3231737920336747E-3</v>
      </c>
      <c r="L45" s="9"/>
      <c r="M45" s="4"/>
    </row>
    <row r="46" spans="1:16" ht="12.95" customHeight="1">
      <c r="A46" s="362">
        <v>38</v>
      </c>
      <c r="B46" s="363" t="s">
        <v>56</v>
      </c>
      <c r="C46" s="363" t="s">
        <v>101</v>
      </c>
      <c r="D46" s="74">
        <v>50559775581</v>
      </c>
      <c r="E46" s="56">
        <f t="shared" ref="E46:E51" si="14">(D46/$G$54)</f>
        <v>0.29092018598075886</v>
      </c>
      <c r="F46" s="97">
        <v>1.8298000000000001</v>
      </c>
      <c r="G46" s="74">
        <v>50559775581</v>
      </c>
      <c r="H46" s="56">
        <f t="shared" si="12"/>
        <v>0.29092018598075886</v>
      </c>
      <c r="I46" s="97">
        <v>1.8298000000000001</v>
      </c>
      <c r="J46" s="232">
        <f t="shared" ref="J46:J54" si="15">((G46-D46)/D46)</f>
        <v>0</v>
      </c>
      <c r="K46" s="232">
        <f t="shared" si="13"/>
        <v>0</v>
      </c>
      <c r="L46" s="9"/>
      <c r="M46" s="346"/>
    </row>
    <row r="47" spans="1:16" ht="12.95" customHeight="1">
      <c r="A47" s="362">
        <v>39</v>
      </c>
      <c r="B47" s="363" t="s">
        <v>79</v>
      </c>
      <c r="C47" s="363" t="s">
        <v>26</v>
      </c>
      <c r="D47" s="74">
        <v>1771585620.9300001</v>
      </c>
      <c r="E47" s="56">
        <f t="shared" si="14"/>
        <v>1.0193676937827897E-2</v>
      </c>
      <c r="F47" s="97">
        <v>347.46629999999999</v>
      </c>
      <c r="G47" s="74">
        <v>1800259950.2</v>
      </c>
      <c r="H47" s="56">
        <f t="shared" si="12"/>
        <v>1.0358668595884954E-2</v>
      </c>
      <c r="I47" s="97">
        <v>353.38580000000002</v>
      </c>
      <c r="J47" s="232">
        <f t="shared" si="15"/>
        <v>1.618568638807719E-2</v>
      </c>
      <c r="K47" s="232">
        <f t="shared" si="13"/>
        <v>1.7036184516311448E-2</v>
      </c>
      <c r="L47" s="9"/>
      <c r="M47" s="217"/>
      <c r="N47" s="218"/>
    </row>
    <row r="48" spans="1:16" ht="12.95" customHeight="1">
      <c r="A48" s="362">
        <v>40</v>
      </c>
      <c r="B48" s="388" t="s">
        <v>22</v>
      </c>
      <c r="C48" s="388" t="s">
        <v>29</v>
      </c>
      <c r="D48" s="74">
        <v>11557101957.32</v>
      </c>
      <c r="E48" s="56">
        <f t="shared" si="14"/>
        <v>6.6499390319398777E-2</v>
      </c>
      <c r="F48" s="357">
        <v>1359.91</v>
      </c>
      <c r="G48" s="74">
        <v>11895321581.41</v>
      </c>
      <c r="H48" s="56">
        <f t="shared" si="12"/>
        <v>6.8445500934248532E-2</v>
      </c>
      <c r="I48" s="357">
        <v>1364.92</v>
      </c>
      <c r="J48" s="188">
        <f t="shared" si="15"/>
        <v>2.9265089582062545E-2</v>
      </c>
      <c r="K48" s="188">
        <f t="shared" si="13"/>
        <v>3.6840673279849331E-3</v>
      </c>
      <c r="L48" s="9"/>
      <c r="M48" s="318" t="s">
        <v>189</v>
      </c>
      <c r="N48" s="219"/>
      <c r="O48" s="96"/>
    </row>
    <row r="49" spans="1:16" ht="12.95" customHeight="1">
      <c r="A49" s="362" t="s">
        <v>182</v>
      </c>
      <c r="B49" s="363" t="s">
        <v>22</v>
      </c>
      <c r="C49" s="363" t="s">
        <v>87</v>
      </c>
      <c r="D49" s="74">
        <v>4836526172.3000002</v>
      </c>
      <c r="E49" s="56">
        <f t="shared" si="14"/>
        <v>2.7829298634685404E-2</v>
      </c>
      <c r="F49" s="357">
        <v>47010.94</v>
      </c>
      <c r="G49" s="74">
        <v>4868414311.5299997</v>
      </c>
      <c r="H49" s="56">
        <f t="shared" si="12"/>
        <v>2.8012782506770827E-2</v>
      </c>
      <c r="I49" s="357">
        <v>47412.54</v>
      </c>
      <c r="J49" s="188">
        <f t="shared" si="15"/>
        <v>6.5931906690861975E-3</v>
      </c>
      <c r="K49" s="188">
        <f t="shared" si="13"/>
        <v>8.5426924030874204E-3</v>
      </c>
      <c r="L49" s="9"/>
      <c r="M49" s="325"/>
      <c r="N49" s="220"/>
    </row>
    <row r="50" spans="1:16" ht="12.95" customHeight="1">
      <c r="A50" s="362" t="s">
        <v>183</v>
      </c>
      <c r="B50" s="363" t="s">
        <v>22</v>
      </c>
      <c r="C50" s="363" t="s">
        <v>86</v>
      </c>
      <c r="D50" s="74">
        <v>525226756.88</v>
      </c>
      <c r="E50" s="56">
        <f t="shared" si="14"/>
        <v>3.0221468358538599E-3</v>
      </c>
      <c r="F50" s="357">
        <v>46879.7</v>
      </c>
      <c r="G50" s="74">
        <v>529346769.44</v>
      </c>
      <c r="H50" s="56">
        <f t="shared" si="12"/>
        <v>3.0458533259722356E-3</v>
      </c>
      <c r="I50" s="357">
        <v>47288.22</v>
      </c>
      <c r="J50" s="188">
        <f t="shared" si="15"/>
        <v>7.8442548975876207E-3</v>
      </c>
      <c r="K50" s="188">
        <f>((I50-F50)/F50)</f>
        <v>8.7142195875827728E-3</v>
      </c>
      <c r="L50" s="9"/>
      <c r="M50" s="318"/>
      <c r="N50" s="220"/>
    </row>
    <row r="51" spans="1:16" ht="12.95" customHeight="1">
      <c r="A51" s="362">
        <v>42</v>
      </c>
      <c r="B51" s="387" t="s">
        <v>56</v>
      </c>
      <c r="C51" s="388" t="s">
        <v>134</v>
      </c>
      <c r="D51" s="77">
        <v>21948284149.110001</v>
      </c>
      <c r="E51" s="56">
        <f t="shared" si="14"/>
        <v>0.12629009589625501</v>
      </c>
      <c r="F51" s="357">
        <v>44857.29</v>
      </c>
      <c r="G51" s="74">
        <v>21948284149.110001</v>
      </c>
      <c r="H51" s="56">
        <f t="shared" si="12"/>
        <v>0.12629009589625501</v>
      </c>
      <c r="I51" s="357">
        <v>44857.29</v>
      </c>
      <c r="J51" s="188">
        <f t="shared" si="15"/>
        <v>0</v>
      </c>
      <c r="K51" s="188">
        <f>((I51-F51)/F51)</f>
        <v>0</v>
      </c>
      <c r="L51" s="9"/>
      <c r="M51" s="288"/>
      <c r="N51" s="220"/>
    </row>
    <row r="52" spans="1:16" ht="12.95" customHeight="1">
      <c r="A52" s="362">
        <v>43</v>
      </c>
      <c r="B52" s="55" t="s">
        <v>174</v>
      </c>
      <c r="C52" s="363" t="s">
        <v>158</v>
      </c>
      <c r="D52" s="74">
        <v>2888314316.1900001</v>
      </c>
      <c r="E52" s="56">
        <f>(D52/$G$54)</f>
        <v>1.6619317004101776E-2</v>
      </c>
      <c r="F52" s="357">
        <v>360.5</v>
      </c>
      <c r="G52" s="74">
        <v>2912608047.0900002</v>
      </c>
      <c r="H52" s="56">
        <f>(G52/$G$54)</f>
        <v>1.6759102765220749E-2</v>
      </c>
      <c r="I52" s="357">
        <v>360.5</v>
      </c>
      <c r="J52" s="188">
        <f>((G52-D52)/D52)</f>
        <v>8.4110412650816209E-3</v>
      </c>
      <c r="K52" s="188">
        <f>((I52-F52)/F52)</f>
        <v>0</v>
      </c>
      <c r="L52" s="9"/>
      <c r="M52" s="326"/>
      <c r="N52" s="220"/>
    </row>
    <row r="53" spans="1:16" ht="12.95" customHeight="1">
      <c r="A53" s="362">
        <v>44</v>
      </c>
      <c r="B53" s="363" t="s">
        <v>117</v>
      </c>
      <c r="C53" s="363" t="s">
        <v>168</v>
      </c>
      <c r="D53" s="74">
        <v>547070659.39999998</v>
      </c>
      <c r="E53" s="56">
        <f>(D53/$G$54)</f>
        <v>3.1478363214308505E-3</v>
      </c>
      <c r="F53" s="357">
        <v>41564.080000000002</v>
      </c>
      <c r="G53" s="74">
        <v>547707733.20000005</v>
      </c>
      <c r="H53" s="56">
        <f>(G53/$G$54)</f>
        <v>3.1515020344655646E-3</v>
      </c>
      <c r="I53" s="357">
        <v>41593.39</v>
      </c>
      <c r="J53" s="188">
        <f t="shared" si="15"/>
        <v>1.1645183104843943E-3</v>
      </c>
      <c r="K53" s="188">
        <f t="shared" si="13"/>
        <v>7.0517620021897927E-4</v>
      </c>
      <c r="L53" s="9"/>
      <c r="M53" s="221"/>
      <c r="N53" s="234"/>
      <c r="O53"/>
    </row>
    <row r="54" spans="1:16" ht="12.95" customHeight="1">
      <c r="A54" s="239"/>
      <c r="B54" s="243"/>
      <c r="C54" s="241" t="s">
        <v>57</v>
      </c>
      <c r="D54" s="210">
        <f>SUM(D45:D53)</f>
        <v>168712222133.49997</v>
      </c>
      <c r="E54" s="67">
        <f>(D54/$G$114)</f>
        <v>0.12877273433089043</v>
      </c>
      <c r="F54" s="87"/>
      <c r="G54" s="210">
        <f>SUM(G45:G53)</f>
        <v>173792600230.03</v>
      </c>
      <c r="H54" s="67">
        <f>(G54/$G$114)</f>
        <v>0.13265042718948641</v>
      </c>
      <c r="I54" s="87"/>
      <c r="J54" s="188">
        <f t="shared" si="15"/>
        <v>3.0112685567676222E-2</v>
      </c>
      <c r="K54" s="188"/>
      <c r="L54" s="9"/>
      <c r="M54" s="327"/>
      <c r="N54"/>
      <c r="O54"/>
    </row>
    <row r="55" spans="1:16" ht="12.95" customHeight="1">
      <c r="A55" s="242"/>
      <c r="B55" s="81"/>
      <c r="C55" s="81" t="s">
        <v>63</v>
      </c>
      <c r="D55" s="82"/>
      <c r="E55" s="83"/>
      <c r="F55" s="88"/>
      <c r="G55" s="88"/>
      <c r="H55" s="83"/>
      <c r="I55" s="88"/>
      <c r="J55" s="188"/>
      <c r="K55" s="188"/>
      <c r="L55" s="9"/>
      <c r="M55" s="4"/>
      <c r="N55" s="222"/>
      <c r="O55"/>
    </row>
    <row r="56" spans="1:16" ht="12.95" customHeight="1">
      <c r="A56" s="362">
        <v>45</v>
      </c>
      <c r="B56" s="363" t="s">
        <v>11</v>
      </c>
      <c r="C56" s="55" t="s">
        <v>27</v>
      </c>
      <c r="D56" s="77">
        <v>8693783893.2399998</v>
      </c>
      <c r="E56" s="56">
        <f>(D56/$G$77)</f>
        <v>3.7896634093833301E-2</v>
      </c>
      <c r="F56" s="77">
        <v>3188.49</v>
      </c>
      <c r="G56" s="77">
        <v>7735818761.1099997</v>
      </c>
      <c r="H56" s="56">
        <f>(G56/$G$77)</f>
        <v>3.3720816689951222E-2</v>
      </c>
      <c r="I56" s="77">
        <v>3200.9999970869226</v>
      </c>
      <c r="J56" s="188">
        <f t="shared" ref="J56:J63" si="16">((G56-D56)/D56)</f>
        <v>-0.11018966469535575</v>
      </c>
      <c r="K56" s="188">
        <f t="shared" ref="K56:K76" si="17">((I56-F56)/F56)</f>
        <v>3.9234863797354847E-3</v>
      </c>
      <c r="L56" s="9"/>
      <c r="M56" s="237"/>
      <c r="N56"/>
      <c r="O56"/>
    </row>
    <row r="57" spans="1:16" ht="12.95" customHeight="1">
      <c r="A57" s="362">
        <v>46</v>
      </c>
      <c r="B57" s="363" t="s">
        <v>66</v>
      </c>
      <c r="C57" s="363" t="s">
        <v>69</v>
      </c>
      <c r="D57" s="77">
        <v>6634742410.5799999</v>
      </c>
      <c r="E57" s="56">
        <f t="shared" ref="E57:E71" si="18">(D57/$G$77)</f>
        <v>2.892117040499418E-2</v>
      </c>
      <c r="F57" s="77">
        <v>1</v>
      </c>
      <c r="G57" s="77">
        <v>6954984431.6199999</v>
      </c>
      <c r="H57" s="56">
        <f t="shared" ref="H57:H76" si="19">(G57/$G$77)</f>
        <v>3.031712121788006E-2</v>
      </c>
      <c r="I57" s="77">
        <v>1</v>
      </c>
      <c r="J57" s="188">
        <f t="shared" si="16"/>
        <v>4.8267438465935085E-2</v>
      </c>
      <c r="K57" s="188">
        <f t="shared" si="17"/>
        <v>0</v>
      </c>
      <c r="L57" s="9"/>
      <c r="M57" s="351"/>
      <c r="N57" s="222"/>
      <c r="O57"/>
    </row>
    <row r="58" spans="1:16" ht="12" customHeight="1" thickBot="1">
      <c r="A58" s="362">
        <v>47</v>
      </c>
      <c r="B58" s="363" t="s">
        <v>19</v>
      </c>
      <c r="C58" s="363" t="s">
        <v>28</v>
      </c>
      <c r="D58" s="77">
        <v>10917346697.77</v>
      </c>
      <c r="E58" s="56">
        <f t="shared" si="18"/>
        <v>4.7589254363984403E-2</v>
      </c>
      <c r="F58" s="77">
        <v>24.4282</v>
      </c>
      <c r="G58" s="77">
        <v>10875923098.67</v>
      </c>
      <c r="H58" s="56">
        <f t="shared" si="19"/>
        <v>4.7408686846178612E-2</v>
      </c>
      <c r="I58" s="77">
        <v>24.434999999999999</v>
      </c>
      <c r="J58" s="188">
        <f t="shared" si="16"/>
        <v>-3.7942918042954202E-3</v>
      </c>
      <c r="K58" s="188">
        <f t="shared" si="17"/>
        <v>2.783668055770938E-4</v>
      </c>
      <c r="L58" s="9"/>
      <c r="M58" s="322"/>
      <c r="N58" s="322"/>
      <c r="O58" s="307"/>
    </row>
    <row r="59" spans="1:16" ht="12.95" customHeight="1" thickBot="1">
      <c r="A59" s="362">
        <v>48</v>
      </c>
      <c r="B59" s="363" t="s">
        <v>135</v>
      </c>
      <c r="C59" s="386" t="s">
        <v>138</v>
      </c>
      <c r="D59" s="77">
        <v>531708105.30000001</v>
      </c>
      <c r="E59" s="56">
        <f t="shared" si="18"/>
        <v>2.3177419359305014E-3</v>
      </c>
      <c r="F59" s="77">
        <v>2.1692999999999998</v>
      </c>
      <c r="G59" s="77">
        <v>500835815.04000002</v>
      </c>
      <c r="H59" s="56">
        <f t="shared" si="19"/>
        <v>2.1831680953578649E-3</v>
      </c>
      <c r="I59" s="77">
        <v>2.1751</v>
      </c>
      <c r="J59" s="232">
        <f t="shared" si="16"/>
        <v>-5.8062478176030899E-2</v>
      </c>
      <c r="K59" s="232">
        <f t="shared" si="17"/>
        <v>2.6736735352418982E-3</v>
      </c>
      <c r="L59" s="9"/>
      <c r="N59" s="320"/>
      <c r="O59" s="319"/>
      <c r="P59" s="303"/>
    </row>
    <row r="60" spans="1:16" ht="12.95" customHeight="1" thickBot="1">
      <c r="A60" s="362">
        <v>49</v>
      </c>
      <c r="B60" s="363" t="s">
        <v>7</v>
      </c>
      <c r="C60" s="363" t="s">
        <v>88</v>
      </c>
      <c r="D60" s="74">
        <v>18375786228.419998</v>
      </c>
      <c r="E60" s="56">
        <f t="shared" si="18"/>
        <v>8.0100961265717252E-2</v>
      </c>
      <c r="F60" s="97">
        <v>286.11</v>
      </c>
      <c r="G60" s="74">
        <v>18589247124.990002</v>
      </c>
      <c r="H60" s="56">
        <f t="shared" si="19"/>
        <v>8.103144787430952E-2</v>
      </c>
      <c r="I60" s="97">
        <v>286.57</v>
      </c>
      <c r="J60" s="188">
        <f t="shared" si="16"/>
        <v>1.1616422498421581E-2</v>
      </c>
      <c r="K60" s="188">
        <f t="shared" si="17"/>
        <v>1.6077732340707403E-3</v>
      </c>
      <c r="L60" s="9"/>
      <c r="M60" s="4"/>
      <c r="N60"/>
      <c r="O60" s="313"/>
      <c r="P60" s="305"/>
    </row>
    <row r="61" spans="1:16" ht="12.95" customHeight="1">
      <c r="A61" s="362">
        <v>50</v>
      </c>
      <c r="B61" s="363" t="s">
        <v>30</v>
      </c>
      <c r="C61" s="363" t="s">
        <v>50</v>
      </c>
      <c r="D61" s="74">
        <v>4436298609.8400002</v>
      </c>
      <c r="E61" s="56">
        <f t="shared" si="18"/>
        <v>1.9338045115063537E-2</v>
      </c>
      <c r="F61" s="97">
        <v>1</v>
      </c>
      <c r="G61" s="74">
        <v>4425821508.0299997</v>
      </c>
      <c r="H61" s="56">
        <f t="shared" si="19"/>
        <v>1.9292374909945353E-2</v>
      </c>
      <c r="I61" s="97">
        <v>1</v>
      </c>
      <c r="J61" s="188">
        <f t="shared" si="16"/>
        <v>-2.3616764179853725E-3</v>
      </c>
      <c r="K61" s="188">
        <f t="shared" si="17"/>
        <v>0</v>
      </c>
      <c r="L61" s="9"/>
      <c r="M61" s="4"/>
      <c r="N61" s="224"/>
      <c r="O61" s="223"/>
    </row>
    <row r="62" spans="1:16" ht="12.95" customHeight="1">
      <c r="A62" s="362">
        <v>51</v>
      </c>
      <c r="B62" s="55" t="s">
        <v>174</v>
      </c>
      <c r="C62" s="363" t="s">
        <v>145</v>
      </c>
      <c r="D62" s="75">
        <v>17882961765.32</v>
      </c>
      <c r="E62" s="56">
        <f t="shared" si="18"/>
        <v>7.7952715049807442E-2</v>
      </c>
      <c r="F62" s="97">
        <v>3.78</v>
      </c>
      <c r="G62" s="75">
        <v>17733995929.189999</v>
      </c>
      <c r="H62" s="56">
        <f t="shared" si="19"/>
        <v>7.7303365600404836E-2</v>
      </c>
      <c r="I62" s="97">
        <v>3.79</v>
      </c>
      <c r="J62" s="188">
        <f t="shared" si="16"/>
        <v>-8.3300427571727492E-3</v>
      </c>
      <c r="K62" s="188">
        <f t="shared" si="17"/>
        <v>2.6455026455027069E-3</v>
      </c>
      <c r="L62" s="9"/>
      <c r="M62" s="4"/>
      <c r="N62" s="319"/>
      <c r="O62" s="323"/>
    </row>
    <row r="63" spans="1:16" ht="12" customHeight="1" thickBot="1">
      <c r="A63" s="362">
        <v>52</v>
      </c>
      <c r="B63" s="363" t="s">
        <v>7</v>
      </c>
      <c r="C63" s="55" t="s">
        <v>93</v>
      </c>
      <c r="D63" s="74">
        <v>33775800121.16</v>
      </c>
      <c r="E63" s="56">
        <f t="shared" si="18"/>
        <v>0.14723038370131658</v>
      </c>
      <c r="F63" s="74">
        <v>3845.03</v>
      </c>
      <c r="G63" s="74">
        <v>33960352234.060001</v>
      </c>
      <c r="H63" s="56">
        <f t="shared" si="19"/>
        <v>0.14803485549170159</v>
      </c>
      <c r="I63" s="74">
        <v>3850.02</v>
      </c>
      <c r="J63" s="188">
        <f t="shared" si="16"/>
        <v>5.4640337827077138E-3</v>
      </c>
      <c r="K63" s="188">
        <f t="shared" si="17"/>
        <v>1.2977792110854224E-3</v>
      </c>
      <c r="L63" s="9"/>
      <c r="M63" s="4"/>
      <c r="N63" s="313"/>
      <c r="O63" s="324"/>
    </row>
    <row r="64" spans="1:16" ht="12.95" customHeight="1">
      <c r="A64" s="362">
        <v>53</v>
      </c>
      <c r="B64" s="363" t="s">
        <v>7</v>
      </c>
      <c r="C64" s="55" t="s">
        <v>94</v>
      </c>
      <c r="D64" s="74">
        <v>445997270.44</v>
      </c>
      <c r="E64" s="56">
        <f t="shared" si="18"/>
        <v>1.9441241664467153E-3</v>
      </c>
      <c r="F64" s="74">
        <v>3118.53</v>
      </c>
      <c r="G64" s="74">
        <v>395322595.73000002</v>
      </c>
      <c r="H64" s="56">
        <f t="shared" si="19"/>
        <v>1.7232307523831179E-3</v>
      </c>
      <c r="I64" s="74">
        <v>3113.66</v>
      </c>
      <c r="J64" s="188">
        <f t="shared" ref="J64:J76" si="20">((G64-D64)/D64)</f>
        <v>-0.11362104225437684</v>
      </c>
      <c r="K64" s="188">
        <f t="shared" si="17"/>
        <v>-1.5616332053885469E-3</v>
      </c>
      <c r="L64" s="9"/>
      <c r="M64" s="4"/>
      <c r="N64" s="412"/>
      <c r="O64" s="412"/>
    </row>
    <row r="65" spans="1:16" ht="12.95" customHeight="1">
      <c r="A65" s="362">
        <v>54</v>
      </c>
      <c r="B65" s="363" t="s">
        <v>117</v>
      </c>
      <c r="C65" s="55" t="s">
        <v>118</v>
      </c>
      <c r="D65" s="74">
        <v>55422209.560000002</v>
      </c>
      <c r="E65" s="56">
        <f t="shared" si="18"/>
        <v>2.4158815334715254E-4</v>
      </c>
      <c r="F65" s="74">
        <v>12.040051999999999</v>
      </c>
      <c r="G65" s="74">
        <v>55572808.460000001</v>
      </c>
      <c r="H65" s="56">
        <f t="shared" si="19"/>
        <v>2.422446214027562E-4</v>
      </c>
      <c r="I65" s="74">
        <v>12.064553999999999</v>
      </c>
      <c r="J65" s="188">
        <f t="shared" si="20"/>
        <v>2.7173023449554167E-3</v>
      </c>
      <c r="K65" s="188">
        <f t="shared" si="17"/>
        <v>2.0350410446732313E-3</v>
      </c>
      <c r="L65" s="9"/>
      <c r="M65" s="256"/>
      <c r="N65" s="257"/>
      <c r="O65" s="389"/>
      <c r="P65" s="60"/>
    </row>
    <row r="66" spans="1:16" ht="12.95" customHeight="1">
      <c r="A66" s="362">
        <v>55</v>
      </c>
      <c r="B66" s="363" t="s">
        <v>38</v>
      </c>
      <c r="C66" s="363" t="s">
        <v>112</v>
      </c>
      <c r="D66" s="74">
        <v>8529000031.9099998</v>
      </c>
      <c r="E66" s="56">
        <f t="shared" si="18"/>
        <v>3.7178333090026695E-2</v>
      </c>
      <c r="F66" s="74">
        <v>1117.48</v>
      </c>
      <c r="G66" s="74">
        <v>8722342420.3899994</v>
      </c>
      <c r="H66" s="56">
        <f t="shared" si="19"/>
        <v>3.8021122126541802E-2</v>
      </c>
      <c r="I66" s="74">
        <v>1119.9100000000001</v>
      </c>
      <c r="J66" s="188">
        <f t="shared" si="20"/>
        <v>2.2668822576695676E-2</v>
      </c>
      <c r="K66" s="188">
        <f t="shared" si="17"/>
        <v>2.1745355621577691E-3</v>
      </c>
      <c r="L66" s="9"/>
      <c r="M66" s="4"/>
      <c r="N66" s="225"/>
      <c r="O66" s="389"/>
    </row>
    <row r="67" spans="1:16" ht="12.95" customHeight="1">
      <c r="A67" s="362">
        <v>56</v>
      </c>
      <c r="B67" s="363" t="s">
        <v>7</v>
      </c>
      <c r="C67" s="55" t="s">
        <v>120</v>
      </c>
      <c r="D67" s="74">
        <v>106875371203.56</v>
      </c>
      <c r="E67" s="56">
        <f t="shared" si="18"/>
        <v>0.4658750304678308</v>
      </c>
      <c r="F67" s="74">
        <v>462.12</v>
      </c>
      <c r="G67" s="74">
        <v>108182182695.72</v>
      </c>
      <c r="H67" s="56">
        <f t="shared" si="19"/>
        <v>0.47157148641338426</v>
      </c>
      <c r="I67" s="74">
        <v>464.37</v>
      </c>
      <c r="J67" s="188">
        <f t="shared" si="20"/>
        <v>1.2227433481105646E-2</v>
      </c>
      <c r="K67" s="188">
        <f t="shared" si="17"/>
        <v>4.8688652298104389E-3</v>
      </c>
      <c r="L67" s="9"/>
      <c r="M67" s="258"/>
      <c r="N67" s="259"/>
      <c r="O67" s="389"/>
    </row>
    <row r="68" spans="1:16" ht="12.95" customHeight="1">
      <c r="A68" s="362">
        <v>57</v>
      </c>
      <c r="B68" s="55" t="s">
        <v>126</v>
      </c>
      <c r="C68" s="363" t="s">
        <v>127</v>
      </c>
      <c r="D68" s="74">
        <v>200122265.41</v>
      </c>
      <c r="E68" s="56">
        <f t="shared" si="18"/>
        <v>8.7234285547042412E-4</v>
      </c>
      <c r="F68" s="74">
        <v>0.77949999999999997</v>
      </c>
      <c r="G68" s="74">
        <v>200509478.30000001</v>
      </c>
      <c r="H68" s="56">
        <f t="shared" si="19"/>
        <v>8.7403073561432285E-4</v>
      </c>
      <c r="I68" s="74">
        <v>0.78039999999999998</v>
      </c>
      <c r="J68" s="188">
        <f t="shared" si="20"/>
        <v>1.9348816045366769E-3</v>
      </c>
      <c r="K68" s="188">
        <f t="shared" si="17"/>
        <v>1.1545862732521E-3</v>
      </c>
      <c r="L68" s="9"/>
      <c r="M68" s="260"/>
      <c r="N68" s="259"/>
      <c r="O68" s="389"/>
    </row>
    <row r="69" spans="1:16" ht="12.95" customHeight="1">
      <c r="A69" s="362">
        <v>58</v>
      </c>
      <c r="B69" s="363" t="s">
        <v>128</v>
      </c>
      <c r="C69" s="363" t="s">
        <v>131</v>
      </c>
      <c r="D69" s="74">
        <v>569334468.15999997</v>
      </c>
      <c r="E69" s="56">
        <f t="shared" si="18"/>
        <v>2.4817571131073757E-3</v>
      </c>
      <c r="F69" s="74">
        <v>1236.49</v>
      </c>
      <c r="G69" s="74">
        <v>562575244.47000003</v>
      </c>
      <c r="H69" s="56">
        <f t="shared" si="19"/>
        <v>2.4522933226469902E-3</v>
      </c>
      <c r="I69" s="74">
        <v>1222</v>
      </c>
      <c r="J69" s="188">
        <f t="shared" si="20"/>
        <v>-1.1872149093387395E-2</v>
      </c>
      <c r="K69" s="188">
        <f t="shared" si="17"/>
        <v>-1.1718655225679147E-2</v>
      </c>
      <c r="L69" s="9"/>
      <c r="M69" s="370"/>
      <c r="N69" s="259"/>
      <c r="O69" s="389"/>
    </row>
    <row r="70" spans="1:16" ht="12.95" customHeight="1">
      <c r="A70" s="362">
        <v>59</v>
      </c>
      <c r="B70" s="363" t="s">
        <v>66</v>
      </c>
      <c r="C70" s="363" t="s">
        <v>132</v>
      </c>
      <c r="D70" s="74">
        <v>327075319.42000002</v>
      </c>
      <c r="E70" s="56">
        <f t="shared" si="18"/>
        <v>1.4257374985846352E-3</v>
      </c>
      <c r="F70" s="74">
        <v>147.80000000000001</v>
      </c>
      <c r="G70" s="74">
        <v>326921538.02999997</v>
      </c>
      <c r="H70" s="56">
        <f t="shared" si="19"/>
        <v>1.4250671578976758E-3</v>
      </c>
      <c r="I70" s="74">
        <v>147.27000000000001</v>
      </c>
      <c r="J70" s="188">
        <f t="shared" si="20"/>
        <v>-4.7017118342265805E-4</v>
      </c>
      <c r="K70" s="188">
        <f t="shared" si="17"/>
        <v>-3.5859269282814688E-3</v>
      </c>
      <c r="L70" s="9"/>
      <c r="M70" s="370"/>
      <c r="N70" s="259"/>
      <c r="O70" s="389"/>
    </row>
    <row r="71" spans="1:16" ht="12.95" customHeight="1">
      <c r="A71" s="362">
        <v>60</v>
      </c>
      <c r="B71" s="363" t="s">
        <v>136</v>
      </c>
      <c r="C71" s="363" t="s">
        <v>137</v>
      </c>
      <c r="D71" s="74">
        <v>459142054.92000002</v>
      </c>
      <c r="E71" s="56">
        <f t="shared" si="18"/>
        <v>2.0014229323003503E-3</v>
      </c>
      <c r="F71" s="74">
        <v>156.2518</v>
      </c>
      <c r="G71" s="74">
        <v>472230808.02999997</v>
      </c>
      <c r="H71" s="56">
        <f t="shared" si="19"/>
        <v>2.0584774546401428E-3</v>
      </c>
      <c r="I71" s="74">
        <v>157.35659999999999</v>
      </c>
      <c r="J71" s="188">
        <f t="shared" si="20"/>
        <v>2.8506979418995965E-2</v>
      </c>
      <c r="K71" s="188">
        <f t="shared" si="17"/>
        <v>7.070638546243839E-3</v>
      </c>
      <c r="L71" s="9"/>
      <c r="M71" s="370"/>
      <c r="N71" s="226"/>
      <c r="O71" s="389"/>
    </row>
    <row r="72" spans="1:16" ht="12.95" customHeight="1">
      <c r="A72" s="362">
        <v>61</v>
      </c>
      <c r="B72" s="363" t="s">
        <v>140</v>
      </c>
      <c r="C72" s="363" t="s">
        <v>143</v>
      </c>
      <c r="D72" s="74">
        <v>1707910587.99</v>
      </c>
      <c r="E72" s="56">
        <f>(D72/$G$77)</f>
        <v>7.4448667476503545E-3</v>
      </c>
      <c r="F72" s="74">
        <v>1.5435000000000001</v>
      </c>
      <c r="G72" s="74">
        <v>1724139741.97</v>
      </c>
      <c r="H72" s="56">
        <f>(G72/$G$77)</f>
        <v>7.5156104327459509E-3</v>
      </c>
      <c r="I72" s="74">
        <v>1.5428999999999999</v>
      </c>
      <c r="J72" s="188">
        <f>((G72-D72)/D72)</f>
        <v>9.5023440302573047E-3</v>
      </c>
      <c r="K72" s="188">
        <f>((I72-F72)/F72)</f>
        <v>-3.8872691933926524E-4</v>
      </c>
      <c r="L72" s="9"/>
      <c r="M72" s="371"/>
      <c r="N72" s="226"/>
      <c r="O72" s="389"/>
    </row>
    <row r="73" spans="1:16" ht="12.95" customHeight="1">
      <c r="A73" s="362">
        <v>62</v>
      </c>
      <c r="B73" s="363" t="s">
        <v>66</v>
      </c>
      <c r="C73" s="363" t="s">
        <v>164</v>
      </c>
      <c r="D73" s="74">
        <v>2223464596.25</v>
      </c>
      <c r="E73" s="56">
        <f>(D73/$G$77)</f>
        <v>9.6921921753999728E-3</v>
      </c>
      <c r="F73" s="74">
        <v>478.95</v>
      </c>
      <c r="G73" s="74">
        <v>2191252958.4840002</v>
      </c>
      <c r="H73" s="56">
        <f>(G73/$G$77)</f>
        <v>9.5517800527878186E-3</v>
      </c>
      <c r="I73" s="74">
        <v>479.4</v>
      </c>
      <c r="J73" s="188">
        <f>((G73-D73)/D73)</f>
        <v>-1.4487137695075767E-2</v>
      </c>
      <c r="K73" s="188">
        <f>((I73-F73)/F73)</f>
        <v>9.3955527716878305E-4</v>
      </c>
      <c r="L73" s="9"/>
      <c r="M73" s="268"/>
      <c r="N73" s="226"/>
      <c r="O73" s="389"/>
    </row>
    <row r="74" spans="1:16" ht="12.95" customHeight="1">
      <c r="A74" s="362">
        <v>63</v>
      </c>
      <c r="B74" s="363" t="s">
        <v>7</v>
      </c>
      <c r="C74" s="55" t="s">
        <v>172</v>
      </c>
      <c r="D74" s="74">
        <v>4635759373.8000002</v>
      </c>
      <c r="E74" s="56">
        <f>(D74/$G$77)</f>
        <v>2.0207504452987281E-2</v>
      </c>
      <c r="F74" s="97">
        <v>107.94</v>
      </c>
      <c r="G74" s="74">
        <v>4152165093.3099999</v>
      </c>
      <c r="H74" s="56">
        <f>(G74/$G$77)</f>
        <v>1.8099493059714637E-2</v>
      </c>
      <c r="I74" s="97">
        <v>108.1</v>
      </c>
      <c r="J74" s="188">
        <f>((G74-D74)/D74)</f>
        <v>-0.10431824464900794</v>
      </c>
      <c r="K74" s="188">
        <f>((I74-F74)/F74)</f>
        <v>1.482304984250478E-3</v>
      </c>
      <c r="L74" s="9"/>
      <c r="M74" s="268"/>
      <c r="N74" s="226"/>
      <c r="O74" s="389"/>
    </row>
    <row r="75" spans="1:16" ht="12.95" customHeight="1">
      <c r="A75" s="362">
        <v>64</v>
      </c>
      <c r="B75" s="363" t="s">
        <v>178</v>
      </c>
      <c r="C75" s="55" t="s">
        <v>181</v>
      </c>
      <c r="D75" s="74">
        <v>446019465.24000001</v>
      </c>
      <c r="E75" s="56">
        <f>(D75/$G$77)</f>
        <v>1.9442209146779475E-3</v>
      </c>
      <c r="F75" s="97">
        <v>1.26</v>
      </c>
      <c r="G75" s="74">
        <v>445946509.68000001</v>
      </c>
      <c r="H75" s="56">
        <f t="shared" ref="H75" si="21">(G75/$G$77)</f>
        <v>1.9439028977826138E-3</v>
      </c>
      <c r="I75" s="97">
        <v>1.26</v>
      </c>
      <c r="J75" s="188">
        <f t="shared" ref="J75" si="22">((G75-D75)/D75)</f>
        <v>-1.6357034991902315E-4</v>
      </c>
      <c r="K75" s="188">
        <f t="shared" ref="K75" si="23">((I75-F75)/F75)</f>
        <v>0</v>
      </c>
      <c r="L75" s="9"/>
      <c r="M75" s="268"/>
      <c r="N75" s="226"/>
      <c r="O75" s="389"/>
    </row>
    <row r="76" spans="1:16" ht="12.95" customHeight="1">
      <c r="A76" s="362">
        <v>65</v>
      </c>
      <c r="B76" s="363" t="s">
        <v>115</v>
      </c>
      <c r="C76" s="55" t="s">
        <v>187</v>
      </c>
      <c r="D76" s="74">
        <v>1198453623.1800001</v>
      </c>
      <c r="E76" s="56">
        <f>(D76/$G$77)</f>
        <v>5.2241186339352513E-3</v>
      </c>
      <c r="F76" s="357">
        <v>36408.26</v>
      </c>
      <c r="G76" s="74">
        <v>1199670772.2</v>
      </c>
      <c r="H76" s="56">
        <f t="shared" si="19"/>
        <v>5.2294242467288326E-3</v>
      </c>
      <c r="I76" s="357">
        <v>36455.06</v>
      </c>
      <c r="J76" s="188">
        <f t="shared" si="20"/>
        <v>1.0155995997328409E-3</v>
      </c>
      <c r="K76" s="188">
        <f t="shared" si="17"/>
        <v>1.285422593664065E-3</v>
      </c>
      <c r="L76" s="9"/>
      <c r="M76" s="350"/>
      <c r="N76" s="350"/>
      <c r="O76" s="389"/>
    </row>
    <row r="77" spans="1:16" ht="12.95" customHeight="1">
      <c r="A77" s="239"/>
      <c r="B77" s="240"/>
      <c r="C77" s="241" t="s">
        <v>57</v>
      </c>
      <c r="D77" s="79">
        <f>SUM(D56:D76)</f>
        <v>228921500301.46997</v>
      </c>
      <c r="E77" s="67">
        <f>(D77/$G$114)</f>
        <v>0.17472858319430931</v>
      </c>
      <c r="F77" s="89"/>
      <c r="G77" s="79">
        <f>SUM(G56:G76)</f>
        <v>229407811567.48401</v>
      </c>
      <c r="H77" s="67">
        <f>(G77/$G$114)</f>
        <v>0.17509976929255769</v>
      </c>
      <c r="I77" s="89"/>
      <c r="J77" s="188">
        <f>((G77-D77)/D77)</f>
        <v>2.1243581986559058E-3</v>
      </c>
      <c r="K77" s="188"/>
      <c r="L77" s="9"/>
      <c r="M77" s="4"/>
      <c r="N77"/>
      <c r="O77"/>
    </row>
    <row r="78" spans="1:16" ht="12.95" customHeight="1">
      <c r="A78" s="242"/>
      <c r="B78" s="81"/>
      <c r="C78" s="344" t="s">
        <v>59</v>
      </c>
      <c r="D78" s="82"/>
      <c r="E78" s="83"/>
      <c r="F78" s="84"/>
      <c r="G78" s="82"/>
      <c r="H78" s="83"/>
      <c r="I78" s="84"/>
      <c r="J78" s="188"/>
      <c r="K78" s="188"/>
      <c r="L78" s="9"/>
      <c r="M78" s="4"/>
      <c r="N78" s="222"/>
      <c r="O78"/>
    </row>
    <row r="79" spans="1:16" ht="12.95" customHeight="1">
      <c r="A79" s="362">
        <v>66</v>
      </c>
      <c r="B79" s="363" t="s">
        <v>30</v>
      </c>
      <c r="C79" s="363" t="s">
        <v>185</v>
      </c>
      <c r="D79" s="74">
        <v>2322440705.3899999</v>
      </c>
      <c r="E79" s="56">
        <f>(D79/$G$82)</f>
        <v>5.1423877819332421E-2</v>
      </c>
      <c r="F79" s="97">
        <v>69.3</v>
      </c>
      <c r="G79" s="74">
        <v>2327786417.21</v>
      </c>
      <c r="H79" s="56">
        <f>(G79/$G$82)</f>
        <v>5.1542243481306503E-2</v>
      </c>
      <c r="I79" s="97">
        <v>69.3</v>
      </c>
      <c r="J79" s="188">
        <f>((G79-D79)/D79)</f>
        <v>2.3017646080667037E-3</v>
      </c>
      <c r="K79" s="188">
        <f>((I79-F79)/F79)</f>
        <v>0</v>
      </c>
      <c r="L79" s="9"/>
      <c r="M79" s="4"/>
      <c r="N79" s="227"/>
      <c r="O79"/>
    </row>
    <row r="80" spans="1:16" ht="12.95" customHeight="1">
      <c r="A80" s="362">
        <v>67</v>
      </c>
      <c r="B80" s="363" t="s">
        <v>30</v>
      </c>
      <c r="C80" s="363" t="s">
        <v>32</v>
      </c>
      <c r="D80" s="74">
        <v>10014068401.23</v>
      </c>
      <c r="E80" s="56">
        <f>(D80/$G$82)</f>
        <v>0.2217332088367841</v>
      </c>
      <c r="F80" s="97">
        <v>40.700000000000003</v>
      </c>
      <c r="G80" s="74">
        <v>10017733497.15</v>
      </c>
      <c r="H80" s="56">
        <f>(G80/$G$82)</f>
        <v>0.22181436201514029</v>
      </c>
      <c r="I80" s="97">
        <v>40.700000000000003</v>
      </c>
      <c r="J80" s="188">
        <f>((G80-D80)/D80)</f>
        <v>3.6599469597690216E-4</v>
      </c>
      <c r="K80" s="188">
        <f>((I80-F80)/F80)</f>
        <v>0</v>
      </c>
      <c r="L80" s="9"/>
      <c r="M80" s="4"/>
      <c r="N80" s="227"/>
      <c r="O80"/>
    </row>
    <row r="81" spans="1:17" ht="12.95" customHeight="1">
      <c r="A81" s="362">
        <v>68</v>
      </c>
      <c r="B81" s="55" t="s">
        <v>11</v>
      </c>
      <c r="C81" s="363" t="s">
        <v>33</v>
      </c>
      <c r="D81" s="74">
        <v>32817171113.131817</v>
      </c>
      <c r="E81" s="56">
        <f>(D81/$G$82)</f>
        <v>0.72664339450355309</v>
      </c>
      <c r="F81" s="97">
        <v>12.299046671684332</v>
      </c>
      <c r="G81" s="74">
        <v>32817171113.131817</v>
      </c>
      <c r="H81" s="56">
        <f>(G81/$G$82)</f>
        <v>0.72664339450355309</v>
      </c>
      <c r="I81" s="97">
        <v>12.299046671684332</v>
      </c>
      <c r="J81" s="188">
        <f>((G81-D81)/D81)</f>
        <v>0</v>
      </c>
      <c r="K81" s="188">
        <f>((I81-F81)/F81)</f>
        <v>0</v>
      </c>
      <c r="L81" s="9"/>
      <c r="M81" s="4"/>
      <c r="N81" s="227"/>
      <c r="O81"/>
    </row>
    <row r="82" spans="1:17" ht="12.95" customHeight="1">
      <c r="A82" s="239"/>
      <c r="B82" s="243"/>
      <c r="C82" s="241" t="s">
        <v>57</v>
      </c>
      <c r="D82" s="79">
        <f>SUM(D79:D81)</f>
        <v>45153680219.751816</v>
      </c>
      <c r="E82" s="67">
        <f>(D82/$G$114)</f>
        <v>3.4464384343175135E-2</v>
      </c>
      <c r="F82" s="89"/>
      <c r="G82" s="79">
        <f>SUM(G79:G81)</f>
        <v>45162691027.491821</v>
      </c>
      <c r="H82" s="67">
        <f>(G82/$G$114)</f>
        <v>3.447126200939598E-2</v>
      </c>
      <c r="I82" s="89"/>
      <c r="J82" s="188">
        <f>((G82-D82)/D82)</f>
        <v>1.9955865604203503E-4</v>
      </c>
      <c r="K82" s="188"/>
      <c r="L82" s="9"/>
      <c r="M82" s="4"/>
      <c r="N82"/>
      <c r="O82"/>
    </row>
    <row r="83" spans="1:17" ht="12.95" customHeight="1">
      <c r="A83" s="242"/>
      <c r="B83" s="81"/>
      <c r="C83" s="81" t="s">
        <v>83</v>
      </c>
      <c r="D83" s="82"/>
      <c r="E83" s="83"/>
      <c r="F83" s="84"/>
      <c r="G83" s="82"/>
      <c r="H83" s="83"/>
      <c r="I83" s="84"/>
      <c r="J83" s="188"/>
      <c r="K83" s="188"/>
      <c r="L83" s="9"/>
      <c r="M83" s="4"/>
      <c r="N83"/>
      <c r="O83"/>
    </row>
    <row r="84" spans="1:17" ht="12.95" customHeight="1">
      <c r="A84" s="362">
        <v>69</v>
      </c>
      <c r="B84" s="363" t="s">
        <v>7</v>
      </c>
      <c r="C84" s="363" t="s">
        <v>36</v>
      </c>
      <c r="D84" s="74">
        <v>1221447082.98</v>
      </c>
      <c r="E84" s="56">
        <f t="shared" ref="E84:E104" si="24">(D84/$G$105)</f>
        <v>4.9693544697086131E-2</v>
      </c>
      <c r="F84" s="74">
        <v>2652.17</v>
      </c>
      <c r="G84" s="74">
        <v>1206076969.74</v>
      </c>
      <c r="H84" s="56">
        <f t="shared" ref="H84:H104" si="25">(G84/$G$105)</f>
        <v>4.9068224599364205E-2</v>
      </c>
      <c r="I84" s="74">
        <v>2637.56</v>
      </c>
      <c r="J84" s="188">
        <f>((G84-D84)/D84)</f>
        <v>-1.2583527730485955E-2</v>
      </c>
      <c r="K84" s="188">
        <f t="shared" ref="K84:K95" si="26">((I84-F84)/F84)</f>
        <v>-5.5086966521754365E-3</v>
      </c>
      <c r="L84" s="9"/>
      <c r="M84" s="4"/>
      <c r="N84" s="228"/>
      <c r="O84"/>
    </row>
    <row r="85" spans="1:17" ht="12.95" customHeight="1">
      <c r="A85" s="362">
        <v>70</v>
      </c>
      <c r="B85" s="363" t="s">
        <v>14</v>
      </c>
      <c r="C85" s="363" t="s">
        <v>34</v>
      </c>
      <c r="D85" s="74">
        <v>146908744</v>
      </c>
      <c r="E85" s="66">
        <f t="shared" si="24"/>
        <v>5.976858382227862E-3</v>
      </c>
      <c r="F85" s="74">
        <v>108.81</v>
      </c>
      <c r="G85" s="74">
        <v>145682903</v>
      </c>
      <c r="H85" s="66">
        <f t="shared" si="25"/>
        <v>5.926986074721587E-3</v>
      </c>
      <c r="I85" s="74">
        <v>107.98</v>
      </c>
      <c r="J85" s="188">
        <f>((G85-D85)/D85)</f>
        <v>-8.3442344316822965E-3</v>
      </c>
      <c r="K85" s="188">
        <f t="shared" si="26"/>
        <v>-7.6279753699108376E-3</v>
      </c>
      <c r="L85" s="9"/>
      <c r="M85" s="4"/>
      <c r="N85" s="366"/>
      <c r="O85" s="286"/>
    </row>
    <row r="86" spans="1:17" ht="12.95" customHeight="1">
      <c r="A86" s="362">
        <v>71</v>
      </c>
      <c r="B86" s="363" t="s">
        <v>56</v>
      </c>
      <c r="C86" s="363" t="s">
        <v>100</v>
      </c>
      <c r="D86" s="74">
        <v>742406227.80999994</v>
      </c>
      <c r="E86" s="66">
        <f t="shared" si="24"/>
        <v>3.0204171412045872E-2</v>
      </c>
      <c r="F86" s="74">
        <v>1.1525000000000001</v>
      </c>
      <c r="G86" s="74">
        <v>742406227.80999994</v>
      </c>
      <c r="H86" s="66">
        <f t="shared" si="25"/>
        <v>3.0204171412045872E-2</v>
      </c>
      <c r="I86" s="74">
        <v>1.1525000000000001</v>
      </c>
      <c r="J86" s="188">
        <f t="shared" ref="J86:J93" si="27">((G86-D86)/D86)</f>
        <v>0</v>
      </c>
      <c r="K86" s="188">
        <f t="shared" si="26"/>
        <v>0</v>
      </c>
      <c r="L86" s="9"/>
      <c r="M86" s="4"/>
      <c r="N86" s="406"/>
      <c r="O86" s="62"/>
    </row>
    <row r="87" spans="1:17" ht="12.95" customHeight="1" thickBot="1">
      <c r="A87" s="362">
        <v>72</v>
      </c>
      <c r="B87" s="363" t="s">
        <v>9</v>
      </c>
      <c r="C87" s="363" t="s">
        <v>10</v>
      </c>
      <c r="D87" s="74">
        <v>3416408985.6100001</v>
      </c>
      <c r="E87" s="66">
        <f t="shared" si="24"/>
        <v>0.13899371900396695</v>
      </c>
      <c r="F87" s="74">
        <v>344.83879999999999</v>
      </c>
      <c r="G87" s="74">
        <v>3392643561.9400001</v>
      </c>
      <c r="H87" s="66">
        <f t="shared" si="25"/>
        <v>0.13802684277998101</v>
      </c>
      <c r="I87" s="74">
        <v>342.49930000000001</v>
      </c>
      <c r="J87" s="188">
        <f>((G87-D87)/D87)</f>
        <v>-6.9562583900524303E-3</v>
      </c>
      <c r="K87" s="188">
        <f t="shared" si="26"/>
        <v>-6.784329373608732E-3</v>
      </c>
      <c r="L87" s="9"/>
      <c r="M87" s="4"/>
      <c r="N87" s="406"/>
      <c r="O87" s="284"/>
    </row>
    <row r="88" spans="1:17" ht="12" customHeight="1">
      <c r="A88" s="362">
        <v>73</v>
      </c>
      <c r="B88" s="363" t="s">
        <v>19</v>
      </c>
      <c r="C88" s="363" t="s">
        <v>20</v>
      </c>
      <c r="D88" s="74">
        <v>2055505297.8499999</v>
      </c>
      <c r="E88" s="66">
        <f t="shared" si="24"/>
        <v>8.3626499925481282E-2</v>
      </c>
      <c r="F88" s="74">
        <v>10.2052</v>
      </c>
      <c r="G88" s="74">
        <v>2043357929.25</v>
      </c>
      <c r="H88" s="66">
        <f t="shared" si="25"/>
        <v>8.3132294476152002E-2</v>
      </c>
      <c r="I88" s="74">
        <v>10.1417</v>
      </c>
      <c r="J88" s="188">
        <f>((G88-D88)/D88)</f>
        <v>-5.9096751600230396E-3</v>
      </c>
      <c r="K88" s="188">
        <f t="shared" si="26"/>
        <v>-6.2223180339434254E-3</v>
      </c>
      <c r="L88" s="9"/>
      <c r="M88" s="321"/>
      <c r="N88" s="303"/>
      <c r="O88" s="303"/>
      <c r="P88" s="316"/>
    </row>
    <row r="89" spans="1:17" ht="12.95" customHeight="1" thickBot="1">
      <c r="A89" s="362">
        <v>74</v>
      </c>
      <c r="B89" s="55" t="s">
        <v>35</v>
      </c>
      <c r="C89" s="55" t="s">
        <v>167</v>
      </c>
      <c r="D89" s="74">
        <v>2904019156.1799998</v>
      </c>
      <c r="E89" s="66">
        <f t="shared" si="24"/>
        <v>0.11814757081964239</v>
      </c>
      <c r="F89" s="74">
        <v>148.77000000000001</v>
      </c>
      <c r="G89" s="74">
        <v>2881501421.6100001</v>
      </c>
      <c r="H89" s="66">
        <f t="shared" si="25"/>
        <v>0.11723145577468982</v>
      </c>
      <c r="I89" s="74">
        <v>147.61000000000001</v>
      </c>
      <c r="J89" s="188">
        <f t="shared" si="27"/>
        <v>-7.7539896808462988E-3</v>
      </c>
      <c r="K89" s="188">
        <f t="shared" si="26"/>
        <v>-7.7972709551656682E-3</v>
      </c>
      <c r="L89" s="9"/>
      <c r="M89" s="313"/>
      <c r="N89" s="305"/>
      <c r="O89" s="305"/>
      <c r="P89" s="305"/>
    </row>
    <row r="90" spans="1:17" ht="12.75" customHeight="1">
      <c r="A90" s="362">
        <v>75</v>
      </c>
      <c r="B90" s="379" t="s">
        <v>139</v>
      </c>
      <c r="C90" s="379" t="s">
        <v>165</v>
      </c>
      <c r="D90" s="74">
        <v>4649879311.29</v>
      </c>
      <c r="E90" s="66">
        <f t="shared" si="24"/>
        <v>0.18917641919279871</v>
      </c>
      <c r="F90" s="74">
        <v>103.2</v>
      </c>
      <c r="G90" s="74">
        <v>4626649568.4700003</v>
      </c>
      <c r="H90" s="66">
        <f t="shared" si="25"/>
        <v>0.18823133669253098</v>
      </c>
      <c r="I90" s="74">
        <v>103.2</v>
      </c>
      <c r="J90" s="188">
        <f>((G90-D90)/D90)</f>
        <v>-4.9957732803080322E-3</v>
      </c>
      <c r="K90" s="188">
        <f t="shared" si="26"/>
        <v>0</v>
      </c>
      <c r="L90" s="9"/>
      <c r="M90" s="4"/>
      <c r="N90" s="316"/>
      <c r="O90" s="316"/>
      <c r="P90" s="316"/>
      <c r="Q90" s="314"/>
    </row>
    <row r="91" spans="1:17" ht="12.95" customHeight="1" thickBot="1">
      <c r="A91" s="362">
        <v>76</v>
      </c>
      <c r="B91" s="363" t="s">
        <v>11</v>
      </c>
      <c r="C91" s="74" t="s">
        <v>12</v>
      </c>
      <c r="D91" s="74">
        <v>1808924169.3299999</v>
      </c>
      <c r="E91" s="66">
        <f t="shared" si="24"/>
        <v>7.3594554618713379E-2</v>
      </c>
      <c r="F91" s="74">
        <v>3113.05</v>
      </c>
      <c r="G91" s="74">
        <v>1799778005.1400001</v>
      </c>
      <c r="H91" s="66">
        <f t="shared" si="25"/>
        <v>7.3222450640312797E-2</v>
      </c>
      <c r="I91" s="74">
        <v>3097.31</v>
      </c>
      <c r="J91" s="188">
        <f t="shared" si="27"/>
        <v>-5.0561346600766742E-3</v>
      </c>
      <c r="K91" s="188">
        <f t="shared" si="26"/>
        <v>-5.0561346589358463E-3</v>
      </c>
      <c r="L91" s="9"/>
      <c r="M91" s="4"/>
      <c r="N91" s="305"/>
      <c r="O91" s="305"/>
      <c r="P91" s="305"/>
      <c r="Q91" s="315"/>
    </row>
    <row r="92" spans="1:17" ht="13.5" customHeight="1">
      <c r="A92" s="362">
        <v>77</v>
      </c>
      <c r="B92" s="55" t="s">
        <v>61</v>
      </c>
      <c r="C92" s="363" t="s">
        <v>17</v>
      </c>
      <c r="D92" s="74">
        <v>1590907016.5899999</v>
      </c>
      <c r="E92" s="66">
        <f t="shared" si="24"/>
        <v>6.4724710582584929E-2</v>
      </c>
      <c r="F92" s="74">
        <v>0.92459999999999998</v>
      </c>
      <c r="G92" s="74">
        <v>1591518159.1600001</v>
      </c>
      <c r="H92" s="66">
        <f t="shared" si="25"/>
        <v>6.4749574402755111E-2</v>
      </c>
      <c r="I92" s="74">
        <v>0.92500000000000004</v>
      </c>
      <c r="J92" s="188">
        <f>((G92-D92)/D92)</f>
        <v>3.8414725915918949E-4</v>
      </c>
      <c r="K92" s="188">
        <f t="shared" si="26"/>
        <v>4.3261951114002486E-4</v>
      </c>
      <c r="L92" s="9"/>
      <c r="M92" s="4"/>
      <c r="N92" s="316"/>
      <c r="O92" s="316"/>
      <c r="P92" s="316"/>
      <c r="Q92" s="316"/>
    </row>
    <row r="93" spans="1:17" ht="12.95" customHeight="1" thickBot="1">
      <c r="A93" s="362">
        <v>78</v>
      </c>
      <c r="B93" s="363" t="s">
        <v>78</v>
      </c>
      <c r="C93" s="363" t="s">
        <v>21</v>
      </c>
      <c r="D93" s="74">
        <v>260104604.53999999</v>
      </c>
      <c r="E93" s="66">
        <f t="shared" si="24"/>
        <v>1.0582136526202702E-2</v>
      </c>
      <c r="F93" s="74">
        <v>120.8952</v>
      </c>
      <c r="G93" s="74">
        <v>256343886.63999999</v>
      </c>
      <c r="H93" s="66">
        <f t="shared" si="25"/>
        <v>1.0429134889323897E-2</v>
      </c>
      <c r="I93" s="74">
        <v>119.2251</v>
      </c>
      <c r="J93" s="232">
        <f t="shared" si="27"/>
        <v>-1.4458482604146543E-2</v>
      </c>
      <c r="K93" s="232">
        <f t="shared" si="26"/>
        <v>-1.3814444245925438E-2</v>
      </c>
      <c r="L93" s="9"/>
      <c r="M93" s="60"/>
      <c r="N93" s="305"/>
      <c r="O93" s="305"/>
      <c r="P93" s="305"/>
      <c r="Q93" s="305"/>
    </row>
    <row r="94" spans="1:17" ht="12.95" customHeight="1">
      <c r="A94" s="362">
        <v>79</v>
      </c>
      <c r="B94" s="55" t="s">
        <v>77</v>
      </c>
      <c r="C94" s="363" t="s">
        <v>42</v>
      </c>
      <c r="D94" s="74">
        <v>1016418671.28</v>
      </c>
      <c r="E94" s="66">
        <f t="shared" si="24"/>
        <v>4.1352136638597721E-2</v>
      </c>
      <c r="F94" s="75">
        <v>552.20000000000005</v>
      </c>
      <c r="G94" s="74">
        <v>1009086251.1900001</v>
      </c>
      <c r="H94" s="66">
        <f t="shared" si="25"/>
        <v>4.1053823309631192E-2</v>
      </c>
      <c r="I94" s="75">
        <v>552.20000000000005</v>
      </c>
      <c r="J94" s="188">
        <f>((G94-D94)/D94)</f>
        <v>-7.2139761863740902E-3</v>
      </c>
      <c r="K94" s="188">
        <f t="shared" si="26"/>
        <v>0</v>
      </c>
      <c r="L94" s="9"/>
      <c r="M94" s="300"/>
      <c r="N94" s="257"/>
    </row>
    <row r="95" spans="1:17" ht="12.95" customHeight="1">
      <c r="A95" s="362">
        <v>80</v>
      </c>
      <c r="B95" s="55" t="s">
        <v>66</v>
      </c>
      <c r="C95" s="363" t="s">
        <v>72</v>
      </c>
      <c r="D95" s="74">
        <v>1621554206.6300001</v>
      </c>
      <c r="E95" s="66">
        <f t="shared" si="24"/>
        <v>6.5971565668911894E-2</v>
      </c>
      <c r="F95" s="75">
        <v>2.2799999999999998</v>
      </c>
      <c r="G95" s="74">
        <v>1641912812.5999999</v>
      </c>
      <c r="H95" s="66">
        <f t="shared" si="25"/>
        <v>6.6799838387261917E-2</v>
      </c>
      <c r="I95" s="75">
        <v>2.2999999999999998</v>
      </c>
      <c r="J95" s="188">
        <f>((G95-D95)/D95)</f>
        <v>1.2554995625036874E-2</v>
      </c>
      <c r="K95" s="188">
        <f t="shared" si="26"/>
        <v>8.7719298245614117E-3</v>
      </c>
      <c r="L95" s="9"/>
      <c r="M95" s="211"/>
    </row>
    <row r="96" spans="1:17" ht="12.95" customHeight="1" thickBot="1">
      <c r="A96" s="362">
        <v>81</v>
      </c>
      <c r="B96" s="55" t="s">
        <v>117</v>
      </c>
      <c r="C96" s="378" t="s">
        <v>68</v>
      </c>
      <c r="D96" s="74">
        <v>136494060.15000001</v>
      </c>
      <c r="E96" s="66">
        <f t="shared" si="24"/>
        <v>5.5531457510237881E-3</v>
      </c>
      <c r="F96" s="75">
        <v>1.410433</v>
      </c>
      <c r="G96" s="74">
        <v>132424358.37</v>
      </c>
      <c r="H96" s="66">
        <f t="shared" si="25"/>
        <v>5.3875733655096856E-3</v>
      </c>
      <c r="I96" s="75">
        <v>1.3693949999999999</v>
      </c>
      <c r="J96" s="188">
        <f>((G96-D96)/D96)</f>
        <v>-2.9815962508021276E-2</v>
      </c>
      <c r="K96" s="188">
        <f t="shared" ref="K96:K104" si="28">((I96-F96)/F96)</f>
        <v>-2.9096029375376305E-2</v>
      </c>
      <c r="L96" s="9"/>
      <c r="M96" s="300"/>
      <c r="N96" s="301"/>
      <c r="O96" s="257"/>
    </row>
    <row r="97" spans="1:17" ht="12.95" customHeight="1">
      <c r="A97" s="362">
        <v>82</v>
      </c>
      <c r="B97" s="363" t="s">
        <v>56</v>
      </c>
      <c r="C97" s="363" t="s">
        <v>133</v>
      </c>
      <c r="D97" s="74">
        <v>525853616.79000002</v>
      </c>
      <c r="E97" s="66">
        <f t="shared" si="24"/>
        <v>2.1393911020954271E-2</v>
      </c>
      <c r="F97" s="75">
        <v>1.0668</v>
      </c>
      <c r="G97" s="74">
        <v>525853616.79000002</v>
      </c>
      <c r="H97" s="66">
        <f t="shared" si="25"/>
        <v>2.1393911020954271E-2</v>
      </c>
      <c r="I97" s="75">
        <v>1.0668</v>
      </c>
      <c r="J97" s="188">
        <f t="shared" ref="J97:J104" si="29">((G97-D97)/D97)</f>
        <v>0</v>
      </c>
      <c r="K97" s="188">
        <f t="shared" si="28"/>
        <v>0</v>
      </c>
      <c r="L97" s="9"/>
      <c r="M97" s="4"/>
      <c r="Q97" s="316"/>
    </row>
    <row r="98" spans="1:17" ht="12.95" customHeight="1">
      <c r="A98" s="362">
        <v>83</v>
      </c>
      <c r="B98" s="363" t="s">
        <v>140</v>
      </c>
      <c r="C98" s="363" t="s">
        <v>142</v>
      </c>
      <c r="D98" s="74">
        <v>301341277.32999998</v>
      </c>
      <c r="E98" s="66">
        <f t="shared" si="24"/>
        <v>1.2259815789596984E-2</v>
      </c>
      <c r="F98" s="75">
        <v>0.93059999999999998</v>
      </c>
      <c r="G98" s="74">
        <v>300221126.06999999</v>
      </c>
      <c r="H98" s="66">
        <f t="shared" si="25"/>
        <v>1.2214243380049367E-2</v>
      </c>
      <c r="I98" s="75">
        <v>0.92720000000000002</v>
      </c>
      <c r="J98" s="188">
        <f t="shared" si="29"/>
        <v>-3.7172181319630785E-3</v>
      </c>
      <c r="K98" s="188">
        <f t="shared" si="28"/>
        <v>-3.6535568450461625E-3</v>
      </c>
      <c r="L98" s="9"/>
      <c r="M98" s="4"/>
    </row>
    <row r="99" spans="1:17" ht="12.95" customHeight="1">
      <c r="A99" s="362">
        <v>84</v>
      </c>
      <c r="B99" s="363" t="s">
        <v>114</v>
      </c>
      <c r="C99" s="363" t="s">
        <v>144</v>
      </c>
      <c r="D99" s="74">
        <v>225905672.69999999</v>
      </c>
      <c r="E99" s="66">
        <f t="shared" si="24"/>
        <v>9.190781819425389E-3</v>
      </c>
      <c r="F99" s="75">
        <v>119.66</v>
      </c>
      <c r="G99" s="74">
        <v>225088776.50999999</v>
      </c>
      <c r="H99" s="66">
        <f t="shared" si="25"/>
        <v>9.1575470867085156E-3</v>
      </c>
      <c r="I99" s="75">
        <v>119.25</v>
      </c>
      <c r="J99" s="188">
        <f t="shared" si="29"/>
        <v>-3.6160941876161997E-3</v>
      </c>
      <c r="K99" s="188">
        <f t="shared" si="28"/>
        <v>-3.4263747283970968E-3</v>
      </c>
      <c r="L99" s="9"/>
    </row>
    <row r="100" spans="1:17" ht="12.95" customHeight="1">
      <c r="A100" s="362">
        <v>85</v>
      </c>
      <c r="B100" s="363" t="s">
        <v>51</v>
      </c>
      <c r="C100" s="363" t="s">
        <v>150</v>
      </c>
      <c r="D100" s="74">
        <v>126765796.12</v>
      </c>
      <c r="E100" s="66">
        <f t="shared" si="24"/>
        <v>5.157359531435448E-3</v>
      </c>
      <c r="F100" s="75">
        <v>2.9100999999999999</v>
      </c>
      <c r="G100" s="74">
        <v>128524633.42</v>
      </c>
      <c r="H100" s="66">
        <f t="shared" si="25"/>
        <v>5.2289163440066592E-3</v>
      </c>
      <c r="I100" s="75">
        <v>2.9504999999999999</v>
      </c>
      <c r="J100" s="188">
        <f t="shared" si="29"/>
        <v>1.3874699278778898E-2</v>
      </c>
      <c r="K100" s="188">
        <f t="shared" si="28"/>
        <v>1.3882684443833542E-2</v>
      </c>
      <c r="L100" s="9"/>
      <c r="M100" s="4"/>
    </row>
    <row r="101" spans="1:17" ht="12.95" customHeight="1">
      <c r="A101" s="362">
        <v>86</v>
      </c>
      <c r="B101" s="363" t="s">
        <v>115</v>
      </c>
      <c r="C101" s="363" t="s">
        <v>159</v>
      </c>
      <c r="D101" s="74">
        <v>441099346.83999997</v>
      </c>
      <c r="E101" s="66">
        <f t="shared" si="24"/>
        <v>1.7945755009353893E-2</v>
      </c>
      <c r="F101" s="75">
        <v>98.71</v>
      </c>
      <c r="G101" s="74">
        <v>448924658.37</v>
      </c>
      <c r="H101" s="66">
        <f t="shared" si="25"/>
        <v>1.8264121210971034E-2</v>
      </c>
      <c r="I101" s="75">
        <v>100.45</v>
      </c>
      <c r="J101" s="188">
        <f>((G101-D101)/D101)</f>
        <v>1.7740474081541786E-2</v>
      </c>
      <c r="K101" s="188">
        <f t="shared" si="28"/>
        <v>1.762739337453155E-2</v>
      </c>
      <c r="L101" s="9"/>
      <c r="M101" s="4"/>
    </row>
    <row r="102" spans="1:17" ht="12.95" customHeight="1">
      <c r="A102" s="362">
        <v>87</v>
      </c>
      <c r="B102" s="363" t="s">
        <v>115</v>
      </c>
      <c r="C102" s="363" t="s">
        <v>160</v>
      </c>
      <c r="D102" s="74">
        <v>296034174.06</v>
      </c>
      <c r="E102" s="66">
        <f t="shared" si="24"/>
        <v>1.2043900767788286E-2</v>
      </c>
      <c r="F102" s="75">
        <v>100.87</v>
      </c>
      <c r="G102" s="74">
        <v>295880401</v>
      </c>
      <c r="H102" s="66">
        <f t="shared" si="25"/>
        <v>1.2037644640497308E-2</v>
      </c>
      <c r="I102" s="75">
        <v>100.77</v>
      </c>
      <c r="J102" s="188">
        <f>((G102-D102)/D102)</f>
        <v>-5.1944360980714257E-4</v>
      </c>
      <c r="K102" s="188">
        <f>((I102-F102)/F102)</f>
        <v>-9.9137503717664833E-4</v>
      </c>
      <c r="L102" s="9"/>
      <c r="M102" s="4"/>
    </row>
    <row r="103" spans="1:17" ht="12.95" customHeight="1">
      <c r="A103" s="362">
        <v>88</v>
      </c>
      <c r="B103" s="363" t="s">
        <v>136</v>
      </c>
      <c r="C103" s="363" t="s">
        <v>170</v>
      </c>
      <c r="D103" s="74">
        <v>205664841.75</v>
      </c>
      <c r="E103" s="66">
        <f t="shared" ref="E103" si="30">(D103/$G$105)</f>
        <v>8.3673006784610055E-3</v>
      </c>
      <c r="F103" s="75">
        <v>104.7294</v>
      </c>
      <c r="G103" s="74">
        <v>200836444.44</v>
      </c>
      <c r="H103" s="66">
        <f t="shared" ref="H103" si="31">(G103/$G$105)</f>
        <v>8.1708614050097269E-3</v>
      </c>
      <c r="I103" s="75">
        <v>102.361</v>
      </c>
      <c r="J103" s="188">
        <f t="shared" ref="J103" si="32">((G103-D103)/D103)</f>
        <v>-2.3477018575052595E-2</v>
      </c>
      <c r="K103" s="188">
        <f t="shared" ref="K103" si="33">((I103-F103)/F103)</f>
        <v>-2.2614471199109268E-2</v>
      </c>
      <c r="L103" s="9"/>
      <c r="M103" s="4"/>
    </row>
    <row r="104" spans="1:17" ht="12.95" customHeight="1">
      <c r="A104" s="362">
        <v>89</v>
      </c>
      <c r="B104" s="363" t="s">
        <v>135</v>
      </c>
      <c r="C104" s="363" t="s">
        <v>200</v>
      </c>
      <c r="D104" s="74">
        <v>991971733.23000002</v>
      </c>
      <c r="E104" s="66">
        <f t="shared" si="24"/>
        <v>4.0357533576686394E-2</v>
      </c>
      <c r="F104" s="75">
        <v>1.8385</v>
      </c>
      <c r="G104" s="74">
        <v>984880877.92999995</v>
      </c>
      <c r="H104" s="66">
        <f t="shared" si="25"/>
        <v>4.0069048107523507E-2</v>
      </c>
      <c r="I104" s="75">
        <v>1.8252999999999999</v>
      </c>
      <c r="J104" s="188">
        <f t="shared" si="29"/>
        <v>-7.1482433041829179E-3</v>
      </c>
      <c r="K104" s="188">
        <f t="shared" si="28"/>
        <v>-7.1797661136796843E-3</v>
      </c>
      <c r="L104" s="9"/>
      <c r="M104" s="280"/>
      <c r="N104" s="307"/>
    </row>
    <row r="105" spans="1:17" ht="12.95" customHeight="1">
      <c r="A105" s="244"/>
      <c r="B105" s="69"/>
      <c r="C105" s="43" t="s">
        <v>57</v>
      </c>
      <c r="D105" s="70">
        <f>SUM(D84:D104)</f>
        <v>24685613993.060005</v>
      </c>
      <c r="E105" s="67">
        <f>(D105/$G$114)</f>
        <v>1.8841752970379665E-2</v>
      </c>
      <c r="F105" s="69"/>
      <c r="G105" s="70">
        <f>SUM(G84:G104)</f>
        <v>24579592589.449989</v>
      </c>
      <c r="H105" s="67">
        <f>(G105/$G$114)</f>
        <v>1.8760830166638407E-2</v>
      </c>
      <c r="I105" s="69"/>
      <c r="J105" s="188">
        <f>((G105-D105)/D105)</f>
        <v>-4.294865974969155E-3</v>
      </c>
      <c r="K105" s="212"/>
      <c r="L105" s="9"/>
      <c r="M105" s="281"/>
      <c r="N105" s="10"/>
    </row>
    <row r="106" spans="1:17" s="13" customFormat="1" ht="12.95" customHeight="1">
      <c r="A106" s="238"/>
      <c r="B106" s="238"/>
      <c r="C106" s="81" t="s">
        <v>91</v>
      </c>
      <c r="D106" s="82"/>
      <c r="E106" s="83"/>
      <c r="F106" s="84"/>
      <c r="G106" s="82"/>
      <c r="H106" s="83"/>
      <c r="I106" s="84"/>
      <c r="J106" s="188"/>
      <c r="K106" s="188"/>
      <c r="L106" s="9"/>
      <c r="M106" s="281"/>
      <c r="N106" s="10"/>
    </row>
    <row r="107" spans="1:17" ht="16.5" customHeight="1" thickBot="1">
      <c r="A107" s="362">
        <v>90</v>
      </c>
      <c r="B107" s="363" t="s">
        <v>19</v>
      </c>
      <c r="C107" s="55" t="s">
        <v>37</v>
      </c>
      <c r="D107" s="85">
        <v>522909791.10000002</v>
      </c>
      <c r="E107" s="56">
        <f t="shared" ref="E107:E112" si="34">(D107/$G$113)</f>
        <v>0.10551002654628076</v>
      </c>
      <c r="F107" s="77">
        <v>11.7864</v>
      </c>
      <c r="G107" s="85">
        <v>517331082.22000003</v>
      </c>
      <c r="H107" s="56">
        <f t="shared" ref="H107:H112" si="35">(G107/$G$113)</f>
        <v>0.10438438359210206</v>
      </c>
      <c r="I107" s="77">
        <v>11.645300000000001</v>
      </c>
      <c r="J107" s="188">
        <f t="shared" ref="J107:J113" si="36">((G107-D107)/D107)</f>
        <v>-1.0668587536417225E-2</v>
      </c>
      <c r="K107" s="232">
        <f t="shared" ref="K107:K112" si="37">((I107-F107)/F107)</f>
        <v>-1.1971424692866335E-2</v>
      </c>
      <c r="L107" s="9"/>
      <c r="M107" s="307"/>
      <c r="N107" s="306"/>
      <c r="O107" s="310"/>
      <c r="P107" s="392"/>
    </row>
    <row r="108" spans="1:17" ht="12" customHeight="1" thickBot="1">
      <c r="A108" s="362">
        <v>91</v>
      </c>
      <c r="B108" s="363" t="s">
        <v>38</v>
      </c>
      <c r="C108" s="55" t="s">
        <v>169</v>
      </c>
      <c r="D108" s="85">
        <v>2439455549.8899999</v>
      </c>
      <c r="E108" s="56">
        <f t="shared" si="34"/>
        <v>0.49222069314464939</v>
      </c>
      <c r="F108" s="77">
        <v>1.25</v>
      </c>
      <c r="G108" s="85">
        <v>2447130163.2399998</v>
      </c>
      <c r="H108" s="56">
        <f t="shared" si="35"/>
        <v>0.49376923683626306</v>
      </c>
      <c r="I108" s="77">
        <v>1.25</v>
      </c>
      <c r="J108" s="232">
        <f t="shared" si="36"/>
        <v>3.1460353316730733E-3</v>
      </c>
      <c r="K108" s="232">
        <f t="shared" si="37"/>
        <v>0</v>
      </c>
      <c r="L108" s="9"/>
      <c r="M108" s="322"/>
      <c r="N108" s="320"/>
      <c r="O108" s="311"/>
      <c r="P108" s="393"/>
    </row>
    <row r="109" spans="1:17" ht="12" customHeight="1" thickBot="1">
      <c r="A109" s="362">
        <v>92</v>
      </c>
      <c r="B109" s="363" t="s">
        <v>7</v>
      </c>
      <c r="C109" s="55" t="s">
        <v>40</v>
      </c>
      <c r="D109" s="77">
        <v>1188399228.04</v>
      </c>
      <c r="E109" s="56">
        <f t="shared" si="34"/>
        <v>0.23978903480524244</v>
      </c>
      <c r="F109" s="77">
        <v>0.87</v>
      </c>
      <c r="G109" s="77">
        <v>1176184651.9300001</v>
      </c>
      <c r="H109" s="56">
        <f t="shared" si="35"/>
        <v>0.23732444096601329</v>
      </c>
      <c r="I109" s="77">
        <v>0.87</v>
      </c>
      <c r="J109" s="188">
        <f t="shared" si="36"/>
        <v>-1.0278175735729079E-2</v>
      </c>
      <c r="K109" s="188">
        <f t="shared" si="37"/>
        <v>0</v>
      </c>
      <c r="L109" s="9"/>
      <c r="M109" s="390"/>
      <c r="N109" s="304"/>
      <c r="O109" s="305"/>
    </row>
    <row r="110" spans="1:17" ht="12" customHeight="1" thickBot="1">
      <c r="A110" s="362">
        <v>93</v>
      </c>
      <c r="B110" s="387" t="s">
        <v>9</v>
      </c>
      <c r="C110" s="363" t="s">
        <v>41</v>
      </c>
      <c r="D110" s="77">
        <v>261972814.62</v>
      </c>
      <c r="E110" s="56">
        <f t="shared" si="34"/>
        <v>5.2859516297858219E-2</v>
      </c>
      <c r="F110" s="77">
        <v>30.930099999999999</v>
      </c>
      <c r="G110" s="77">
        <v>248442949.36000001</v>
      </c>
      <c r="H110" s="56">
        <f t="shared" si="35"/>
        <v>5.0129530233249994E-2</v>
      </c>
      <c r="I110" s="77">
        <v>29.3355</v>
      </c>
      <c r="J110" s="188">
        <f t="shared" si="36"/>
        <v>-5.1646065946291009E-2</v>
      </c>
      <c r="K110" s="188">
        <f t="shared" si="37"/>
        <v>-5.1554957791924365E-2</v>
      </c>
      <c r="L110" s="9"/>
      <c r="M110" s="391"/>
      <c r="N110" s="10"/>
      <c r="P110" s="308"/>
    </row>
    <row r="111" spans="1:17" ht="12" customHeight="1">
      <c r="A111" s="362">
        <v>94</v>
      </c>
      <c r="B111" s="363" t="s">
        <v>7</v>
      </c>
      <c r="C111" s="363" t="s">
        <v>90</v>
      </c>
      <c r="D111" s="74">
        <v>165752655.41</v>
      </c>
      <c r="E111" s="56">
        <f t="shared" si="34"/>
        <v>3.3444711439876547E-2</v>
      </c>
      <c r="F111" s="97">
        <v>161.06</v>
      </c>
      <c r="G111" s="74">
        <v>167560320.28999999</v>
      </c>
      <c r="H111" s="56">
        <f t="shared" si="35"/>
        <v>3.3809452687261425E-2</v>
      </c>
      <c r="I111" s="97">
        <v>163.53</v>
      </c>
      <c r="J111" s="188">
        <f t="shared" ref="J111" si="38">((G111-D111)/D111)</f>
        <v>1.090579740957162E-2</v>
      </c>
      <c r="K111" s="188">
        <f t="shared" si="37"/>
        <v>1.5335899664721214E-2</v>
      </c>
      <c r="L111" s="9"/>
      <c r="M111" s="377"/>
      <c r="N111" s="10"/>
      <c r="P111" s="374"/>
    </row>
    <row r="112" spans="1:17" ht="12" customHeight="1" thickBot="1">
      <c r="A112" s="362">
        <v>95</v>
      </c>
      <c r="B112" s="55" t="s">
        <v>35</v>
      </c>
      <c r="C112" s="55" t="s">
        <v>197</v>
      </c>
      <c r="D112" s="74">
        <v>376965410.26999998</v>
      </c>
      <c r="E112" s="56">
        <f t="shared" si="34"/>
        <v>7.6062126052275622E-2</v>
      </c>
      <c r="F112" s="97">
        <v>0.87</v>
      </c>
      <c r="G112" s="74">
        <v>399370731.88999999</v>
      </c>
      <c r="H112" s="56">
        <f t="shared" si="35"/>
        <v>8.0582955685110091E-2</v>
      </c>
      <c r="I112" s="97">
        <v>107.23</v>
      </c>
      <c r="J112" s="188">
        <f t="shared" si="36"/>
        <v>5.9436014577444338E-2</v>
      </c>
      <c r="K112" s="188">
        <f t="shared" si="37"/>
        <v>122.25287356321839</v>
      </c>
      <c r="L112" s="9"/>
      <c r="M112" s="4"/>
      <c r="N112" s="10"/>
      <c r="P112" s="309"/>
    </row>
    <row r="113" spans="1:15" ht="12" customHeight="1">
      <c r="A113" s="245"/>
      <c r="B113" s="246"/>
      <c r="C113" s="241" t="s">
        <v>57</v>
      </c>
      <c r="D113" s="92">
        <f>SUM(D107:D112)</f>
        <v>4955455449.3299999</v>
      </c>
      <c r="E113" s="67">
        <f>(D113/$G$114)</f>
        <v>3.782343329934879E-3</v>
      </c>
      <c r="F113" s="89"/>
      <c r="G113" s="92">
        <f>SUM(G107:G112)</f>
        <v>4956019898.9300003</v>
      </c>
      <c r="H113" s="67">
        <f>(G113/$G$114)</f>
        <v>3.7827741565665532E-3</v>
      </c>
      <c r="I113" s="89"/>
      <c r="J113" s="188">
        <f t="shared" si="36"/>
        <v>1.1390468661698848E-4</v>
      </c>
      <c r="K113" s="188"/>
      <c r="L113" s="9"/>
      <c r="M113" s="358" t="s">
        <v>190</v>
      </c>
      <c r="N113" s="10"/>
    </row>
    <row r="114" spans="1:15" ht="15" customHeight="1">
      <c r="A114" s="247"/>
      <c r="B114" s="248"/>
      <c r="C114" s="249" t="s">
        <v>43</v>
      </c>
      <c r="D114" s="42">
        <f>SUM(D18,D43,D54,D77,D82,D105,D113)</f>
        <v>1319223915660.9104</v>
      </c>
      <c r="E114" s="57"/>
      <c r="F114" s="41"/>
      <c r="G114" s="42">
        <f>SUM(G18,G43,G54,G77,G82,G105,G113)</f>
        <v>1310154847686.7959</v>
      </c>
      <c r="H114" s="57"/>
      <c r="I114" s="41"/>
      <c r="J114" s="188">
        <f>((G114-D114)/D114)</f>
        <v>-6.8745478811086001E-3</v>
      </c>
      <c r="K114" s="188"/>
      <c r="L114" s="9"/>
      <c r="M114" s="359">
        <f>((G114-D114)/D114)</f>
        <v>-6.8745478811086001E-3</v>
      </c>
      <c r="N114" s="196"/>
    </row>
    <row r="115" spans="1:15" ht="11.25" customHeight="1">
      <c r="A115" s="352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9"/>
      <c r="M115" s="4"/>
    </row>
    <row r="116" spans="1:15" ht="12" customHeight="1">
      <c r="A116" s="398" t="s">
        <v>203</v>
      </c>
      <c r="B116" s="399"/>
      <c r="C116" s="399"/>
      <c r="D116" s="399"/>
      <c r="E116" s="399"/>
      <c r="F116" s="399"/>
      <c r="G116" s="399"/>
      <c r="H116" s="399"/>
      <c r="I116" s="399"/>
      <c r="J116" s="399"/>
      <c r="K116" s="400"/>
      <c r="L116" s="9"/>
      <c r="M116" s="4"/>
    </row>
    <row r="117" spans="1:15" ht="27" customHeight="1">
      <c r="A117" s="274"/>
      <c r="B117" s="275"/>
      <c r="C117" s="274" t="s">
        <v>64</v>
      </c>
      <c r="D117" s="396" t="s">
        <v>199</v>
      </c>
      <c r="E117" s="410"/>
      <c r="F117" s="411"/>
      <c r="G117" s="396" t="s">
        <v>202</v>
      </c>
      <c r="H117" s="410"/>
      <c r="I117" s="411"/>
      <c r="J117" s="396" t="s">
        <v>85</v>
      </c>
      <c r="K117" s="397"/>
      <c r="M117" s="4"/>
    </row>
    <row r="118" spans="1:15" ht="27" customHeight="1">
      <c r="A118" s="250"/>
      <c r="B118" s="251"/>
      <c r="C118" s="251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3" t="s">
        <v>157</v>
      </c>
      <c r="K118" s="213" t="s">
        <v>156</v>
      </c>
      <c r="M118" s="4"/>
    </row>
    <row r="119" spans="1:15" ht="12" customHeight="1">
      <c r="A119" s="362">
        <v>1</v>
      </c>
      <c r="B119" s="55" t="s">
        <v>44</v>
      </c>
      <c r="C119" s="55" t="s">
        <v>45</v>
      </c>
      <c r="D119" s="91">
        <v>1689373000</v>
      </c>
      <c r="E119" s="78">
        <f t="shared" ref="E119:E128" si="39">(D119/$G$129)</f>
        <v>8.2017644792782146E-2</v>
      </c>
      <c r="F119" s="90">
        <v>11.61</v>
      </c>
      <c r="G119" s="91">
        <v>1689373000</v>
      </c>
      <c r="H119" s="78">
        <f t="shared" ref="H119:H128" si="40">(G119/$G$129)</f>
        <v>8.2017644792782146E-2</v>
      </c>
      <c r="I119" s="90">
        <v>11.53</v>
      </c>
      <c r="J119" s="188">
        <f t="shared" ref="J119:J128" si="41">((G119-D119)/D119)</f>
        <v>0</v>
      </c>
      <c r="K119" s="188">
        <f t="shared" ref="K119:K125" si="42">((I119-F119)/F119)</f>
        <v>-6.8906115417743385E-3</v>
      </c>
      <c r="M119" s="4"/>
    </row>
    <row r="120" spans="1:15" ht="12" customHeight="1">
      <c r="A120" s="362">
        <v>2</v>
      </c>
      <c r="B120" s="55" t="s">
        <v>44</v>
      </c>
      <c r="C120" s="378" t="s">
        <v>81</v>
      </c>
      <c r="D120" s="91">
        <v>250500327.41999999</v>
      </c>
      <c r="E120" s="78">
        <f t="shared" si="39"/>
        <v>1.2161581175269869E-2</v>
      </c>
      <c r="F120" s="90">
        <v>2.94</v>
      </c>
      <c r="G120" s="91">
        <v>275209543.38999999</v>
      </c>
      <c r="H120" s="78">
        <f t="shared" si="40"/>
        <v>1.3361192923850912E-2</v>
      </c>
      <c r="I120" s="90">
        <v>3.23</v>
      </c>
      <c r="J120" s="188">
        <f t="shared" si="41"/>
        <v>9.8639455782312924E-2</v>
      </c>
      <c r="K120" s="188">
        <f t="shared" si="42"/>
        <v>9.8639455782312938E-2</v>
      </c>
      <c r="M120" s="4"/>
    </row>
    <row r="121" spans="1:15" ht="12" customHeight="1">
      <c r="A121" s="362">
        <v>3</v>
      </c>
      <c r="B121" s="55" t="s">
        <v>44</v>
      </c>
      <c r="C121" s="55" t="s">
        <v>70</v>
      </c>
      <c r="D121" s="91">
        <v>106320234.23999999</v>
      </c>
      <c r="E121" s="78">
        <f t="shared" si="39"/>
        <v>5.161758360161855E-3</v>
      </c>
      <c r="F121" s="90">
        <v>4.1399999999999997</v>
      </c>
      <c r="G121" s="91">
        <v>106320234.23999999</v>
      </c>
      <c r="H121" s="78">
        <f t="shared" si="40"/>
        <v>5.161758360161855E-3</v>
      </c>
      <c r="I121" s="90">
        <v>4.1399999999999997</v>
      </c>
      <c r="J121" s="188">
        <f t="shared" si="41"/>
        <v>0</v>
      </c>
      <c r="K121" s="188">
        <f t="shared" si="42"/>
        <v>0</v>
      </c>
      <c r="M121" s="4"/>
      <c r="O121" s="196"/>
    </row>
    <row r="122" spans="1:15" ht="12" customHeight="1">
      <c r="A122" s="362">
        <v>4</v>
      </c>
      <c r="B122" s="55" t="s">
        <v>44</v>
      </c>
      <c r="C122" s="55" t="s">
        <v>71</v>
      </c>
      <c r="D122" s="91">
        <v>115791753</v>
      </c>
      <c r="E122" s="78">
        <f t="shared" si="39"/>
        <v>5.621592666325061E-3</v>
      </c>
      <c r="F122" s="90">
        <v>11</v>
      </c>
      <c r="G122" s="91">
        <v>115791753</v>
      </c>
      <c r="H122" s="78">
        <f t="shared" si="40"/>
        <v>5.621592666325061E-3</v>
      </c>
      <c r="I122" s="90">
        <v>11</v>
      </c>
      <c r="J122" s="188">
        <f t="shared" si="41"/>
        <v>0</v>
      </c>
      <c r="K122" s="188">
        <f t="shared" si="42"/>
        <v>0</v>
      </c>
      <c r="M122" s="4"/>
      <c r="O122" s="196"/>
    </row>
    <row r="123" spans="1:15" ht="12" customHeight="1">
      <c r="A123" s="362">
        <v>5</v>
      </c>
      <c r="B123" s="55" t="s">
        <v>44</v>
      </c>
      <c r="C123" s="55" t="s">
        <v>119</v>
      </c>
      <c r="D123" s="91">
        <v>762157723.5</v>
      </c>
      <c r="E123" s="78">
        <f t="shared" si="39"/>
        <v>3.7002119391098633E-2</v>
      </c>
      <c r="F123" s="90">
        <v>216.5</v>
      </c>
      <c r="G123" s="91">
        <v>762157723.5</v>
      </c>
      <c r="H123" s="78">
        <f t="shared" si="40"/>
        <v>3.7002119391098633E-2</v>
      </c>
      <c r="I123" s="90">
        <v>216.5</v>
      </c>
      <c r="J123" s="188">
        <f t="shared" si="41"/>
        <v>0</v>
      </c>
      <c r="K123" s="188">
        <f t="shared" si="42"/>
        <v>0</v>
      </c>
      <c r="M123" s="4"/>
    </row>
    <row r="124" spans="1:15" ht="12" customHeight="1">
      <c r="A124" s="362">
        <v>6</v>
      </c>
      <c r="B124" s="55" t="s">
        <v>46</v>
      </c>
      <c r="C124" s="55" t="s">
        <v>47</v>
      </c>
      <c r="D124" s="91">
        <v>15600000000</v>
      </c>
      <c r="E124" s="78">
        <f t="shared" si="39"/>
        <v>0.7573669395494077</v>
      </c>
      <c r="F124" s="90">
        <v>8000</v>
      </c>
      <c r="G124" s="91">
        <v>15580500000</v>
      </c>
      <c r="H124" s="78">
        <f t="shared" si="40"/>
        <v>0.7564202308749709</v>
      </c>
      <c r="I124" s="90">
        <v>7990</v>
      </c>
      <c r="J124" s="188">
        <f t="shared" si="41"/>
        <v>-1.25E-3</v>
      </c>
      <c r="K124" s="188">
        <f t="shared" si="42"/>
        <v>-1.25E-3</v>
      </c>
      <c r="M124" s="196"/>
      <c r="O124" s="197"/>
    </row>
    <row r="125" spans="1:15" ht="12" customHeight="1">
      <c r="A125" s="362">
        <v>7</v>
      </c>
      <c r="B125" s="55" t="s">
        <v>38</v>
      </c>
      <c r="C125" s="55" t="s">
        <v>123</v>
      </c>
      <c r="D125" s="91">
        <v>445850000</v>
      </c>
      <c r="E125" s="78">
        <f t="shared" si="39"/>
        <v>2.1645644230647656E-2</v>
      </c>
      <c r="F125" s="90">
        <v>9.25</v>
      </c>
      <c r="G125" s="91">
        <v>445850000</v>
      </c>
      <c r="H125" s="78">
        <f t="shared" si="40"/>
        <v>2.1645644230647656E-2</v>
      </c>
      <c r="I125" s="90">
        <v>9.25</v>
      </c>
      <c r="J125" s="188">
        <f t="shared" si="41"/>
        <v>0</v>
      </c>
      <c r="K125" s="188">
        <f t="shared" si="42"/>
        <v>0</v>
      </c>
      <c r="M125" s="196"/>
      <c r="O125" s="197"/>
    </row>
    <row r="126" spans="1:15" ht="12" customHeight="1">
      <c r="A126" s="362">
        <v>8</v>
      </c>
      <c r="B126" s="55" t="s">
        <v>54</v>
      </c>
      <c r="C126" s="55" t="s">
        <v>55</v>
      </c>
      <c r="D126" s="91">
        <v>375481211.06</v>
      </c>
      <c r="E126" s="78">
        <f t="shared" si="39"/>
        <v>1.8229298440949834E-2</v>
      </c>
      <c r="F126" s="97">
        <v>94</v>
      </c>
      <c r="G126" s="91">
        <v>369794276.38</v>
      </c>
      <c r="H126" s="78">
        <f t="shared" si="40"/>
        <v>1.7953202523385156E-2</v>
      </c>
      <c r="I126" s="97">
        <v>94</v>
      </c>
      <c r="J126" s="188">
        <f t="shared" si="41"/>
        <v>-1.5145723707307591E-2</v>
      </c>
      <c r="K126" s="188">
        <f>((I126-F126)/F126)</f>
        <v>0</v>
      </c>
      <c r="M126" s="196"/>
      <c r="O126" s="197"/>
    </row>
    <row r="127" spans="1:15" ht="12" customHeight="1">
      <c r="A127" s="362">
        <v>9</v>
      </c>
      <c r="B127" s="55" t="s">
        <v>54</v>
      </c>
      <c r="C127" s="55" t="s">
        <v>121</v>
      </c>
      <c r="D127" s="91">
        <v>612475752.29999995</v>
      </c>
      <c r="E127" s="78">
        <f t="shared" si="39"/>
        <v>2.9735185004337954E-2</v>
      </c>
      <c r="F127" s="55">
        <v>120.92</v>
      </c>
      <c r="G127" s="91">
        <v>598331009.10000002</v>
      </c>
      <c r="H127" s="78">
        <f>(G127/$G$129)</f>
        <v>2.9048469564075374E-2</v>
      </c>
      <c r="I127" s="55">
        <v>120.92</v>
      </c>
      <c r="J127" s="188">
        <f>((G127-D127)/D127)</f>
        <v>-2.309437254761984E-2</v>
      </c>
      <c r="K127" s="188">
        <f>((I127-F127)/F127)</f>
        <v>0</v>
      </c>
      <c r="M127" s="196"/>
      <c r="O127" s="197"/>
    </row>
    <row r="128" spans="1:15" ht="12" customHeight="1">
      <c r="A128" s="362">
        <v>10</v>
      </c>
      <c r="B128" s="363" t="s">
        <v>114</v>
      </c>
      <c r="C128" s="55" t="s">
        <v>186</v>
      </c>
      <c r="D128" s="91">
        <v>654350000</v>
      </c>
      <c r="E128" s="78">
        <f t="shared" si="39"/>
        <v>3.1768144672702239E-2</v>
      </c>
      <c r="F128" s="55">
        <v>100</v>
      </c>
      <c r="G128" s="91">
        <v>654350000</v>
      </c>
      <c r="H128" s="78">
        <f t="shared" si="40"/>
        <v>3.1768144672702239E-2</v>
      </c>
      <c r="I128" s="55">
        <v>100</v>
      </c>
      <c r="J128" s="188">
        <f t="shared" si="41"/>
        <v>0</v>
      </c>
      <c r="K128" s="188">
        <f>((I128-F128)/F128)</f>
        <v>0</v>
      </c>
      <c r="M128" s="4"/>
      <c r="N128" s="10"/>
      <c r="O128" s="197"/>
    </row>
    <row r="129" spans="1:21" ht="12" customHeight="1">
      <c r="A129" s="43"/>
      <c r="B129" s="43"/>
      <c r="C129" s="43" t="s">
        <v>48</v>
      </c>
      <c r="D129" s="44">
        <f>SUM(D119:D128)</f>
        <v>20612300001.52</v>
      </c>
      <c r="E129" s="44"/>
      <c r="F129" s="45"/>
      <c r="G129" s="44">
        <f>SUM(G119:G128)</f>
        <v>20597677539.610001</v>
      </c>
      <c r="H129" s="44"/>
      <c r="I129" s="45"/>
      <c r="J129" s="188">
        <f>((G129-D129)/D129)</f>
        <v>-7.0940467143024079E-4</v>
      </c>
      <c r="K129" s="214"/>
      <c r="M129" s="196"/>
      <c r="N129" s="10"/>
      <c r="O129" s="197"/>
    </row>
    <row r="130" spans="1:21" ht="12" customHeight="1" thickBot="1">
      <c r="A130" s="46"/>
      <c r="B130" s="46"/>
      <c r="C130" s="46" t="s">
        <v>58</v>
      </c>
      <c r="D130" s="47">
        <f>SUM(D114,D129)</f>
        <v>1339836215662.4304</v>
      </c>
      <c r="E130" s="53"/>
      <c r="F130" s="58"/>
      <c r="G130" s="47">
        <f>SUM(G114,G129)</f>
        <v>1330752525226.406</v>
      </c>
      <c r="H130" s="53"/>
      <c r="I130" s="58"/>
      <c r="J130" s="195">
        <f>((G130-D130)/D130)</f>
        <v>-6.7797021231683404E-3</v>
      </c>
      <c r="K130" s="68"/>
      <c r="M130" s="196"/>
    </row>
    <row r="131" spans="1:21" ht="12" customHeight="1" thickBot="1">
      <c r="A131" s="328"/>
      <c r="B131" s="329"/>
      <c r="C131" s="329"/>
      <c r="D131" s="330"/>
      <c r="E131" s="330"/>
      <c r="F131" s="331"/>
      <c r="G131" s="330"/>
      <c r="H131" s="330"/>
      <c r="I131" s="331"/>
      <c r="J131" s="332"/>
      <c r="K131" s="333"/>
      <c r="M131" s="4"/>
    </row>
    <row r="132" spans="1:21" ht="12" customHeight="1" thickBot="1">
      <c r="A132" s="403" t="s">
        <v>151</v>
      </c>
      <c r="B132" s="404"/>
      <c r="C132" s="404"/>
      <c r="D132" s="404"/>
      <c r="E132" s="404"/>
      <c r="F132" s="404"/>
      <c r="G132" s="404"/>
      <c r="H132" s="404"/>
      <c r="I132" s="404"/>
      <c r="J132" s="404"/>
      <c r="K132" s="405"/>
      <c r="M132" s="4"/>
      <c r="P132" s="71"/>
      <c r="Q132" s="54"/>
      <c r="R132" s="9"/>
    </row>
    <row r="133" spans="1:21" ht="25.5" customHeight="1" thickBot="1">
      <c r="A133" s="189"/>
      <c r="B133" s="192"/>
      <c r="C133" s="190"/>
      <c r="D133" s="396" t="s">
        <v>199</v>
      </c>
      <c r="E133" s="410"/>
      <c r="F133" s="411"/>
      <c r="G133" s="396" t="s">
        <v>202</v>
      </c>
      <c r="H133" s="410"/>
      <c r="I133" s="411"/>
      <c r="J133" s="401" t="s">
        <v>85</v>
      </c>
      <c r="K133" s="402"/>
      <c r="L133" s="9"/>
      <c r="M133" s="4"/>
      <c r="N133" s="10"/>
      <c r="P133" s="187"/>
      <c r="Q133" s="59"/>
      <c r="T133" s="196"/>
      <c r="U133" s="197"/>
    </row>
    <row r="134" spans="1:21" ht="12.75" customHeight="1">
      <c r="A134" s="193" t="s">
        <v>2</v>
      </c>
      <c r="B134" s="191" t="s">
        <v>3</v>
      </c>
      <c r="C134" s="36" t="s">
        <v>4</v>
      </c>
      <c r="D134" s="394" t="s">
        <v>155</v>
      </c>
      <c r="E134" s="395"/>
      <c r="F134" s="38" t="s">
        <v>171</v>
      </c>
      <c r="G134" s="394" t="s">
        <v>155</v>
      </c>
      <c r="H134" s="395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4"/>
      <c r="B135" s="39"/>
      <c r="C135" s="39" t="s">
        <v>152</v>
      </c>
      <c r="D135" s="422" t="s">
        <v>6</v>
      </c>
      <c r="E135" s="423"/>
      <c r="F135" s="273" t="s">
        <v>6</v>
      </c>
      <c r="G135" s="422" t="s">
        <v>6</v>
      </c>
      <c r="H135" s="423"/>
      <c r="I135" s="273" t="s">
        <v>6</v>
      </c>
      <c r="J135" s="187" t="s">
        <v>104</v>
      </c>
      <c r="K135" s="59" t="s">
        <v>104</v>
      </c>
    </row>
    <row r="136" spans="1:21" ht="12.75" customHeight="1" thickBot="1">
      <c r="A136" s="302">
        <v>1</v>
      </c>
      <c r="B136" s="347" t="s">
        <v>153</v>
      </c>
      <c r="C136" s="347" t="s">
        <v>154</v>
      </c>
      <c r="D136" s="420">
        <v>58775571637</v>
      </c>
      <c r="E136" s="421"/>
      <c r="F136" s="334">
        <v>108.26</v>
      </c>
      <c r="G136" s="420">
        <v>58731894997</v>
      </c>
      <c r="H136" s="421"/>
      <c r="I136" s="334">
        <v>108.03</v>
      </c>
      <c r="J136" s="195">
        <f>((G136-D136)/D136)</f>
        <v>-7.431087232932155E-4</v>
      </c>
      <c r="K136" s="277">
        <f>((I136-F136)/F136)</f>
        <v>-2.1245150563458707E-3</v>
      </c>
      <c r="M136" s="4"/>
      <c r="O136" s="196"/>
    </row>
    <row r="137" spans="1:21" ht="12" customHeight="1">
      <c r="A137" s="19"/>
      <c r="B137" s="19"/>
      <c r="C137" s="22"/>
      <c r="D137" s="419"/>
      <c r="E137" s="419"/>
      <c r="F137" s="419"/>
      <c r="G137" s="23"/>
      <c r="H137" s="23"/>
      <c r="I137" s="24"/>
      <c r="K137" s="9"/>
      <c r="M137" s="4"/>
      <c r="O137" s="196"/>
    </row>
    <row r="138" spans="1:21" ht="12" customHeight="1">
      <c r="A138" s="19"/>
      <c r="B138" s="12"/>
      <c r="C138" s="376"/>
      <c r="D138" s="233"/>
      <c r="E138" s="22"/>
      <c r="F138" s="22"/>
      <c r="G138" s="291"/>
      <c r="H138" s="22"/>
      <c r="I138" s="12"/>
      <c r="M138" s="33"/>
    </row>
    <row r="139" spans="1:21" ht="12" customHeight="1">
      <c r="A139" s="19"/>
      <c r="B139" s="52"/>
      <c r="C139" s="381"/>
      <c r="D139" s="276"/>
      <c r="E139" s="162"/>
      <c r="F139" s="290"/>
      <c r="G139" s="236"/>
      <c r="H139"/>
      <c r="I139" s="290"/>
      <c r="M139" s="34"/>
      <c r="O139" s="285"/>
    </row>
    <row r="140" spans="1:21" ht="12" customHeight="1">
      <c r="A140" s="20"/>
      <c r="B140" s="52"/>
      <c r="C140" s="164"/>
      <c r="D140" s="162"/>
      <c r="E140" s="162"/>
      <c r="F140" s="28"/>
      <c r="G140" s="282"/>
      <c r="H140"/>
      <c r="I140" s="12"/>
      <c r="L140" s="32"/>
      <c r="M140" s="285"/>
    </row>
    <row r="141" spans="1:21" ht="12" customHeight="1">
      <c r="A141" s="21"/>
      <c r="B141" s="163"/>
      <c r="C141" s="28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 s="282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3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17" name="Fund Name_1_1_1_4"/>
    <protectedRange password="CADF" sqref="F17" name="Fund Name_1_1_1_5"/>
    <protectedRange password="CADF" sqref="D42" name="Yield_2_1_2_4"/>
    <protectedRange password="CADF" sqref="D75" name="Yield_2_1_2_5"/>
    <protectedRange password="CADF" sqref="G17" name="Fund Name_1_1_1"/>
    <protectedRange password="CADF" sqref="I17" name="Fund Name_1_1_1_1"/>
    <protectedRange password="CADF" sqref="G42" name="Yield_2_1_2"/>
    <protectedRange password="CADF" sqref="G75" name="Yield_2_1_2_1"/>
  </protectedRanges>
  <mergeCells count="29"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43980</v>
      </c>
      <c r="D1" s="293">
        <v>43987</v>
      </c>
      <c r="E1" s="293">
        <v>43993</v>
      </c>
      <c r="F1" s="293">
        <v>44001</v>
      </c>
      <c r="G1" s="293">
        <v>44008</v>
      </c>
      <c r="H1" s="293">
        <v>44015</v>
      </c>
      <c r="I1" s="293">
        <v>44022</v>
      </c>
      <c r="J1" s="293">
        <v>44029</v>
      </c>
    </row>
    <row r="2" spans="2:11">
      <c r="B2" s="294" t="s">
        <v>91</v>
      </c>
      <c r="C2" s="295">
        <v>4609218206.0599995</v>
      </c>
      <c r="D2" s="295">
        <v>4639159997.8800001</v>
      </c>
      <c r="E2" s="295">
        <v>4613116917.0100002</v>
      </c>
      <c r="F2" s="295">
        <v>4583661678.21</v>
      </c>
      <c r="G2" s="295">
        <v>4891686743.29</v>
      </c>
      <c r="H2" s="295">
        <v>4906877545.6300001</v>
      </c>
      <c r="I2" s="295">
        <v>4955455449.3299999</v>
      </c>
      <c r="J2" s="295">
        <v>4956019898.9300003</v>
      </c>
      <c r="K2" s="355"/>
    </row>
    <row r="3" spans="2:11">
      <c r="B3" s="294" t="s">
        <v>83</v>
      </c>
      <c r="C3" s="296">
        <v>23705149118.630005</v>
      </c>
      <c r="D3" s="296">
        <v>24713173772.939999</v>
      </c>
      <c r="E3" s="296">
        <v>24756008175.310001</v>
      </c>
      <c r="F3" s="296">
        <v>24848431823.599998</v>
      </c>
      <c r="G3" s="296">
        <v>24774604239.57</v>
      </c>
      <c r="H3" s="296">
        <v>24600848890.25</v>
      </c>
      <c r="I3" s="296">
        <v>24685613993.060005</v>
      </c>
      <c r="J3" s="296">
        <v>24579592589.449989</v>
      </c>
      <c r="K3" s="355"/>
    </row>
    <row r="4" spans="2:11">
      <c r="B4" s="294" t="s">
        <v>63</v>
      </c>
      <c r="C4" s="295">
        <v>215813309201.73004</v>
      </c>
      <c r="D4" s="295">
        <v>217024156407.87991</v>
      </c>
      <c r="E4" s="295">
        <v>220706529310.94995</v>
      </c>
      <c r="F4" s="295">
        <v>221713789053.10001</v>
      </c>
      <c r="G4" s="295">
        <v>224800140966.05005</v>
      </c>
      <c r="H4" s="295">
        <v>227410386079.46997</v>
      </c>
      <c r="I4" s="295">
        <v>228921500301.46997</v>
      </c>
      <c r="J4" s="295">
        <v>229407811567.48401</v>
      </c>
      <c r="K4" s="355"/>
    </row>
    <row r="5" spans="2:11">
      <c r="B5" s="294" t="s">
        <v>0</v>
      </c>
      <c r="C5" s="295">
        <v>10969538984.709999</v>
      </c>
      <c r="D5" s="295">
        <v>10920789015.190001</v>
      </c>
      <c r="E5" s="295">
        <v>10925603937.280003</v>
      </c>
      <c r="F5" s="295">
        <v>10754012397.580002</v>
      </c>
      <c r="G5" s="295">
        <v>10674622819.110001</v>
      </c>
      <c r="H5" s="295">
        <v>10779643909.360001</v>
      </c>
      <c r="I5" s="295">
        <v>10784601598.070002</v>
      </c>
      <c r="J5" s="295">
        <v>10700520069.039999</v>
      </c>
      <c r="K5" s="355"/>
    </row>
    <row r="6" spans="2:11">
      <c r="B6" s="294" t="s">
        <v>59</v>
      </c>
      <c r="C6" s="295">
        <v>45072570366.121819</v>
      </c>
      <c r="D6" s="295">
        <v>46081141363.051819</v>
      </c>
      <c r="E6" s="295">
        <v>45090399333.211815</v>
      </c>
      <c r="F6" s="295">
        <v>45103517589.331818</v>
      </c>
      <c r="G6" s="295">
        <v>45114010149.171814</v>
      </c>
      <c r="H6" s="295">
        <v>45127906281.421814</v>
      </c>
      <c r="I6" s="295">
        <v>45153680219.751816</v>
      </c>
      <c r="J6" s="295">
        <v>45162691027.491821</v>
      </c>
      <c r="K6" s="355"/>
    </row>
    <row r="7" spans="2:11">
      <c r="B7" s="294" t="s">
        <v>60</v>
      </c>
      <c r="C7" s="297">
        <v>829804740122.95984</v>
      </c>
      <c r="D7" s="297">
        <v>825138574363.98022</v>
      </c>
      <c r="E7" s="297">
        <v>817988983524.22021</v>
      </c>
      <c r="F7" s="297">
        <v>819374050227.43018</v>
      </c>
      <c r="G7" s="297">
        <v>822653006581.32007</v>
      </c>
      <c r="H7" s="297">
        <v>824431742205.42993</v>
      </c>
      <c r="I7" s="297">
        <v>836010841965.72852</v>
      </c>
      <c r="J7" s="297">
        <v>821555612304.37024</v>
      </c>
      <c r="K7" s="355"/>
    </row>
    <row r="8" spans="2:11">
      <c r="B8" s="294" t="s">
        <v>82</v>
      </c>
      <c r="C8" s="297">
        <v>126574929831.13</v>
      </c>
      <c r="D8" s="297">
        <v>131739616408.21001</v>
      </c>
      <c r="E8" s="297">
        <v>134068985086.54996</v>
      </c>
      <c r="F8" s="297">
        <v>139127055230.84998</v>
      </c>
      <c r="G8" s="297">
        <v>148727468158.68997</v>
      </c>
      <c r="H8" s="297">
        <v>165463252926.25998</v>
      </c>
      <c r="I8" s="297">
        <v>168712222133.49997</v>
      </c>
      <c r="J8" s="297">
        <v>173792600230.03</v>
      </c>
      <c r="K8" s="355"/>
    </row>
    <row r="9" spans="2:11" s="2" customFormat="1">
      <c r="B9" s="298" t="s">
        <v>1</v>
      </c>
      <c r="C9" s="299">
        <f t="shared" ref="C9:G9" si="0">SUM(C2:C8)</f>
        <v>1256549455831.3418</v>
      </c>
      <c r="D9" s="299">
        <f t="shared" si="0"/>
        <v>1260256611329.1318</v>
      </c>
      <c r="E9" s="299">
        <f t="shared" si="0"/>
        <v>1258149626284.532</v>
      </c>
      <c r="F9" s="299">
        <f t="shared" si="0"/>
        <v>1265504518000.1021</v>
      </c>
      <c r="G9" s="299">
        <f t="shared" si="0"/>
        <v>1281635539657.2019</v>
      </c>
      <c r="H9" s="299">
        <f t="shared" ref="H9:I9" si="1">SUM(H2:H8)</f>
        <v>1302720657837.8218</v>
      </c>
      <c r="I9" s="299">
        <f t="shared" si="1"/>
        <v>1319223915660.9104</v>
      </c>
      <c r="J9" s="299">
        <f t="shared" ref="J9" si="2">SUM(J2:J8)</f>
        <v>1310154847686.7961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3">(C9+D9)/2</f>
        <v>1258403033580.2368</v>
      </c>
      <c r="E11" s="264">
        <f t="shared" si="3"/>
        <v>1259203118806.832</v>
      </c>
      <c r="F11" s="264">
        <f t="shared" si="3"/>
        <v>1261827072142.3169</v>
      </c>
      <c r="G11" s="264">
        <f t="shared" si="3"/>
        <v>1273570028828.6519</v>
      </c>
      <c r="H11" s="264">
        <f>(G9+H9)/2</f>
        <v>1292178098747.5117</v>
      </c>
      <c r="I11" s="264">
        <f t="shared" si="3"/>
        <v>1310972286749.3662</v>
      </c>
      <c r="J11" s="264">
        <f t="shared" si="3"/>
        <v>1314689381673.8533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zoomScale="150" zoomScaleNormal="150" workbookViewId="0">
      <pane xSplit="1" topLeftCell="AF1" activePane="topRight" state="frozen"/>
      <selection pane="topRight" activeCell="AF4" sqref="AF4"/>
    </sheetView>
  </sheetViews>
  <sheetFormatPr defaultRowHeight="15"/>
  <cols>
    <col min="1" max="1" width="31.5703125" customWidth="1"/>
    <col min="2" max="2" width="14.28515625" style="286" customWidth="1"/>
    <col min="3" max="3" width="8.28515625" style="286" customWidth="1"/>
    <col min="4" max="4" width="14.140625" style="286" customWidth="1"/>
    <col min="5" max="5" width="8.28515625" style="286" customWidth="1"/>
    <col min="6" max="7" width="7.42578125" style="286" customWidth="1"/>
    <col min="8" max="8" width="14.42578125" style="286" customWidth="1"/>
    <col min="9" max="9" width="8.5703125" style="286" customWidth="1"/>
    <col min="10" max="11" width="7.42578125" style="286" customWidth="1"/>
    <col min="12" max="12" width="16.7109375" style="286" customWidth="1"/>
    <col min="13" max="13" width="8.42578125" style="286" customWidth="1"/>
    <col min="14" max="15" width="7.42578125" style="286" customWidth="1"/>
    <col min="16" max="16" width="14.7109375" style="286" customWidth="1"/>
    <col min="17" max="17" width="8.140625" style="286" customWidth="1"/>
    <col min="18" max="19" width="7.42578125" style="286" customWidth="1"/>
    <col min="20" max="20" width="14.42578125" style="286" customWidth="1"/>
    <col min="21" max="21" width="8.42578125" style="286" customWidth="1"/>
    <col min="22" max="23" width="7.42578125" style="286" customWidth="1"/>
    <col min="24" max="24" width="14.85546875" style="286" customWidth="1"/>
    <col min="25" max="25" width="8.28515625" style="286" customWidth="1"/>
    <col min="26" max="27" width="7.42578125" style="286" customWidth="1"/>
    <col min="28" max="28" width="15.140625" style="286" customWidth="1"/>
    <col min="29" max="29" width="8.7109375" style="286" customWidth="1"/>
    <col min="30" max="31" width="7.42578125" style="286" customWidth="1"/>
    <col min="32" max="32" width="15.85546875" style="286" customWidth="1"/>
    <col min="33" max="33" width="8.4257812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6" t="s">
        <v>96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8"/>
    </row>
    <row r="2" spans="1:49" ht="30.75" customHeight="1" thickBot="1">
      <c r="A2" s="101"/>
      <c r="B2" s="424" t="s">
        <v>191</v>
      </c>
      <c r="C2" s="425"/>
      <c r="D2" s="424" t="s">
        <v>192</v>
      </c>
      <c r="E2" s="425"/>
      <c r="F2" s="424" t="s">
        <v>85</v>
      </c>
      <c r="G2" s="425"/>
      <c r="H2" s="424" t="s">
        <v>193</v>
      </c>
      <c r="I2" s="425"/>
      <c r="J2" s="424" t="s">
        <v>85</v>
      </c>
      <c r="K2" s="425"/>
      <c r="L2" s="424" t="s">
        <v>194</v>
      </c>
      <c r="M2" s="425"/>
      <c r="N2" s="424" t="s">
        <v>85</v>
      </c>
      <c r="O2" s="425"/>
      <c r="P2" s="424" t="s">
        <v>195</v>
      </c>
      <c r="Q2" s="425"/>
      <c r="R2" s="424" t="s">
        <v>85</v>
      </c>
      <c r="S2" s="425"/>
      <c r="T2" s="424" t="s">
        <v>196</v>
      </c>
      <c r="U2" s="425"/>
      <c r="V2" s="424" t="s">
        <v>85</v>
      </c>
      <c r="W2" s="425"/>
      <c r="X2" s="424" t="s">
        <v>198</v>
      </c>
      <c r="Y2" s="425"/>
      <c r="Z2" s="424" t="s">
        <v>85</v>
      </c>
      <c r="AA2" s="425"/>
      <c r="AB2" s="424" t="s">
        <v>199</v>
      </c>
      <c r="AC2" s="425"/>
      <c r="AD2" s="424" t="s">
        <v>85</v>
      </c>
      <c r="AE2" s="425"/>
      <c r="AF2" s="424" t="s">
        <v>202</v>
      </c>
      <c r="AG2" s="425"/>
      <c r="AH2" s="424" t="s">
        <v>85</v>
      </c>
      <c r="AI2" s="425"/>
      <c r="AJ2" s="424" t="s">
        <v>105</v>
      </c>
      <c r="AK2" s="425"/>
      <c r="AL2" s="424" t="s">
        <v>106</v>
      </c>
      <c r="AM2" s="425"/>
      <c r="AN2" s="424" t="s">
        <v>95</v>
      </c>
      <c r="AO2" s="425"/>
      <c r="AP2" s="102"/>
      <c r="AQ2" s="431" t="s">
        <v>110</v>
      </c>
      <c r="AR2" s="432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4616122424.3299999</v>
      </c>
      <c r="C5" s="167">
        <v>7675.67</v>
      </c>
      <c r="D5" s="167">
        <v>4659600689.54</v>
      </c>
      <c r="E5" s="167">
        <v>7748.1</v>
      </c>
      <c r="F5" s="117">
        <f t="shared" ref="F5:F17" si="0">((D5-B5)/B5)</f>
        <v>9.4187851216512367E-3</v>
      </c>
      <c r="G5" s="117">
        <f t="shared" ref="G5:G17" si="1">((E5-C5)/C5)</f>
        <v>9.4363097944544626E-3</v>
      </c>
      <c r="H5" s="167">
        <v>4629491602.4099998</v>
      </c>
      <c r="I5" s="167">
        <v>7699.2</v>
      </c>
      <c r="J5" s="117">
        <f t="shared" ref="J5:J17" si="2">((H5-D5)/D5)</f>
        <v>-6.4617311946042547E-3</v>
      </c>
      <c r="K5" s="117">
        <f t="shared" ref="K5:K17" si="3">((I5-E5)/E5)</f>
        <v>-6.3112246873427737E-3</v>
      </c>
      <c r="L5" s="167">
        <v>4660217927.5100002</v>
      </c>
      <c r="M5" s="167">
        <v>7747.47</v>
      </c>
      <c r="N5" s="117">
        <f t="shared" ref="N5:N17" si="4">((L5-H5)/H5)</f>
        <v>6.6370840988252385E-3</v>
      </c>
      <c r="O5" s="117">
        <f t="shared" ref="O5:O17" si="5">((M5-I5)/I5)</f>
        <v>6.269482543640955E-3</v>
      </c>
      <c r="P5" s="167">
        <v>4590929514.79</v>
      </c>
      <c r="Q5" s="167">
        <v>7638.24</v>
      </c>
      <c r="R5" s="117">
        <f t="shared" ref="R5:R17" si="6">((P5-L5)/L5)</f>
        <v>-1.4868062781137305E-2</v>
      </c>
      <c r="S5" s="117">
        <f t="shared" ref="S5:S17" si="7">((Q5-M5)/M5)</f>
        <v>-1.4098796123121544E-2</v>
      </c>
      <c r="T5" s="167">
        <v>4579471898.3800001</v>
      </c>
      <c r="U5" s="167">
        <v>7628.28</v>
      </c>
      <c r="V5" s="117">
        <f t="shared" ref="V5:V17" si="8">((T5-P5)/P5)</f>
        <v>-2.4957073231223299E-3</v>
      </c>
      <c r="W5" s="117">
        <f t="shared" ref="W5:W17" si="9">((U5-Q5)/Q5)</f>
        <v>-1.303965311380637E-3</v>
      </c>
      <c r="X5" s="167">
        <v>4751951007.2700005</v>
      </c>
      <c r="Y5" s="167">
        <v>7587.44</v>
      </c>
      <c r="Z5" s="117">
        <f t="shared" ref="Z5:Z17" si="10">((X5-T5)/T5)</f>
        <v>3.766353691372476E-2</v>
      </c>
      <c r="AA5" s="117">
        <f t="shared" ref="AA5:AA17" si="11">((Y5-U5)/U5)</f>
        <v>-5.3537625781958902E-3</v>
      </c>
      <c r="AB5" s="167">
        <v>4721161544.8599997</v>
      </c>
      <c r="AC5" s="167">
        <v>7541.97</v>
      </c>
      <c r="AD5" s="117">
        <f t="shared" ref="AD5:AD17" si="12">((AB5-X5)/X5)</f>
        <v>-6.4793307765370614E-3</v>
      </c>
      <c r="AE5" s="117">
        <f t="shared" ref="AE5:AE17" si="13">((AC5-Y5)/Y5)</f>
        <v>-5.9927986250961256E-3</v>
      </c>
      <c r="AF5" s="167">
        <v>4687164158.1999998</v>
      </c>
      <c r="AG5" s="167">
        <v>7489.91</v>
      </c>
      <c r="AH5" s="117">
        <f t="shared" ref="AH5:AH17" si="14">((AF5-AB5)/AB5)</f>
        <v>-7.2010640468368045E-3</v>
      </c>
      <c r="AI5" s="117">
        <f t="shared" ref="AI5:AI17" si="15">((AG5-AC5)/AC5)</f>
        <v>-6.9027057917229054E-3</v>
      </c>
      <c r="AJ5" s="118">
        <f>AVERAGE(F5,J5,N5,R5,V5,Z5,AD5,AH5)</f>
        <v>2.0266887514954345E-3</v>
      </c>
      <c r="AK5" s="118">
        <f>AVERAGE(G5,K5,O5,S5,W5,AA5,AE5,AI5)</f>
        <v>-3.0321825973455572E-3</v>
      </c>
      <c r="AL5" s="119">
        <f>((AF5-D5)/D5)</f>
        <v>5.9154143233507289E-3</v>
      </c>
      <c r="AM5" s="119">
        <f>((AG5-E5)/E5)</f>
        <v>-3.3323008221370465E-2</v>
      </c>
      <c r="AN5" s="120">
        <f>STDEV(F5,J5,N5,R5,V5,Z5,AD5,AH5)</f>
        <v>1.6393925441398779E-2</v>
      </c>
      <c r="AO5" s="205">
        <f>STDEV(G5,K5,O5,S5,W5,AA5,AE5,AI5)</f>
        <v>7.6282276029163033E-3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549511633.25999999</v>
      </c>
      <c r="C6" s="167">
        <v>1.1000000000000001</v>
      </c>
      <c r="D6" s="168">
        <v>557710925.76999998</v>
      </c>
      <c r="E6" s="167">
        <v>1.1200000000000001</v>
      </c>
      <c r="F6" s="117">
        <f t="shared" si="0"/>
        <v>1.4921053556878052E-2</v>
      </c>
      <c r="G6" s="117">
        <f t="shared" si="1"/>
        <v>1.8181818181818195E-2</v>
      </c>
      <c r="H6" s="168">
        <v>554871358.23000002</v>
      </c>
      <c r="I6" s="167">
        <v>1.1100000000000001</v>
      </c>
      <c r="J6" s="117">
        <f t="shared" si="2"/>
        <v>-5.0914683732966705E-3</v>
      </c>
      <c r="K6" s="117">
        <f t="shared" si="3"/>
        <v>-8.928571428571435E-3</v>
      </c>
      <c r="L6" s="168">
        <v>557445868.29999995</v>
      </c>
      <c r="M6" s="167">
        <v>1.1100000000000001</v>
      </c>
      <c r="N6" s="117">
        <f t="shared" si="4"/>
        <v>4.6398323355749272E-3</v>
      </c>
      <c r="O6" s="117">
        <f t="shared" si="5"/>
        <v>0</v>
      </c>
      <c r="P6" s="168">
        <v>550095908.96000004</v>
      </c>
      <c r="Q6" s="167">
        <v>1.1000000000000001</v>
      </c>
      <c r="R6" s="117">
        <f t="shared" si="6"/>
        <v>-1.3185063802543777E-2</v>
      </c>
      <c r="S6" s="117">
        <f t="shared" si="7"/>
        <v>-9.0090090090090159E-3</v>
      </c>
      <c r="T6" s="168">
        <v>549187893.89999998</v>
      </c>
      <c r="U6" s="167">
        <v>1.1000000000000001</v>
      </c>
      <c r="V6" s="117">
        <f t="shared" si="8"/>
        <v>-1.6506486327388555E-3</v>
      </c>
      <c r="W6" s="117">
        <f t="shared" si="9"/>
        <v>0</v>
      </c>
      <c r="X6" s="168">
        <v>550597814.10000002</v>
      </c>
      <c r="Y6" s="167">
        <v>1.1000000000000001</v>
      </c>
      <c r="Z6" s="117">
        <f t="shared" si="10"/>
        <v>2.5672820097829324E-3</v>
      </c>
      <c r="AA6" s="117">
        <f t="shared" si="11"/>
        <v>0</v>
      </c>
      <c r="AB6" s="168">
        <v>552026450.82000005</v>
      </c>
      <c r="AC6" s="167">
        <v>1.1000000000000001</v>
      </c>
      <c r="AD6" s="117">
        <f t="shared" si="12"/>
        <v>2.5947010384254057E-3</v>
      </c>
      <c r="AE6" s="117">
        <f t="shared" si="13"/>
        <v>0</v>
      </c>
      <c r="AF6" s="168">
        <v>548486318.25999999</v>
      </c>
      <c r="AG6" s="167">
        <v>1.1000000000000001</v>
      </c>
      <c r="AH6" s="117">
        <f t="shared" si="14"/>
        <v>-6.4129763252130786E-3</v>
      </c>
      <c r="AI6" s="117">
        <f t="shared" si="15"/>
        <v>0</v>
      </c>
      <c r="AJ6" s="118">
        <f t="shared" ref="AJ6:AJ69" si="16">AVERAGE(F6,J6,N6,R6,V6,Z6,AD6,AH6)</f>
        <v>-2.0216102414138298E-4</v>
      </c>
      <c r="AK6" s="118">
        <f t="shared" ref="AK6:AK69" si="17">AVERAGE(G6,K6,O6,S6,W6,AA6,AE6,AI6)</f>
        <v>3.0529718029717991E-5</v>
      </c>
      <c r="AL6" s="119">
        <f t="shared" ref="AL6:AL69" si="18">((AF6-D6)/D6)</f>
        <v>-1.6540123357390024E-2</v>
      </c>
      <c r="AM6" s="119">
        <f t="shared" ref="AM6:AM69" si="19">((AG6-E6)/E6)</f>
        <v>-1.785714285714287E-2</v>
      </c>
      <c r="AN6" s="120">
        <f t="shared" ref="AN6:AN69" si="20">STDEV(F6,J6,N6,R6,V6,Z6,AD6,AH6)</f>
        <v>8.4581508029534288E-3</v>
      </c>
      <c r="AO6" s="205">
        <f t="shared" ref="AO6:AO69" si="21">STDEV(G6,K6,O6,S6,W6,AA6,AE6,AI6)</f>
        <v>8.3789931799431675E-3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235411150.52000001</v>
      </c>
      <c r="C7" s="167">
        <v>121.3</v>
      </c>
      <c r="D7" s="168">
        <v>238725230.03</v>
      </c>
      <c r="E7" s="167">
        <v>123.04</v>
      </c>
      <c r="F7" s="117">
        <f t="shared" si="0"/>
        <v>1.40778357468604E-2</v>
      </c>
      <c r="G7" s="117">
        <f t="shared" si="1"/>
        <v>1.4344600164880537E-2</v>
      </c>
      <c r="H7" s="168">
        <v>232499295.63</v>
      </c>
      <c r="I7" s="167">
        <v>119.78</v>
      </c>
      <c r="J7" s="117">
        <f t="shared" si="2"/>
        <v>-2.6079917900666001E-2</v>
      </c>
      <c r="K7" s="117">
        <f t="shared" si="3"/>
        <v>-2.6495448634590416E-2</v>
      </c>
      <c r="L7" s="168">
        <v>231831000.84999999</v>
      </c>
      <c r="M7" s="167">
        <v>119.43</v>
      </c>
      <c r="N7" s="117">
        <f t="shared" si="4"/>
        <v>-2.8743948586559477E-3</v>
      </c>
      <c r="O7" s="117">
        <f t="shared" si="5"/>
        <v>-2.9220237101352004E-3</v>
      </c>
      <c r="P7" s="168">
        <v>223678107.56999999</v>
      </c>
      <c r="Q7" s="167">
        <v>115.24</v>
      </c>
      <c r="R7" s="117">
        <f t="shared" si="6"/>
        <v>-3.5167398881546096E-2</v>
      </c>
      <c r="S7" s="117">
        <f t="shared" si="7"/>
        <v>-3.5083312400569472E-2</v>
      </c>
      <c r="T7" s="168">
        <v>224105720.63999999</v>
      </c>
      <c r="U7" s="167">
        <v>115.46</v>
      </c>
      <c r="V7" s="117">
        <f t="shared" si="8"/>
        <v>1.9117341193803309E-3</v>
      </c>
      <c r="W7" s="117">
        <f t="shared" si="9"/>
        <v>1.9090593543908266E-3</v>
      </c>
      <c r="X7" s="168">
        <v>216509593.97999999</v>
      </c>
      <c r="Y7" s="167">
        <v>111.49</v>
      </c>
      <c r="Z7" s="117">
        <f t="shared" si="10"/>
        <v>-3.38952822726123E-2</v>
      </c>
      <c r="AA7" s="117">
        <f t="shared" si="11"/>
        <v>-3.4384202321150172E-2</v>
      </c>
      <c r="AB7" s="168">
        <v>222687289.66</v>
      </c>
      <c r="AC7" s="167">
        <v>114.72</v>
      </c>
      <c r="AD7" s="117">
        <f t="shared" si="12"/>
        <v>2.8533126714794309E-2</v>
      </c>
      <c r="AE7" s="117">
        <f t="shared" si="13"/>
        <v>2.8971208180105876E-2</v>
      </c>
      <c r="AF7" s="168">
        <v>235986172.13999999</v>
      </c>
      <c r="AG7" s="167">
        <v>121.32</v>
      </c>
      <c r="AH7" s="117">
        <f t="shared" si="14"/>
        <v>5.9719988959876361E-2</v>
      </c>
      <c r="AI7" s="117">
        <f t="shared" si="15"/>
        <v>5.7531380753138024E-2</v>
      </c>
      <c r="AJ7" s="118">
        <f t="shared" si="16"/>
        <v>7.7821145342888212E-4</v>
      </c>
      <c r="AK7" s="118">
        <f t="shared" si="17"/>
        <v>4.839076732587504E-4</v>
      </c>
      <c r="AL7" s="119">
        <f t="shared" si="18"/>
        <v>-1.1473684158376577E-2</v>
      </c>
      <c r="AM7" s="119">
        <f t="shared" si="19"/>
        <v>-1.3979193758127544E-2</v>
      </c>
      <c r="AN7" s="120">
        <f t="shared" si="20"/>
        <v>3.306200247060026E-2</v>
      </c>
      <c r="AO7" s="205">
        <f t="shared" si="21"/>
        <v>3.2689859944560994E-2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380060433</v>
      </c>
      <c r="C8" s="179">
        <v>11.19</v>
      </c>
      <c r="D8" s="168">
        <v>390908238</v>
      </c>
      <c r="E8" s="179">
        <v>11.5</v>
      </c>
      <c r="F8" s="117">
        <f t="shared" si="0"/>
        <v>2.8542316058456946E-2</v>
      </c>
      <c r="G8" s="117">
        <f t="shared" si="1"/>
        <v>2.7703306523681904E-2</v>
      </c>
      <c r="H8" s="168">
        <v>388502868</v>
      </c>
      <c r="I8" s="179">
        <v>11.43</v>
      </c>
      <c r="J8" s="117">
        <f t="shared" si="2"/>
        <v>-6.1532855186336591E-3</v>
      </c>
      <c r="K8" s="117">
        <f t="shared" si="3"/>
        <v>-6.0869565217391555E-3</v>
      </c>
      <c r="L8" s="168">
        <v>388844054</v>
      </c>
      <c r="M8" s="179">
        <v>11.45</v>
      </c>
      <c r="N8" s="117">
        <f t="shared" si="4"/>
        <v>8.7820715907816675E-4</v>
      </c>
      <c r="O8" s="117">
        <f t="shared" si="5"/>
        <v>1.7497812773402952E-3</v>
      </c>
      <c r="P8" s="168">
        <v>382873579</v>
      </c>
      <c r="Q8" s="179">
        <v>11.27</v>
      </c>
      <c r="R8" s="117">
        <f t="shared" si="6"/>
        <v>-1.5354420206718655E-2</v>
      </c>
      <c r="S8" s="117">
        <f t="shared" si="7"/>
        <v>-1.5720524017467225E-2</v>
      </c>
      <c r="T8" s="168">
        <v>380216406</v>
      </c>
      <c r="U8" s="179">
        <v>11.19</v>
      </c>
      <c r="V8" s="117">
        <f t="shared" si="8"/>
        <v>-6.9400792996478873E-3</v>
      </c>
      <c r="W8" s="117">
        <f t="shared" si="9"/>
        <v>-7.0984915705412663E-3</v>
      </c>
      <c r="X8" s="168">
        <v>370021638</v>
      </c>
      <c r="Y8" s="179">
        <v>10.89</v>
      </c>
      <c r="Z8" s="117">
        <f t="shared" si="10"/>
        <v>-2.6813067082644509E-2</v>
      </c>
      <c r="AA8" s="117">
        <f t="shared" si="11"/>
        <v>-2.6809651474530738E-2</v>
      </c>
      <c r="AB8" s="168">
        <v>376727202</v>
      </c>
      <c r="AC8" s="179">
        <v>11.09</v>
      </c>
      <c r="AD8" s="117">
        <f t="shared" si="12"/>
        <v>1.8122086146756641E-2</v>
      </c>
      <c r="AE8" s="117">
        <f t="shared" si="13"/>
        <v>1.836547291092739E-2</v>
      </c>
      <c r="AF8" s="168">
        <v>371295276</v>
      </c>
      <c r="AG8" s="179">
        <v>10.93</v>
      </c>
      <c r="AH8" s="117">
        <f t="shared" si="14"/>
        <v>-1.4418725197337888E-2</v>
      </c>
      <c r="AI8" s="117">
        <f t="shared" si="15"/>
        <v>-1.4427412082957633E-2</v>
      </c>
      <c r="AJ8" s="118">
        <f t="shared" si="16"/>
        <v>-2.7671209925863556E-3</v>
      </c>
      <c r="AK8" s="118">
        <f t="shared" si="17"/>
        <v>-2.7905593694108038E-3</v>
      </c>
      <c r="AL8" s="119">
        <f t="shared" si="18"/>
        <v>-5.0172802958427291E-2</v>
      </c>
      <c r="AM8" s="119">
        <f t="shared" si="19"/>
        <v>-4.9565217391304373E-2</v>
      </c>
      <c r="AN8" s="120">
        <f t="shared" si="20"/>
        <v>1.8249130849531031E-2</v>
      </c>
      <c r="AO8" s="205">
        <f t="shared" si="21"/>
        <v>1.8154141119895623E-2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1232832111.5699999</v>
      </c>
      <c r="C9" s="179">
        <v>0.67589999999999995</v>
      </c>
      <c r="D9" s="168">
        <v>1238928092.52</v>
      </c>
      <c r="E9" s="179">
        <v>0.67920000000000003</v>
      </c>
      <c r="F9" s="117">
        <f t="shared" si="0"/>
        <v>4.944696761862306E-3</v>
      </c>
      <c r="G9" s="117">
        <f t="shared" si="1"/>
        <v>4.8823790501554684E-3</v>
      </c>
      <c r="H9" s="168">
        <v>1228012934.3199999</v>
      </c>
      <c r="I9" s="179">
        <v>0.67159999999999997</v>
      </c>
      <c r="J9" s="117">
        <f t="shared" si="2"/>
        <v>-8.8101628059772518E-3</v>
      </c>
      <c r="K9" s="117">
        <f t="shared" si="3"/>
        <v>-1.11896348645466E-2</v>
      </c>
      <c r="L9" s="168">
        <v>1227253491.3800001</v>
      </c>
      <c r="M9" s="179">
        <v>0.67049999999999998</v>
      </c>
      <c r="N9" s="117">
        <f t="shared" si="4"/>
        <v>-6.1843236237601421E-4</v>
      </c>
      <c r="O9" s="117">
        <f t="shared" si="5"/>
        <v>-1.6378796902918253E-3</v>
      </c>
      <c r="P9" s="168">
        <v>1204064224.8399999</v>
      </c>
      <c r="Q9" s="179">
        <v>0.66190000000000004</v>
      </c>
      <c r="R9" s="117">
        <f t="shared" si="6"/>
        <v>-1.8895254079843559E-2</v>
      </c>
      <c r="S9" s="117">
        <f t="shared" si="7"/>
        <v>-1.2826249067859719E-2</v>
      </c>
      <c r="T9" s="168">
        <v>1184319494.51</v>
      </c>
      <c r="U9" s="179">
        <v>0.65600000000000003</v>
      </c>
      <c r="V9" s="117">
        <f t="shared" si="8"/>
        <v>-1.6398402944513751E-2</v>
      </c>
      <c r="W9" s="117">
        <f t="shared" si="9"/>
        <v>-8.9137331923251489E-3</v>
      </c>
      <c r="X9" s="168">
        <v>1175924141.04</v>
      </c>
      <c r="Y9" s="179">
        <v>0.65149999999999997</v>
      </c>
      <c r="Z9" s="117">
        <f t="shared" si="10"/>
        <v>-7.0887573065522491E-3</v>
      </c>
      <c r="AA9" s="117">
        <f t="shared" si="11"/>
        <v>-6.8597560975610658E-3</v>
      </c>
      <c r="AB9" s="168">
        <v>1181550178.8800001</v>
      </c>
      <c r="AC9" s="179">
        <v>0.65459999999999996</v>
      </c>
      <c r="AD9" s="117">
        <f t="shared" si="12"/>
        <v>4.7843544014875179E-3</v>
      </c>
      <c r="AE9" s="117">
        <f t="shared" si="13"/>
        <v>4.7582501918649149E-3</v>
      </c>
      <c r="AF9" s="168">
        <v>1181550178.8800001</v>
      </c>
      <c r="AG9" s="179">
        <v>0.65459999999999996</v>
      </c>
      <c r="AH9" s="117">
        <f t="shared" si="14"/>
        <v>0</v>
      </c>
      <c r="AI9" s="117">
        <f t="shared" si="15"/>
        <v>0</v>
      </c>
      <c r="AJ9" s="118">
        <f t="shared" si="16"/>
        <v>-5.2602447919891243E-3</v>
      </c>
      <c r="AK9" s="118">
        <f t="shared" si="17"/>
        <v>-3.9733279588204974E-3</v>
      </c>
      <c r="AL9" s="119">
        <f t="shared" si="18"/>
        <v>-4.6312545487036505E-2</v>
      </c>
      <c r="AM9" s="119">
        <f t="shared" si="19"/>
        <v>-3.6219081272084903E-2</v>
      </c>
      <c r="AN9" s="120">
        <f t="shared" si="20"/>
        <v>9.103914575695711E-3</v>
      </c>
      <c r="AO9" s="205">
        <f t="shared" si="21"/>
        <v>6.9600290034856184E-3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2187615038.3099999</v>
      </c>
      <c r="C10" s="179">
        <v>14.8024</v>
      </c>
      <c r="D10" s="168">
        <v>2236275134.1100001</v>
      </c>
      <c r="E10" s="179">
        <v>15.1259</v>
      </c>
      <c r="F10" s="117">
        <f t="shared" si="0"/>
        <v>2.2243445463600221E-2</v>
      </c>
      <c r="G10" s="117">
        <f t="shared" si="1"/>
        <v>2.1854564124736478E-2</v>
      </c>
      <c r="H10" s="168">
        <v>2228007704.98</v>
      </c>
      <c r="I10" s="179">
        <v>15.0846</v>
      </c>
      <c r="J10" s="117">
        <f t="shared" si="2"/>
        <v>-3.6969642079798968E-3</v>
      </c>
      <c r="K10" s="117">
        <f t="shared" si="3"/>
        <v>-2.7304160413595007E-3</v>
      </c>
      <c r="L10" s="168">
        <v>2218267521.29</v>
      </c>
      <c r="M10" s="179">
        <v>15.0784</v>
      </c>
      <c r="N10" s="117">
        <f t="shared" si="4"/>
        <v>-4.3717010799509291E-3</v>
      </c>
      <c r="O10" s="117">
        <f t="shared" si="5"/>
        <v>-4.1101520756266398E-4</v>
      </c>
      <c r="P10" s="168">
        <v>2197928098.3600001</v>
      </c>
      <c r="Q10" s="179">
        <v>14.9057</v>
      </c>
      <c r="R10" s="117">
        <f t="shared" si="6"/>
        <v>-9.1690577149918084E-3</v>
      </c>
      <c r="S10" s="117">
        <f t="shared" si="7"/>
        <v>-1.145346986417662E-2</v>
      </c>
      <c r="T10" s="168">
        <v>2164778512.7399998</v>
      </c>
      <c r="U10" s="179">
        <v>14.6835</v>
      </c>
      <c r="V10" s="117">
        <f t="shared" si="8"/>
        <v>-1.5082197477130924E-2</v>
      </c>
      <c r="W10" s="117">
        <f t="shared" si="9"/>
        <v>-1.490704898126214E-2</v>
      </c>
      <c r="X10" s="168">
        <v>2155114224.5300002</v>
      </c>
      <c r="Y10" s="179">
        <v>14.6059</v>
      </c>
      <c r="Z10" s="117">
        <f t="shared" si="10"/>
        <v>-4.4643311789746539E-3</v>
      </c>
      <c r="AA10" s="117">
        <f t="shared" si="11"/>
        <v>-5.2848435318555067E-3</v>
      </c>
      <c r="AB10" s="168">
        <v>2147188345.5999999</v>
      </c>
      <c r="AC10" s="179">
        <v>14.5543</v>
      </c>
      <c r="AD10" s="117">
        <f t="shared" si="12"/>
        <v>-3.6777071209433583E-3</v>
      </c>
      <c r="AE10" s="117">
        <f t="shared" si="13"/>
        <v>-3.5328189293368116E-3</v>
      </c>
      <c r="AF10" s="168">
        <v>2121008132.4300001</v>
      </c>
      <c r="AG10" s="179">
        <v>14.3949</v>
      </c>
      <c r="AH10" s="117">
        <f t="shared" si="14"/>
        <v>-1.2192788407988571E-2</v>
      </c>
      <c r="AI10" s="117">
        <f t="shared" si="15"/>
        <v>-1.0952089760414433E-2</v>
      </c>
      <c r="AJ10" s="118">
        <f t="shared" si="16"/>
        <v>-3.8014127155449901E-3</v>
      </c>
      <c r="AK10" s="118">
        <f t="shared" si="17"/>
        <v>-3.4271422739038998E-3</v>
      </c>
      <c r="AL10" s="119">
        <f t="shared" si="18"/>
        <v>-5.1544195041937177E-2</v>
      </c>
      <c r="AM10" s="119">
        <f t="shared" si="19"/>
        <v>-4.8327702814377982E-2</v>
      </c>
      <c r="AN10" s="120">
        <f t="shared" si="20"/>
        <v>1.1374209194071077E-2</v>
      </c>
      <c r="AO10" s="205">
        <f t="shared" si="21"/>
        <v>1.137066637788749E-2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197393618.00999999</v>
      </c>
      <c r="C11" s="179">
        <v>118.08</v>
      </c>
      <c r="D11" s="168">
        <v>198676345.09</v>
      </c>
      <c r="E11" s="179">
        <v>118.89</v>
      </c>
      <c r="F11" s="117">
        <f t="shared" si="0"/>
        <v>6.4983209332280948E-3</v>
      </c>
      <c r="G11" s="117">
        <f t="shared" si="1"/>
        <v>6.8597560975609947E-3</v>
      </c>
      <c r="H11" s="168">
        <v>201330975.19</v>
      </c>
      <c r="I11" s="179">
        <v>120.47</v>
      </c>
      <c r="J11" s="117">
        <f t="shared" si="2"/>
        <v>1.3361581112222755E-2</v>
      </c>
      <c r="K11" s="117">
        <f t="shared" si="3"/>
        <v>1.3289595424341815E-2</v>
      </c>
      <c r="L11" s="168">
        <v>201061339.75999999</v>
      </c>
      <c r="M11" s="179">
        <v>120.21</v>
      </c>
      <c r="N11" s="117">
        <f t="shared" si="4"/>
        <v>-1.3392645108163158E-3</v>
      </c>
      <c r="O11" s="117">
        <f t="shared" si="5"/>
        <v>-2.1582136631526946E-3</v>
      </c>
      <c r="P11" s="168">
        <v>196858845.03999999</v>
      </c>
      <c r="Q11" s="179">
        <v>199</v>
      </c>
      <c r="R11" s="117">
        <f t="shared" si="6"/>
        <v>-2.0901555341351911E-2</v>
      </c>
      <c r="S11" s="117">
        <f t="shared" si="7"/>
        <v>0.6554363197737294</v>
      </c>
      <c r="T11" s="168">
        <v>194046072.47</v>
      </c>
      <c r="U11" s="179">
        <v>197.29</v>
      </c>
      <c r="V11" s="117">
        <f t="shared" si="8"/>
        <v>-1.4288271220063604E-2</v>
      </c>
      <c r="W11" s="117">
        <f t="shared" si="9"/>
        <v>-8.5929648241206431E-3</v>
      </c>
      <c r="X11" s="168">
        <v>192790224.59999999</v>
      </c>
      <c r="Y11" s="179">
        <v>196.24</v>
      </c>
      <c r="Z11" s="117">
        <f t="shared" si="10"/>
        <v>-6.4719056356791864E-3</v>
      </c>
      <c r="AA11" s="117">
        <f t="shared" si="11"/>
        <v>-5.3221146535555935E-3</v>
      </c>
      <c r="AB11" s="168">
        <v>194842401.84</v>
      </c>
      <c r="AC11" s="179">
        <v>197.61</v>
      </c>
      <c r="AD11" s="117">
        <f t="shared" si="12"/>
        <v>1.0644612527724653E-2</v>
      </c>
      <c r="AE11" s="117">
        <f t="shared" si="13"/>
        <v>6.9812474520994927E-3</v>
      </c>
      <c r="AF11" s="168">
        <v>189766120.25</v>
      </c>
      <c r="AG11" s="179">
        <v>194.58</v>
      </c>
      <c r="AH11" s="117">
        <f t="shared" si="14"/>
        <v>-2.6053269422168828E-2</v>
      </c>
      <c r="AI11" s="117">
        <f t="shared" si="15"/>
        <v>-1.5333232123880375E-2</v>
      </c>
      <c r="AJ11" s="118">
        <f t="shared" si="16"/>
        <v>-4.8187189446130428E-3</v>
      </c>
      <c r="AK11" s="118">
        <f t="shared" si="17"/>
        <v>8.1395049185377794E-2</v>
      </c>
      <c r="AL11" s="119">
        <f t="shared" si="18"/>
        <v>-4.4847940181120649E-2</v>
      </c>
      <c r="AM11" s="119">
        <f t="shared" si="19"/>
        <v>0.63663890991672989</v>
      </c>
      <c r="AN11" s="120">
        <f t="shared" si="20"/>
        <v>1.4695913582716161E-2</v>
      </c>
      <c r="AO11" s="205">
        <f t="shared" si="21"/>
        <v>0.232136005172489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217309078.05000001</v>
      </c>
      <c r="C12" s="179">
        <v>7.8280000000000003</v>
      </c>
      <c r="D12" s="168">
        <v>219034657.12</v>
      </c>
      <c r="E12" s="179">
        <v>7.8898000000000001</v>
      </c>
      <c r="F12" s="117">
        <f t="shared" si="0"/>
        <v>7.9406672076670418E-3</v>
      </c>
      <c r="G12" s="117">
        <f t="shared" si="1"/>
        <v>7.8947368421052443E-3</v>
      </c>
      <c r="H12" s="168">
        <v>217838058.84</v>
      </c>
      <c r="I12" s="179">
        <v>7.8463000000000003</v>
      </c>
      <c r="J12" s="117">
        <f t="shared" si="2"/>
        <v>-5.4630545491457759E-3</v>
      </c>
      <c r="K12" s="117">
        <f t="shared" si="3"/>
        <v>-5.5134477426550576E-3</v>
      </c>
      <c r="L12" s="168">
        <v>218091018.84999999</v>
      </c>
      <c r="M12" s="179">
        <v>7.8552999999999997</v>
      </c>
      <c r="N12" s="117">
        <f t="shared" si="4"/>
        <v>1.1612296370387106E-3</v>
      </c>
      <c r="O12" s="117">
        <f t="shared" si="5"/>
        <v>1.1470374571453364E-3</v>
      </c>
      <c r="P12" s="168">
        <v>211096614.80000001</v>
      </c>
      <c r="Q12" s="179">
        <v>7.6037999999999997</v>
      </c>
      <c r="R12" s="117">
        <f t="shared" si="6"/>
        <v>-3.207103202544364E-2</v>
      </c>
      <c r="S12" s="117">
        <f t="shared" si="7"/>
        <v>-3.201660025715123E-2</v>
      </c>
      <c r="T12" s="168">
        <v>210358851.53999999</v>
      </c>
      <c r="U12" s="179">
        <v>7.5777000000000001</v>
      </c>
      <c r="V12" s="117">
        <f t="shared" si="8"/>
        <v>-3.4949080576161858E-3</v>
      </c>
      <c r="W12" s="117">
        <f t="shared" si="9"/>
        <v>-3.4324942791761448E-3</v>
      </c>
      <c r="X12" s="168">
        <v>204453427.38</v>
      </c>
      <c r="Y12" s="179">
        <v>7.3658999999999999</v>
      </c>
      <c r="Z12" s="117">
        <f t="shared" si="10"/>
        <v>-2.8073095649493375E-2</v>
      </c>
      <c r="AA12" s="117">
        <f t="shared" si="11"/>
        <v>-2.795043350884836E-2</v>
      </c>
      <c r="AB12" s="168">
        <v>209318266.41</v>
      </c>
      <c r="AC12" s="179">
        <v>7.5412999999999997</v>
      </c>
      <c r="AD12" s="117">
        <f t="shared" si="12"/>
        <v>2.3794362815733792E-2</v>
      </c>
      <c r="AE12" s="117">
        <f t="shared" si="13"/>
        <v>2.3812432968136926E-2</v>
      </c>
      <c r="AF12" s="168">
        <v>205967660.05000001</v>
      </c>
      <c r="AG12" s="179">
        <v>7.4196999999999997</v>
      </c>
      <c r="AH12" s="117">
        <f t="shared" si="14"/>
        <v>-1.6007233470188498E-2</v>
      </c>
      <c r="AI12" s="117">
        <f t="shared" si="15"/>
        <v>-1.6124540861655143E-2</v>
      </c>
      <c r="AJ12" s="118">
        <f t="shared" si="16"/>
        <v>-6.526633011430992E-3</v>
      </c>
      <c r="AK12" s="118">
        <f t="shared" si="17"/>
        <v>-6.5229136727623024E-3</v>
      </c>
      <c r="AL12" s="119">
        <f t="shared" si="18"/>
        <v>-5.9657212433012953E-2</v>
      </c>
      <c r="AM12" s="119">
        <f t="shared" si="19"/>
        <v>-5.9583259398210395E-2</v>
      </c>
      <c r="AN12" s="120">
        <f t="shared" si="20"/>
        <v>1.8534676032015217E-2</v>
      </c>
      <c r="AO12" s="205">
        <f t="shared" si="21"/>
        <v>1.8511608993444582E-2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332007801.70999998</v>
      </c>
      <c r="C13" s="167">
        <v>1954.31</v>
      </c>
      <c r="D13" s="167">
        <v>336238425.82999998</v>
      </c>
      <c r="E13" s="167">
        <v>1979.24</v>
      </c>
      <c r="F13" s="117">
        <f t="shared" si="0"/>
        <v>1.2742544296279348E-2</v>
      </c>
      <c r="G13" s="117">
        <f t="shared" si="1"/>
        <v>1.2756420424600019E-2</v>
      </c>
      <c r="H13" s="167">
        <v>332001192.16000003</v>
      </c>
      <c r="I13" s="167">
        <v>1954.25</v>
      </c>
      <c r="J13" s="117">
        <f t="shared" si="2"/>
        <v>-1.2601872196910283E-2</v>
      </c>
      <c r="K13" s="117">
        <f t="shared" si="3"/>
        <v>-1.2626058487096062E-2</v>
      </c>
      <c r="L13" s="167">
        <v>331086259.02999997</v>
      </c>
      <c r="M13" s="167">
        <v>1948.83</v>
      </c>
      <c r="N13" s="117">
        <f t="shared" si="4"/>
        <v>-2.7558127850309789E-3</v>
      </c>
      <c r="O13" s="117">
        <f t="shared" si="5"/>
        <v>-2.773442497121695E-3</v>
      </c>
      <c r="P13" s="167">
        <v>324570193.61000001</v>
      </c>
      <c r="Q13" s="167">
        <v>1910.23</v>
      </c>
      <c r="R13" s="117">
        <f t="shared" si="6"/>
        <v>-1.968086938760431E-2</v>
      </c>
      <c r="S13" s="117">
        <f t="shared" si="7"/>
        <v>-1.9806755848380778E-2</v>
      </c>
      <c r="T13" s="167">
        <v>323009886.22000003</v>
      </c>
      <c r="U13" s="167">
        <v>1901.03</v>
      </c>
      <c r="V13" s="117">
        <f t="shared" si="8"/>
        <v>-4.8073033837322532E-3</v>
      </c>
      <c r="W13" s="117">
        <f t="shared" si="9"/>
        <v>-4.8161739685797234E-3</v>
      </c>
      <c r="X13" s="167">
        <v>316252672.74000001</v>
      </c>
      <c r="Y13" s="167">
        <v>1861.53</v>
      </c>
      <c r="Z13" s="117">
        <f t="shared" si="10"/>
        <v>-2.0919525278547429E-2</v>
      </c>
      <c r="AA13" s="117">
        <f t="shared" si="11"/>
        <v>-2.0778209707369162E-2</v>
      </c>
      <c r="AB13" s="167">
        <v>317758881.42000002</v>
      </c>
      <c r="AC13" s="167">
        <v>1870.45</v>
      </c>
      <c r="AD13" s="117">
        <f t="shared" si="12"/>
        <v>4.7626749426345639E-3</v>
      </c>
      <c r="AE13" s="117">
        <f t="shared" si="13"/>
        <v>4.7917573179052028E-3</v>
      </c>
      <c r="AF13" s="167">
        <v>317758881.42000002</v>
      </c>
      <c r="AG13" s="167">
        <v>1853.36</v>
      </c>
      <c r="AH13" s="117">
        <f t="shared" si="14"/>
        <v>0</v>
      </c>
      <c r="AI13" s="117">
        <f t="shared" si="15"/>
        <v>-9.1368387286482645E-3</v>
      </c>
      <c r="AJ13" s="118">
        <f t="shared" si="16"/>
        <v>-5.4075204741139181E-3</v>
      </c>
      <c r="AK13" s="118">
        <f t="shared" si="17"/>
        <v>-6.5486626868363085E-3</v>
      </c>
      <c r="AL13" s="119">
        <f t="shared" si="18"/>
        <v>-5.4959644675897652E-2</v>
      </c>
      <c r="AM13" s="119">
        <f t="shared" si="19"/>
        <v>-6.3600169762130968E-2</v>
      </c>
      <c r="AN13" s="120">
        <f t="shared" si="20"/>
        <v>1.1744909516506778E-2</v>
      </c>
      <c r="AO13" s="205">
        <f t="shared" si="21"/>
        <v>1.1590856014790851E-2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150622564.15000001</v>
      </c>
      <c r="C14" s="167">
        <v>95.51</v>
      </c>
      <c r="D14" s="167">
        <v>148237483.31</v>
      </c>
      <c r="E14" s="167">
        <v>95.91</v>
      </c>
      <c r="F14" s="117">
        <f t="shared" si="0"/>
        <v>-1.583481766798752E-2</v>
      </c>
      <c r="G14" s="117">
        <f t="shared" si="1"/>
        <v>4.1880431368442198E-3</v>
      </c>
      <c r="H14" s="167">
        <v>155307750.94</v>
      </c>
      <c r="I14" s="167">
        <v>96.16</v>
      </c>
      <c r="J14" s="117">
        <f t="shared" si="2"/>
        <v>4.7695545499881267E-2</v>
      </c>
      <c r="K14" s="117">
        <f t="shared" si="3"/>
        <v>2.6066103638828068E-3</v>
      </c>
      <c r="L14" s="167">
        <v>155544201.43000001</v>
      </c>
      <c r="M14" s="167">
        <v>96.28</v>
      </c>
      <c r="N14" s="117">
        <f t="shared" si="4"/>
        <v>1.522464194921974E-3</v>
      </c>
      <c r="O14" s="117">
        <f t="shared" si="5"/>
        <v>1.2479201331115281E-3</v>
      </c>
      <c r="P14" s="167">
        <v>150611608.08000001</v>
      </c>
      <c r="Q14" s="167">
        <v>94.53</v>
      </c>
      <c r="R14" s="117">
        <f t="shared" si="6"/>
        <v>-3.171184335161361E-2</v>
      </c>
      <c r="S14" s="117">
        <f t="shared" si="7"/>
        <v>-1.8176152887411715E-2</v>
      </c>
      <c r="T14" s="167">
        <v>148812335.94</v>
      </c>
      <c r="U14" s="167">
        <v>93.57</v>
      </c>
      <c r="V14" s="117">
        <f t="shared" si="8"/>
        <v>-1.1946437349266601E-2</v>
      </c>
      <c r="W14" s="117">
        <f t="shared" si="9"/>
        <v>-1.0155506188511668E-2</v>
      </c>
      <c r="X14" s="167">
        <v>144162143.12</v>
      </c>
      <c r="Y14" s="167">
        <v>91.67</v>
      </c>
      <c r="Z14" s="117">
        <f t="shared" si="10"/>
        <v>-3.1248705227467938E-2</v>
      </c>
      <c r="AA14" s="117">
        <f t="shared" si="11"/>
        <v>-2.0305653521427717E-2</v>
      </c>
      <c r="AB14" s="167">
        <v>148139616.19999999</v>
      </c>
      <c r="AC14" s="167">
        <v>93.31</v>
      </c>
      <c r="AD14" s="117">
        <f t="shared" si="12"/>
        <v>2.7590274353018949E-2</v>
      </c>
      <c r="AE14" s="117">
        <f t="shared" si="13"/>
        <v>1.7890258536053239E-2</v>
      </c>
      <c r="AF14" s="167">
        <v>142055482.97</v>
      </c>
      <c r="AG14" s="167">
        <v>92.54</v>
      </c>
      <c r="AH14" s="117">
        <f t="shared" si="14"/>
        <v>-4.1070264565731943E-2</v>
      </c>
      <c r="AI14" s="117">
        <f t="shared" si="15"/>
        <v>-8.2520630157538952E-3</v>
      </c>
      <c r="AJ14" s="118">
        <f t="shared" si="16"/>
        <v>-6.8754730142806773E-3</v>
      </c>
      <c r="AK14" s="118">
        <f t="shared" si="17"/>
        <v>-3.8695679304016494E-3</v>
      </c>
      <c r="AL14" s="119">
        <f t="shared" si="18"/>
        <v>-4.1703354657417945E-2</v>
      </c>
      <c r="AM14" s="119">
        <f t="shared" si="19"/>
        <v>-3.5137107705140135E-2</v>
      </c>
      <c r="AN14" s="120">
        <f t="shared" si="20"/>
        <v>3.098980753602279E-2</v>
      </c>
      <c r="AO14" s="205">
        <f t="shared" si="21"/>
        <v>1.2762037896972769E-2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243845758.41</v>
      </c>
      <c r="C15" s="167">
        <v>0.97</v>
      </c>
      <c r="D15" s="167">
        <v>236140000</v>
      </c>
      <c r="E15" s="167">
        <v>0.94</v>
      </c>
      <c r="F15" s="117">
        <f t="shared" si="0"/>
        <v>-3.1600953242925001E-2</v>
      </c>
      <c r="G15" s="117">
        <f t="shared" si="1"/>
        <v>-3.0927835051546421E-2</v>
      </c>
      <c r="H15" s="167">
        <v>245536632.06</v>
      </c>
      <c r="I15" s="167">
        <v>0.98</v>
      </c>
      <c r="J15" s="117">
        <f t="shared" si="2"/>
        <v>3.9792631743880758E-2</v>
      </c>
      <c r="K15" s="117">
        <f t="shared" si="3"/>
        <v>4.2553191489361743E-2</v>
      </c>
      <c r="L15" s="167">
        <v>246317598.90000001</v>
      </c>
      <c r="M15" s="167">
        <v>0.98</v>
      </c>
      <c r="N15" s="117">
        <f t="shared" si="4"/>
        <v>3.1806530595775394E-3</v>
      </c>
      <c r="O15" s="117">
        <f t="shared" si="5"/>
        <v>0</v>
      </c>
      <c r="P15" s="167">
        <v>242712156.09</v>
      </c>
      <c r="Q15" s="167">
        <v>0.97</v>
      </c>
      <c r="R15" s="117">
        <f t="shared" si="6"/>
        <v>-1.463737396800356E-2</v>
      </c>
      <c r="S15" s="117">
        <f t="shared" si="7"/>
        <v>-1.0204081632653071E-2</v>
      </c>
      <c r="T15" s="167">
        <v>242680615.19999999</v>
      </c>
      <c r="U15" s="167">
        <v>0.97</v>
      </c>
      <c r="V15" s="117">
        <f t="shared" si="8"/>
        <v>-1.2995183474996544E-4</v>
      </c>
      <c r="W15" s="117">
        <f t="shared" si="9"/>
        <v>0</v>
      </c>
      <c r="X15" s="167">
        <v>242261214.27000001</v>
      </c>
      <c r="Y15" s="167">
        <v>0.96</v>
      </c>
      <c r="Z15" s="117">
        <f t="shared" si="10"/>
        <v>-1.728201198329488E-3</v>
      </c>
      <c r="AA15" s="117">
        <f t="shared" si="11"/>
        <v>-1.0309278350515474E-2</v>
      </c>
      <c r="AB15" s="167">
        <v>243929757.09</v>
      </c>
      <c r="AC15" s="167">
        <v>0.97</v>
      </c>
      <c r="AD15" s="117">
        <f t="shared" si="12"/>
        <v>6.8873708283340917E-3</v>
      </c>
      <c r="AE15" s="117">
        <f t="shared" si="13"/>
        <v>1.0416666666666676E-2</v>
      </c>
      <c r="AF15" s="167">
        <v>242049952.37</v>
      </c>
      <c r="AG15" s="167">
        <v>0.96</v>
      </c>
      <c r="AH15" s="117">
        <f t="shared" si="14"/>
        <v>-7.7063362109872826E-3</v>
      </c>
      <c r="AI15" s="117">
        <f t="shared" si="15"/>
        <v>-1.0309278350515474E-2</v>
      </c>
      <c r="AJ15" s="118">
        <f t="shared" si="16"/>
        <v>-7.4277010290036349E-4</v>
      </c>
      <c r="AK15" s="118">
        <f t="shared" si="17"/>
        <v>-1.0975769036502526E-3</v>
      </c>
      <c r="AL15" s="119">
        <f t="shared" si="18"/>
        <v>2.5027324341492355E-2</v>
      </c>
      <c r="AM15" s="119">
        <f t="shared" si="19"/>
        <v>2.1276595744680871E-2</v>
      </c>
      <c r="AN15" s="120">
        <f t="shared" si="20"/>
        <v>2.0395575359478443E-2</v>
      </c>
      <c r="AO15" s="205">
        <f t="shared" si="21"/>
        <v>2.1323562932847134E-2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216091631.65000001</v>
      </c>
      <c r="C16" s="167">
        <v>1.072192</v>
      </c>
      <c r="D16" s="167">
        <v>216714858.59</v>
      </c>
      <c r="E16" s="167">
        <v>1.0754220000000001</v>
      </c>
      <c r="F16" s="117">
        <f t="shared" si="0"/>
        <v>2.8840864185311343E-3</v>
      </c>
      <c r="G16" s="117">
        <f t="shared" si="1"/>
        <v>3.0125201456456178E-3</v>
      </c>
      <c r="H16" s="167">
        <v>216216913.33000001</v>
      </c>
      <c r="I16" s="167">
        <v>1.073285</v>
      </c>
      <c r="J16" s="117">
        <f t="shared" si="2"/>
        <v>-2.2976978285648912E-3</v>
      </c>
      <c r="K16" s="117">
        <f t="shared" si="3"/>
        <v>-1.9871269138998972E-3</v>
      </c>
      <c r="L16" s="167">
        <v>197518056.99000001</v>
      </c>
      <c r="M16" s="167">
        <v>1.0809629999999999</v>
      </c>
      <c r="N16" s="117">
        <f t="shared" si="4"/>
        <v>-8.648193174167168E-2</v>
      </c>
      <c r="O16" s="117">
        <f t="shared" si="5"/>
        <v>7.1537382894569955E-3</v>
      </c>
      <c r="P16" s="167">
        <v>191939252.36000001</v>
      </c>
      <c r="Q16" s="167">
        <v>1.051078</v>
      </c>
      <c r="R16" s="117">
        <f t="shared" si="6"/>
        <v>-2.824452971549047E-2</v>
      </c>
      <c r="S16" s="117">
        <f t="shared" si="7"/>
        <v>-2.7646644704767825E-2</v>
      </c>
      <c r="T16" s="167">
        <v>190671587.66</v>
      </c>
      <c r="U16" s="167">
        <v>1.0441929999999999</v>
      </c>
      <c r="V16" s="117">
        <f t="shared" si="8"/>
        <v>-6.6045099395427168E-3</v>
      </c>
      <c r="W16" s="117">
        <f t="shared" si="9"/>
        <v>-6.5504177615743359E-3</v>
      </c>
      <c r="X16" s="167">
        <v>183402814.75999999</v>
      </c>
      <c r="Y16" s="167">
        <v>1.00509</v>
      </c>
      <c r="Z16" s="117">
        <f t="shared" si="10"/>
        <v>-3.812195088531737E-2</v>
      </c>
      <c r="AA16" s="117">
        <f t="shared" si="11"/>
        <v>-3.7448057973956818E-2</v>
      </c>
      <c r="AB16" s="167">
        <v>189471059.02000001</v>
      </c>
      <c r="AC16" s="167">
        <v>1.0382979999999999</v>
      </c>
      <c r="AD16" s="117">
        <f t="shared" si="12"/>
        <v>3.3086974526213758E-2</v>
      </c>
      <c r="AE16" s="117">
        <f t="shared" si="13"/>
        <v>3.3039827279149031E-2</v>
      </c>
      <c r="AF16" s="167">
        <v>182889524.59</v>
      </c>
      <c r="AG16" s="167">
        <v>1.0029159999999999</v>
      </c>
      <c r="AH16" s="117">
        <f t="shared" si="14"/>
        <v>-3.4736357436548022E-2</v>
      </c>
      <c r="AI16" s="117">
        <f t="shared" si="15"/>
        <v>-3.4076922039722728E-2</v>
      </c>
      <c r="AJ16" s="118">
        <f t="shared" si="16"/>
        <v>-2.0064489575298782E-2</v>
      </c>
      <c r="AK16" s="118">
        <f t="shared" si="17"/>
        <v>-8.062885459958747E-3</v>
      </c>
      <c r="AL16" s="119">
        <f t="shared" si="18"/>
        <v>-0.156082209683618</v>
      </c>
      <c r="AM16" s="119">
        <f t="shared" si="19"/>
        <v>-6.7420975207872047E-2</v>
      </c>
      <c r="AN16" s="120">
        <f t="shared" si="20"/>
        <v>3.5593078205831692E-2</v>
      </c>
      <c r="AO16" s="205">
        <f t="shared" si="21"/>
        <v>2.392424870183741E-2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290706161.86000001</v>
      </c>
      <c r="C17" s="167">
        <v>98.92</v>
      </c>
      <c r="D17" s="167">
        <v>292348904.80000001</v>
      </c>
      <c r="E17" s="167">
        <v>99.48</v>
      </c>
      <c r="F17" s="117">
        <f t="shared" si="0"/>
        <v>5.6508707262666125E-3</v>
      </c>
      <c r="G17" s="117">
        <f t="shared" si="1"/>
        <v>5.6611403154064122E-3</v>
      </c>
      <c r="H17" s="167">
        <v>291171729.10000002</v>
      </c>
      <c r="I17" s="167">
        <v>99.09</v>
      </c>
      <c r="J17" s="117">
        <f t="shared" si="2"/>
        <v>-4.0266123138217686E-3</v>
      </c>
      <c r="K17" s="117">
        <f t="shared" si="3"/>
        <v>-3.9203860072376416E-3</v>
      </c>
      <c r="L17" s="167">
        <v>292125598.99000001</v>
      </c>
      <c r="M17" s="167">
        <v>99.42</v>
      </c>
      <c r="N17" s="117">
        <f t="shared" si="4"/>
        <v>3.27597013950619E-3</v>
      </c>
      <c r="O17" s="117">
        <f t="shared" si="5"/>
        <v>3.3303057826218414E-3</v>
      </c>
      <c r="P17" s="167">
        <v>286654294.07999998</v>
      </c>
      <c r="Q17" s="167">
        <v>97.62</v>
      </c>
      <c r="R17" s="117">
        <f t="shared" si="6"/>
        <v>-1.8729289486839253E-2</v>
      </c>
      <c r="S17" s="117">
        <f t="shared" si="7"/>
        <v>-1.8105009052504499E-2</v>
      </c>
      <c r="T17" s="167">
        <v>282963543.91000003</v>
      </c>
      <c r="U17" s="167">
        <v>97.48</v>
      </c>
      <c r="V17" s="117">
        <f t="shared" si="8"/>
        <v>-1.2875265594207132E-2</v>
      </c>
      <c r="W17" s="117">
        <f t="shared" si="9"/>
        <v>-1.4341323499282991E-3</v>
      </c>
      <c r="X17" s="167">
        <v>276202993.56999999</v>
      </c>
      <c r="Y17" s="167">
        <v>95.14</v>
      </c>
      <c r="Z17" s="117">
        <f t="shared" si="10"/>
        <v>-2.3891948222666833E-2</v>
      </c>
      <c r="AA17" s="117">
        <f t="shared" si="11"/>
        <v>-2.4004924086992237E-2</v>
      </c>
      <c r="AB17" s="167">
        <v>279800604.26999998</v>
      </c>
      <c r="AC17" s="167">
        <v>96.38</v>
      </c>
      <c r="AD17" s="117">
        <f t="shared" si="12"/>
        <v>1.3025241520737614E-2</v>
      </c>
      <c r="AE17" s="117">
        <f t="shared" si="13"/>
        <v>1.303342442715992E-2</v>
      </c>
      <c r="AF17" s="167">
        <v>274542211.48000002</v>
      </c>
      <c r="AG17" s="167">
        <v>94.58</v>
      </c>
      <c r="AH17" s="117">
        <f t="shared" si="14"/>
        <v>-1.8793357518719852E-2</v>
      </c>
      <c r="AI17" s="117">
        <f t="shared" si="15"/>
        <v>-1.8676073874247742E-2</v>
      </c>
      <c r="AJ17" s="118">
        <f t="shared" si="16"/>
        <v>-7.0455488437180525E-3</v>
      </c>
      <c r="AK17" s="118">
        <f t="shared" si="17"/>
        <v>-5.5144568557152808E-3</v>
      </c>
      <c r="AL17" s="119">
        <f t="shared" si="18"/>
        <v>-6.0909047469091093E-2</v>
      </c>
      <c r="AM17" s="119">
        <f t="shared" si="19"/>
        <v>-4.9256131885806249E-2</v>
      </c>
      <c r="AN17" s="120">
        <f t="shared" si="20"/>
        <v>1.3480096444916564E-2</v>
      </c>
      <c r="AO17" s="205">
        <f t="shared" si="21"/>
        <v>1.3309423910895164E-2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10849529404.829998</v>
      </c>
      <c r="C18" s="173"/>
      <c r="D18" s="172">
        <f>SUM(D5:D17)</f>
        <v>10969538984.709999</v>
      </c>
      <c r="E18" s="173"/>
      <c r="F18" s="117">
        <f>((D18-B18)/B18)</f>
        <v>1.1061270530920462E-2</v>
      </c>
      <c r="G18" s="117"/>
      <c r="H18" s="172">
        <f>SUM(H5:H17)</f>
        <v>10920789015.190001</v>
      </c>
      <c r="I18" s="173"/>
      <c r="J18" s="117">
        <f>((H18-D18)/D18)</f>
        <v>-4.4441219989234896E-3</v>
      </c>
      <c r="K18" s="117"/>
      <c r="L18" s="172">
        <f>SUM(L5:L17)</f>
        <v>10925603937.280003</v>
      </c>
      <c r="M18" s="173"/>
      <c r="N18" s="117">
        <f>((L18-H18)/H18)</f>
        <v>4.4089507482516723E-4</v>
      </c>
      <c r="O18" s="117"/>
      <c r="P18" s="172">
        <f>SUM(P5:P17)</f>
        <v>10754012397.580002</v>
      </c>
      <c r="Q18" s="173"/>
      <c r="R18" s="117">
        <f>((P18-L18)/L18)</f>
        <v>-1.5705451221282286E-2</v>
      </c>
      <c r="S18" s="117"/>
      <c r="T18" s="172">
        <f>SUM(T5:T17)</f>
        <v>10674622819.110001</v>
      </c>
      <c r="U18" s="173"/>
      <c r="V18" s="117">
        <f>((T18-P18)/P18)</f>
        <v>-7.3823216428378332E-3</v>
      </c>
      <c r="W18" s="117"/>
      <c r="X18" s="172">
        <f>SUM(X5:X17)</f>
        <v>10779643909.360001</v>
      </c>
      <c r="Y18" s="173"/>
      <c r="Z18" s="117">
        <f>((X18-T18)/T18)</f>
        <v>9.8383888620390773E-3</v>
      </c>
      <c r="AA18" s="117"/>
      <c r="AB18" s="172">
        <f>SUM(AB5:AB17)</f>
        <v>10784601598.070002</v>
      </c>
      <c r="AC18" s="173"/>
      <c r="AD18" s="117">
        <f>((AB18-X18)/X18)</f>
        <v>4.5991210393287797E-4</v>
      </c>
      <c r="AE18" s="117"/>
      <c r="AF18" s="172">
        <f>SUM(AF5:AF17)</f>
        <v>10700520069.039999</v>
      </c>
      <c r="AG18" s="173"/>
      <c r="AH18" s="117">
        <f>((AF18-AB18)/AB18)</f>
        <v>-7.7964427582609746E-3</v>
      </c>
      <c r="AI18" s="117"/>
      <c r="AJ18" s="118">
        <f t="shared" si="16"/>
        <v>-1.6909838811983752E-3</v>
      </c>
      <c r="AK18" s="118"/>
      <c r="AL18" s="119">
        <f t="shared" si="18"/>
        <v>-2.4524177000052123E-2</v>
      </c>
      <c r="AM18" s="119"/>
      <c r="AN18" s="120">
        <f t="shared" si="20"/>
        <v>9.0897957528838433E-3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340585319302.59003</v>
      </c>
      <c r="C20" s="175">
        <v>100</v>
      </c>
      <c r="D20" s="175">
        <v>340597891934.76001</v>
      </c>
      <c r="E20" s="175">
        <v>100</v>
      </c>
      <c r="F20" s="117">
        <f t="shared" ref="F20:F42" si="22">((D20-B20)/B20)</f>
        <v>3.6914780107749936E-5</v>
      </c>
      <c r="G20" s="117">
        <f t="shared" ref="G20:G42" si="23">((E20-C20)/C20)</f>
        <v>0</v>
      </c>
      <c r="H20" s="175">
        <v>336454129722.45001</v>
      </c>
      <c r="I20" s="175">
        <v>100</v>
      </c>
      <c r="J20" s="117">
        <f t="shared" ref="J20:J42" si="24">((H20-D20)/D20)</f>
        <v>-1.2166141689167343E-2</v>
      </c>
      <c r="K20" s="117">
        <f t="shared" ref="K20:K42" si="25">((I20-E20)/E20)</f>
        <v>0</v>
      </c>
      <c r="L20" s="175">
        <v>334441192909.90002</v>
      </c>
      <c r="M20" s="175">
        <v>100</v>
      </c>
      <c r="N20" s="117">
        <f t="shared" ref="N20:N42" si="26">((L20-H20)/H20)</f>
        <v>-5.9827971623071267E-3</v>
      </c>
      <c r="O20" s="117">
        <f t="shared" ref="O20:O42" si="27">((M20-I20)/I20)</f>
        <v>0</v>
      </c>
      <c r="P20" s="175">
        <v>332460838671.04999</v>
      </c>
      <c r="Q20" s="175">
        <v>100</v>
      </c>
      <c r="R20" s="117">
        <f t="shared" ref="R20:R42" si="28">((P20-L20)/L20)</f>
        <v>-5.9213825355046894E-3</v>
      </c>
      <c r="S20" s="117">
        <f t="shared" ref="S20:S42" si="29">((Q20-M20)/M20)</f>
        <v>0</v>
      </c>
      <c r="T20" s="175">
        <v>331311471559.48999</v>
      </c>
      <c r="U20" s="175">
        <v>100</v>
      </c>
      <c r="V20" s="117">
        <f t="shared" ref="V20:V42" si="30">((T20-P20)/P20)</f>
        <v>-3.4571503704146859E-3</v>
      </c>
      <c r="W20" s="117">
        <f t="shared" ref="W20:W42" si="31">((U20-Q20)/Q20)</f>
        <v>0</v>
      </c>
      <c r="X20" s="175">
        <v>329208296011.03998</v>
      </c>
      <c r="Y20" s="175">
        <v>100</v>
      </c>
      <c r="Z20" s="117">
        <f t="shared" ref="Z20:Z42" si="32">((X20-T20)/T20)</f>
        <v>-6.3480311700356198E-3</v>
      </c>
      <c r="AA20" s="117">
        <f t="shared" ref="AA20:AA42" si="33">((Y20-U20)/U20)</f>
        <v>0</v>
      </c>
      <c r="AB20" s="175">
        <v>337506291025.09003</v>
      </c>
      <c r="AC20" s="175">
        <v>100</v>
      </c>
      <c r="AD20" s="117">
        <f t="shared" ref="AD20:AD42" si="34">((AB20-X20)/X20)</f>
        <v>2.5205911013165282E-2</v>
      </c>
      <c r="AE20" s="117">
        <f t="shared" ref="AE20:AE42" si="35">((AC20-Y20)/Y20)</f>
        <v>0</v>
      </c>
      <c r="AF20" s="175">
        <v>334972945330.70001</v>
      </c>
      <c r="AG20" s="175">
        <v>100</v>
      </c>
      <c r="AH20" s="117">
        <f t="shared" ref="AH20:AH42" si="36">((AF20-AB20)/AB20)</f>
        <v>-7.5060695511648618E-3</v>
      </c>
      <c r="AI20" s="117">
        <f t="shared" ref="AI20:AI42" si="37">((AG20-AC20)/AC20)</f>
        <v>0</v>
      </c>
      <c r="AJ20" s="118">
        <f t="shared" si="16"/>
        <v>-2.0173433356651615E-3</v>
      </c>
      <c r="AK20" s="118">
        <f t="shared" si="17"/>
        <v>0</v>
      </c>
      <c r="AL20" s="119">
        <f t="shared" si="18"/>
        <v>-1.6514919021100197E-2</v>
      </c>
      <c r="AM20" s="119">
        <f t="shared" si="19"/>
        <v>0</v>
      </c>
      <c r="AN20" s="120">
        <f t="shared" si="20"/>
        <v>1.1527879403412086E-2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235739543549.20999</v>
      </c>
      <c r="C21" s="175">
        <v>100</v>
      </c>
      <c r="D21" s="175">
        <v>235916254304.48001</v>
      </c>
      <c r="E21" s="175">
        <v>100</v>
      </c>
      <c r="F21" s="117">
        <f t="shared" si="22"/>
        <v>7.4960166889918335E-4</v>
      </c>
      <c r="G21" s="117">
        <f t="shared" si="23"/>
        <v>0</v>
      </c>
      <c r="H21" s="175">
        <v>235916254304.48001</v>
      </c>
      <c r="I21" s="175">
        <v>100</v>
      </c>
      <c r="J21" s="117">
        <f t="shared" si="24"/>
        <v>0</v>
      </c>
      <c r="K21" s="117">
        <f t="shared" si="25"/>
        <v>0</v>
      </c>
      <c r="L21" s="175">
        <v>228259992659.17999</v>
      </c>
      <c r="M21" s="175">
        <v>100</v>
      </c>
      <c r="N21" s="117">
        <f t="shared" si="26"/>
        <v>-3.2453302837788515E-2</v>
      </c>
      <c r="O21" s="117">
        <f t="shared" si="27"/>
        <v>0</v>
      </c>
      <c r="P21" s="175">
        <v>230151198227.95001</v>
      </c>
      <c r="Q21" s="175">
        <v>100</v>
      </c>
      <c r="R21" s="117">
        <f t="shared" si="28"/>
        <v>8.2853133689258455E-3</v>
      </c>
      <c r="S21" s="117">
        <f t="shared" si="29"/>
        <v>0</v>
      </c>
      <c r="T21" s="175">
        <v>234996734747.87</v>
      </c>
      <c r="U21" s="175">
        <v>100</v>
      </c>
      <c r="V21" s="117">
        <f t="shared" si="30"/>
        <v>2.1053709723122056E-2</v>
      </c>
      <c r="W21" s="117">
        <f t="shared" si="31"/>
        <v>0</v>
      </c>
      <c r="X21" s="175">
        <v>237439933359.64001</v>
      </c>
      <c r="Y21" s="175">
        <v>100</v>
      </c>
      <c r="Z21" s="117">
        <f t="shared" si="32"/>
        <v>1.0396734296718413E-2</v>
      </c>
      <c r="AA21" s="117">
        <f t="shared" si="33"/>
        <v>0</v>
      </c>
      <c r="AB21" s="175">
        <v>236836084244.31</v>
      </c>
      <c r="AC21" s="175">
        <v>100</v>
      </c>
      <c r="AD21" s="117">
        <f t="shared" si="34"/>
        <v>-2.5431657884412936E-3</v>
      </c>
      <c r="AE21" s="117">
        <f t="shared" si="35"/>
        <v>0</v>
      </c>
      <c r="AF21" s="175">
        <v>226037250060.29001</v>
      </c>
      <c r="AG21" s="175">
        <v>100</v>
      </c>
      <c r="AH21" s="117">
        <f t="shared" si="36"/>
        <v>-4.5596236817023086E-2</v>
      </c>
      <c r="AI21" s="117">
        <f t="shared" si="37"/>
        <v>0</v>
      </c>
      <c r="AJ21" s="118">
        <f t="shared" si="16"/>
        <v>-5.0134182981984247E-3</v>
      </c>
      <c r="AK21" s="118">
        <f t="shared" si="17"/>
        <v>0</v>
      </c>
      <c r="AL21" s="119">
        <f t="shared" si="18"/>
        <v>-4.187504703020542E-2</v>
      </c>
      <c r="AM21" s="119">
        <f t="shared" si="19"/>
        <v>0</v>
      </c>
      <c r="AN21" s="120">
        <f t="shared" si="20"/>
        <v>2.254578060729653E-2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18170203629.82</v>
      </c>
      <c r="C22" s="175">
        <v>1</v>
      </c>
      <c r="D22" s="175">
        <v>17918710987</v>
      </c>
      <c r="E22" s="175">
        <v>1</v>
      </c>
      <c r="F22" s="117">
        <f t="shared" si="22"/>
        <v>-1.3840936950605384E-2</v>
      </c>
      <c r="G22" s="117">
        <f t="shared" si="23"/>
        <v>0</v>
      </c>
      <c r="H22" s="175">
        <v>17744786826.790001</v>
      </c>
      <c r="I22" s="175">
        <v>1</v>
      </c>
      <c r="J22" s="117">
        <f t="shared" si="24"/>
        <v>-9.7062874855329065E-3</v>
      </c>
      <c r="K22" s="117">
        <f t="shared" si="25"/>
        <v>0</v>
      </c>
      <c r="L22" s="175">
        <v>18742139800.029999</v>
      </c>
      <c r="M22" s="175">
        <v>1</v>
      </c>
      <c r="N22" s="117">
        <f t="shared" si="26"/>
        <v>5.6205407423337142E-2</v>
      </c>
      <c r="O22" s="117">
        <f t="shared" si="27"/>
        <v>0</v>
      </c>
      <c r="P22" s="175">
        <v>19140896925.869999</v>
      </c>
      <c r="Q22" s="175">
        <v>1</v>
      </c>
      <c r="R22" s="117">
        <f t="shared" si="28"/>
        <v>2.1275965823249376E-2</v>
      </c>
      <c r="S22" s="117">
        <f t="shared" si="29"/>
        <v>0</v>
      </c>
      <c r="T22" s="175">
        <v>18545234929.049999</v>
      </c>
      <c r="U22" s="175">
        <v>1</v>
      </c>
      <c r="V22" s="117">
        <f t="shared" si="30"/>
        <v>-3.1119858130312011E-2</v>
      </c>
      <c r="W22" s="117">
        <f t="shared" si="31"/>
        <v>0</v>
      </c>
      <c r="X22" s="175">
        <v>19044827637.68</v>
      </c>
      <c r="Y22" s="175">
        <v>1</v>
      </c>
      <c r="Z22" s="117">
        <f t="shared" si="32"/>
        <v>2.6939141539124911E-2</v>
      </c>
      <c r="AA22" s="117">
        <f t="shared" si="33"/>
        <v>0</v>
      </c>
      <c r="AB22" s="175">
        <v>21399084588.810001</v>
      </c>
      <c r="AC22" s="175">
        <v>1</v>
      </c>
      <c r="AD22" s="117">
        <f t="shared" si="34"/>
        <v>0.12361660582698723</v>
      </c>
      <c r="AE22" s="117">
        <f t="shared" si="35"/>
        <v>0</v>
      </c>
      <c r="AF22" s="175">
        <v>21399084588.810001</v>
      </c>
      <c r="AG22" s="175">
        <v>1</v>
      </c>
      <c r="AH22" s="117">
        <f t="shared" si="36"/>
        <v>0</v>
      </c>
      <c r="AI22" s="117">
        <f t="shared" si="37"/>
        <v>0</v>
      </c>
      <c r="AJ22" s="118">
        <f t="shared" si="16"/>
        <v>2.1671254755781043E-2</v>
      </c>
      <c r="AK22" s="118">
        <f t="shared" si="17"/>
        <v>0</v>
      </c>
      <c r="AL22" s="119">
        <f t="shared" si="18"/>
        <v>0.19423124823738758</v>
      </c>
      <c r="AM22" s="119">
        <f t="shared" si="19"/>
        <v>0</v>
      </c>
      <c r="AN22" s="120">
        <f t="shared" si="20"/>
        <v>4.9447779076716922E-2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1582616776.71</v>
      </c>
      <c r="C23" s="175">
        <v>100</v>
      </c>
      <c r="D23" s="175">
        <v>1578857184.3199999</v>
      </c>
      <c r="E23" s="175">
        <v>100</v>
      </c>
      <c r="F23" s="117">
        <f t="shared" si="22"/>
        <v>-2.3755544900867782E-3</v>
      </c>
      <c r="G23" s="117">
        <f t="shared" si="23"/>
        <v>0</v>
      </c>
      <c r="H23" s="175">
        <v>873390676.32000005</v>
      </c>
      <c r="I23" s="175">
        <v>100</v>
      </c>
      <c r="J23" s="117">
        <f t="shared" si="24"/>
        <v>-0.44682097596043063</v>
      </c>
      <c r="K23" s="117">
        <f t="shared" si="25"/>
        <v>0</v>
      </c>
      <c r="L23" s="175">
        <v>857228815.59000003</v>
      </c>
      <c r="M23" s="175">
        <v>100</v>
      </c>
      <c r="N23" s="117">
        <f t="shared" si="26"/>
        <v>-1.8504732381730286E-2</v>
      </c>
      <c r="O23" s="117">
        <f t="shared" si="27"/>
        <v>0</v>
      </c>
      <c r="P23" s="175">
        <v>849010988.59000003</v>
      </c>
      <c r="Q23" s="175">
        <v>100</v>
      </c>
      <c r="R23" s="117">
        <f t="shared" si="28"/>
        <v>-9.5865034522246689E-3</v>
      </c>
      <c r="S23" s="117">
        <f t="shared" si="29"/>
        <v>0</v>
      </c>
      <c r="T23" s="175">
        <v>846953386.59000003</v>
      </c>
      <c r="U23" s="175">
        <v>100</v>
      </c>
      <c r="V23" s="117">
        <f t="shared" si="30"/>
        <v>-2.4235281140673743E-3</v>
      </c>
      <c r="W23" s="117">
        <f t="shared" si="31"/>
        <v>0</v>
      </c>
      <c r="X23" s="175">
        <v>846953386.59000003</v>
      </c>
      <c r="Y23" s="175">
        <v>100</v>
      </c>
      <c r="Z23" s="117">
        <f t="shared" si="32"/>
        <v>0</v>
      </c>
      <c r="AA23" s="117">
        <f t="shared" si="33"/>
        <v>0</v>
      </c>
      <c r="AB23" s="175">
        <v>885215311.23000002</v>
      </c>
      <c r="AC23" s="175">
        <v>100</v>
      </c>
      <c r="AD23" s="117">
        <f t="shared" si="34"/>
        <v>4.5175950938752339E-2</v>
      </c>
      <c r="AE23" s="117">
        <f t="shared" si="35"/>
        <v>0</v>
      </c>
      <c r="AF23" s="175">
        <v>870285311.23000002</v>
      </c>
      <c r="AG23" s="175">
        <v>100</v>
      </c>
      <c r="AH23" s="117">
        <f t="shared" si="36"/>
        <v>-1.6865953187428354E-2</v>
      </c>
      <c r="AI23" s="117">
        <f t="shared" si="37"/>
        <v>0</v>
      </c>
      <c r="AJ23" s="118">
        <f t="shared" si="16"/>
        <v>-5.6425162080901967E-2</v>
      </c>
      <c r="AK23" s="118">
        <f t="shared" si="17"/>
        <v>0</v>
      </c>
      <c r="AL23" s="119">
        <f t="shared" si="18"/>
        <v>-0.4487878195235091</v>
      </c>
      <c r="AM23" s="119">
        <f t="shared" si="19"/>
        <v>0</v>
      </c>
      <c r="AN23" s="120">
        <f t="shared" si="20"/>
        <v>0.15899225635597047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92769937094.130005</v>
      </c>
      <c r="C24" s="171">
        <v>1</v>
      </c>
      <c r="D24" s="175">
        <v>93038170004.690002</v>
      </c>
      <c r="E24" s="171">
        <v>1</v>
      </c>
      <c r="F24" s="117">
        <f t="shared" si="22"/>
        <v>2.8913775190753032E-3</v>
      </c>
      <c r="G24" s="117">
        <f t="shared" si="23"/>
        <v>0</v>
      </c>
      <c r="H24" s="175">
        <v>92676070679</v>
      </c>
      <c r="I24" s="171">
        <v>1</v>
      </c>
      <c r="J24" s="117">
        <f t="shared" si="24"/>
        <v>-3.8919437653572638E-3</v>
      </c>
      <c r="K24" s="117">
        <f t="shared" si="25"/>
        <v>0</v>
      </c>
      <c r="L24" s="175">
        <v>92984382107.149994</v>
      </c>
      <c r="M24" s="171">
        <v>1</v>
      </c>
      <c r="N24" s="117">
        <f t="shared" si="26"/>
        <v>3.3267641354572009E-3</v>
      </c>
      <c r="O24" s="117">
        <f t="shared" si="27"/>
        <v>0</v>
      </c>
      <c r="P24" s="175">
        <v>93053801045.360001</v>
      </c>
      <c r="Q24" s="171">
        <v>1</v>
      </c>
      <c r="R24" s="117">
        <f t="shared" si="28"/>
        <v>7.4656556979657313E-4</v>
      </c>
      <c r="S24" s="117">
        <f t="shared" si="29"/>
        <v>0</v>
      </c>
      <c r="T24" s="175">
        <v>92583075176.039993</v>
      </c>
      <c r="U24" s="171">
        <v>1</v>
      </c>
      <c r="V24" s="117">
        <f t="shared" si="30"/>
        <v>-5.0586420332313703E-3</v>
      </c>
      <c r="W24" s="117">
        <f t="shared" si="31"/>
        <v>0</v>
      </c>
      <c r="X24" s="175">
        <v>94700983600.550003</v>
      </c>
      <c r="Y24" s="171">
        <v>1</v>
      </c>
      <c r="Z24" s="117">
        <f t="shared" si="32"/>
        <v>2.2875762340826989E-2</v>
      </c>
      <c r="AA24" s="117">
        <f t="shared" si="33"/>
        <v>0</v>
      </c>
      <c r="AB24" s="175">
        <v>95779501813.669998</v>
      </c>
      <c r="AC24" s="171">
        <v>1</v>
      </c>
      <c r="AD24" s="117">
        <f t="shared" si="34"/>
        <v>1.1388669601038138E-2</v>
      </c>
      <c r="AE24" s="117">
        <f t="shared" si="35"/>
        <v>0</v>
      </c>
      <c r="AF24" s="175">
        <v>95448893943.320007</v>
      </c>
      <c r="AG24" s="171">
        <v>1</v>
      </c>
      <c r="AH24" s="117">
        <f t="shared" si="36"/>
        <v>-3.4517601792621276E-3</v>
      </c>
      <c r="AI24" s="117">
        <f t="shared" si="37"/>
        <v>0</v>
      </c>
      <c r="AJ24" s="118">
        <f t="shared" si="16"/>
        <v>3.6033491485429306E-3</v>
      </c>
      <c r="AK24" s="118">
        <f t="shared" si="17"/>
        <v>0</v>
      </c>
      <c r="AL24" s="119">
        <f t="shared" si="18"/>
        <v>2.5911128072580121E-2</v>
      </c>
      <c r="AM24" s="119">
        <f t="shared" si="19"/>
        <v>0</v>
      </c>
      <c r="AN24" s="120">
        <f t="shared" si="20"/>
        <v>9.4246319732176152E-3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906420214.21000004</v>
      </c>
      <c r="C25" s="171">
        <v>10</v>
      </c>
      <c r="D25" s="175">
        <v>1010680013.84</v>
      </c>
      <c r="E25" s="171">
        <v>10</v>
      </c>
      <c r="F25" s="117">
        <f t="shared" si="22"/>
        <v>0.11502369209723406</v>
      </c>
      <c r="G25" s="117">
        <f t="shared" si="23"/>
        <v>0</v>
      </c>
      <c r="H25" s="175">
        <v>1241536833.9200001</v>
      </c>
      <c r="I25" s="171">
        <v>10</v>
      </c>
      <c r="J25" s="117">
        <f t="shared" si="24"/>
        <v>0.22841731994172668</v>
      </c>
      <c r="K25" s="117">
        <f t="shared" si="25"/>
        <v>0</v>
      </c>
      <c r="L25" s="175">
        <v>1152839388.98</v>
      </c>
      <c r="M25" s="171">
        <v>10</v>
      </c>
      <c r="N25" s="117">
        <f t="shared" si="26"/>
        <v>-7.1441654018390074E-2</v>
      </c>
      <c r="O25" s="117">
        <f t="shared" si="27"/>
        <v>0</v>
      </c>
      <c r="P25" s="175">
        <v>1178546409.02</v>
      </c>
      <c r="Q25" s="171">
        <v>10</v>
      </c>
      <c r="R25" s="117">
        <f t="shared" si="28"/>
        <v>2.2298873794332107E-2</v>
      </c>
      <c r="S25" s="117">
        <f t="shared" si="29"/>
        <v>0</v>
      </c>
      <c r="T25" s="175">
        <v>1149145686.9400001</v>
      </c>
      <c r="U25" s="171">
        <v>10</v>
      </c>
      <c r="V25" s="117">
        <f t="shared" si="30"/>
        <v>-2.4946596803470462E-2</v>
      </c>
      <c r="W25" s="117">
        <f t="shared" si="31"/>
        <v>0</v>
      </c>
      <c r="X25" s="175">
        <v>1169580656.29</v>
      </c>
      <c r="Y25" s="171">
        <v>10</v>
      </c>
      <c r="Z25" s="117">
        <f t="shared" si="32"/>
        <v>1.7782749030207923E-2</v>
      </c>
      <c r="AA25" s="117">
        <f t="shared" si="33"/>
        <v>0</v>
      </c>
      <c r="AB25" s="175">
        <v>1141290214.1500001</v>
      </c>
      <c r="AC25" s="171">
        <v>10</v>
      </c>
      <c r="AD25" s="117">
        <f t="shared" si="34"/>
        <v>-2.4188534572501679E-2</v>
      </c>
      <c r="AE25" s="117">
        <f t="shared" si="35"/>
        <v>0</v>
      </c>
      <c r="AF25" s="175">
        <v>1136519537.6300001</v>
      </c>
      <c r="AG25" s="171">
        <v>10</v>
      </c>
      <c r="AH25" s="117">
        <f t="shared" si="36"/>
        <v>-4.1800730969668767E-3</v>
      </c>
      <c r="AI25" s="117">
        <f t="shared" si="37"/>
        <v>0</v>
      </c>
      <c r="AJ25" s="118">
        <f t="shared" si="16"/>
        <v>3.2345722046521454E-2</v>
      </c>
      <c r="AK25" s="118">
        <f t="shared" si="17"/>
        <v>0</v>
      </c>
      <c r="AL25" s="119">
        <f t="shared" si="18"/>
        <v>0.12450975785291589</v>
      </c>
      <c r="AM25" s="119">
        <f t="shared" si="19"/>
        <v>0</v>
      </c>
      <c r="AN25" s="120">
        <f t="shared" si="20"/>
        <v>9.5750585740647876E-2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34472684752.790001</v>
      </c>
      <c r="C26" s="171">
        <v>1</v>
      </c>
      <c r="D26" s="175">
        <v>35045902822.93</v>
      </c>
      <c r="E26" s="171">
        <v>1</v>
      </c>
      <c r="F26" s="117">
        <f t="shared" si="22"/>
        <v>1.6628181827166993E-2</v>
      </c>
      <c r="G26" s="117">
        <f t="shared" si="23"/>
        <v>0</v>
      </c>
      <c r="H26" s="175">
        <v>35103225189.910004</v>
      </c>
      <c r="I26" s="171">
        <v>1</v>
      </c>
      <c r="J26" s="117">
        <f t="shared" si="24"/>
        <v>1.6356367610109962E-3</v>
      </c>
      <c r="K26" s="117">
        <f t="shared" si="25"/>
        <v>0</v>
      </c>
      <c r="L26" s="175">
        <v>34974039507.980003</v>
      </c>
      <c r="M26" s="171">
        <v>1</v>
      </c>
      <c r="N26" s="117">
        <f t="shared" si="26"/>
        <v>-3.680165603903916E-3</v>
      </c>
      <c r="O26" s="117">
        <f t="shared" si="27"/>
        <v>0</v>
      </c>
      <c r="P26" s="175">
        <v>34709510290.68</v>
      </c>
      <c r="Q26" s="171">
        <v>1</v>
      </c>
      <c r="R26" s="117">
        <f t="shared" si="28"/>
        <v>-7.5635877645659315E-3</v>
      </c>
      <c r="S26" s="117">
        <f t="shared" si="29"/>
        <v>0</v>
      </c>
      <c r="T26" s="175">
        <v>34463351597.75</v>
      </c>
      <c r="U26" s="171">
        <v>1</v>
      </c>
      <c r="V26" s="117">
        <f t="shared" si="30"/>
        <v>-7.0919667511442084E-3</v>
      </c>
      <c r="W26" s="117">
        <f t="shared" si="31"/>
        <v>0</v>
      </c>
      <c r="X26" s="175">
        <v>34725188902.889999</v>
      </c>
      <c r="Y26" s="171">
        <v>1</v>
      </c>
      <c r="Z26" s="117">
        <f t="shared" si="32"/>
        <v>7.5975577824268807E-3</v>
      </c>
      <c r="AA26" s="117">
        <f t="shared" si="33"/>
        <v>0</v>
      </c>
      <c r="AB26" s="175">
        <v>35277244130.120003</v>
      </c>
      <c r="AC26" s="171">
        <v>1</v>
      </c>
      <c r="AD26" s="117">
        <f t="shared" si="34"/>
        <v>1.5897832227028105E-2</v>
      </c>
      <c r="AE26" s="117">
        <f t="shared" si="35"/>
        <v>0</v>
      </c>
      <c r="AF26" s="175">
        <v>35072025128.089996</v>
      </c>
      <c r="AG26" s="171">
        <v>1</v>
      </c>
      <c r="AH26" s="117">
        <f t="shared" si="36"/>
        <v>-5.8173195523169774E-3</v>
      </c>
      <c r="AI26" s="117">
        <f t="shared" si="37"/>
        <v>0</v>
      </c>
      <c r="AJ26" s="118">
        <f t="shared" si="16"/>
        <v>2.200771115712743E-3</v>
      </c>
      <c r="AK26" s="118">
        <f t="shared" si="17"/>
        <v>0</v>
      </c>
      <c r="AL26" s="119">
        <f t="shared" si="18"/>
        <v>7.453740111070732E-4</v>
      </c>
      <c r="AM26" s="119">
        <f t="shared" si="19"/>
        <v>0</v>
      </c>
      <c r="AN26" s="120">
        <f t="shared" si="20"/>
        <v>1.0041181078473467E-2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6203888517.1199999</v>
      </c>
      <c r="C27" s="171">
        <v>100</v>
      </c>
      <c r="D27" s="175">
        <v>6235704458.8800001</v>
      </c>
      <c r="E27" s="171">
        <v>100</v>
      </c>
      <c r="F27" s="117">
        <f t="shared" si="22"/>
        <v>5.1283870869378526E-3</v>
      </c>
      <c r="G27" s="117">
        <f t="shared" si="23"/>
        <v>0</v>
      </c>
      <c r="H27" s="175">
        <v>6191183145.4700003</v>
      </c>
      <c r="I27" s="171">
        <v>100</v>
      </c>
      <c r="J27" s="117">
        <f t="shared" si="24"/>
        <v>-7.1397407788624341E-3</v>
      </c>
      <c r="K27" s="117">
        <f t="shared" si="25"/>
        <v>0</v>
      </c>
      <c r="L27" s="175">
        <v>6366041959.2700005</v>
      </c>
      <c r="M27" s="171">
        <v>100</v>
      </c>
      <c r="N27" s="117">
        <f t="shared" si="26"/>
        <v>2.8243198382516252E-2</v>
      </c>
      <c r="O27" s="117">
        <f t="shared" si="27"/>
        <v>0</v>
      </c>
      <c r="P27" s="175">
        <v>6403302692.6499996</v>
      </c>
      <c r="Q27" s="171">
        <v>100</v>
      </c>
      <c r="R27" s="117">
        <f t="shared" si="28"/>
        <v>5.8530455215962604E-3</v>
      </c>
      <c r="S27" s="117">
        <f t="shared" si="29"/>
        <v>0</v>
      </c>
      <c r="T27" s="175">
        <v>6449866063.6800003</v>
      </c>
      <c r="U27" s="171">
        <v>100</v>
      </c>
      <c r="V27" s="117">
        <f t="shared" si="30"/>
        <v>7.2717741554601551E-3</v>
      </c>
      <c r="W27" s="117">
        <f t="shared" si="31"/>
        <v>0</v>
      </c>
      <c r="X27" s="175">
        <v>6406216382.5699997</v>
      </c>
      <c r="Y27" s="171">
        <v>100</v>
      </c>
      <c r="Z27" s="117">
        <f t="shared" si="32"/>
        <v>-6.7675329501487485E-3</v>
      </c>
      <c r="AA27" s="117">
        <f t="shared" si="33"/>
        <v>0</v>
      </c>
      <c r="AB27" s="175">
        <v>6396735046.7983484</v>
      </c>
      <c r="AC27" s="171">
        <v>100</v>
      </c>
      <c r="AD27" s="117">
        <f t="shared" si="34"/>
        <v>-1.4800211553028457E-3</v>
      </c>
      <c r="AE27" s="117">
        <f t="shared" si="35"/>
        <v>0</v>
      </c>
      <c r="AF27" s="175">
        <v>6469422986.96</v>
      </c>
      <c r="AG27" s="171">
        <v>100</v>
      </c>
      <c r="AH27" s="117">
        <f t="shared" si="36"/>
        <v>1.1363287619366523E-2</v>
      </c>
      <c r="AI27" s="117">
        <f t="shared" si="37"/>
        <v>0</v>
      </c>
      <c r="AJ27" s="118">
        <f t="shared" si="16"/>
        <v>5.3090497351953765E-3</v>
      </c>
      <c r="AK27" s="118">
        <f t="shared" si="17"/>
        <v>0</v>
      </c>
      <c r="AL27" s="119">
        <f t="shared" si="18"/>
        <v>3.7480693580205095E-2</v>
      </c>
      <c r="AM27" s="119">
        <f t="shared" si="19"/>
        <v>0</v>
      </c>
      <c r="AN27" s="120">
        <f t="shared" si="20"/>
        <v>1.142501982660739E-2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9986550730.1700001</v>
      </c>
      <c r="C28" s="171">
        <v>100</v>
      </c>
      <c r="D28" s="175">
        <v>9986550730.1700001</v>
      </c>
      <c r="E28" s="171">
        <v>100</v>
      </c>
      <c r="F28" s="117">
        <f t="shared" si="22"/>
        <v>0</v>
      </c>
      <c r="G28" s="117">
        <f t="shared" si="23"/>
        <v>0</v>
      </c>
      <c r="H28" s="175">
        <v>9847240254.2600002</v>
      </c>
      <c r="I28" s="171">
        <v>100</v>
      </c>
      <c r="J28" s="117">
        <f t="shared" si="24"/>
        <v>-1.3949809065620034E-2</v>
      </c>
      <c r="K28" s="117">
        <f t="shared" si="25"/>
        <v>0</v>
      </c>
      <c r="L28" s="175">
        <v>9571083958.1100006</v>
      </c>
      <c r="M28" s="171">
        <v>100</v>
      </c>
      <c r="N28" s="117">
        <f t="shared" si="26"/>
        <v>-2.8044029496541636E-2</v>
      </c>
      <c r="O28" s="117">
        <f t="shared" si="27"/>
        <v>0</v>
      </c>
      <c r="P28" s="175">
        <v>9353311907.7000008</v>
      </c>
      <c r="Q28" s="171">
        <v>100</v>
      </c>
      <c r="R28" s="117">
        <f t="shared" si="28"/>
        <v>-2.275312298618716E-2</v>
      </c>
      <c r="S28" s="117">
        <f t="shared" si="29"/>
        <v>0</v>
      </c>
      <c r="T28" s="175">
        <v>9339098499.6000004</v>
      </c>
      <c r="U28" s="171">
        <v>100</v>
      </c>
      <c r="V28" s="117">
        <f t="shared" si="30"/>
        <v>-1.5196123298635391E-3</v>
      </c>
      <c r="W28" s="117">
        <f t="shared" si="31"/>
        <v>0</v>
      </c>
      <c r="X28" s="175">
        <v>9388164151.2399998</v>
      </c>
      <c r="Y28" s="171">
        <v>100</v>
      </c>
      <c r="Z28" s="117">
        <f t="shared" si="32"/>
        <v>5.2537888578968201E-3</v>
      </c>
      <c r="AA28" s="117">
        <f t="shared" si="33"/>
        <v>0</v>
      </c>
      <c r="AB28" s="175">
        <v>9344697151.7399998</v>
      </c>
      <c r="AC28" s="171">
        <v>100</v>
      </c>
      <c r="AD28" s="117">
        <f t="shared" si="34"/>
        <v>-4.6299786411658373E-3</v>
      </c>
      <c r="AE28" s="117">
        <f t="shared" si="35"/>
        <v>0</v>
      </c>
      <c r="AF28" s="175">
        <v>9411149588.1499996</v>
      </c>
      <c r="AG28" s="171">
        <v>100</v>
      </c>
      <c r="AH28" s="117">
        <f t="shared" si="36"/>
        <v>7.1112455899789411E-3</v>
      </c>
      <c r="AI28" s="117">
        <f t="shared" si="37"/>
        <v>0</v>
      </c>
      <c r="AJ28" s="118">
        <f t="shared" si="16"/>
        <v>-7.3164397589378059E-3</v>
      </c>
      <c r="AK28" s="118">
        <f t="shared" si="17"/>
        <v>0</v>
      </c>
      <c r="AL28" s="119">
        <f t="shared" si="18"/>
        <v>-5.7617605674567626E-2</v>
      </c>
      <c r="AM28" s="119">
        <f t="shared" si="19"/>
        <v>0</v>
      </c>
      <c r="AN28" s="120">
        <f t="shared" si="20"/>
        <v>1.2941875985014494E-2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756546718.53999996</v>
      </c>
      <c r="C29" s="171">
        <v>10</v>
      </c>
      <c r="D29" s="175">
        <v>757297718.53999996</v>
      </c>
      <c r="E29" s="171">
        <v>10</v>
      </c>
      <c r="F29" s="117">
        <f t="shared" si="22"/>
        <v>9.9266837274675636E-4</v>
      </c>
      <c r="G29" s="117">
        <f t="shared" si="23"/>
        <v>0</v>
      </c>
      <c r="H29" s="175">
        <v>763329026.59000003</v>
      </c>
      <c r="I29" s="171">
        <v>10</v>
      </c>
      <c r="J29" s="117">
        <f t="shared" si="24"/>
        <v>7.9642495974078416E-3</v>
      </c>
      <c r="K29" s="117">
        <f t="shared" si="25"/>
        <v>0</v>
      </c>
      <c r="L29" s="175">
        <v>741647940.41999996</v>
      </c>
      <c r="M29" s="171">
        <v>10</v>
      </c>
      <c r="N29" s="117">
        <f t="shared" si="26"/>
        <v>-2.8403329907229428E-2</v>
      </c>
      <c r="O29" s="117">
        <f t="shared" si="27"/>
        <v>0</v>
      </c>
      <c r="P29" s="175">
        <v>722956015.24000001</v>
      </c>
      <c r="Q29" s="171">
        <v>10</v>
      </c>
      <c r="R29" s="117">
        <f t="shared" si="28"/>
        <v>-2.520323210149359E-2</v>
      </c>
      <c r="S29" s="117">
        <f t="shared" si="29"/>
        <v>0</v>
      </c>
      <c r="T29" s="175">
        <v>723433393.72000003</v>
      </c>
      <c r="U29" s="171">
        <v>10</v>
      </c>
      <c r="V29" s="117">
        <f t="shared" si="30"/>
        <v>6.6031469402954418E-4</v>
      </c>
      <c r="W29" s="117">
        <f t="shared" si="31"/>
        <v>0</v>
      </c>
      <c r="X29" s="175">
        <v>728204520.91999996</v>
      </c>
      <c r="Y29" s="171">
        <v>10</v>
      </c>
      <c r="Z29" s="117">
        <f t="shared" si="32"/>
        <v>6.5951160693123335E-3</v>
      </c>
      <c r="AA29" s="117">
        <f t="shared" si="33"/>
        <v>0</v>
      </c>
      <c r="AB29" s="175">
        <v>776907593.88999999</v>
      </c>
      <c r="AC29" s="171">
        <v>10</v>
      </c>
      <c r="AD29" s="117">
        <f t="shared" si="34"/>
        <v>6.6881036262270765E-2</v>
      </c>
      <c r="AE29" s="117">
        <f t="shared" si="35"/>
        <v>0</v>
      </c>
      <c r="AF29" s="175">
        <v>962623678.60000002</v>
      </c>
      <c r="AG29" s="171">
        <v>10</v>
      </c>
      <c r="AH29" s="117">
        <f t="shared" si="36"/>
        <v>0.23904526892331421</v>
      </c>
      <c r="AI29" s="117">
        <f t="shared" si="37"/>
        <v>0</v>
      </c>
      <c r="AJ29" s="118">
        <f t="shared" si="16"/>
        <v>3.3566511488794804E-2</v>
      </c>
      <c r="AK29" s="118">
        <f t="shared" si="17"/>
        <v>0</v>
      </c>
      <c r="AL29" s="119">
        <f t="shared" si="18"/>
        <v>0.27112977503200397</v>
      </c>
      <c r="AM29" s="119">
        <f t="shared" si="19"/>
        <v>0</v>
      </c>
      <c r="AN29" s="120">
        <f t="shared" si="20"/>
        <v>8.7954798739959317E-2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2779524892</v>
      </c>
      <c r="C30" s="171">
        <v>100</v>
      </c>
      <c r="D30" s="170">
        <v>2763789792</v>
      </c>
      <c r="E30" s="171">
        <v>100</v>
      </c>
      <c r="F30" s="117">
        <f t="shared" si="22"/>
        <v>-5.661075403673701E-3</v>
      </c>
      <c r="G30" s="117">
        <f t="shared" si="23"/>
        <v>0</v>
      </c>
      <c r="H30" s="170">
        <v>2765017420</v>
      </c>
      <c r="I30" s="171">
        <v>100</v>
      </c>
      <c r="J30" s="117">
        <f t="shared" si="24"/>
        <v>4.4418284037138522E-4</v>
      </c>
      <c r="K30" s="117">
        <f t="shared" si="25"/>
        <v>0</v>
      </c>
      <c r="L30" s="170">
        <v>2752114859</v>
      </c>
      <c r="M30" s="171">
        <v>100</v>
      </c>
      <c r="N30" s="117">
        <f t="shared" si="26"/>
        <v>-4.6663579428732858E-3</v>
      </c>
      <c r="O30" s="117">
        <f t="shared" si="27"/>
        <v>0</v>
      </c>
      <c r="P30" s="170">
        <v>2769456931</v>
      </c>
      <c r="Q30" s="171">
        <v>100</v>
      </c>
      <c r="R30" s="117">
        <f t="shared" si="28"/>
        <v>6.3013620028567275E-3</v>
      </c>
      <c r="S30" s="117">
        <f t="shared" si="29"/>
        <v>0</v>
      </c>
      <c r="T30" s="170">
        <v>2753903563</v>
      </c>
      <c r="U30" s="171">
        <v>100</v>
      </c>
      <c r="V30" s="117">
        <f t="shared" si="30"/>
        <v>-5.6160353410457135E-3</v>
      </c>
      <c r="W30" s="117">
        <f t="shared" si="31"/>
        <v>0</v>
      </c>
      <c r="X30" s="170">
        <v>2799987552</v>
      </c>
      <c r="Y30" s="171">
        <v>100</v>
      </c>
      <c r="Z30" s="117">
        <f t="shared" si="32"/>
        <v>1.673406056013008E-2</v>
      </c>
      <c r="AA30" s="117">
        <f t="shared" si="33"/>
        <v>0</v>
      </c>
      <c r="AB30" s="170">
        <v>2811936950</v>
      </c>
      <c r="AC30" s="171">
        <v>100</v>
      </c>
      <c r="AD30" s="117">
        <f t="shared" si="34"/>
        <v>4.2676611156591314E-3</v>
      </c>
      <c r="AE30" s="117">
        <f t="shared" si="35"/>
        <v>0</v>
      </c>
      <c r="AF30" s="170">
        <v>2864185079</v>
      </c>
      <c r="AG30" s="171">
        <v>100</v>
      </c>
      <c r="AH30" s="117">
        <f t="shared" si="36"/>
        <v>1.8580832333384999E-2</v>
      </c>
      <c r="AI30" s="117">
        <f t="shared" si="37"/>
        <v>0</v>
      </c>
      <c r="AJ30" s="118">
        <f t="shared" si="16"/>
        <v>3.7980787706012029E-3</v>
      </c>
      <c r="AK30" s="118">
        <f t="shared" si="17"/>
        <v>0</v>
      </c>
      <c r="AL30" s="119">
        <f t="shared" si="18"/>
        <v>3.6325225344779041E-2</v>
      </c>
      <c r="AM30" s="119">
        <f t="shared" si="19"/>
        <v>0</v>
      </c>
      <c r="AN30" s="120">
        <f t="shared" si="20"/>
        <v>9.6610618409582721E-3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13567375929.5</v>
      </c>
      <c r="C31" s="171">
        <v>100</v>
      </c>
      <c r="D31" s="170">
        <v>13942474955.190001</v>
      </c>
      <c r="E31" s="171">
        <v>100</v>
      </c>
      <c r="F31" s="117">
        <f t="shared" si="22"/>
        <v>2.7647131445249495E-2</v>
      </c>
      <c r="G31" s="117">
        <f t="shared" si="23"/>
        <v>0</v>
      </c>
      <c r="H31" s="170">
        <v>13849506963.540001</v>
      </c>
      <c r="I31" s="171">
        <v>100</v>
      </c>
      <c r="J31" s="117">
        <f t="shared" si="24"/>
        <v>-6.6679690620776661E-3</v>
      </c>
      <c r="K31" s="117">
        <f t="shared" si="25"/>
        <v>0</v>
      </c>
      <c r="L31" s="170">
        <v>13576029703.74</v>
      </c>
      <c r="M31" s="171">
        <v>100</v>
      </c>
      <c r="N31" s="117">
        <f t="shared" si="26"/>
        <v>-1.974635346369753E-2</v>
      </c>
      <c r="O31" s="117">
        <f t="shared" si="27"/>
        <v>0</v>
      </c>
      <c r="P31" s="170">
        <v>13388603394.76</v>
      </c>
      <c r="Q31" s="171">
        <v>100</v>
      </c>
      <c r="R31" s="117">
        <f t="shared" si="28"/>
        <v>-1.3805679058610656E-2</v>
      </c>
      <c r="S31" s="117">
        <f t="shared" si="29"/>
        <v>0</v>
      </c>
      <c r="T31" s="170">
        <v>13439616442.049999</v>
      </c>
      <c r="U31" s="171">
        <v>100</v>
      </c>
      <c r="V31" s="117">
        <f t="shared" si="30"/>
        <v>3.8101843624678863E-3</v>
      </c>
      <c r="W31" s="117">
        <f t="shared" si="31"/>
        <v>0</v>
      </c>
      <c r="X31" s="170">
        <v>13279668642.719999</v>
      </c>
      <c r="Y31" s="171">
        <v>100</v>
      </c>
      <c r="Z31" s="117">
        <f t="shared" si="32"/>
        <v>-1.1901217569688502E-2</v>
      </c>
      <c r="AA31" s="117">
        <f t="shared" si="33"/>
        <v>0</v>
      </c>
      <c r="AB31" s="170">
        <v>13225045602.18</v>
      </c>
      <c r="AC31" s="171">
        <v>100</v>
      </c>
      <c r="AD31" s="117">
        <f t="shared" si="34"/>
        <v>-4.1132833965660514E-3</v>
      </c>
      <c r="AE31" s="117">
        <f t="shared" si="35"/>
        <v>0</v>
      </c>
      <c r="AF31" s="170">
        <v>12814830526.559999</v>
      </c>
      <c r="AG31" s="171">
        <v>100</v>
      </c>
      <c r="AH31" s="117">
        <f t="shared" si="36"/>
        <v>-3.1018046210168189E-2</v>
      </c>
      <c r="AI31" s="117">
        <f t="shared" si="37"/>
        <v>0</v>
      </c>
      <c r="AJ31" s="118">
        <f t="shared" si="16"/>
        <v>-6.9744041191364013E-3</v>
      </c>
      <c r="AK31" s="118">
        <f t="shared" si="17"/>
        <v>0</v>
      </c>
      <c r="AL31" s="119">
        <f t="shared" si="18"/>
        <v>-8.0878354255909377E-2</v>
      </c>
      <c r="AM31" s="119">
        <f t="shared" si="19"/>
        <v>0</v>
      </c>
      <c r="AN31" s="120">
        <f t="shared" si="20"/>
        <v>1.7465873708969917E-2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15440943230.440001</v>
      </c>
      <c r="C32" s="171">
        <v>100</v>
      </c>
      <c r="D32" s="170">
        <v>15258319403.35</v>
      </c>
      <c r="E32" s="171">
        <v>100</v>
      </c>
      <c r="F32" s="117">
        <f t="shared" si="22"/>
        <v>-1.1827245548703191E-2</v>
      </c>
      <c r="G32" s="117">
        <f t="shared" si="23"/>
        <v>0</v>
      </c>
      <c r="H32" s="170">
        <v>14912138206.379999</v>
      </c>
      <c r="I32" s="171">
        <v>100</v>
      </c>
      <c r="J32" s="117">
        <f t="shared" si="24"/>
        <v>-2.2688029252684035E-2</v>
      </c>
      <c r="K32" s="117">
        <f t="shared" si="25"/>
        <v>0</v>
      </c>
      <c r="L32" s="170">
        <v>14898061640.610001</v>
      </c>
      <c r="M32" s="171">
        <v>100</v>
      </c>
      <c r="N32" s="117">
        <f t="shared" si="26"/>
        <v>-9.439669600148986E-4</v>
      </c>
      <c r="O32" s="117">
        <f t="shared" si="27"/>
        <v>0</v>
      </c>
      <c r="P32" s="170">
        <v>14922435583.09</v>
      </c>
      <c r="Q32" s="171">
        <v>100</v>
      </c>
      <c r="R32" s="117">
        <f t="shared" si="28"/>
        <v>1.636047901262513E-3</v>
      </c>
      <c r="S32" s="117">
        <f t="shared" si="29"/>
        <v>0</v>
      </c>
      <c r="T32" s="170">
        <v>14806261172.280001</v>
      </c>
      <c r="U32" s="171">
        <v>100</v>
      </c>
      <c r="V32" s="117">
        <f t="shared" si="30"/>
        <v>-7.7852177791705463E-3</v>
      </c>
      <c r="W32" s="117">
        <f t="shared" si="31"/>
        <v>0</v>
      </c>
      <c r="X32" s="170">
        <v>14263531718.15</v>
      </c>
      <c r="Y32" s="171">
        <v>100</v>
      </c>
      <c r="Z32" s="117">
        <f t="shared" si="32"/>
        <v>-3.6655401915109319E-2</v>
      </c>
      <c r="AA32" s="117">
        <f t="shared" si="33"/>
        <v>0</v>
      </c>
      <c r="AB32" s="170">
        <v>14177016398.389999</v>
      </c>
      <c r="AC32" s="171">
        <v>100</v>
      </c>
      <c r="AD32" s="117">
        <f t="shared" si="34"/>
        <v>-6.0654907542927513E-3</v>
      </c>
      <c r="AE32" s="117">
        <f t="shared" si="35"/>
        <v>0</v>
      </c>
      <c r="AF32" s="170">
        <v>14121203180.26</v>
      </c>
      <c r="AG32" s="171">
        <v>100</v>
      </c>
      <c r="AH32" s="117">
        <f t="shared" si="36"/>
        <v>-3.9368804099244419E-3</v>
      </c>
      <c r="AI32" s="117">
        <f t="shared" si="37"/>
        <v>0</v>
      </c>
      <c r="AJ32" s="118">
        <f t="shared" si="16"/>
        <v>-1.1033273089829583E-2</v>
      </c>
      <c r="AK32" s="118">
        <f t="shared" si="17"/>
        <v>0</v>
      </c>
      <c r="AL32" s="119">
        <f t="shared" si="18"/>
        <v>-7.4524342624545117E-2</v>
      </c>
      <c r="AM32" s="119">
        <f t="shared" si="19"/>
        <v>0</v>
      </c>
      <c r="AN32" s="120">
        <f t="shared" si="20"/>
        <v>1.2766309038573257E-2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736273919.64999998</v>
      </c>
      <c r="C33" s="171">
        <v>1000000</v>
      </c>
      <c r="D33" s="170">
        <v>736698649.25999999</v>
      </c>
      <c r="E33" s="171">
        <v>1000000</v>
      </c>
      <c r="F33" s="117">
        <f t="shared" si="22"/>
        <v>5.7686358115457438E-4</v>
      </c>
      <c r="G33" s="117">
        <f t="shared" si="23"/>
        <v>0</v>
      </c>
      <c r="H33" s="170">
        <v>737239832.66999996</v>
      </c>
      <c r="I33" s="171">
        <v>1000000</v>
      </c>
      <c r="J33" s="117">
        <f t="shared" si="24"/>
        <v>7.3460621998367337E-4</v>
      </c>
      <c r="K33" s="117">
        <f t="shared" si="25"/>
        <v>0</v>
      </c>
      <c r="L33" s="170">
        <v>737883604.05999994</v>
      </c>
      <c r="M33" s="171">
        <v>1000000</v>
      </c>
      <c r="N33" s="117">
        <f t="shared" si="26"/>
        <v>8.7321840393307637E-4</v>
      </c>
      <c r="O33" s="117">
        <f t="shared" si="27"/>
        <v>0</v>
      </c>
      <c r="P33" s="170">
        <v>738471162.63999999</v>
      </c>
      <c r="Q33" s="171">
        <v>1000000</v>
      </c>
      <c r="R33" s="117">
        <f t="shared" si="28"/>
        <v>7.9627542442624387E-4</v>
      </c>
      <c r="S33" s="117">
        <f t="shared" si="29"/>
        <v>0</v>
      </c>
      <c r="T33" s="170">
        <v>739054905.20000005</v>
      </c>
      <c r="U33" s="171">
        <v>1000000</v>
      </c>
      <c r="V33" s="117">
        <f t="shared" si="30"/>
        <v>7.9047441461791085E-4</v>
      </c>
      <c r="W33" s="117">
        <f t="shared" si="31"/>
        <v>0</v>
      </c>
      <c r="X33" s="170">
        <v>630942202.74000001</v>
      </c>
      <c r="Y33" s="171">
        <v>1000000</v>
      </c>
      <c r="Z33" s="117">
        <f t="shared" si="32"/>
        <v>-0.14628507530268406</v>
      </c>
      <c r="AA33" s="117">
        <f t="shared" si="33"/>
        <v>0</v>
      </c>
      <c r="AB33" s="170">
        <v>618582324.38</v>
      </c>
      <c r="AC33" s="171">
        <v>1000000</v>
      </c>
      <c r="AD33" s="117">
        <f t="shared" si="34"/>
        <v>-1.9589557183407019E-2</v>
      </c>
      <c r="AE33" s="117">
        <f t="shared" si="35"/>
        <v>0</v>
      </c>
      <c r="AF33" s="170">
        <v>619135406.40999997</v>
      </c>
      <c r="AG33" s="171">
        <v>1000000</v>
      </c>
      <c r="AH33" s="117">
        <f t="shared" si="36"/>
        <v>8.9411224375724114E-4</v>
      </c>
      <c r="AI33" s="117">
        <f t="shared" si="37"/>
        <v>0</v>
      </c>
      <c r="AJ33" s="118">
        <f t="shared" si="16"/>
        <v>-2.0151135274777295E-2</v>
      </c>
      <c r="AK33" s="118">
        <f t="shared" si="17"/>
        <v>0</v>
      </c>
      <c r="AL33" s="119">
        <f t="shared" si="18"/>
        <v>-0.15958118420345971</v>
      </c>
      <c r="AM33" s="119">
        <f t="shared" si="19"/>
        <v>0</v>
      </c>
      <c r="AN33" s="120">
        <f t="shared" si="20"/>
        <v>5.146180449529221E-2</v>
      </c>
      <c r="AO33" s="205">
        <f t="shared" si="21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9224403197.8500004</v>
      </c>
      <c r="C34" s="171">
        <v>1</v>
      </c>
      <c r="D34" s="170">
        <v>9308931893.9699993</v>
      </c>
      <c r="E34" s="171">
        <v>1</v>
      </c>
      <c r="F34" s="117">
        <f t="shared" si="22"/>
        <v>9.1635951190534096E-3</v>
      </c>
      <c r="G34" s="117">
        <f t="shared" si="23"/>
        <v>0</v>
      </c>
      <c r="H34" s="170">
        <v>9498478500.4300003</v>
      </c>
      <c r="I34" s="171">
        <v>1</v>
      </c>
      <c r="J34" s="117">
        <f t="shared" si="24"/>
        <v>2.0361799680023725E-2</v>
      </c>
      <c r="K34" s="117">
        <f t="shared" si="25"/>
        <v>0</v>
      </c>
      <c r="L34" s="170">
        <v>10524139287.42</v>
      </c>
      <c r="M34" s="171">
        <v>1</v>
      </c>
      <c r="N34" s="117">
        <f t="shared" si="26"/>
        <v>0.10798158746619974</v>
      </c>
      <c r="O34" s="117">
        <f t="shared" si="27"/>
        <v>0</v>
      </c>
      <c r="P34" s="170">
        <v>10645315901.66</v>
      </c>
      <c r="Q34" s="171">
        <v>1</v>
      </c>
      <c r="R34" s="117">
        <f t="shared" si="28"/>
        <v>1.1514159108939949E-2</v>
      </c>
      <c r="S34" s="117">
        <f t="shared" si="29"/>
        <v>0</v>
      </c>
      <c r="T34" s="170">
        <v>11100033882.040001</v>
      </c>
      <c r="U34" s="171">
        <v>1</v>
      </c>
      <c r="V34" s="117">
        <f t="shared" si="30"/>
        <v>4.2715311088992076E-2</v>
      </c>
      <c r="W34" s="117">
        <f t="shared" si="31"/>
        <v>0</v>
      </c>
      <c r="X34" s="170">
        <v>10512950146.74</v>
      </c>
      <c r="Y34" s="171">
        <v>1</v>
      </c>
      <c r="Z34" s="117">
        <f t="shared" si="32"/>
        <v>-5.2890265159452374E-2</v>
      </c>
      <c r="AA34" s="117">
        <f t="shared" si="33"/>
        <v>0</v>
      </c>
      <c r="AB34" s="170">
        <v>10653592194.49</v>
      </c>
      <c r="AC34" s="171">
        <v>1</v>
      </c>
      <c r="AD34" s="117">
        <f t="shared" si="34"/>
        <v>1.3377981041183975E-2</v>
      </c>
      <c r="AE34" s="117">
        <f t="shared" si="35"/>
        <v>0</v>
      </c>
      <c r="AF34" s="170">
        <v>9789683047.8299999</v>
      </c>
      <c r="AG34" s="171">
        <v>1</v>
      </c>
      <c r="AH34" s="117">
        <f t="shared" si="36"/>
        <v>-8.1090878164719937E-2</v>
      </c>
      <c r="AI34" s="117">
        <f t="shared" si="37"/>
        <v>0</v>
      </c>
      <c r="AJ34" s="118">
        <f t="shared" si="16"/>
        <v>8.8916612725275651E-3</v>
      </c>
      <c r="AK34" s="118">
        <f t="shared" si="17"/>
        <v>0</v>
      </c>
      <c r="AL34" s="119">
        <f t="shared" si="18"/>
        <v>5.1644072524734484E-2</v>
      </c>
      <c r="AM34" s="119">
        <f t="shared" si="19"/>
        <v>0</v>
      </c>
      <c r="AN34" s="120">
        <f t="shared" si="20"/>
        <v>5.7365194998198331E-2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16027237719.799999</v>
      </c>
      <c r="C35" s="171">
        <v>1</v>
      </c>
      <c r="D35" s="170">
        <v>16089316995.709999</v>
      </c>
      <c r="E35" s="171">
        <v>1</v>
      </c>
      <c r="F35" s="117">
        <f t="shared" si="22"/>
        <v>3.8733608994460291E-3</v>
      </c>
      <c r="G35" s="117">
        <f t="shared" si="23"/>
        <v>0</v>
      </c>
      <c r="H35" s="170">
        <v>16268594022.370001</v>
      </c>
      <c r="I35" s="171">
        <v>1</v>
      </c>
      <c r="J35" s="117">
        <f t="shared" si="24"/>
        <v>1.1142612623506864E-2</v>
      </c>
      <c r="K35" s="117">
        <f t="shared" si="25"/>
        <v>0</v>
      </c>
      <c r="L35" s="170">
        <v>16280593019.5</v>
      </c>
      <c r="M35" s="171">
        <v>1</v>
      </c>
      <c r="N35" s="117">
        <f t="shared" si="26"/>
        <v>7.3755587689385048E-4</v>
      </c>
      <c r="O35" s="117">
        <f t="shared" si="27"/>
        <v>0</v>
      </c>
      <c r="P35" s="170">
        <v>16561126511.6</v>
      </c>
      <c r="Q35" s="171">
        <v>1</v>
      </c>
      <c r="R35" s="117">
        <f t="shared" si="28"/>
        <v>1.723115931735366E-2</v>
      </c>
      <c r="S35" s="117">
        <f t="shared" si="29"/>
        <v>0</v>
      </c>
      <c r="T35" s="170">
        <v>16934813951.690001</v>
      </c>
      <c r="U35" s="171">
        <v>1</v>
      </c>
      <c r="V35" s="117">
        <f t="shared" si="30"/>
        <v>2.2564131723059794E-2</v>
      </c>
      <c r="W35" s="117">
        <f t="shared" si="31"/>
        <v>0</v>
      </c>
      <c r="X35" s="170">
        <v>16773139340.120001</v>
      </c>
      <c r="Y35" s="171">
        <v>1</v>
      </c>
      <c r="Z35" s="117">
        <f t="shared" si="32"/>
        <v>-9.5468785208511521E-3</v>
      </c>
      <c r="AA35" s="117">
        <f t="shared" si="33"/>
        <v>0</v>
      </c>
      <c r="AB35" s="170">
        <v>16403921232.35</v>
      </c>
      <c r="AC35" s="171">
        <v>1</v>
      </c>
      <c r="AD35" s="117">
        <f t="shared" si="34"/>
        <v>-2.201246291961937E-2</v>
      </c>
      <c r="AE35" s="117">
        <f t="shared" si="35"/>
        <v>0</v>
      </c>
      <c r="AF35" s="170">
        <v>16589659636.15</v>
      </c>
      <c r="AG35" s="171">
        <v>1</v>
      </c>
      <c r="AH35" s="117">
        <f t="shared" si="36"/>
        <v>1.1322805149399675E-2</v>
      </c>
      <c r="AI35" s="117">
        <f t="shared" si="37"/>
        <v>0</v>
      </c>
      <c r="AJ35" s="118">
        <f t="shared" si="16"/>
        <v>4.4140355186486693E-3</v>
      </c>
      <c r="AK35" s="118">
        <f t="shared" si="17"/>
        <v>0</v>
      </c>
      <c r="AL35" s="119">
        <f t="shared" si="18"/>
        <v>3.109781730159274E-2</v>
      </c>
      <c r="AM35" s="119">
        <f t="shared" si="19"/>
        <v>0</v>
      </c>
      <c r="AN35" s="120">
        <f t="shared" si="20"/>
        <v>1.4608144863610907E-2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767005743.78999996</v>
      </c>
      <c r="C36" s="171">
        <v>100</v>
      </c>
      <c r="D36" s="170">
        <v>763502764.69000006</v>
      </c>
      <c r="E36" s="171">
        <v>100</v>
      </c>
      <c r="F36" s="117">
        <f t="shared" si="22"/>
        <v>-4.5670832694037714E-3</v>
      </c>
      <c r="G36" s="117">
        <f t="shared" si="23"/>
        <v>0</v>
      </c>
      <c r="H36" s="170">
        <v>763680029.65999997</v>
      </c>
      <c r="I36" s="171">
        <v>100</v>
      </c>
      <c r="J36" s="117">
        <f t="shared" si="24"/>
        <v>2.3217331776379763E-4</v>
      </c>
      <c r="K36" s="117">
        <f t="shared" si="25"/>
        <v>0</v>
      </c>
      <c r="L36" s="170">
        <v>766257018.85000002</v>
      </c>
      <c r="M36" s="171">
        <v>100</v>
      </c>
      <c r="N36" s="117">
        <f t="shared" si="26"/>
        <v>3.3744357452261328E-3</v>
      </c>
      <c r="O36" s="117">
        <f t="shared" si="27"/>
        <v>0</v>
      </c>
      <c r="P36" s="170">
        <v>769856695.17999995</v>
      </c>
      <c r="Q36" s="171">
        <v>100</v>
      </c>
      <c r="R36" s="117">
        <f t="shared" si="28"/>
        <v>4.6977401073628336E-3</v>
      </c>
      <c r="S36" s="117">
        <f t="shared" si="29"/>
        <v>0</v>
      </c>
      <c r="T36" s="170">
        <v>748332114.25999999</v>
      </c>
      <c r="U36" s="171">
        <v>100</v>
      </c>
      <c r="V36" s="117">
        <f t="shared" si="30"/>
        <v>-2.7959204686746671E-2</v>
      </c>
      <c r="W36" s="117">
        <f t="shared" si="31"/>
        <v>0</v>
      </c>
      <c r="X36" s="170">
        <v>719105039.95000005</v>
      </c>
      <c r="Y36" s="171">
        <v>100</v>
      </c>
      <c r="Z36" s="117">
        <f t="shared" si="32"/>
        <v>-3.9056287646964873E-2</v>
      </c>
      <c r="AA36" s="117">
        <f t="shared" si="33"/>
        <v>0</v>
      </c>
      <c r="AB36" s="170">
        <v>715616584.74000001</v>
      </c>
      <c r="AC36" s="171">
        <v>100</v>
      </c>
      <c r="AD36" s="117">
        <f t="shared" si="34"/>
        <v>-4.8511066064042515E-3</v>
      </c>
      <c r="AE36" s="117">
        <f t="shared" si="35"/>
        <v>0</v>
      </c>
      <c r="AF36" s="170">
        <v>687270860.12</v>
      </c>
      <c r="AG36" s="171">
        <v>100</v>
      </c>
      <c r="AH36" s="117">
        <f t="shared" si="36"/>
        <v>-3.9610211982857635E-2</v>
      </c>
      <c r="AI36" s="117">
        <f t="shared" si="37"/>
        <v>0</v>
      </c>
      <c r="AJ36" s="118">
        <f t="shared" si="16"/>
        <v>-1.3467443127753055E-2</v>
      </c>
      <c r="AK36" s="118">
        <f t="shared" si="17"/>
        <v>0</v>
      </c>
      <c r="AL36" s="119">
        <f t="shared" si="18"/>
        <v>-9.9844962055837455E-2</v>
      </c>
      <c r="AM36" s="119">
        <f t="shared" si="19"/>
        <v>0</v>
      </c>
      <c r="AN36" s="120">
        <f t="shared" si="20"/>
        <v>1.890957579667548E-2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15326310168.33</v>
      </c>
      <c r="C37" s="171">
        <v>1</v>
      </c>
      <c r="D37" s="168">
        <v>15403840486.620001</v>
      </c>
      <c r="E37" s="171">
        <v>1</v>
      </c>
      <c r="F37" s="117">
        <f t="shared" si="22"/>
        <v>5.0586421283713877E-3</v>
      </c>
      <c r="G37" s="117">
        <f t="shared" si="23"/>
        <v>0</v>
      </c>
      <c r="H37" s="168">
        <v>15837431463.73</v>
      </c>
      <c r="I37" s="171">
        <v>1</v>
      </c>
      <c r="J37" s="117">
        <f t="shared" si="24"/>
        <v>2.8148238582879518E-2</v>
      </c>
      <c r="K37" s="117">
        <f t="shared" si="25"/>
        <v>0</v>
      </c>
      <c r="L37" s="168">
        <v>16527771441.799999</v>
      </c>
      <c r="M37" s="171">
        <v>1</v>
      </c>
      <c r="N37" s="117">
        <f t="shared" si="26"/>
        <v>4.3589137522140366E-2</v>
      </c>
      <c r="O37" s="117">
        <f t="shared" si="27"/>
        <v>0</v>
      </c>
      <c r="P37" s="168">
        <v>17563305508.669998</v>
      </c>
      <c r="Q37" s="171">
        <v>1</v>
      </c>
      <c r="R37" s="117">
        <f t="shared" si="28"/>
        <v>6.2654186047796739E-2</v>
      </c>
      <c r="S37" s="117">
        <f t="shared" si="29"/>
        <v>0</v>
      </c>
      <c r="T37" s="168">
        <v>17523972321.91</v>
      </c>
      <c r="U37" s="171">
        <v>1</v>
      </c>
      <c r="V37" s="117">
        <f t="shared" si="30"/>
        <v>-2.2395093418253061E-3</v>
      </c>
      <c r="W37" s="117">
        <f t="shared" si="31"/>
        <v>0</v>
      </c>
      <c r="X37" s="168">
        <v>17464685779.98</v>
      </c>
      <c r="Y37" s="171">
        <v>1</v>
      </c>
      <c r="Z37" s="117">
        <f t="shared" si="32"/>
        <v>-3.383167973614926E-3</v>
      </c>
      <c r="AA37" s="117">
        <f t="shared" si="33"/>
        <v>0</v>
      </c>
      <c r="AB37" s="168">
        <v>17484912237.290001</v>
      </c>
      <c r="AC37" s="171">
        <v>1</v>
      </c>
      <c r="AD37" s="117">
        <f t="shared" si="34"/>
        <v>1.1581346246256105E-3</v>
      </c>
      <c r="AE37" s="117">
        <f t="shared" si="35"/>
        <v>0</v>
      </c>
      <c r="AF37" s="168">
        <v>17758133020.009998</v>
      </c>
      <c r="AG37" s="171">
        <v>1</v>
      </c>
      <c r="AH37" s="117">
        <f t="shared" si="36"/>
        <v>1.5626088310429179E-2</v>
      </c>
      <c r="AI37" s="117">
        <f t="shared" si="37"/>
        <v>0</v>
      </c>
      <c r="AJ37" s="118">
        <f t="shared" si="16"/>
        <v>1.882646873760032E-2</v>
      </c>
      <c r="AK37" s="118">
        <f t="shared" si="17"/>
        <v>0</v>
      </c>
      <c r="AL37" s="119">
        <f t="shared" si="18"/>
        <v>0.15283802344194425</v>
      </c>
      <c r="AM37" s="119">
        <f t="shared" si="19"/>
        <v>0</v>
      </c>
      <c r="AN37" s="120">
        <f t="shared" si="20"/>
        <v>2.4112720036880357E-2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863509088.88999999</v>
      </c>
      <c r="C38" s="171">
        <v>10</v>
      </c>
      <c r="D38" s="168">
        <v>863509088.88999999</v>
      </c>
      <c r="E38" s="171">
        <v>10</v>
      </c>
      <c r="F38" s="117">
        <f t="shared" si="22"/>
        <v>0</v>
      </c>
      <c r="G38" s="117">
        <f t="shared" si="23"/>
        <v>0</v>
      </c>
      <c r="H38" s="168">
        <v>850998693.24000001</v>
      </c>
      <c r="I38" s="171">
        <v>10</v>
      </c>
      <c r="J38" s="117">
        <f t="shared" si="24"/>
        <v>-1.448785636533542E-2</v>
      </c>
      <c r="K38" s="117">
        <f t="shared" si="25"/>
        <v>0</v>
      </c>
      <c r="L38" s="168">
        <v>850998693.24000001</v>
      </c>
      <c r="M38" s="171">
        <v>10</v>
      </c>
      <c r="N38" s="117">
        <f t="shared" si="26"/>
        <v>0</v>
      </c>
      <c r="O38" s="117">
        <f t="shared" si="27"/>
        <v>0</v>
      </c>
      <c r="P38" s="168">
        <v>840697528.28999996</v>
      </c>
      <c r="Q38" s="171">
        <v>10</v>
      </c>
      <c r="R38" s="117">
        <f t="shared" si="28"/>
        <v>-1.2104795262117867E-2</v>
      </c>
      <c r="S38" s="117">
        <f t="shared" si="29"/>
        <v>0</v>
      </c>
      <c r="T38" s="168">
        <v>840697528.28999996</v>
      </c>
      <c r="U38" s="171">
        <v>10</v>
      </c>
      <c r="V38" s="117">
        <f t="shared" si="30"/>
        <v>0</v>
      </c>
      <c r="W38" s="117">
        <f t="shared" si="31"/>
        <v>0</v>
      </c>
      <c r="X38" s="168">
        <v>845616625.03999996</v>
      </c>
      <c r="Y38" s="171">
        <v>10</v>
      </c>
      <c r="Z38" s="117">
        <f t="shared" si="32"/>
        <v>5.8512087694673814E-3</v>
      </c>
      <c r="AA38" s="117">
        <f t="shared" si="33"/>
        <v>0</v>
      </c>
      <c r="AB38" s="168">
        <v>839158911.11000001</v>
      </c>
      <c r="AC38" s="171">
        <v>10</v>
      </c>
      <c r="AD38" s="117">
        <f t="shared" si="34"/>
        <v>-7.6366922536491993E-3</v>
      </c>
      <c r="AE38" s="117">
        <f t="shared" si="35"/>
        <v>0</v>
      </c>
      <c r="AF38" s="168">
        <v>855619457.91999996</v>
      </c>
      <c r="AG38" s="171">
        <v>10</v>
      </c>
      <c r="AH38" s="117">
        <f t="shared" si="36"/>
        <v>1.9615530017105705E-2</v>
      </c>
      <c r="AI38" s="117">
        <f t="shared" si="37"/>
        <v>0</v>
      </c>
      <c r="AJ38" s="118">
        <f t="shared" si="16"/>
        <v>-1.0953256368161747E-3</v>
      </c>
      <c r="AK38" s="118">
        <f t="shared" si="17"/>
        <v>0</v>
      </c>
      <c r="AL38" s="119">
        <f t="shared" si="18"/>
        <v>-9.1367086594789353E-3</v>
      </c>
      <c r="AM38" s="119">
        <f t="shared" si="19"/>
        <v>0</v>
      </c>
      <c r="AN38" s="120">
        <f t="shared" si="20"/>
        <v>1.0850614695476669E-2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1393981898.04</v>
      </c>
      <c r="C39" s="171">
        <v>1</v>
      </c>
      <c r="D39" s="168">
        <v>1293106803.23</v>
      </c>
      <c r="E39" s="171">
        <v>1</v>
      </c>
      <c r="F39" s="117">
        <f t="shared" si="22"/>
        <v>-7.2364709292017909E-2</v>
      </c>
      <c r="G39" s="117">
        <f t="shared" si="23"/>
        <v>0</v>
      </c>
      <c r="H39" s="168">
        <v>1258515792.24</v>
      </c>
      <c r="I39" s="171">
        <v>1</v>
      </c>
      <c r="J39" s="117">
        <f t="shared" si="24"/>
        <v>-2.6750312428638144E-2</v>
      </c>
      <c r="K39" s="117">
        <f t="shared" si="25"/>
        <v>0</v>
      </c>
      <c r="L39" s="168">
        <v>1257842939.72</v>
      </c>
      <c r="M39" s="171">
        <v>1</v>
      </c>
      <c r="N39" s="117">
        <f t="shared" si="26"/>
        <v>-5.3463971143531534E-4</v>
      </c>
      <c r="O39" s="117">
        <f t="shared" si="27"/>
        <v>0</v>
      </c>
      <c r="P39" s="168">
        <v>1258515265.55</v>
      </c>
      <c r="Q39" s="171">
        <v>1</v>
      </c>
      <c r="R39" s="117">
        <f t="shared" si="28"/>
        <v>5.3450697918580017E-4</v>
      </c>
      <c r="S39" s="117">
        <f t="shared" si="29"/>
        <v>0</v>
      </c>
      <c r="T39" s="168">
        <v>1261526263.6500001</v>
      </c>
      <c r="U39" s="171">
        <v>1</v>
      </c>
      <c r="V39" s="117">
        <f t="shared" si="30"/>
        <v>2.3925002599664677E-3</v>
      </c>
      <c r="W39" s="117">
        <f t="shared" si="31"/>
        <v>0</v>
      </c>
      <c r="X39" s="168">
        <v>1256162190.71</v>
      </c>
      <c r="Y39" s="171">
        <v>1</v>
      </c>
      <c r="Z39" s="117">
        <f t="shared" si="32"/>
        <v>-4.2520501511241421E-3</v>
      </c>
      <c r="AA39" s="117">
        <f t="shared" si="33"/>
        <v>0</v>
      </c>
      <c r="AB39" s="168">
        <v>1263232367.71</v>
      </c>
      <c r="AC39" s="171">
        <v>1</v>
      </c>
      <c r="AD39" s="117">
        <f t="shared" si="34"/>
        <v>5.6283950052690565E-3</v>
      </c>
      <c r="AE39" s="117">
        <f t="shared" si="35"/>
        <v>0</v>
      </c>
      <c r="AF39" s="168">
        <v>1231770508.05</v>
      </c>
      <c r="AG39" s="171">
        <v>1</v>
      </c>
      <c r="AH39" s="117">
        <f t="shared" si="36"/>
        <v>-2.490583717153674E-2</v>
      </c>
      <c r="AI39" s="117">
        <f t="shared" si="37"/>
        <v>0</v>
      </c>
      <c r="AJ39" s="118">
        <f t="shared" si="16"/>
        <v>-1.5031518313791367E-2</v>
      </c>
      <c r="AK39" s="118">
        <f t="shared" si="17"/>
        <v>0</v>
      </c>
      <c r="AL39" s="119">
        <f t="shared" si="18"/>
        <v>-4.7433278540326737E-2</v>
      </c>
      <c r="AM39" s="119">
        <f t="shared" si="19"/>
        <v>0</v>
      </c>
      <c r="AN39" s="120">
        <f t="shared" si="20"/>
        <v>2.6243402175646656E-2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9655559798.6399994</v>
      </c>
      <c r="C40" s="171">
        <v>100</v>
      </c>
      <c r="D40" s="168">
        <v>10202059137.370001</v>
      </c>
      <c r="E40" s="171">
        <v>100</v>
      </c>
      <c r="F40" s="117">
        <f t="shared" si="22"/>
        <v>5.6599446342507943E-2</v>
      </c>
      <c r="G40" s="117">
        <f t="shared" si="23"/>
        <v>0</v>
      </c>
      <c r="H40" s="168">
        <v>10490835838.74</v>
      </c>
      <c r="I40" s="171">
        <v>100</v>
      </c>
      <c r="J40" s="117">
        <f t="shared" si="24"/>
        <v>2.8305727057806779E-2</v>
      </c>
      <c r="K40" s="117">
        <f t="shared" si="25"/>
        <v>0</v>
      </c>
      <c r="L40" s="168">
        <v>10662083275.84</v>
      </c>
      <c r="M40" s="171">
        <v>100</v>
      </c>
      <c r="N40" s="117">
        <f t="shared" si="26"/>
        <v>1.6323526526611634E-2</v>
      </c>
      <c r="O40" s="117">
        <f t="shared" si="27"/>
        <v>0</v>
      </c>
      <c r="P40" s="168">
        <v>10844236324.049999</v>
      </c>
      <c r="Q40" s="171">
        <v>100</v>
      </c>
      <c r="R40" s="117">
        <f t="shared" si="28"/>
        <v>1.7084189224328524E-2</v>
      </c>
      <c r="S40" s="117">
        <f t="shared" si="29"/>
        <v>0</v>
      </c>
      <c r="T40" s="168">
        <v>11052523259.24</v>
      </c>
      <c r="U40" s="171">
        <v>100</v>
      </c>
      <c r="V40" s="117">
        <f t="shared" si="30"/>
        <v>1.9207155669234952E-2</v>
      </c>
      <c r="W40" s="117">
        <f t="shared" si="31"/>
        <v>0</v>
      </c>
      <c r="X40" s="168">
        <v>11183753741.209999</v>
      </c>
      <c r="Y40" s="171">
        <v>100</v>
      </c>
      <c r="Z40" s="117">
        <f t="shared" si="32"/>
        <v>1.1873350446043129E-2</v>
      </c>
      <c r="AA40" s="117">
        <f t="shared" si="33"/>
        <v>0</v>
      </c>
      <c r="AB40" s="168">
        <v>11353436904.540001</v>
      </c>
      <c r="AC40" s="171">
        <v>100</v>
      </c>
      <c r="AD40" s="117">
        <f t="shared" si="34"/>
        <v>1.5172290740339869E-2</v>
      </c>
      <c r="AE40" s="117">
        <f t="shared" si="35"/>
        <v>0</v>
      </c>
      <c r="AF40" s="168">
        <v>11335723713.370001</v>
      </c>
      <c r="AG40" s="171">
        <v>100</v>
      </c>
      <c r="AH40" s="117">
        <f t="shared" si="36"/>
        <v>-1.5601611493447367E-3</v>
      </c>
      <c r="AI40" s="117">
        <f t="shared" si="37"/>
        <v>0</v>
      </c>
      <c r="AJ40" s="118">
        <f t="shared" si="16"/>
        <v>2.0375690607191015E-2</v>
      </c>
      <c r="AK40" s="118">
        <f t="shared" si="17"/>
        <v>0</v>
      </c>
      <c r="AL40" s="119">
        <f t="shared" si="18"/>
        <v>0.11112115316479615</v>
      </c>
      <c r="AM40" s="119">
        <f t="shared" si="19"/>
        <v>0</v>
      </c>
      <c r="AN40" s="120">
        <f t="shared" si="20"/>
        <v>1.6836237267723087E-2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694943023.97000003</v>
      </c>
      <c r="C41" s="171">
        <v>1</v>
      </c>
      <c r="D41" s="168">
        <v>695891150</v>
      </c>
      <c r="E41" s="171">
        <v>1</v>
      </c>
      <c r="F41" s="117">
        <f t="shared" si="22"/>
        <v>1.3643219620849104E-3</v>
      </c>
      <c r="G41" s="117">
        <f t="shared" si="23"/>
        <v>0</v>
      </c>
      <c r="H41" s="168">
        <v>697280687.51999998</v>
      </c>
      <c r="I41" s="171">
        <v>1</v>
      </c>
      <c r="J41" s="117">
        <f t="shared" si="24"/>
        <v>1.9967742368903253E-3</v>
      </c>
      <c r="K41" s="117">
        <f t="shared" si="25"/>
        <v>0</v>
      </c>
      <c r="L41" s="168">
        <v>669961116.40999997</v>
      </c>
      <c r="M41" s="171">
        <v>1</v>
      </c>
      <c r="N41" s="117">
        <f t="shared" si="26"/>
        <v>-3.9180163166667961E-2</v>
      </c>
      <c r="O41" s="117">
        <f t="shared" si="27"/>
        <v>0</v>
      </c>
      <c r="P41" s="168">
        <v>670783071.20000005</v>
      </c>
      <c r="Q41" s="171">
        <v>1</v>
      </c>
      <c r="R41" s="117">
        <f t="shared" si="28"/>
        <v>1.2268693956517093E-3</v>
      </c>
      <c r="S41" s="117">
        <f t="shared" si="29"/>
        <v>0</v>
      </c>
      <c r="T41" s="168">
        <v>670851092.60000002</v>
      </c>
      <c r="U41" s="171">
        <v>1</v>
      </c>
      <c r="V41" s="117">
        <f t="shared" si="30"/>
        <v>1.0140595808163286E-4</v>
      </c>
      <c r="W41" s="117">
        <f t="shared" si="31"/>
        <v>0</v>
      </c>
      <c r="X41" s="168">
        <v>671031496.39999998</v>
      </c>
      <c r="Y41" s="171">
        <v>1</v>
      </c>
      <c r="Z41" s="117">
        <f t="shared" si="32"/>
        <v>2.6891780007507485E-4</v>
      </c>
      <c r="AA41" s="117">
        <f t="shared" si="33"/>
        <v>0</v>
      </c>
      <c r="AB41" s="168">
        <v>747178580.03999996</v>
      </c>
      <c r="AC41" s="171">
        <v>1</v>
      </c>
      <c r="AD41" s="117">
        <f t="shared" si="34"/>
        <v>0.11347765946683511</v>
      </c>
      <c r="AE41" s="117">
        <f t="shared" si="35"/>
        <v>0</v>
      </c>
      <c r="AF41" s="168">
        <v>747494225.79999995</v>
      </c>
      <c r="AG41" s="171">
        <v>1</v>
      </c>
      <c r="AH41" s="117">
        <f t="shared" si="36"/>
        <v>4.224502259996432E-4</v>
      </c>
      <c r="AI41" s="117">
        <f t="shared" si="37"/>
        <v>0</v>
      </c>
      <c r="AJ41" s="118">
        <f t="shared" si="16"/>
        <v>9.959779484868805E-3</v>
      </c>
      <c r="AK41" s="118">
        <f t="shared" si="17"/>
        <v>0</v>
      </c>
      <c r="AL41" s="119">
        <f t="shared" si="18"/>
        <v>7.4153947495955302E-2</v>
      </c>
      <c r="AM41" s="119">
        <f t="shared" si="19"/>
        <v>0</v>
      </c>
      <c r="AN41" s="120">
        <f t="shared" si="20"/>
        <v>4.4120454406363994E-2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398508292.43000001</v>
      </c>
      <c r="C42" s="171">
        <v>100</v>
      </c>
      <c r="D42" s="168">
        <v>397278843.06999999</v>
      </c>
      <c r="E42" s="171">
        <v>100</v>
      </c>
      <c r="F42" s="117">
        <f t="shared" si="22"/>
        <v>-3.0851286744954581E-3</v>
      </c>
      <c r="G42" s="117">
        <f t="shared" si="23"/>
        <v>0</v>
      </c>
      <c r="H42" s="168">
        <v>397710254.26999998</v>
      </c>
      <c r="I42" s="171">
        <v>100</v>
      </c>
      <c r="J42" s="117">
        <f t="shared" si="24"/>
        <v>1.0859153653041977E-3</v>
      </c>
      <c r="K42" s="117">
        <f t="shared" si="25"/>
        <v>0</v>
      </c>
      <c r="L42" s="168">
        <v>394657877.42000002</v>
      </c>
      <c r="M42" s="171">
        <v>100</v>
      </c>
      <c r="N42" s="117">
        <f t="shared" si="26"/>
        <v>-7.6748759108628559E-3</v>
      </c>
      <c r="O42" s="117">
        <f t="shared" si="27"/>
        <v>0</v>
      </c>
      <c r="P42" s="168">
        <v>377873175.63</v>
      </c>
      <c r="Q42" s="171">
        <v>100</v>
      </c>
      <c r="R42" s="117">
        <f t="shared" si="28"/>
        <v>-4.252975235088878E-2</v>
      </c>
      <c r="S42" s="117">
        <f t="shared" si="29"/>
        <v>0</v>
      </c>
      <c r="T42" s="168">
        <v>373055044.38</v>
      </c>
      <c r="U42" s="171">
        <v>100</v>
      </c>
      <c r="V42" s="117">
        <f t="shared" si="30"/>
        <v>-1.2750656994816015E-2</v>
      </c>
      <c r="W42" s="117">
        <f t="shared" si="31"/>
        <v>0</v>
      </c>
      <c r="X42" s="168">
        <v>372819120.25999999</v>
      </c>
      <c r="Y42" s="171">
        <v>100</v>
      </c>
      <c r="Z42" s="117">
        <f t="shared" si="32"/>
        <v>-6.3241101696426489E-4</v>
      </c>
      <c r="AA42" s="117">
        <f t="shared" si="33"/>
        <v>0</v>
      </c>
      <c r="AB42" s="168">
        <v>374160558.69999999</v>
      </c>
      <c r="AC42" s="171">
        <v>100</v>
      </c>
      <c r="AD42" s="117">
        <f t="shared" si="34"/>
        <v>3.5980945372772006E-3</v>
      </c>
      <c r="AE42" s="117">
        <f t="shared" si="35"/>
        <v>0</v>
      </c>
      <c r="AF42" s="168">
        <v>360703489.11000001</v>
      </c>
      <c r="AG42" s="171">
        <v>100</v>
      </c>
      <c r="AH42" s="117">
        <f t="shared" si="36"/>
        <v>-3.5966029227548227E-2</v>
      </c>
      <c r="AI42" s="117">
        <f t="shared" si="37"/>
        <v>0</v>
      </c>
      <c r="AJ42" s="118">
        <f t="shared" si="16"/>
        <v>-1.2244355534124274E-2</v>
      </c>
      <c r="AK42" s="118">
        <f t="shared" si="17"/>
        <v>0</v>
      </c>
      <c r="AL42" s="119">
        <f t="shared" si="18"/>
        <v>-9.2064691080353978E-2</v>
      </c>
      <c r="AM42" s="119">
        <f t="shared" si="19"/>
        <v>0</v>
      </c>
      <c r="AN42" s="120">
        <f t="shared" si="20"/>
        <v>1.7519244875342163E-2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828049288188.62012</v>
      </c>
      <c r="C43" s="177"/>
      <c r="D43" s="176">
        <f>SUM(D20:D42)</f>
        <v>829804740122.95984</v>
      </c>
      <c r="E43" s="177"/>
      <c r="F43" s="117">
        <f>((D43-B43)/B43)</f>
        <v>2.1199848359024854E-3</v>
      </c>
      <c r="G43" s="117"/>
      <c r="H43" s="176">
        <f>SUM(H20:H42)</f>
        <v>825138574363.98022</v>
      </c>
      <c r="I43" s="177"/>
      <c r="J43" s="117">
        <f>((H43-D43)/D43)</f>
        <v>-5.6232093327017937E-3</v>
      </c>
      <c r="K43" s="117"/>
      <c r="L43" s="176">
        <f>SUM(L20:L42)</f>
        <v>817988983524.22021</v>
      </c>
      <c r="M43" s="177"/>
      <c r="N43" s="117">
        <f>((L43-H43)/H43)</f>
        <v>-8.6647153119352588E-3</v>
      </c>
      <c r="O43" s="117"/>
      <c r="P43" s="176">
        <f>SUM(P20:P42)</f>
        <v>819374050227.43018</v>
      </c>
      <c r="Q43" s="177"/>
      <c r="R43" s="117">
        <f>((P43-L43)/L43)</f>
        <v>1.6932583825793662E-3</v>
      </c>
      <c r="S43" s="117"/>
      <c r="T43" s="176">
        <f>SUM(T20:T42)</f>
        <v>822653006581.32007</v>
      </c>
      <c r="U43" s="177"/>
      <c r="V43" s="117">
        <f>((T43-P43)/P43)</f>
        <v>4.0017820346882676E-3</v>
      </c>
      <c r="W43" s="117"/>
      <c r="X43" s="176">
        <f>SUM(X20:X42)</f>
        <v>824431742205.42993</v>
      </c>
      <c r="Y43" s="177"/>
      <c r="Z43" s="117">
        <f>((X43-T43)/T43)</f>
        <v>2.1621942786080772E-3</v>
      </c>
      <c r="AA43" s="117"/>
      <c r="AB43" s="176">
        <f>SUM(AB20:AB42)</f>
        <v>836010841965.72852</v>
      </c>
      <c r="AC43" s="177"/>
      <c r="AD43" s="117">
        <f>((AB43-X43)/X43)</f>
        <v>1.4044946558369331E-2</v>
      </c>
      <c r="AE43" s="117"/>
      <c r="AF43" s="176">
        <f>SUM(AF20:AF42)</f>
        <v>821555612304.37024</v>
      </c>
      <c r="AG43" s="177"/>
      <c r="AH43" s="117">
        <f>((AF43-AB43)/AB43)</f>
        <v>-1.7290720330096931E-2</v>
      </c>
      <c r="AI43" s="117"/>
      <c r="AJ43" s="118">
        <f t="shared" si="16"/>
        <v>-9.4455986057330704E-4</v>
      </c>
      <c r="AK43" s="118"/>
      <c r="AL43" s="119">
        <f t="shared" si="18"/>
        <v>-9.9410468749157183E-3</v>
      </c>
      <c r="AM43" s="119"/>
      <c r="AN43" s="120">
        <f t="shared" si="20"/>
        <v>9.4403432486167629E-3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44683647366.82</v>
      </c>
      <c r="C45" s="179">
        <v>217.15</v>
      </c>
      <c r="D45" s="167">
        <v>47929379576</v>
      </c>
      <c r="E45" s="179">
        <v>217.46</v>
      </c>
      <c r="F45" s="117">
        <f t="shared" ref="F45:F53" si="38">((D45-B45)/B45)</f>
        <v>7.2638032041899295E-2</v>
      </c>
      <c r="G45" s="117">
        <f t="shared" ref="G45:G53" si="39">((E45-C45)/C45)</f>
        <v>1.4275846189270194E-3</v>
      </c>
      <c r="H45" s="167">
        <v>50546150081.949997</v>
      </c>
      <c r="I45" s="179">
        <v>217.74</v>
      </c>
      <c r="J45" s="117">
        <f t="shared" ref="J45:J53" si="40">((H45-D45)/D45)</f>
        <v>5.4596377610118492E-2</v>
      </c>
      <c r="K45" s="117">
        <f t="shared" ref="K45:K53" si="41">((I45-E45)/E45)</f>
        <v>1.2875931205739038E-3</v>
      </c>
      <c r="L45" s="167">
        <v>51973282868.199997</v>
      </c>
      <c r="M45" s="179">
        <v>217.98</v>
      </c>
      <c r="N45" s="117">
        <f t="shared" ref="N45:N53" si="42">((L45-H45)/H45)</f>
        <v>2.8234252933926778E-2</v>
      </c>
      <c r="O45" s="117">
        <f t="shared" ref="O45:O53" si="43">((M45-I45)/I45)</f>
        <v>1.1022320198400876E-3</v>
      </c>
      <c r="P45" s="167">
        <v>57235088001.540001</v>
      </c>
      <c r="Q45" s="179">
        <v>218.33</v>
      </c>
      <c r="R45" s="117">
        <f t="shared" ref="R45:R53" si="44">((P45-L45)/L45)</f>
        <v>0.10124057675331982</v>
      </c>
      <c r="S45" s="117">
        <f t="shared" ref="S45:S53" si="45">((Q45-M45)/M45)</f>
        <v>1.6056518946693402E-3</v>
      </c>
      <c r="T45" s="167">
        <v>62977164063.389999</v>
      </c>
      <c r="U45" s="179">
        <v>218.61</v>
      </c>
      <c r="V45" s="117">
        <f t="shared" ref="V45:V53" si="46">((T45-P45)/P45)</f>
        <v>0.10032440347947921</v>
      </c>
      <c r="W45" s="117">
        <f t="shared" ref="W45:W53" si="47">((U45-Q45)/Q45)</f>
        <v>1.2824623276691299E-3</v>
      </c>
      <c r="X45" s="167">
        <v>69426365586.880005</v>
      </c>
      <c r="Y45" s="179">
        <v>218.89</v>
      </c>
      <c r="Z45" s="117">
        <f t="shared" ref="Z45:Z53" si="48">((X45-T45)/T45)</f>
        <v>0.1024053975659896</v>
      </c>
      <c r="AA45" s="117">
        <f t="shared" ref="AA45:AA53" si="49">((Y45-U45)/U45)</f>
        <v>1.2808197246236344E-3</v>
      </c>
      <c r="AB45" s="167">
        <v>74078336920.369995</v>
      </c>
      <c r="AC45" s="179">
        <v>219.17</v>
      </c>
      <c r="AD45" s="117">
        <f t="shared" ref="AD45:AD53" si="50">((AB45-X45)/X45)</f>
        <v>6.7005831202103225E-2</v>
      </c>
      <c r="AE45" s="117">
        <f t="shared" ref="AE45:AE53" si="51">((AC45-Y45)/Y45)</f>
        <v>1.2791813239526756E-3</v>
      </c>
      <c r="AF45" s="167">
        <v>78730882107.050003</v>
      </c>
      <c r="AG45" s="179">
        <v>219.46</v>
      </c>
      <c r="AH45" s="117">
        <f t="shared" ref="AH45:AH53" si="52">((AF45-AB45)/AB45)</f>
        <v>6.2805745648437411E-2</v>
      </c>
      <c r="AI45" s="117">
        <f t="shared" ref="AI45:AI53" si="53">((AG45-AC45)/AC45)</f>
        <v>1.3231737920336747E-3</v>
      </c>
      <c r="AJ45" s="118">
        <f t="shared" si="16"/>
        <v>7.3656327154409229E-2</v>
      </c>
      <c r="AK45" s="118">
        <f t="shared" si="17"/>
        <v>1.3235873527861833E-3</v>
      </c>
      <c r="AL45" s="119">
        <f t="shared" si="18"/>
        <v>0.64264346427036678</v>
      </c>
      <c r="AM45" s="119">
        <f t="shared" si="19"/>
        <v>9.1970937183849903E-3</v>
      </c>
      <c r="AN45" s="120">
        <f t="shared" si="20"/>
        <v>2.6425187697217512E-2</v>
      </c>
      <c r="AO45" s="205">
        <f t="shared" si="21"/>
        <v>1.4450012825873603E-4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38163602798.269997</v>
      </c>
      <c r="C46" s="179">
        <v>1.8008999999999999</v>
      </c>
      <c r="D46" s="167">
        <v>38553769740.129997</v>
      </c>
      <c r="E46" s="179">
        <v>1.804</v>
      </c>
      <c r="F46" s="117">
        <f t="shared" si="38"/>
        <v>1.0223535338694158E-2</v>
      </c>
      <c r="G46" s="117">
        <f t="shared" si="39"/>
        <v>1.7213615414515535E-3</v>
      </c>
      <c r="H46" s="167">
        <v>40222607817.709999</v>
      </c>
      <c r="I46" s="179">
        <v>1.8069999999999999</v>
      </c>
      <c r="J46" s="117">
        <f t="shared" si="40"/>
        <v>4.3285989640668918E-2</v>
      </c>
      <c r="K46" s="117">
        <f t="shared" si="41"/>
        <v>1.6629711751662371E-3</v>
      </c>
      <c r="L46" s="167">
        <v>40919039660.129997</v>
      </c>
      <c r="M46" s="179">
        <v>1.8099000000000001</v>
      </c>
      <c r="N46" s="117">
        <f t="shared" si="42"/>
        <v>1.731443782999469E-2</v>
      </c>
      <c r="O46" s="117">
        <f t="shared" si="43"/>
        <v>1.6048699501937603E-3</v>
      </c>
      <c r="P46" s="167">
        <v>40923361416.040001</v>
      </c>
      <c r="Q46" s="179">
        <v>1.8128</v>
      </c>
      <c r="R46" s="117">
        <f t="shared" si="44"/>
        <v>1.0561723700995412E-4</v>
      </c>
      <c r="S46" s="117">
        <f t="shared" si="45"/>
        <v>1.6022984695286493E-3</v>
      </c>
      <c r="T46" s="167">
        <v>43408779174.879997</v>
      </c>
      <c r="U46" s="179">
        <v>1.8252999999999999</v>
      </c>
      <c r="V46" s="117">
        <f t="shared" si="46"/>
        <v>6.0733470390480472E-2</v>
      </c>
      <c r="W46" s="117">
        <f t="shared" si="47"/>
        <v>6.8954104148278659E-3</v>
      </c>
      <c r="X46" s="167">
        <v>52844206796.769997</v>
      </c>
      <c r="Y46" s="179">
        <v>1.827</v>
      </c>
      <c r="Z46" s="117">
        <f t="shared" si="48"/>
        <v>0.21736219726147329</v>
      </c>
      <c r="AA46" s="117">
        <f t="shared" si="49"/>
        <v>9.3135375006850101E-4</v>
      </c>
      <c r="AB46" s="167">
        <v>50559775581</v>
      </c>
      <c r="AC46" s="179">
        <v>1.8298000000000001</v>
      </c>
      <c r="AD46" s="117">
        <f t="shared" si="50"/>
        <v>-4.3229548785840198E-2</v>
      </c>
      <c r="AE46" s="117">
        <f t="shared" si="51"/>
        <v>1.5325670498085033E-3</v>
      </c>
      <c r="AF46" s="167">
        <v>50559775581</v>
      </c>
      <c r="AG46" s="179">
        <v>1.8298000000000001</v>
      </c>
      <c r="AH46" s="117">
        <f t="shared" si="52"/>
        <v>0</v>
      </c>
      <c r="AI46" s="117">
        <f t="shared" si="53"/>
        <v>0</v>
      </c>
      <c r="AJ46" s="118">
        <f t="shared" si="16"/>
        <v>3.8224462364060165E-2</v>
      </c>
      <c r="AK46" s="118">
        <f t="shared" si="17"/>
        <v>1.9938540438806341E-3</v>
      </c>
      <c r="AL46" s="119">
        <f t="shared" si="18"/>
        <v>0.31140938802602086</v>
      </c>
      <c r="AM46" s="119">
        <f t="shared" si="19"/>
        <v>1.4301552106430179E-2</v>
      </c>
      <c r="AN46" s="120">
        <f t="shared" si="20"/>
        <v>7.8733542873983556E-2</v>
      </c>
      <c r="AO46" s="205">
        <f t="shared" si="21"/>
        <v>2.0643491330115844E-3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1664603397.4300001</v>
      </c>
      <c r="C47" s="179">
        <v>321.27999999999997</v>
      </c>
      <c r="D47" s="167">
        <v>1668061090</v>
      </c>
      <c r="E47" s="179">
        <v>321.95</v>
      </c>
      <c r="F47" s="117">
        <f t="shared" si="38"/>
        <v>2.077187019645823E-3</v>
      </c>
      <c r="G47" s="117">
        <f t="shared" si="39"/>
        <v>2.0854083665339143E-3</v>
      </c>
      <c r="H47" s="167">
        <v>1685927677.53</v>
      </c>
      <c r="I47" s="179">
        <v>325.39999999999998</v>
      </c>
      <c r="J47" s="117">
        <f t="shared" si="40"/>
        <v>1.0710991124431763E-2</v>
      </c>
      <c r="K47" s="117">
        <f t="shared" si="41"/>
        <v>1.0715949681627547E-2</v>
      </c>
      <c r="L47" s="167">
        <v>1731807955.95</v>
      </c>
      <c r="M47" s="179">
        <v>334.25</v>
      </c>
      <c r="N47" s="117">
        <f t="shared" si="42"/>
        <v>2.721366938302943E-2</v>
      </c>
      <c r="O47" s="117">
        <f t="shared" si="43"/>
        <v>2.7197295636140206E-2</v>
      </c>
      <c r="P47" s="167">
        <v>1721245045.95</v>
      </c>
      <c r="Q47" s="179">
        <v>332.69630000000001</v>
      </c>
      <c r="R47" s="117">
        <f t="shared" si="44"/>
        <v>-6.0993541250973253E-3</v>
      </c>
      <c r="S47" s="117">
        <f t="shared" si="45"/>
        <v>-4.6483171278982561E-3</v>
      </c>
      <c r="T47" s="167">
        <v>1717945298.74</v>
      </c>
      <c r="U47" s="179">
        <v>332.05849999999998</v>
      </c>
      <c r="V47" s="117">
        <f t="shared" si="46"/>
        <v>-1.9170699824317121E-3</v>
      </c>
      <c r="W47" s="117">
        <f t="shared" si="47"/>
        <v>-1.9170637004379881E-3</v>
      </c>
      <c r="X47" s="167">
        <v>1741287486.6099999</v>
      </c>
      <c r="Y47" s="179">
        <v>339.40280000000001</v>
      </c>
      <c r="Z47" s="117">
        <f t="shared" si="48"/>
        <v>1.3587270728072568E-2</v>
      </c>
      <c r="AA47" s="117">
        <f t="shared" si="49"/>
        <v>2.2117488334133992E-2</v>
      </c>
      <c r="AB47" s="167">
        <v>1771585620.9300001</v>
      </c>
      <c r="AC47" s="179">
        <v>347.46629999999999</v>
      </c>
      <c r="AD47" s="117">
        <f t="shared" si="50"/>
        <v>1.739984612132351E-2</v>
      </c>
      <c r="AE47" s="117">
        <f t="shared" si="51"/>
        <v>2.3757906534654327E-2</v>
      </c>
      <c r="AF47" s="167">
        <v>1800259950.2</v>
      </c>
      <c r="AG47" s="179">
        <v>353.38580000000002</v>
      </c>
      <c r="AH47" s="117">
        <f t="shared" si="52"/>
        <v>1.618568638807719E-2</v>
      </c>
      <c r="AI47" s="117">
        <f t="shared" si="53"/>
        <v>1.7036184516311448E-2</v>
      </c>
      <c r="AJ47" s="118">
        <f t="shared" si="16"/>
        <v>9.8947783321314056E-3</v>
      </c>
      <c r="AK47" s="118">
        <f t="shared" si="17"/>
        <v>1.2043106530133149E-2</v>
      </c>
      <c r="AL47" s="119">
        <f t="shared" si="18"/>
        <v>7.9253008773197894E-2</v>
      </c>
      <c r="AM47" s="119">
        <f t="shared" si="19"/>
        <v>9.7641869855567734E-2</v>
      </c>
      <c r="AN47" s="120">
        <f t="shared" si="20"/>
        <v>1.1126500058949877E-2</v>
      </c>
      <c r="AO47" s="205">
        <f t="shared" si="21"/>
        <v>1.2350344458653148E-2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9691252574.6000004</v>
      </c>
      <c r="C48" s="178">
        <v>1276.1600000000001</v>
      </c>
      <c r="D48" s="167">
        <v>9763086332.8999996</v>
      </c>
      <c r="E48" s="179">
        <v>1286.68</v>
      </c>
      <c r="F48" s="117">
        <f t="shared" si="38"/>
        <v>7.4122264121223901E-3</v>
      </c>
      <c r="G48" s="117">
        <f t="shared" si="39"/>
        <v>8.2434804413239575E-3</v>
      </c>
      <c r="H48" s="167">
        <v>10731398700.5</v>
      </c>
      <c r="I48" s="178">
        <v>1292.22</v>
      </c>
      <c r="J48" s="117">
        <f t="shared" si="40"/>
        <v>9.9180969478570163E-2</v>
      </c>
      <c r="K48" s="117">
        <f t="shared" si="41"/>
        <v>4.3056548636801403E-3</v>
      </c>
      <c r="L48" s="167">
        <v>10814193424.15</v>
      </c>
      <c r="M48" s="178">
        <v>1290.76</v>
      </c>
      <c r="N48" s="117">
        <f t="shared" si="42"/>
        <v>7.7151847546342699E-3</v>
      </c>
      <c r="O48" s="117">
        <f t="shared" si="43"/>
        <v>-1.1298385723793444E-3</v>
      </c>
      <c r="P48" s="167">
        <v>11032871477.559999</v>
      </c>
      <c r="Q48" s="179">
        <v>1314.73</v>
      </c>
      <c r="R48" s="117">
        <f t="shared" si="44"/>
        <v>2.0221392833759864E-2</v>
      </c>
      <c r="S48" s="117">
        <f t="shared" si="45"/>
        <v>1.8570454615885235E-2</v>
      </c>
      <c r="T48" s="167">
        <v>11202036704.77</v>
      </c>
      <c r="U48" s="178">
        <v>1333.38</v>
      </c>
      <c r="V48" s="117">
        <f t="shared" si="46"/>
        <v>1.5332837652833161E-2</v>
      </c>
      <c r="W48" s="117">
        <f t="shared" si="47"/>
        <v>1.41854221018765E-2</v>
      </c>
      <c r="X48" s="167">
        <v>11391378446.799999</v>
      </c>
      <c r="Y48" s="179">
        <v>1352.76</v>
      </c>
      <c r="Z48" s="117">
        <f t="shared" si="48"/>
        <v>1.6902438995702821E-2</v>
      </c>
      <c r="AA48" s="117">
        <f t="shared" si="49"/>
        <v>1.4534491292804663E-2</v>
      </c>
      <c r="AB48" s="167">
        <v>11557101957.32</v>
      </c>
      <c r="AC48" s="178">
        <v>1359.91</v>
      </c>
      <c r="AD48" s="117">
        <f t="shared" si="50"/>
        <v>1.454815247285148E-2</v>
      </c>
      <c r="AE48" s="117">
        <f t="shared" si="51"/>
        <v>5.2854904048021019E-3</v>
      </c>
      <c r="AF48" s="167">
        <v>11895321581.41</v>
      </c>
      <c r="AG48" s="178">
        <v>1364.92</v>
      </c>
      <c r="AH48" s="117">
        <f t="shared" si="52"/>
        <v>2.9265089582062545E-2</v>
      </c>
      <c r="AI48" s="117">
        <f t="shared" si="53"/>
        <v>3.6840673279849331E-3</v>
      </c>
      <c r="AJ48" s="118">
        <f t="shared" si="16"/>
        <v>2.6322286522817089E-2</v>
      </c>
      <c r="AK48" s="118">
        <f t="shared" si="17"/>
        <v>8.4599028094972731E-3</v>
      </c>
      <c r="AL48" s="119">
        <f t="shared" si="18"/>
        <v>0.21839766399736907</v>
      </c>
      <c r="AM48" s="119">
        <f t="shared" si="19"/>
        <v>6.0807660024248457E-2</v>
      </c>
      <c r="AN48" s="120">
        <f t="shared" si="20"/>
        <v>3.0251835910819071E-2</v>
      </c>
      <c r="AO48" s="205">
        <f t="shared" si="21"/>
        <v>6.698173602964954E-3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4625650892.8599997</v>
      </c>
      <c r="C49" s="178">
        <v>43715.41</v>
      </c>
      <c r="D49" s="167">
        <v>4665906385.3999996</v>
      </c>
      <c r="E49" s="179">
        <v>43925.72</v>
      </c>
      <c r="F49" s="117">
        <f t="shared" si="38"/>
        <v>8.7026655215457355E-3</v>
      </c>
      <c r="G49" s="117">
        <f t="shared" si="39"/>
        <v>4.8108893408525194E-3</v>
      </c>
      <c r="H49" s="167">
        <v>4709167005.9799995</v>
      </c>
      <c r="I49" s="178">
        <v>44965.14</v>
      </c>
      <c r="J49" s="117">
        <f t="shared" si="40"/>
        <v>9.2716434936127145E-3</v>
      </c>
      <c r="K49" s="117">
        <f t="shared" si="41"/>
        <v>2.3663129483136491E-2</v>
      </c>
      <c r="L49" s="167">
        <v>4720763780</v>
      </c>
      <c r="M49" s="178">
        <v>46486.73</v>
      </c>
      <c r="N49" s="117">
        <f t="shared" si="42"/>
        <v>2.462595615163815E-3</v>
      </c>
      <c r="O49" s="117">
        <f t="shared" si="43"/>
        <v>3.3839325308450144E-2</v>
      </c>
      <c r="P49" s="167">
        <v>4676553158.3400002</v>
      </c>
      <c r="Q49" s="178">
        <v>46798.64</v>
      </c>
      <c r="R49" s="117">
        <f t="shared" si="44"/>
        <v>-9.3651416847635293E-3</v>
      </c>
      <c r="S49" s="117">
        <f t="shared" si="45"/>
        <v>6.7096567127865568E-3</v>
      </c>
      <c r="T49" s="167">
        <v>4676553158.3400002</v>
      </c>
      <c r="U49" s="178">
        <v>46798.64</v>
      </c>
      <c r="V49" s="117">
        <f t="shared" si="46"/>
        <v>0</v>
      </c>
      <c r="W49" s="117">
        <f t="shared" si="47"/>
        <v>0</v>
      </c>
      <c r="X49" s="167">
        <v>4845706085.5799999</v>
      </c>
      <c r="Y49" s="178">
        <v>47241.9</v>
      </c>
      <c r="Z49" s="117">
        <f t="shared" si="48"/>
        <v>3.6170427559096253E-2</v>
      </c>
      <c r="AA49" s="117">
        <f t="shared" si="49"/>
        <v>9.4716427656872521E-3</v>
      </c>
      <c r="AB49" s="167">
        <v>4836526172.3000002</v>
      </c>
      <c r="AC49" s="178">
        <v>47010.94</v>
      </c>
      <c r="AD49" s="117">
        <f t="shared" si="50"/>
        <v>-1.8944428568042125E-3</v>
      </c>
      <c r="AE49" s="117">
        <f t="shared" si="51"/>
        <v>-4.8888804218289086E-3</v>
      </c>
      <c r="AF49" s="167">
        <v>4868414311.5299997</v>
      </c>
      <c r="AG49" s="178">
        <v>47412.54</v>
      </c>
      <c r="AH49" s="117">
        <f t="shared" si="52"/>
        <v>6.5931906690861975E-3</v>
      </c>
      <c r="AI49" s="117">
        <f t="shared" si="53"/>
        <v>8.5426924030874204E-3</v>
      </c>
      <c r="AJ49" s="118">
        <f t="shared" si="16"/>
        <v>6.4926172896171211E-3</v>
      </c>
      <c r="AK49" s="118">
        <f t="shared" si="17"/>
        <v>1.0268556949021434E-2</v>
      </c>
      <c r="AL49" s="119">
        <f t="shared" si="18"/>
        <v>4.3401626480047667E-2</v>
      </c>
      <c r="AM49" s="119">
        <f t="shared" si="19"/>
        <v>7.9379916823218821E-2</v>
      </c>
      <c r="AN49" s="120">
        <f t="shared" si="20"/>
        <v>1.3488599889118227E-2</v>
      </c>
      <c r="AO49" s="205">
        <f t="shared" si="21"/>
        <v>1.2627930783733235E-2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501556553.94999999</v>
      </c>
      <c r="C50" s="178">
        <v>43495.1</v>
      </c>
      <c r="D50" s="167">
        <v>504443683.07999998</v>
      </c>
      <c r="E50" s="179">
        <v>43709.38</v>
      </c>
      <c r="F50" s="117">
        <f t="shared" si="38"/>
        <v>5.7563381582046123E-3</v>
      </c>
      <c r="G50" s="117">
        <f t="shared" si="39"/>
        <v>4.9265319541741221E-3</v>
      </c>
      <c r="H50" s="167">
        <v>516548327.16000003</v>
      </c>
      <c r="I50" s="178">
        <v>44821.83</v>
      </c>
      <c r="J50" s="117">
        <f t="shared" si="40"/>
        <v>2.3996026684470071E-2</v>
      </c>
      <c r="K50" s="117">
        <f t="shared" si="41"/>
        <v>2.5451058788754369E-2</v>
      </c>
      <c r="L50" s="167">
        <v>517695795.22000003</v>
      </c>
      <c r="M50" s="178">
        <v>46347.86</v>
      </c>
      <c r="N50" s="117">
        <f t="shared" si="42"/>
        <v>2.2214147247534809E-3</v>
      </c>
      <c r="O50" s="117">
        <f t="shared" si="43"/>
        <v>3.4046579535016726E-2</v>
      </c>
      <c r="P50" s="167">
        <v>521483545.04000002</v>
      </c>
      <c r="Q50" s="178">
        <v>46667.4</v>
      </c>
      <c r="R50" s="117">
        <f t="shared" si="44"/>
        <v>7.3165551178377844E-3</v>
      </c>
      <c r="S50" s="117">
        <f t="shared" si="45"/>
        <v>6.8943851992303608E-3</v>
      </c>
      <c r="T50" s="167">
        <v>521483545.04000002</v>
      </c>
      <c r="U50" s="178">
        <v>46667.4</v>
      </c>
      <c r="V50" s="117">
        <f t="shared" si="46"/>
        <v>0</v>
      </c>
      <c r="W50" s="117">
        <f t="shared" si="47"/>
        <v>0</v>
      </c>
      <c r="X50" s="167">
        <v>527745304.14999998</v>
      </c>
      <c r="Y50" s="178">
        <v>47110.49</v>
      </c>
      <c r="Z50" s="117">
        <f t="shared" si="48"/>
        <v>1.2007587141641548E-2</v>
      </c>
      <c r="AA50" s="117">
        <f t="shared" si="49"/>
        <v>9.494636512854723E-3</v>
      </c>
      <c r="AB50" s="167">
        <v>525226756.88</v>
      </c>
      <c r="AC50" s="178">
        <v>46879.7</v>
      </c>
      <c r="AD50" s="117">
        <f t="shared" si="50"/>
        <v>-4.7722779344411548E-3</v>
      </c>
      <c r="AE50" s="117">
        <f t="shared" si="51"/>
        <v>-4.8989089266530846E-3</v>
      </c>
      <c r="AF50" s="167">
        <v>529346769.44</v>
      </c>
      <c r="AG50" s="178">
        <v>47288.22</v>
      </c>
      <c r="AH50" s="117">
        <f t="shared" si="52"/>
        <v>7.8442548975876207E-3</v>
      </c>
      <c r="AI50" s="117">
        <f t="shared" si="53"/>
        <v>8.7142195875827728E-3</v>
      </c>
      <c r="AJ50" s="118">
        <f t="shared" si="16"/>
        <v>6.7962373487567458E-3</v>
      </c>
      <c r="AK50" s="118">
        <f t="shared" si="17"/>
        <v>1.0578562831369999E-2</v>
      </c>
      <c r="AL50" s="119">
        <f t="shared" si="18"/>
        <v>4.9367426325865243E-2</v>
      </c>
      <c r="AM50" s="119">
        <f t="shared" si="19"/>
        <v>8.1878077428689314E-2</v>
      </c>
      <c r="AN50" s="120">
        <f t="shared" si="20"/>
        <v>8.671709104455045E-3</v>
      </c>
      <c r="AO50" s="205">
        <f t="shared" si="21"/>
        <v>1.2948063051278916E-2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20495405886.509998</v>
      </c>
      <c r="C51" s="178">
        <v>44304.06</v>
      </c>
      <c r="D51" s="167">
        <v>20275393459.41</v>
      </c>
      <c r="E51" s="178">
        <v>44403.26</v>
      </c>
      <c r="F51" s="117">
        <f t="shared" si="38"/>
        <v>-1.0734719200892228E-2</v>
      </c>
      <c r="G51" s="117">
        <f t="shared" si="39"/>
        <v>2.2390724461822317E-3</v>
      </c>
      <c r="H51" s="167">
        <v>20030701835.41</v>
      </c>
      <c r="I51" s="178">
        <v>44478.81</v>
      </c>
      <c r="J51" s="117">
        <f t="shared" si="40"/>
        <v>-1.2068403234189092E-2</v>
      </c>
      <c r="K51" s="117">
        <f t="shared" si="41"/>
        <v>1.7014516501715332E-3</v>
      </c>
      <c r="L51" s="167">
        <v>20057031772.349998</v>
      </c>
      <c r="M51" s="178">
        <v>44475.51</v>
      </c>
      <c r="N51" s="117">
        <f t="shared" si="42"/>
        <v>1.3144790011028432E-3</v>
      </c>
      <c r="O51" s="117">
        <f t="shared" si="43"/>
        <v>-7.4192632401712971E-5</v>
      </c>
      <c r="P51" s="167">
        <v>19654620286.889999</v>
      </c>
      <c r="Q51" s="178">
        <v>44615.09</v>
      </c>
      <c r="R51" s="117">
        <f t="shared" si="44"/>
        <v>-2.0063361818808658E-2</v>
      </c>
      <c r="S51" s="117">
        <f t="shared" si="45"/>
        <v>3.1383563673580014E-3</v>
      </c>
      <c r="T51" s="167">
        <v>20858300483.48</v>
      </c>
      <c r="U51" s="178">
        <v>44648.04</v>
      </c>
      <c r="V51" s="117">
        <f t="shared" si="46"/>
        <v>6.1241589968180535E-2</v>
      </c>
      <c r="W51" s="117">
        <f t="shared" si="47"/>
        <v>7.3853935966517988E-4</v>
      </c>
      <c r="X51" s="167">
        <v>21293528161.779999</v>
      </c>
      <c r="Y51" s="178">
        <v>44660.55</v>
      </c>
      <c r="Z51" s="117">
        <f t="shared" si="48"/>
        <v>2.0865922352816053E-2</v>
      </c>
      <c r="AA51" s="117">
        <f t="shared" si="49"/>
        <v>2.8019147089104106E-4</v>
      </c>
      <c r="AB51" s="167">
        <v>21948284149.110001</v>
      </c>
      <c r="AC51" s="178">
        <v>44857.29</v>
      </c>
      <c r="AD51" s="117">
        <f t="shared" si="50"/>
        <v>3.0749060576313086E-2</v>
      </c>
      <c r="AE51" s="117">
        <f t="shared" si="51"/>
        <v>4.4052301191991128E-3</v>
      </c>
      <c r="AF51" s="167">
        <v>21948284149.110001</v>
      </c>
      <c r="AG51" s="178">
        <v>44857.29</v>
      </c>
      <c r="AH51" s="117">
        <f t="shared" si="52"/>
        <v>0</v>
      </c>
      <c r="AI51" s="117">
        <f t="shared" si="53"/>
        <v>0</v>
      </c>
      <c r="AJ51" s="118">
        <f t="shared" si="16"/>
        <v>8.9130709555653182E-3</v>
      </c>
      <c r="AK51" s="118">
        <f t="shared" si="17"/>
        <v>1.5535810976331733E-3</v>
      </c>
      <c r="AL51" s="119">
        <f t="shared" si="18"/>
        <v>8.250842051716617E-2</v>
      </c>
      <c r="AM51" s="119">
        <f t="shared" si="19"/>
        <v>1.0225150135372917E-2</v>
      </c>
      <c r="AN51" s="120">
        <f t="shared" si="20"/>
        <v>2.7153079300199594E-2</v>
      </c>
      <c r="AO51" s="205">
        <f t="shared" si="21"/>
        <v>1.624994707956751E-3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2736104968.73</v>
      </c>
      <c r="C52" s="178">
        <v>360.5</v>
      </c>
      <c r="D52" s="167">
        <v>2721531889.6100001</v>
      </c>
      <c r="E52" s="178">
        <v>360.5</v>
      </c>
      <c r="F52" s="117">
        <f t="shared" si="38"/>
        <v>-5.3262134627693677E-3</v>
      </c>
      <c r="G52" s="117">
        <f t="shared" si="39"/>
        <v>0</v>
      </c>
      <c r="H52" s="167">
        <v>2753968060.9699998</v>
      </c>
      <c r="I52" s="178">
        <v>360.5</v>
      </c>
      <c r="J52" s="117">
        <f t="shared" si="40"/>
        <v>1.191835064796827E-2</v>
      </c>
      <c r="K52" s="117">
        <f t="shared" si="41"/>
        <v>0</v>
      </c>
      <c r="L52" s="167">
        <v>2791122622.1500001</v>
      </c>
      <c r="M52" s="178">
        <v>360.5</v>
      </c>
      <c r="N52" s="117">
        <f t="shared" si="42"/>
        <v>1.3491282526680344E-2</v>
      </c>
      <c r="O52" s="117">
        <f t="shared" si="43"/>
        <v>0</v>
      </c>
      <c r="P52" s="167">
        <v>2817056080.0900002</v>
      </c>
      <c r="Q52" s="168">
        <v>360.5</v>
      </c>
      <c r="R52" s="117">
        <f t="shared" si="44"/>
        <v>9.2914075985753471E-3</v>
      </c>
      <c r="S52" s="117">
        <f t="shared" si="45"/>
        <v>0</v>
      </c>
      <c r="T52" s="167">
        <v>2819791813.6500001</v>
      </c>
      <c r="U52" s="178">
        <v>360.5</v>
      </c>
      <c r="V52" s="117">
        <f t="shared" si="46"/>
        <v>9.7113209045967619E-4</v>
      </c>
      <c r="W52" s="117">
        <f t="shared" si="47"/>
        <v>0</v>
      </c>
      <c r="X52" s="167">
        <v>2846601650.6900001</v>
      </c>
      <c r="Y52" s="178">
        <v>360.5</v>
      </c>
      <c r="Z52" s="117">
        <f t="shared" si="48"/>
        <v>9.5077363194755581E-3</v>
      </c>
      <c r="AA52" s="117">
        <f t="shared" si="49"/>
        <v>0</v>
      </c>
      <c r="AB52" s="167">
        <v>2888314316.1900001</v>
      </c>
      <c r="AC52" s="178">
        <v>360.5</v>
      </c>
      <c r="AD52" s="117">
        <f t="shared" si="50"/>
        <v>1.4653495858786243E-2</v>
      </c>
      <c r="AE52" s="117">
        <f t="shared" si="51"/>
        <v>0</v>
      </c>
      <c r="AF52" s="167">
        <v>2912608047.0900002</v>
      </c>
      <c r="AG52" s="178">
        <v>360.5</v>
      </c>
      <c r="AH52" s="117">
        <f t="shared" si="52"/>
        <v>8.4110412650816209E-3</v>
      </c>
      <c r="AI52" s="117">
        <f t="shared" si="53"/>
        <v>0</v>
      </c>
      <c r="AJ52" s="118">
        <f t="shared" si="16"/>
        <v>7.864779105532212E-3</v>
      </c>
      <c r="AK52" s="118">
        <f t="shared" si="17"/>
        <v>0</v>
      </c>
      <c r="AL52" s="119">
        <f t="shared" si="18"/>
        <v>7.0209045945583803E-2</v>
      </c>
      <c r="AM52" s="119">
        <f t="shared" si="19"/>
        <v>0</v>
      </c>
      <c r="AN52" s="120">
        <f t="shared" si="20"/>
        <v>6.7689764141805027E-3</v>
      </c>
      <c r="AO52" s="205">
        <f t="shared" si="21"/>
        <v>0</v>
      </c>
      <c r="AP52" s="124"/>
      <c r="AQ52" s="125"/>
      <c r="AR52" s="125"/>
      <c r="AS52" s="123"/>
      <c r="AT52" s="123"/>
    </row>
    <row r="53" spans="1:49">
      <c r="A53" s="200" t="s">
        <v>168</v>
      </c>
      <c r="B53" s="167">
        <v>486294170</v>
      </c>
      <c r="C53" s="171">
        <v>37175.589999999997</v>
      </c>
      <c r="D53" s="167">
        <v>493357674.60000002</v>
      </c>
      <c r="E53" s="178">
        <v>37712.870000000003</v>
      </c>
      <c r="F53" s="117">
        <f t="shared" si="38"/>
        <v>1.4525168171356082E-2</v>
      </c>
      <c r="G53" s="117">
        <f t="shared" si="39"/>
        <v>1.4452494230757498E-2</v>
      </c>
      <c r="H53" s="167">
        <v>543146901</v>
      </c>
      <c r="I53" s="178">
        <v>41249.49</v>
      </c>
      <c r="J53" s="117">
        <f t="shared" si="40"/>
        <v>0.10091912817687011</v>
      </c>
      <c r="K53" s="117">
        <f t="shared" si="41"/>
        <v>9.3777535361270439E-2</v>
      </c>
      <c r="L53" s="167">
        <v>544047208.39999998</v>
      </c>
      <c r="M53" s="178">
        <v>41296.92</v>
      </c>
      <c r="N53" s="117">
        <f t="shared" si="42"/>
        <v>1.6575762438161756E-3</v>
      </c>
      <c r="O53" s="117">
        <f t="shared" si="43"/>
        <v>1.149832397927836E-3</v>
      </c>
      <c r="P53" s="167">
        <v>544776219.39999998</v>
      </c>
      <c r="Q53" s="168">
        <v>41362.79</v>
      </c>
      <c r="R53" s="117">
        <f t="shared" si="44"/>
        <v>1.3399774665583965E-3</v>
      </c>
      <c r="S53" s="117">
        <f t="shared" si="45"/>
        <v>1.5950342059408455E-3</v>
      </c>
      <c r="T53" s="167">
        <v>545413916.39999998</v>
      </c>
      <c r="U53" s="178">
        <v>41420.42</v>
      </c>
      <c r="V53" s="117">
        <f t="shared" si="46"/>
        <v>1.1705668810256442E-3</v>
      </c>
      <c r="W53" s="117">
        <f t="shared" si="47"/>
        <v>1.39328125593069E-3</v>
      </c>
      <c r="X53" s="167">
        <v>546433407</v>
      </c>
      <c r="Y53" s="178">
        <v>41506.449999999997</v>
      </c>
      <c r="Z53" s="117">
        <f t="shared" si="48"/>
        <v>1.8692053307498332E-3</v>
      </c>
      <c r="AA53" s="117">
        <f t="shared" si="49"/>
        <v>2.0769948735430213E-3</v>
      </c>
      <c r="AB53" s="167">
        <v>547070659.39999998</v>
      </c>
      <c r="AC53" s="178">
        <v>41564.080000000002</v>
      </c>
      <c r="AD53" s="117">
        <f t="shared" si="50"/>
        <v>1.1662032222711013E-3</v>
      </c>
      <c r="AE53" s="117">
        <f t="shared" si="51"/>
        <v>1.3884589021707387E-3</v>
      </c>
      <c r="AF53" s="167">
        <v>547707733.20000005</v>
      </c>
      <c r="AG53" s="178">
        <v>41593.39</v>
      </c>
      <c r="AH53" s="117">
        <f t="shared" si="52"/>
        <v>1.1645183104843943E-3</v>
      </c>
      <c r="AI53" s="117">
        <f t="shared" si="53"/>
        <v>7.0517620021897927E-4</v>
      </c>
      <c r="AJ53" s="118">
        <f t="shared" si="16"/>
        <v>1.5476542975391465E-2</v>
      </c>
      <c r="AK53" s="118">
        <f t="shared" si="17"/>
        <v>1.4567350928470005E-2</v>
      </c>
      <c r="AL53" s="119">
        <f t="shared" si="18"/>
        <v>0.11016360218590997</v>
      </c>
      <c r="AM53" s="119">
        <f t="shared" si="19"/>
        <v>0.1028964382716032</v>
      </c>
      <c r="AN53" s="120">
        <f t="shared" si="20"/>
        <v>3.4829353936607015E-2</v>
      </c>
      <c r="AO53" s="205">
        <f t="shared" si="21"/>
        <v>3.2333055849480791E-2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0"/>
      <c r="AW53" s="231"/>
    </row>
    <row r="54" spans="1:49">
      <c r="A54" s="202" t="s">
        <v>57</v>
      </c>
      <c r="B54" s="183">
        <f>SUM(B45:B53)</f>
        <v>123048118609.16998</v>
      </c>
      <c r="C54" s="177"/>
      <c r="D54" s="183">
        <f>SUM(D45:D53)</f>
        <v>126574929831.13</v>
      </c>
      <c r="E54" s="177"/>
      <c r="F54" s="117">
        <f>((D54-B54)/B54)</f>
        <v>2.8662049138370095E-2</v>
      </c>
      <c r="G54" s="117"/>
      <c r="H54" s="183">
        <f>SUM(H45:H53)</f>
        <v>131739616408.21001</v>
      </c>
      <c r="I54" s="177"/>
      <c r="J54" s="117">
        <f>((H54-D54)/D54)</f>
        <v>4.0803392772727355E-2</v>
      </c>
      <c r="K54" s="117"/>
      <c r="L54" s="183">
        <f>SUM(L45:L53)</f>
        <v>134068985086.54996</v>
      </c>
      <c r="M54" s="177"/>
      <c r="N54" s="117">
        <f>((L54-H54)/H54)</f>
        <v>1.7681611210420865E-2</v>
      </c>
      <c r="O54" s="117"/>
      <c r="P54" s="183">
        <f>SUM(P45:P53)</f>
        <v>139127055230.84998</v>
      </c>
      <c r="Q54" s="177"/>
      <c r="R54" s="117">
        <f>((P54-L54)/L54)</f>
        <v>3.7727369540648911E-2</v>
      </c>
      <c r="S54" s="117"/>
      <c r="T54" s="183">
        <f>SUM(T45:T53)</f>
        <v>148727468158.68997</v>
      </c>
      <c r="U54" s="177"/>
      <c r="V54" s="117">
        <f>((T54-P54)/P54)</f>
        <v>6.9004644078107427E-2</v>
      </c>
      <c r="W54" s="117"/>
      <c r="X54" s="183">
        <f>SUM(X45:X53)</f>
        <v>165463252926.25998</v>
      </c>
      <c r="Y54" s="177"/>
      <c r="Z54" s="117">
        <f>((X54-T54)/T54)</f>
        <v>0.1125265223348869</v>
      </c>
      <c r="AA54" s="117"/>
      <c r="AB54" s="183">
        <f>SUM(AB45:AB53)</f>
        <v>168712222133.49997</v>
      </c>
      <c r="AC54" s="177"/>
      <c r="AD54" s="117">
        <f>((AB54-X54)/X54)</f>
        <v>1.9635593703019483E-2</v>
      </c>
      <c r="AE54" s="117"/>
      <c r="AF54" s="183">
        <f>SUM(AF45:AF53)</f>
        <v>173792600230.03</v>
      </c>
      <c r="AG54" s="177"/>
      <c r="AH54" s="117">
        <f>((AF54-AB54)/AB54)</f>
        <v>3.0112685567676222E-2</v>
      </c>
      <c r="AI54" s="117"/>
      <c r="AJ54" s="118">
        <f t="shared" si="16"/>
        <v>4.4519233543232159E-2</v>
      </c>
      <c r="AK54" s="118"/>
      <c r="AL54" s="119">
        <f t="shared" si="18"/>
        <v>0.37304125281282374</v>
      </c>
      <c r="AM54" s="119"/>
      <c r="AN54" s="120">
        <f t="shared" si="20"/>
        <v>3.1809513341389074E-2</v>
      </c>
      <c r="AO54" s="205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3" t="s">
        <v>63</v>
      </c>
      <c r="B55" s="177"/>
      <c r="C55" s="177"/>
      <c r="D55" s="177"/>
      <c r="E55" s="177"/>
      <c r="F55" s="117"/>
      <c r="G55" s="117"/>
      <c r="H55" s="177"/>
      <c r="I55" s="177"/>
      <c r="J55" s="117"/>
      <c r="K55" s="117"/>
      <c r="L55" s="177"/>
      <c r="M55" s="177"/>
      <c r="N55" s="117"/>
      <c r="O55" s="117"/>
      <c r="P55" s="177"/>
      <c r="Q55" s="177"/>
      <c r="R55" s="117"/>
      <c r="S55" s="117"/>
      <c r="T55" s="177"/>
      <c r="U55" s="177"/>
      <c r="V55" s="117"/>
      <c r="W55" s="117"/>
      <c r="X55" s="177"/>
      <c r="Y55" s="177"/>
      <c r="Z55" s="117"/>
      <c r="AA55" s="117"/>
      <c r="AB55" s="177"/>
      <c r="AC55" s="177"/>
      <c r="AD55" s="117"/>
      <c r="AE55" s="117"/>
      <c r="AF55" s="177"/>
      <c r="AG55" s="177"/>
      <c r="AH55" s="117"/>
      <c r="AI55" s="117"/>
      <c r="AJ55" s="118"/>
      <c r="AK55" s="118"/>
      <c r="AL55" s="119"/>
      <c r="AM55" s="119"/>
      <c r="AN55" s="120"/>
      <c r="AO55" s="205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1" t="s">
        <v>27</v>
      </c>
      <c r="B56" s="171">
        <v>7021906039.3400002</v>
      </c>
      <c r="C56" s="171">
        <v>3163.5</v>
      </c>
      <c r="D56" s="171">
        <v>6968346404.3199997</v>
      </c>
      <c r="E56" s="171">
        <v>3167.78</v>
      </c>
      <c r="F56" s="117">
        <f t="shared" ref="F56:F76" si="54">((D56-B56)/B56)</f>
        <v>-7.627506651318651E-3</v>
      </c>
      <c r="G56" s="117">
        <f t="shared" ref="G56:G76" si="55">((E56-C56)/C56)</f>
        <v>1.3529318792477321E-3</v>
      </c>
      <c r="H56" s="171">
        <v>7038021805.6300001</v>
      </c>
      <c r="I56" s="171">
        <v>3170.69</v>
      </c>
      <c r="J56" s="117">
        <f t="shared" ref="J56:J76" si="56">((H56-D56)/D56)</f>
        <v>9.9988429488530334E-3</v>
      </c>
      <c r="K56" s="117">
        <f t="shared" ref="K56:K76" si="57">((I56-E56)/E56)</f>
        <v>9.1862439942163102E-4</v>
      </c>
      <c r="L56" s="171">
        <v>8331679401.04</v>
      </c>
      <c r="M56" s="171">
        <v>3173.49</v>
      </c>
      <c r="N56" s="117">
        <f t="shared" ref="N56:N76" si="58">((L56-H56)/H56)</f>
        <v>0.18380983053720443</v>
      </c>
      <c r="O56" s="117">
        <f t="shared" ref="O56:O76" si="59">((M56-I56)/I56)</f>
        <v>8.8308853908762044E-4</v>
      </c>
      <c r="P56" s="171">
        <v>8429968659.4499998</v>
      </c>
      <c r="Q56" s="171">
        <v>3176.52</v>
      </c>
      <c r="R56" s="117">
        <f t="shared" ref="R56:R76" si="60">((P56-L56)/L56)</f>
        <v>1.1797052392310116E-2</v>
      </c>
      <c r="S56" s="117">
        <f t="shared" ref="S56:S76" si="61">((Q56-M56)/M56)</f>
        <v>9.5478479528853097E-4</v>
      </c>
      <c r="T56" s="171">
        <v>8994906650.0499992</v>
      </c>
      <c r="U56" s="171">
        <v>3179.28</v>
      </c>
      <c r="V56" s="117">
        <f t="shared" ref="V56:V76" si="62">((T56-P56)/P56)</f>
        <v>6.7015431898041947E-2</v>
      </c>
      <c r="W56" s="117">
        <f t="shared" ref="W56:W76" si="63">((U56-Q56)/Q56)</f>
        <v>8.6887537304982125E-4</v>
      </c>
      <c r="X56" s="171">
        <v>8853465961.8500004</v>
      </c>
      <c r="Y56" s="171">
        <v>3182.7700026323969</v>
      </c>
      <c r="Z56" s="117">
        <f t="shared" ref="Z56:Z76" si="64">((X56-T56)/T56)</f>
        <v>-1.5724530971003757E-2</v>
      </c>
      <c r="AA56" s="117">
        <f t="shared" ref="AA56:AA76" si="65">((Y56-U56)/U56)</f>
        <v>1.0977336479947287E-3</v>
      </c>
      <c r="AB56" s="171">
        <v>8693783893.2399998</v>
      </c>
      <c r="AC56" s="171">
        <v>3188.49</v>
      </c>
      <c r="AD56" s="117">
        <f t="shared" ref="AD56:AD76" si="66">((AB56-X56)/X56)</f>
        <v>-1.8036108039278416E-2</v>
      </c>
      <c r="AE56" s="117">
        <f t="shared" ref="AE56:AE76" si="67">((AC56-Y56)/Y56)</f>
        <v>1.7971758445856974E-3</v>
      </c>
      <c r="AF56" s="171">
        <v>7735818761.1099997</v>
      </c>
      <c r="AG56" s="171">
        <v>3200.9999970869226</v>
      </c>
      <c r="AH56" s="117">
        <f t="shared" ref="AH56:AH76" si="68">((AF56-AB56)/AB56)</f>
        <v>-0.11018966469535575</v>
      </c>
      <c r="AI56" s="117">
        <f t="shared" ref="AI56:AI76" si="69">((AG56-AC56)/AC56)</f>
        <v>3.9234863797354847E-3</v>
      </c>
      <c r="AJ56" s="118">
        <f t="shared" si="16"/>
        <v>1.5130418427431619E-2</v>
      </c>
      <c r="AK56" s="118">
        <f t="shared" si="17"/>
        <v>1.4745876073014059E-3</v>
      </c>
      <c r="AL56" s="119">
        <f t="shared" si="18"/>
        <v>0.11013694099854283</v>
      </c>
      <c r="AM56" s="119">
        <f t="shared" si="19"/>
        <v>1.0486838444248772E-2</v>
      </c>
      <c r="AN56" s="120">
        <f t="shared" si="20"/>
        <v>8.4055539340366886E-2</v>
      </c>
      <c r="AO56" s="205">
        <f t="shared" si="21"/>
        <v>1.0388204782065501E-3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0" t="s">
        <v>69</v>
      </c>
      <c r="B57" s="171">
        <v>4403673257</v>
      </c>
      <c r="C57" s="171">
        <v>1</v>
      </c>
      <c r="D57" s="171">
        <v>4876225871.3599997</v>
      </c>
      <c r="E57" s="171">
        <v>1</v>
      </c>
      <c r="F57" s="117">
        <f t="shared" si="54"/>
        <v>0.10730873677079436</v>
      </c>
      <c r="G57" s="117">
        <f t="shared" si="55"/>
        <v>0</v>
      </c>
      <c r="H57" s="171">
        <v>4987006267.7799997</v>
      </c>
      <c r="I57" s="171">
        <v>1</v>
      </c>
      <c r="J57" s="117">
        <f t="shared" si="56"/>
        <v>2.2718471076300442E-2</v>
      </c>
      <c r="K57" s="117">
        <f t="shared" si="57"/>
        <v>0</v>
      </c>
      <c r="L57" s="171">
        <v>5331254416.6800003</v>
      </c>
      <c r="M57" s="171">
        <v>1</v>
      </c>
      <c r="N57" s="117">
        <f t="shared" si="58"/>
        <v>6.9029018696871419E-2</v>
      </c>
      <c r="O57" s="117">
        <f t="shared" si="59"/>
        <v>0</v>
      </c>
      <c r="P57" s="171">
        <v>5018010644.0299997</v>
      </c>
      <c r="Q57" s="171">
        <v>1</v>
      </c>
      <c r="R57" s="117">
        <f t="shared" si="60"/>
        <v>-5.8756110319918071E-2</v>
      </c>
      <c r="S57" s="117">
        <f t="shared" si="61"/>
        <v>0</v>
      </c>
      <c r="T57" s="171">
        <v>5599534714.6599998</v>
      </c>
      <c r="U57" s="171">
        <v>1</v>
      </c>
      <c r="V57" s="117">
        <f t="shared" si="62"/>
        <v>0.11588737288189051</v>
      </c>
      <c r="W57" s="117">
        <f t="shared" si="63"/>
        <v>0</v>
      </c>
      <c r="X57" s="171">
        <v>6096285406.4499998</v>
      </c>
      <c r="Y57" s="171">
        <v>1</v>
      </c>
      <c r="Z57" s="117">
        <f t="shared" si="64"/>
        <v>8.8712851532015607E-2</v>
      </c>
      <c r="AA57" s="117">
        <f t="shared" si="65"/>
        <v>0</v>
      </c>
      <c r="AB57" s="171">
        <v>6634742410.5799999</v>
      </c>
      <c r="AC57" s="171">
        <v>1</v>
      </c>
      <c r="AD57" s="117">
        <f t="shared" si="66"/>
        <v>8.832542576833774E-2</v>
      </c>
      <c r="AE57" s="117">
        <f t="shared" si="67"/>
        <v>0</v>
      </c>
      <c r="AF57" s="171">
        <v>6954984431.6199999</v>
      </c>
      <c r="AG57" s="171">
        <v>1</v>
      </c>
      <c r="AH57" s="117">
        <f t="shared" si="68"/>
        <v>4.8267438465935085E-2</v>
      </c>
      <c r="AI57" s="117">
        <f t="shared" si="69"/>
        <v>0</v>
      </c>
      <c r="AJ57" s="118">
        <f t="shared" si="16"/>
        <v>6.0186650609028385E-2</v>
      </c>
      <c r="AK57" s="118">
        <f t="shared" si="17"/>
        <v>0</v>
      </c>
      <c r="AL57" s="119">
        <f t="shared" si="18"/>
        <v>0.4263048134150984</v>
      </c>
      <c r="AM57" s="119">
        <f t="shared" si="19"/>
        <v>0</v>
      </c>
      <c r="AN57" s="120">
        <f t="shared" si="20"/>
        <v>5.6946210483390658E-2</v>
      </c>
      <c r="AO57" s="205">
        <f t="shared" si="21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0" t="s">
        <v>28</v>
      </c>
      <c r="B58" s="171">
        <v>10404165019.790001</v>
      </c>
      <c r="C58" s="171">
        <v>23.4742</v>
      </c>
      <c r="D58" s="171">
        <v>10404385670.52</v>
      </c>
      <c r="E58" s="171">
        <v>23.478300000000001</v>
      </c>
      <c r="F58" s="117">
        <f t="shared" si="54"/>
        <v>2.1207922940460614E-5</v>
      </c>
      <c r="G58" s="117">
        <f t="shared" si="55"/>
        <v>1.7465983931299481E-4</v>
      </c>
      <c r="H58" s="171">
        <v>10415185615.4</v>
      </c>
      <c r="I58" s="171">
        <v>23.422699999999999</v>
      </c>
      <c r="J58" s="117">
        <f t="shared" si="56"/>
        <v>1.0380185070032483E-3</v>
      </c>
      <c r="K58" s="117">
        <f t="shared" si="57"/>
        <v>-2.3681442012412255E-3</v>
      </c>
      <c r="L58" s="171">
        <v>10412989769.719999</v>
      </c>
      <c r="M58" s="171">
        <v>23.446000000000002</v>
      </c>
      <c r="N58" s="117">
        <f t="shared" si="58"/>
        <v>-2.108311614488661E-4</v>
      </c>
      <c r="O58" s="117">
        <f t="shared" si="59"/>
        <v>9.9476149205695945E-4</v>
      </c>
      <c r="P58" s="171">
        <v>10489787246.85</v>
      </c>
      <c r="Q58" s="171">
        <v>23.4712</v>
      </c>
      <c r="R58" s="117">
        <f t="shared" si="60"/>
        <v>7.3751611043853084E-3</v>
      </c>
      <c r="S58" s="117">
        <f t="shared" si="61"/>
        <v>1.0748102021666003E-3</v>
      </c>
      <c r="T58" s="171">
        <v>10560482347.219999</v>
      </c>
      <c r="U58" s="171">
        <v>23.5931</v>
      </c>
      <c r="V58" s="117">
        <f t="shared" si="62"/>
        <v>6.7394217543571347E-3</v>
      </c>
      <c r="W58" s="117">
        <f t="shared" si="63"/>
        <v>5.1935989638365364E-3</v>
      </c>
      <c r="X58" s="171">
        <v>10749333837.870001</v>
      </c>
      <c r="Y58" s="171">
        <v>23.987500000000001</v>
      </c>
      <c r="Z58" s="117">
        <f t="shared" si="64"/>
        <v>1.7882847055723346E-2</v>
      </c>
      <c r="AA58" s="117">
        <f t="shared" si="65"/>
        <v>1.6716751931708889E-2</v>
      </c>
      <c r="AB58" s="171">
        <v>10917346697.77</v>
      </c>
      <c r="AC58" s="171">
        <v>24.4282</v>
      </c>
      <c r="AD58" s="117">
        <f t="shared" si="66"/>
        <v>1.5630071819714892E-2</v>
      </c>
      <c r="AE58" s="117">
        <f t="shared" si="67"/>
        <v>1.8372068785825937E-2</v>
      </c>
      <c r="AF58" s="171">
        <v>10875923098.67</v>
      </c>
      <c r="AG58" s="171">
        <v>24.434999999999999</v>
      </c>
      <c r="AH58" s="117">
        <f t="shared" si="68"/>
        <v>-3.7942918042954202E-3</v>
      </c>
      <c r="AI58" s="117">
        <f t="shared" si="69"/>
        <v>2.783668055770938E-4</v>
      </c>
      <c r="AJ58" s="118">
        <f t="shared" si="16"/>
        <v>5.5852006497975138E-3</v>
      </c>
      <c r="AK58" s="118">
        <f t="shared" si="17"/>
        <v>5.0546092274054728E-3</v>
      </c>
      <c r="AL58" s="119">
        <f t="shared" si="18"/>
        <v>4.5321025486979347E-2</v>
      </c>
      <c r="AM58" s="119">
        <f t="shared" si="19"/>
        <v>4.074826541955754E-2</v>
      </c>
      <c r="AN58" s="120">
        <f t="shared" si="20"/>
        <v>7.8364667028145516E-3</v>
      </c>
      <c r="AO58" s="205">
        <f t="shared" si="21"/>
        <v>7.9948595071453379E-3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138</v>
      </c>
      <c r="B59" s="171">
        <v>450547724.98000002</v>
      </c>
      <c r="C59" s="171">
        <v>2.0226000000000002</v>
      </c>
      <c r="D59" s="171">
        <v>452665779.39999998</v>
      </c>
      <c r="E59" s="171">
        <v>2.0320999999999998</v>
      </c>
      <c r="F59" s="117">
        <f t="shared" si="54"/>
        <v>4.7010656198385606E-3</v>
      </c>
      <c r="G59" s="117">
        <f t="shared" si="55"/>
        <v>4.6969247503211801E-3</v>
      </c>
      <c r="H59" s="171">
        <v>453991927.5</v>
      </c>
      <c r="I59" s="171">
        <v>2.0381</v>
      </c>
      <c r="J59" s="117">
        <f t="shared" si="56"/>
        <v>2.9296407202634321E-3</v>
      </c>
      <c r="K59" s="117">
        <f t="shared" si="57"/>
        <v>2.9526105998721659E-3</v>
      </c>
      <c r="L59" s="171">
        <v>449664681.12</v>
      </c>
      <c r="M59" s="171">
        <v>2.0425</v>
      </c>
      <c r="N59" s="117">
        <f t="shared" si="58"/>
        <v>-9.5315491705521473E-3</v>
      </c>
      <c r="O59" s="117">
        <f t="shared" si="59"/>
        <v>2.158873460576007E-3</v>
      </c>
      <c r="P59" s="171">
        <v>455572209.57999998</v>
      </c>
      <c r="Q59" s="171">
        <v>2.0693000000000001</v>
      </c>
      <c r="R59" s="117">
        <f t="shared" si="60"/>
        <v>1.3137630567928601E-2</v>
      </c>
      <c r="S59" s="117">
        <f t="shared" si="61"/>
        <v>1.3121175030599832E-2</v>
      </c>
      <c r="T59" s="171">
        <v>516104284.82999998</v>
      </c>
      <c r="U59" s="171">
        <v>2.1124000000000001</v>
      </c>
      <c r="V59" s="117">
        <f t="shared" si="62"/>
        <v>0.1328704297081808</v>
      </c>
      <c r="W59" s="117">
        <f t="shared" si="63"/>
        <v>2.0828299424926262E-2</v>
      </c>
      <c r="X59" s="171">
        <v>524557323.19999999</v>
      </c>
      <c r="Y59" s="171">
        <v>2.1379000000000001</v>
      </c>
      <c r="Z59" s="117">
        <f t="shared" si="64"/>
        <v>1.6378547162778076E-2</v>
      </c>
      <c r="AA59" s="117">
        <f t="shared" si="65"/>
        <v>1.2071577352774133E-2</v>
      </c>
      <c r="AB59" s="171">
        <v>531708105.30000001</v>
      </c>
      <c r="AC59" s="171">
        <v>2.1692999999999998</v>
      </c>
      <c r="AD59" s="117">
        <f t="shared" si="66"/>
        <v>1.3632031779439323E-2</v>
      </c>
      <c r="AE59" s="117">
        <f t="shared" si="67"/>
        <v>1.4687309977080149E-2</v>
      </c>
      <c r="AF59" s="171">
        <v>500835815.04000002</v>
      </c>
      <c r="AG59" s="171">
        <v>2.1751</v>
      </c>
      <c r="AH59" s="117">
        <f t="shared" si="68"/>
        <v>-5.8062478176030899E-2</v>
      </c>
      <c r="AI59" s="117">
        <f t="shared" si="69"/>
        <v>2.6736735352418982E-3</v>
      </c>
      <c r="AJ59" s="118">
        <f t="shared" si="16"/>
        <v>1.4506914776480721E-2</v>
      </c>
      <c r="AK59" s="118">
        <f t="shared" si="17"/>
        <v>9.1488055164239534E-3</v>
      </c>
      <c r="AL59" s="119">
        <f t="shared" si="18"/>
        <v>0.10641413120260278</v>
      </c>
      <c r="AM59" s="119">
        <f t="shared" si="19"/>
        <v>7.0370552630284064E-2</v>
      </c>
      <c r="AN59" s="120">
        <f t="shared" si="20"/>
        <v>5.3572937636410307E-2</v>
      </c>
      <c r="AO59" s="205">
        <f t="shared" si="21"/>
        <v>6.9734853194343216E-3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0" t="s">
        <v>88</v>
      </c>
      <c r="B60" s="167">
        <v>15364638254.360001</v>
      </c>
      <c r="C60" s="179">
        <v>282.99</v>
      </c>
      <c r="D60" s="167">
        <v>16243823926.42</v>
      </c>
      <c r="E60" s="179">
        <v>283.44</v>
      </c>
      <c r="F60" s="117">
        <f t="shared" si="54"/>
        <v>5.7221371405246996E-2</v>
      </c>
      <c r="G60" s="117">
        <f t="shared" si="55"/>
        <v>1.5901621965440072E-3</v>
      </c>
      <c r="H60" s="167">
        <v>16608825120.84</v>
      </c>
      <c r="I60" s="179">
        <v>283.89</v>
      </c>
      <c r="J60" s="117">
        <f t="shared" si="56"/>
        <v>2.2470152106631659E-2</v>
      </c>
      <c r="K60" s="117">
        <f t="shared" si="57"/>
        <v>1.5876375952582156E-3</v>
      </c>
      <c r="L60" s="167">
        <v>16846993806.16</v>
      </c>
      <c r="M60" s="179">
        <v>284.27</v>
      </c>
      <c r="N60" s="117">
        <f t="shared" si="58"/>
        <v>1.4339887595128956E-2</v>
      </c>
      <c r="O60" s="117">
        <f t="shared" si="59"/>
        <v>1.3385466201697681E-3</v>
      </c>
      <c r="P60" s="167">
        <v>17098905641.07</v>
      </c>
      <c r="Q60" s="179">
        <v>284.76</v>
      </c>
      <c r="R60" s="117">
        <f t="shared" si="60"/>
        <v>1.495292500302872E-2</v>
      </c>
      <c r="S60" s="117">
        <f t="shared" si="61"/>
        <v>1.7237133710908965E-3</v>
      </c>
      <c r="T60" s="167">
        <v>17145107679.08</v>
      </c>
      <c r="U60" s="179">
        <v>285.2</v>
      </c>
      <c r="V60" s="117">
        <f t="shared" si="62"/>
        <v>2.7020464923221276E-3</v>
      </c>
      <c r="W60" s="117">
        <f t="shared" si="63"/>
        <v>1.5451608371962276E-3</v>
      </c>
      <c r="X60" s="167">
        <v>17865199237.200001</v>
      </c>
      <c r="Y60" s="179">
        <v>285.66000000000003</v>
      </c>
      <c r="Z60" s="117">
        <f t="shared" si="64"/>
        <v>4.1999827099286006E-2</v>
      </c>
      <c r="AA60" s="117">
        <f t="shared" si="65"/>
        <v>1.6129032258065793E-3</v>
      </c>
      <c r="AB60" s="167">
        <v>18375786228.419998</v>
      </c>
      <c r="AC60" s="179">
        <v>286.11</v>
      </c>
      <c r="AD60" s="117">
        <f t="shared" si="66"/>
        <v>2.8579977443342598E-2</v>
      </c>
      <c r="AE60" s="117">
        <f t="shared" si="67"/>
        <v>1.575299306868265E-3</v>
      </c>
      <c r="AF60" s="167">
        <v>18589247124.990002</v>
      </c>
      <c r="AG60" s="179">
        <v>286.57</v>
      </c>
      <c r="AH60" s="117">
        <f t="shared" si="68"/>
        <v>1.1616422498421581E-2</v>
      </c>
      <c r="AI60" s="117">
        <f t="shared" si="69"/>
        <v>1.6077732340707403E-3</v>
      </c>
      <c r="AJ60" s="118">
        <f t="shared" si="16"/>
        <v>2.4235326205426077E-2</v>
      </c>
      <c r="AK60" s="118">
        <f t="shared" si="17"/>
        <v>1.5726495483755875E-3</v>
      </c>
      <c r="AL60" s="119">
        <f t="shared" si="18"/>
        <v>0.14438861250861348</v>
      </c>
      <c r="AM60" s="119">
        <f t="shared" si="19"/>
        <v>1.1042901495907408E-2</v>
      </c>
      <c r="AN60" s="120">
        <f t="shared" si="20"/>
        <v>1.7859171502350665E-2</v>
      </c>
      <c r="AO60" s="205">
        <f t="shared" si="21"/>
        <v>1.0808229419489976E-4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50</v>
      </c>
      <c r="B61" s="167">
        <v>4341387056.9799995</v>
      </c>
      <c r="C61" s="179">
        <v>1.01</v>
      </c>
      <c r="D61" s="167">
        <v>4338427449.4799995</v>
      </c>
      <c r="E61" s="179">
        <v>1.02</v>
      </c>
      <c r="F61" s="117">
        <f t="shared" si="54"/>
        <v>-6.8171933558460298E-4</v>
      </c>
      <c r="G61" s="117">
        <f t="shared" si="55"/>
        <v>9.9009900990099098E-3</v>
      </c>
      <c r="H61" s="167">
        <v>4233476333.52</v>
      </c>
      <c r="I61" s="179">
        <v>1.02</v>
      </c>
      <c r="J61" s="117">
        <f t="shared" si="56"/>
        <v>-2.419105014020205E-2</v>
      </c>
      <c r="K61" s="117">
        <f t="shared" si="57"/>
        <v>0</v>
      </c>
      <c r="L61" s="167">
        <v>4259343265.6700001</v>
      </c>
      <c r="M61" s="179">
        <v>1.02</v>
      </c>
      <c r="N61" s="117">
        <f t="shared" si="58"/>
        <v>6.1100925367622337E-3</v>
      </c>
      <c r="O61" s="117">
        <f t="shared" si="59"/>
        <v>0</v>
      </c>
      <c r="P61" s="168">
        <v>4271508851.75</v>
      </c>
      <c r="Q61" s="179">
        <v>1.02</v>
      </c>
      <c r="R61" s="117">
        <f t="shared" si="60"/>
        <v>2.8562117024128275E-3</v>
      </c>
      <c r="S61" s="117">
        <f t="shared" si="61"/>
        <v>0</v>
      </c>
      <c r="T61" s="167">
        <v>4351914226.0500002</v>
      </c>
      <c r="U61" s="179">
        <v>1.02</v>
      </c>
      <c r="V61" s="117">
        <f t="shared" si="62"/>
        <v>1.8823646886991421E-2</v>
      </c>
      <c r="W61" s="117">
        <f t="shared" si="63"/>
        <v>0</v>
      </c>
      <c r="X61" s="167">
        <v>4522601113.6599998</v>
      </c>
      <c r="Y61" s="179">
        <v>1</v>
      </c>
      <c r="Z61" s="117">
        <f t="shared" si="64"/>
        <v>3.9221105643187967E-2</v>
      </c>
      <c r="AA61" s="117">
        <f t="shared" si="65"/>
        <v>-1.9607843137254919E-2</v>
      </c>
      <c r="AB61" s="167">
        <v>4436298609.8400002</v>
      </c>
      <c r="AC61" s="179">
        <v>1</v>
      </c>
      <c r="AD61" s="117">
        <f t="shared" si="66"/>
        <v>-1.9082492939590193E-2</v>
      </c>
      <c r="AE61" s="117">
        <f t="shared" si="67"/>
        <v>0</v>
      </c>
      <c r="AF61" s="167">
        <v>4425821508.0299997</v>
      </c>
      <c r="AG61" s="179">
        <v>1</v>
      </c>
      <c r="AH61" s="117">
        <f t="shared" si="68"/>
        <v>-2.3616764179853725E-3</v>
      </c>
      <c r="AI61" s="117">
        <f t="shared" si="69"/>
        <v>0</v>
      </c>
      <c r="AJ61" s="118">
        <f t="shared" si="16"/>
        <v>2.5867647419990283E-3</v>
      </c>
      <c r="AK61" s="118">
        <f t="shared" si="17"/>
        <v>-1.2133566297806262E-3</v>
      </c>
      <c r="AL61" s="119">
        <f t="shared" si="18"/>
        <v>2.0144178868422746E-2</v>
      </c>
      <c r="AM61" s="119">
        <f t="shared" si="19"/>
        <v>-1.9607843137254919E-2</v>
      </c>
      <c r="AN61" s="120">
        <f t="shared" si="20"/>
        <v>2.0142264987846943E-2</v>
      </c>
      <c r="AO61" s="205">
        <f t="shared" si="21"/>
        <v>8.2003418303979968E-3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67</v>
      </c>
      <c r="B62" s="168">
        <v>16584850268.950001</v>
      </c>
      <c r="C62" s="179">
        <v>3.75</v>
      </c>
      <c r="D62" s="168">
        <v>16780989020.98</v>
      </c>
      <c r="E62" s="179">
        <v>3.76</v>
      </c>
      <c r="F62" s="117">
        <f t="shared" si="54"/>
        <v>1.1826380633487411E-2</v>
      </c>
      <c r="G62" s="117">
        <f t="shared" si="55"/>
        <v>2.6666666666666098E-3</v>
      </c>
      <c r="H62" s="168">
        <v>16922516712.93</v>
      </c>
      <c r="I62" s="179">
        <v>3.76</v>
      </c>
      <c r="J62" s="117">
        <f t="shared" si="56"/>
        <v>8.4338111283583702E-3</v>
      </c>
      <c r="K62" s="117">
        <f t="shared" si="57"/>
        <v>0</v>
      </c>
      <c r="L62" s="168">
        <v>17600002948.900002</v>
      </c>
      <c r="M62" s="179">
        <v>3.77</v>
      </c>
      <c r="N62" s="117">
        <f t="shared" si="58"/>
        <v>4.0034602858589813E-2</v>
      </c>
      <c r="O62" s="117">
        <f t="shared" si="59"/>
        <v>2.6595744680851679E-3</v>
      </c>
      <c r="P62" s="168">
        <v>17780911185.810001</v>
      </c>
      <c r="Q62" s="179">
        <v>3.77</v>
      </c>
      <c r="R62" s="117">
        <f t="shared" si="60"/>
        <v>1.0278875374921831E-2</v>
      </c>
      <c r="S62" s="117">
        <f t="shared" si="61"/>
        <v>0</v>
      </c>
      <c r="T62" s="168">
        <v>17512243758.880001</v>
      </c>
      <c r="U62" s="179">
        <v>3.77</v>
      </c>
      <c r="V62" s="117">
        <f t="shared" si="62"/>
        <v>-1.5109879585046771E-2</v>
      </c>
      <c r="W62" s="117">
        <f t="shared" si="63"/>
        <v>0</v>
      </c>
      <c r="X62" s="168">
        <v>17256285603.259998</v>
      </c>
      <c r="Y62" s="179">
        <v>3.78</v>
      </c>
      <c r="Z62" s="117">
        <f t="shared" si="64"/>
        <v>-1.4615954365654205E-2</v>
      </c>
      <c r="AA62" s="117">
        <f t="shared" si="65"/>
        <v>2.6525198938991477E-3</v>
      </c>
      <c r="AB62" s="168">
        <v>17882961765.32</v>
      </c>
      <c r="AC62" s="179">
        <v>3.78</v>
      </c>
      <c r="AD62" s="117">
        <f t="shared" si="66"/>
        <v>3.6315820012947156E-2</v>
      </c>
      <c r="AE62" s="117">
        <f t="shared" si="67"/>
        <v>0</v>
      </c>
      <c r="AF62" s="168">
        <v>17733995929.189999</v>
      </c>
      <c r="AG62" s="179">
        <v>3.79</v>
      </c>
      <c r="AH62" s="117">
        <f t="shared" si="68"/>
        <v>-8.3300427571727492E-3</v>
      </c>
      <c r="AI62" s="117">
        <f t="shared" si="69"/>
        <v>2.6455026455027069E-3</v>
      </c>
      <c r="AJ62" s="118">
        <f t="shared" si="16"/>
        <v>8.6042016625538578E-3</v>
      </c>
      <c r="AK62" s="118">
        <f t="shared" si="17"/>
        <v>1.3280329592692043E-3</v>
      </c>
      <c r="AL62" s="119">
        <f t="shared" si="18"/>
        <v>5.6790866558492276E-2</v>
      </c>
      <c r="AM62" s="119">
        <f t="shared" si="19"/>
        <v>7.9787234042553862E-3</v>
      </c>
      <c r="AN62" s="120">
        <f t="shared" si="20"/>
        <v>2.123784305263525E-2</v>
      </c>
      <c r="AO62" s="205">
        <f t="shared" si="21"/>
        <v>1.4197394715757495E-3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1" t="s">
        <v>93</v>
      </c>
      <c r="B63" s="167">
        <v>33127168180.259998</v>
      </c>
      <c r="C63" s="167">
        <v>3814.44</v>
      </c>
      <c r="D63" s="167">
        <v>33025743818.16</v>
      </c>
      <c r="E63" s="167">
        <v>3818.53</v>
      </c>
      <c r="F63" s="117">
        <f t="shared" si="54"/>
        <v>-3.0616671352076447E-3</v>
      </c>
      <c r="G63" s="117">
        <f t="shared" si="55"/>
        <v>1.0722412726376991E-3</v>
      </c>
      <c r="H63" s="167">
        <v>32936049897.389999</v>
      </c>
      <c r="I63" s="167">
        <v>3822.49</v>
      </c>
      <c r="J63" s="117">
        <f t="shared" si="56"/>
        <v>-2.7158788993173286E-3</v>
      </c>
      <c r="K63" s="117">
        <f t="shared" si="57"/>
        <v>1.0370482882155127E-3</v>
      </c>
      <c r="L63" s="167">
        <v>33229863980.330002</v>
      </c>
      <c r="M63" s="167">
        <v>3827.11</v>
      </c>
      <c r="N63" s="117">
        <f t="shared" si="58"/>
        <v>8.9207444078861931E-3</v>
      </c>
      <c r="O63" s="117">
        <f t="shared" si="59"/>
        <v>1.2086362554252191E-3</v>
      </c>
      <c r="P63" s="167">
        <v>33367740869.869999</v>
      </c>
      <c r="Q63" s="167">
        <v>3832.03</v>
      </c>
      <c r="R63" s="117">
        <f t="shared" si="60"/>
        <v>4.1491860942196928E-3</v>
      </c>
      <c r="S63" s="117">
        <f t="shared" si="61"/>
        <v>1.2855653482654202E-3</v>
      </c>
      <c r="T63" s="167">
        <v>33386505701.130001</v>
      </c>
      <c r="U63" s="167">
        <v>3836.53</v>
      </c>
      <c r="V63" s="117">
        <f t="shared" si="62"/>
        <v>5.6236445053869911E-4</v>
      </c>
      <c r="W63" s="117">
        <f t="shared" si="63"/>
        <v>1.1743123096635464E-3</v>
      </c>
      <c r="X63" s="167">
        <v>33712519021.66</v>
      </c>
      <c r="Y63" s="167">
        <v>3840.38</v>
      </c>
      <c r="Z63" s="117">
        <f t="shared" si="64"/>
        <v>9.7648230530146349E-3</v>
      </c>
      <c r="AA63" s="117">
        <f t="shared" si="65"/>
        <v>1.0035109851871116E-3</v>
      </c>
      <c r="AB63" s="167">
        <v>33775800121.16</v>
      </c>
      <c r="AC63" s="167">
        <v>3845.03</v>
      </c>
      <c r="AD63" s="117">
        <f t="shared" si="66"/>
        <v>1.8770801273954771E-3</v>
      </c>
      <c r="AE63" s="117">
        <f t="shared" si="67"/>
        <v>1.2108176795004898E-3</v>
      </c>
      <c r="AF63" s="167">
        <v>33960352234.060001</v>
      </c>
      <c r="AG63" s="167">
        <v>3850.02</v>
      </c>
      <c r="AH63" s="117">
        <f t="shared" si="68"/>
        <v>5.4640337827077138E-3</v>
      </c>
      <c r="AI63" s="117">
        <f t="shared" si="69"/>
        <v>1.2977792110854224E-3</v>
      </c>
      <c r="AJ63" s="118">
        <f t="shared" si="16"/>
        <v>3.1200857351546796E-3</v>
      </c>
      <c r="AK63" s="118">
        <f t="shared" si="17"/>
        <v>1.1612389187475526E-3</v>
      </c>
      <c r="AL63" s="119">
        <f t="shared" si="18"/>
        <v>2.8299390349721197E-2</v>
      </c>
      <c r="AM63" s="119">
        <f t="shared" si="19"/>
        <v>8.2466289383610388E-3</v>
      </c>
      <c r="AN63" s="120">
        <f t="shared" si="20"/>
        <v>4.8508153649712881E-3</v>
      </c>
      <c r="AO63" s="205">
        <f t="shared" si="21"/>
        <v>1.1161015177241778E-4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1" t="s">
        <v>94</v>
      </c>
      <c r="B64" s="167">
        <v>248846180.34999999</v>
      </c>
      <c r="C64" s="167">
        <v>3143.61</v>
      </c>
      <c r="D64" s="167">
        <v>250354742.63999999</v>
      </c>
      <c r="E64" s="167">
        <v>3162.71</v>
      </c>
      <c r="F64" s="117">
        <f t="shared" si="54"/>
        <v>6.0622280313011511E-3</v>
      </c>
      <c r="G64" s="117">
        <f t="shared" si="55"/>
        <v>6.0758172928575454E-3</v>
      </c>
      <c r="H64" s="167">
        <v>249928702.22</v>
      </c>
      <c r="I64" s="167">
        <v>3157.29</v>
      </c>
      <c r="J64" s="117">
        <f t="shared" si="56"/>
        <v>-1.7017469511756596E-3</v>
      </c>
      <c r="K64" s="117">
        <f t="shared" si="57"/>
        <v>-1.7137201956550151E-3</v>
      </c>
      <c r="L64" s="167">
        <v>250275652.33000001</v>
      </c>
      <c r="M64" s="167">
        <v>3161.69</v>
      </c>
      <c r="N64" s="117">
        <f t="shared" si="58"/>
        <v>1.3881963412694038E-3</v>
      </c>
      <c r="O64" s="117">
        <f t="shared" si="59"/>
        <v>1.3936002077731507E-3</v>
      </c>
      <c r="P64" s="167">
        <v>248935886.78</v>
      </c>
      <c r="Q64" s="167">
        <v>3144.66</v>
      </c>
      <c r="R64" s="117">
        <f t="shared" si="60"/>
        <v>-5.3531597561614552E-3</v>
      </c>
      <c r="S64" s="117">
        <f t="shared" si="61"/>
        <v>-5.3863598265485226E-3</v>
      </c>
      <c r="T64" s="167">
        <v>247859162.81</v>
      </c>
      <c r="U64" s="167">
        <v>3130.97</v>
      </c>
      <c r="V64" s="117">
        <f t="shared" si="62"/>
        <v>-4.3253063426390032E-3</v>
      </c>
      <c r="W64" s="117">
        <f t="shared" si="63"/>
        <v>-4.3534118155858044E-3</v>
      </c>
      <c r="X64" s="167">
        <v>396854860.89999998</v>
      </c>
      <c r="Y64" s="167">
        <v>3124.68</v>
      </c>
      <c r="Z64" s="117">
        <f t="shared" si="64"/>
        <v>0.60113048233046262</v>
      </c>
      <c r="AA64" s="117">
        <f t="shared" si="65"/>
        <v>-2.0089620788445637E-3</v>
      </c>
      <c r="AB64" s="167">
        <v>445997270.44</v>
      </c>
      <c r="AC64" s="167">
        <v>3118.53</v>
      </c>
      <c r="AD64" s="117">
        <f t="shared" si="66"/>
        <v>0.12382967775310429</v>
      </c>
      <c r="AE64" s="117">
        <f t="shared" si="67"/>
        <v>-1.9682015438379726E-3</v>
      </c>
      <c r="AF64" s="167">
        <v>395322595.73000002</v>
      </c>
      <c r="AG64" s="167">
        <v>3113.66</v>
      </c>
      <c r="AH64" s="117">
        <f t="shared" si="68"/>
        <v>-0.11362104225437684</v>
      </c>
      <c r="AI64" s="117">
        <f t="shared" si="69"/>
        <v>-1.5616332053885469E-3</v>
      </c>
      <c r="AJ64" s="118">
        <f t="shared" si="16"/>
        <v>7.5926166143973059E-2</v>
      </c>
      <c r="AK64" s="118">
        <f t="shared" si="17"/>
        <v>-1.190358895653716E-3</v>
      </c>
      <c r="AL64" s="119">
        <f t="shared" si="18"/>
        <v>0.57904975780090551</v>
      </c>
      <c r="AM64" s="119">
        <f t="shared" si="19"/>
        <v>-1.5508851586139792E-2</v>
      </c>
      <c r="AN64" s="120">
        <f t="shared" si="20"/>
        <v>0.22154395362497303</v>
      </c>
      <c r="AO64" s="205">
        <f t="shared" si="21"/>
        <v>3.5611473002251119E-3</v>
      </c>
      <c r="AP64" s="124"/>
      <c r="AQ64" s="122"/>
      <c r="AR64" s="122"/>
      <c r="AS64" s="123"/>
      <c r="AT64" s="123"/>
    </row>
    <row r="65" spans="1:46">
      <c r="A65" s="201" t="s">
        <v>118</v>
      </c>
      <c r="B65" s="167">
        <v>54509433.109999999</v>
      </c>
      <c r="C65" s="167">
        <v>12.066539000000001</v>
      </c>
      <c r="D65" s="167">
        <v>53802994.159999996</v>
      </c>
      <c r="E65" s="167">
        <v>11.912438</v>
      </c>
      <c r="F65" s="117">
        <f t="shared" si="54"/>
        <v>-1.2959939403046251E-2</v>
      </c>
      <c r="G65" s="117">
        <f t="shared" si="55"/>
        <v>-1.2770936222888826E-2</v>
      </c>
      <c r="H65" s="167">
        <v>54423249.420000002</v>
      </c>
      <c r="I65" s="167">
        <v>11.929259999999999</v>
      </c>
      <c r="J65" s="117">
        <f t="shared" si="56"/>
        <v>1.1528266589689837E-2</v>
      </c>
      <c r="K65" s="117">
        <f t="shared" si="57"/>
        <v>1.412137465059583E-3</v>
      </c>
      <c r="L65" s="167">
        <v>54680199.75</v>
      </c>
      <c r="M65" s="167">
        <v>11.972353999999999</v>
      </c>
      <c r="N65" s="117">
        <f t="shared" si="58"/>
        <v>4.7213338552617098E-3</v>
      </c>
      <c r="O65" s="117">
        <f t="shared" si="59"/>
        <v>3.6124621309284875E-3</v>
      </c>
      <c r="P65" s="167">
        <v>54645339.719999999</v>
      </c>
      <c r="Q65" s="167">
        <v>11.97893</v>
      </c>
      <c r="R65" s="117">
        <f t="shared" si="60"/>
        <v>-6.3752565205289313E-4</v>
      </c>
      <c r="S65" s="117">
        <f t="shared" si="61"/>
        <v>5.4926541597423559E-4</v>
      </c>
      <c r="T65" s="167">
        <v>54751022.170000002</v>
      </c>
      <c r="U65" s="167">
        <v>11.990633000000001</v>
      </c>
      <c r="V65" s="117">
        <f t="shared" si="62"/>
        <v>1.9339700428529605E-3</v>
      </c>
      <c r="W65" s="117">
        <f t="shared" si="63"/>
        <v>9.7696538839451316E-4</v>
      </c>
      <c r="X65" s="167">
        <v>55081544.090000004</v>
      </c>
      <c r="Y65" s="167">
        <v>12.015476</v>
      </c>
      <c r="Z65" s="117">
        <f t="shared" si="64"/>
        <v>6.0368173396606701E-3</v>
      </c>
      <c r="AA65" s="117">
        <f t="shared" si="65"/>
        <v>2.0718672650558846E-3</v>
      </c>
      <c r="AB65" s="167">
        <v>55422209.560000002</v>
      </c>
      <c r="AC65" s="167">
        <v>12.040051999999999</v>
      </c>
      <c r="AD65" s="117">
        <f t="shared" si="66"/>
        <v>6.184748006398867E-3</v>
      </c>
      <c r="AE65" s="117">
        <f t="shared" si="67"/>
        <v>2.0453621645950366E-3</v>
      </c>
      <c r="AF65" s="167">
        <v>55572808.460000001</v>
      </c>
      <c r="AG65" s="167">
        <v>12.064553999999999</v>
      </c>
      <c r="AH65" s="117">
        <f t="shared" si="68"/>
        <v>2.7173023449554167E-3</v>
      </c>
      <c r="AI65" s="117">
        <f t="shared" si="69"/>
        <v>2.0350410446732313E-3</v>
      </c>
      <c r="AJ65" s="118">
        <f t="shared" si="16"/>
        <v>2.4406216404650395E-3</v>
      </c>
      <c r="AK65" s="118">
        <f t="shared" si="17"/>
        <v>-8.4794185259816509E-6</v>
      </c>
      <c r="AL65" s="119">
        <f t="shared" si="18"/>
        <v>3.2894345893407145E-2</v>
      </c>
      <c r="AM65" s="119">
        <f t="shared" si="19"/>
        <v>1.2769510321900476E-2</v>
      </c>
      <c r="AN65" s="120">
        <f t="shared" si="20"/>
        <v>7.1885182652004255E-3</v>
      </c>
      <c r="AO65" s="205">
        <f t="shared" si="21"/>
        <v>5.237419456476918E-3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112</v>
      </c>
      <c r="B66" s="167">
        <v>7992707911.3800001</v>
      </c>
      <c r="C66" s="167">
        <v>1125.22</v>
      </c>
      <c r="D66" s="167">
        <v>7817785210.29</v>
      </c>
      <c r="E66" s="167">
        <v>1127.2</v>
      </c>
      <c r="F66" s="117">
        <f t="shared" si="54"/>
        <v>-2.1885286317162373E-2</v>
      </c>
      <c r="G66" s="117">
        <f t="shared" si="55"/>
        <v>1.7596558895149553E-3</v>
      </c>
      <c r="H66" s="167">
        <v>7915690554.3599997</v>
      </c>
      <c r="I66" s="167">
        <v>1129.9000000000001</v>
      </c>
      <c r="J66" s="117">
        <f t="shared" si="56"/>
        <v>1.252341186620653E-2</v>
      </c>
      <c r="K66" s="117">
        <f t="shared" si="57"/>
        <v>2.3953158268275776E-3</v>
      </c>
      <c r="L66" s="167">
        <v>7771584976.9300003</v>
      </c>
      <c r="M66" s="167">
        <v>1130.3399999999999</v>
      </c>
      <c r="N66" s="117">
        <f t="shared" si="58"/>
        <v>-1.8205054434653881E-2</v>
      </c>
      <c r="O66" s="117">
        <f t="shared" si="59"/>
        <v>3.8941499247705739E-4</v>
      </c>
      <c r="P66" s="167">
        <v>7990361124.5200005</v>
      </c>
      <c r="Q66" s="167">
        <v>1131.8499999999999</v>
      </c>
      <c r="R66" s="117">
        <f t="shared" si="60"/>
        <v>2.8150775966477692E-2</v>
      </c>
      <c r="S66" s="117">
        <f t="shared" si="61"/>
        <v>1.3358812392731312E-3</v>
      </c>
      <c r="T66" s="167">
        <v>8259967290.8999996</v>
      </c>
      <c r="U66" s="167">
        <v>1134.07</v>
      </c>
      <c r="V66" s="117">
        <f t="shared" si="62"/>
        <v>3.3741424471124271E-2</v>
      </c>
      <c r="W66" s="117">
        <f t="shared" si="63"/>
        <v>1.9613906436365485E-3</v>
      </c>
      <c r="X66" s="167">
        <v>8103020209.6300001</v>
      </c>
      <c r="Y66" s="167">
        <v>1136.46</v>
      </c>
      <c r="Z66" s="117">
        <f t="shared" si="64"/>
        <v>-1.9000932539152787E-2</v>
      </c>
      <c r="AA66" s="117">
        <f t="shared" si="65"/>
        <v>2.1074536845169171E-3</v>
      </c>
      <c r="AB66" s="167">
        <v>8529000031.9099998</v>
      </c>
      <c r="AC66" s="167">
        <v>1117.48</v>
      </c>
      <c r="AD66" s="117">
        <f t="shared" si="66"/>
        <v>5.257049979632851E-2</v>
      </c>
      <c r="AE66" s="117">
        <f t="shared" si="67"/>
        <v>-1.6700983756577456E-2</v>
      </c>
      <c r="AF66" s="167">
        <v>8722342420.3899994</v>
      </c>
      <c r="AG66" s="167">
        <v>1119.9100000000001</v>
      </c>
      <c r="AH66" s="117">
        <f t="shared" si="68"/>
        <v>2.2668822576695676E-2</v>
      </c>
      <c r="AI66" s="117">
        <f t="shared" si="69"/>
        <v>2.1745355621577691E-3</v>
      </c>
      <c r="AJ66" s="118">
        <f t="shared" si="16"/>
        <v>1.1320457673232955E-2</v>
      </c>
      <c r="AK66" s="118">
        <f t="shared" si="17"/>
        <v>-5.721669897716875E-4</v>
      </c>
      <c r="AL66" s="119">
        <f t="shared" si="18"/>
        <v>0.11570504762773406</v>
      </c>
      <c r="AM66" s="119">
        <f t="shared" si="19"/>
        <v>-6.4673527324343181E-3</v>
      </c>
      <c r="AN66" s="120">
        <f t="shared" si="20"/>
        <v>2.8059940508882504E-2</v>
      </c>
      <c r="AO66" s="205">
        <f t="shared" si="21"/>
        <v>6.5475298134484031E-3</v>
      </c>
      <c r="AP66" s="124"/>
      <c r="AQ66" s="122"/>
      <c r="AR66" s="122"/>
      <c r="AS66" s="123"/>
      <c r="AT66" s="123"/>
    </row>
    <row r="67" spans="1:46">
      <c r="A67" s="200" t="s">
        <v>120</v>
      </c>
      <c r="B67" s="167">
        <v>103380427831.17</v>
      </c>
      <c r="C67" s="167">
        <v>457.8</v>
      </c>
      <c r="D67" s="167">
        <v>103570312591.52</v>
      </c>
      <c r="E67" s="167">
        <v>458.73</v>
      </c>
      <c r="F67" s="117">
        <f t="shared" si="54"/>
        <v>1.8367573469526151E-3</v>
      </c>
      <c r="G67" s="117">
        <f t="shared" si="55"/>
        <v>2.0314547837483768E-3</v>
      </c>
      <c r="H67" s="167">
        <v>104198383362.82001</v>
      </c>
      <c r="I67" s="167">
        <v>459.36</v>
      </c>
      <c r="J67" s="117">
        <f t="shared" si="56"/>
        <v>6.0641969265566109E-3</v>
      </c>
      <c r="K67" s="117">
        <f t="shared" si="57"/>
        <v>1.373356876594065E-3</v>
      </c>
      <c r="L67" s="167">
        <v>105089488820.84</v>
      </c>
      <c r="M67" s="167">
        <v>462.72</v>
      </c>
      <c r="N67" s="117">
        <f t="shared" si="58"/>
        <v>8.5520084790293646E-3</v>
      </c>
      <c r="O67" s="117">
        <f t="shared" si="59"/>
        <v>7.314524555903896E-3</v>
      </c>
      <c r="P67" s="167">
        <v>105428036904.38</v>
      </c>
      <c r="Q67" s="167">
        <v>460.28</v>
      </c>
      <c r="R67" s="117">
        <f t="shared" si="60"/>
        <v>3.2215218414200909E-3</v>
      </c>
      <c r="S67" s="117">
        <f t="shared" si="61"/>
        <v>-5.2731673582297163E-3</v>
      </c>
      <c r="T67" s="167">
        <v>106704330523.62</v>
      </c>
      <c r="U67" s="167">
        <v>460.51</v>
      </c>
      <c r="V67" s="117">
        <f t="shared" si="62"/>
        <v>1.2105827412849861E-2</v>
      </c>
      <c r="W67" s="117">
        <f t="shared" si="63"/>
        <v>4.9969583731645562E-4</v>
      </c>
      <c r="X67" s="167">
        <v>107372237776.46001</v>
      </c>
      <c r="Y67" s="167">
        <v>460.5</v>
      </c>
      <c r="Z67" s="117">
        <f t="shared" si="64"/>
        <v>6.2594203024605843E-3</v>
      </c>
      <c r="AA67" s="117">
        <f t="shared" si="65"/>
        <v>-2.1715055047644795E-5</v>
      </c>
      <c r="AB67" s="167">
        <v>106875371203.56</v>
      </c>
      <c r="AC67" s="167">
        <v>462.12</v>
      </c>
      <c r="AD67" s="117">
        <f t="shared" si="66"/>
        <v>-4.6275143667438845E-3</v>
      </c>
      <c r="AE67" s="117">
        <f t="shared" si="67"/>
        <v>3.5179153094462641E-3</v>
      </c>
      <c r="AF67" s="167">
        <v>108182182695.72</v>
      </c>
      <c r="AG67" s="167">
        <v>464.37</v>
      </c>
      <c r="AH67" s="117">
        <f t="shared" si="68"/>
        <v>1.2227433481105646E-2</v>
      </c>
      <c r="AI67" s="117">
        <f t="shared" si="69"/>
        <v>4.8688652298104389E-3</v>
      </c>
      <c r="AJ67" s="118">
        <f t="shared" si="16"/>
        <v>5.7049564279538613E-3</v>
      </c>
      <c r="AK67" s="118">
        <f t="shared" si="17"/>
        <v>1.7888662724427668E-3</v>
      </c>
      <c r="AL67" s="119">
        <f t="shared" si="18"/>
        <v>4.4528880803798999E-2</v>
      </c>
      <c r="AM67" s="119">
        <f t="shared" si="19"/>
        <v>1.2294813942842165E-2</v>
      </c>
      <c r="AN67" s="120">
        <f t="shared" si="20"/>
        <v>5.6054362615845727E-3</v>
      </c>
      <c r="AO67" s="205">
        <f t="shared" si="21"/>
        <v>3.7426668302198859E-3</v>
      </c>
      <c r="AP67" s="124"/>
      <c r="AQ67" s="122"/>
      <c r="AR67" s="122"/>
      <c r="AS67" s="123"/>
      <c r="AT67" s="123"/>
    </row>
    <row r="68" spans="1:46">
      <c r="A68" s="200" t="s">
        <v>127</v>
      </c>
      <c r="B68" s="167">
        <v>231888372.02000001</v>
      </c>
      <c r="C68" s="167">
        <v>0.78190000000000004</v>
      </c>
      <c r="D68" s="167">
        <v>232009805.13999999</v>
      </c>
      <c r="E68" s="167">
        <v>0.7823</v>
      </c>
      <c r="F68" s="117">
        <f t="shared" si="54"/>
        <v>5.2367058745619876E-4</v>
      </c>
      <c r="G68" s="117">
        <f t="shared" si="55"/>
        <v>5.1157437012400045E-4</v>
      </c>
      <c r="H68" s="167">
        <v>232410137.61000001</v>
      </c>
      <c r="I68" s="167">
        <v>0.78359999999999996</v>
      </c>
      <c r="J68" s="117">
        <f t="shared" si="56"/>
        <v>1.7254980657324327E-3</v>
      </c>
      <c r="K68" s="117">
        <f t="shared" si="57"/>
        <v>1.6617665857087663E-3</v>
      </c>
      <c r="L68" s="167">
        <v>221804618.93000001</v>
      </c>
      <c r="M68" s="167">
        <v>0.78400000000000003</v>
      </c>
      <c r="N68" s="117">
        <f t="shared" si="58"/>
        <v>-4.5632771397419794E-2</v>
      </c>
      <c r="O68" s="117">
        <f t="shared" si="59"/>
        <v>5.1046452271575672E-4</v>
      </c>
      <c r="P68" s="167">
        <v>221527262.13999999</v>
      </c>
      <c r="Q68" s="167">
        <v>0.78449999999999998</v>
      </c>
      <c r="R68" s="117">
        <f t="shared" si="60"/>
        <v>-1.250455429368463E-3</v>
      </c>
      <c r="S68" s="117">
        <f t="shared" si="61"/>
        <v>6.3775510204074602E-4</v>
      </c>
      <c r="T68" s="167">
        <v>223559758.91999999</v>
      </c>
      <c r="U68" s="167">
        <v>0.78480000000000005</v>
      </c>
      <c r="V68" s="117">
        <f t="shared" si="62"/>
        <v>9.1749284506369762E-3</v>
      </c>
      <c r="W68" s="117">
        <f t="shared" si="63"/>
        <v>3.824091778203671E-4</v>
      </c>
      <c r="X68" s="167">
        <v>223420098.37</v>
      </c>
      <c r="Y68" s="167">
        <v>0.7792</v>
      </c>
      <c r="Z68" s="117">
        <f t="shared" si="64"/>
        <v>-6.247123841726771E-4</v>
      </c>
      <c r="AA68" s="117">
        <f t="shared" si="65"/>
        <v>-7.1355759429154548E-3</v>
      </c>
      <c r="AB68" s="167">
        <v>200122265.41</v>
      </c>
      <c r="AC68" s="167">
        <v>0.77949999999999997</v>
      </c>
      <c r="AD68" s="117">
        <f t="shared" si="66"/>
        <v>-0.10427814296911236</v>
      </c>
      <c r="AE68" s="117">
        <f t="shared" si="67"/>
        <v>3.8501026694040937E-4</v>
      </c>
      <c r="AF68" s="167">
        <v>200509478.30000001</v>
      </c>
      <c r="AG68" s="167">
        <v>0.78039999999999998</v>
      </c>
      <c r="AH68" s="117">
        <f t="shared" si="68"/>
        <v>1.9348816045366769E-3</v>
      </c>
      <c r="AI68" s="117">
        <f t="shared" si="69"/>
        <v>1.1545862732521E-3</v>
      </c>
      <c r="AJ68" s="118">
        <f t="shared" si="16"/>
        <v>-1.7303387933963878E-2</v>
      </c>
      <c r="AK68" s="118">
        <f t="shared" si="17"/>
        <v>-2.3650120553916359E-4</v>
      </c>
      <c r="AL68" s="119">
        <f t="shared" si="18"/>
        <v>-0.13577153267721578</v>
      </c>
      <c r="AM68" s="119">
        <f t="shared" si="19"/>
        <v>-2.4287357791128888E-3</v>
      </c>
      <c r="AN68" s="120">
        <f t="shared" si="20"/>
        <v>3.9013095992152816E-2</v>
      </c>
      <c r="AO68" s="205">
        <f t="shared" si="21"/>
        <v>2.8230430071955856E-3</v>
      </c>
      <c r="AP68" s="124"/>
      <c r="AQ68" s="122"/>
      <c r="AR68" s="122"/>
      <c r="AS68" s="123"/>
      <c r="AT68" s="123"/>
    </row>
    <row r="69" spans="1:46">
      <c r="A69" s="200" t="s">
        <v>131</v>
      </c>
      <c r="B69" s="167">
        <v>520370400.69</v>
      </c>
      <c r="C69" s="167">
        <v>1220.07</v>
      </c>
      <c r="D69" s="167">
        <v>522574526.97000003</v>
      </c>
      <c r="E69" s="167">
        <v>1224.25</v>
      </c>
      <c r="F69" s="117">
        <f t="shared" si="54"/>
        <v>4.2356872663729655E-3</v>
      </c>
      <c r="G69" s="117">
        <f t="shared" si="55"/>
        <v>3.42603293253671E-3</v>
      </c>
      <c r="H69" s="167">
        <v>525444183.19</v>
      </c>
      <c r="I69" s="167">
        <v>1229.8900000000001</v>
      </c>
      <c r="J69" s="117">
        <f t="shared" si="56"/>
        <v>5.4913817492001681E-3</v>
      </c>
      <c r="K69" s="117">
        <f t="shared" si="57"/>
        <v>4.6069021850113131E-3</v>
      </c>
      <c r="L69" s="167">
        <v>522071037.89999998</v>
      </c>
      <c r="M69" s="167">
        <v>1222.7</v>
      </c>
      <c r="N69" s="117">
        <f t="shared" si="58"/>
        <v>-6.4196072540407137E-3</v>
      </c>
      <c r="O69" s="117">
        <f t="shared" si="59"/>
        <v>-5.8460512728781061E-3</v>
      </c>
      <c r="P69" s="167">
        <v>534106156.5</v>
      </c>
      <c r="Q69" s="167">
        <v>1240.07</v>
      </c>
      <c r="R69" s="117">
        <f t="shared" si="60"/>
        <v>2.3052645571780002E-2</v>
      </c>
      <c r="S69" s="117">
        <f t="shared" si="61"/>
        <v>1.4206264823750626E-2</v>
      </c>
      <c r="T69" s="167">
        <v>565660947.41999996</v>
      </c>
      <c r="U69" s="167">
        <v>1251.54</v>
      </c>
      <c r="V69" s="117">
        <f t="shared" si="62"/>
        <v>5.9079624033504204E-2</v>
      </c>
      <c r="W69" s="117">
        <f t="shared" si="63"/>
        <v>9.249477852056761E-3</v>
      </c>
      <c r="X69" s="167">
        <v>571297982.47000003</v>
      </c>
      <c r="Y69" s="167">
        <v>1232.05</v>
      </c>
      <c r="Z69" s="117">
        <f t="shared" si="64"/>
        <v>9.9653954824189157E-3</v>
      </c>
      <c r="AA69" s="117">
        <f t="shared" si="65"/>
        <v>-1.5572814292791289E-2</v>
      </c>
      <c r="AB69" s="167">
        <v>569334468.15999997</v>
      </c>
      <c r="AC69" s="167">
        <v>1236.49</v>
      </c>
      <c r="AD69" s="117">
        <f t="shared" si="66"/>
        <v>-3.4369354876956351E-3</v>
      </c>
      <c r="AE69" s="117">
        <f t="shared" si="67"/>
        <v>3.6037498478146625E-3</v>
      </c>
      <c r="AF69" s="167">
        <v>562575244.47000003</v>
      </c>
      <c r="AG69" s="167">
        <v>1222</v>
      </c>
      <c r="AH69" s="117">
        <f t="shared" si="68"/>
        <v>-1.1872149093387395E-2</v>
      </c>
      <c r="AI69" s="117">
        <f t="shared" si="69"/>
        <v>-1.1718655225679147E-2</v>
      </c>
      <c r="AJ69" s="118">
        <f t="shared" si="16"/>
        <v>1.0012005283519063E-2</v>
      </c>
      <c r="AK69" s="118">
        <f t="shared" si="17"/>
        <v>2.4436335622769149E-4</v>
      </c>
      <c r="AL69" s="119">
        <f t="shared" si="18"/>
        <v>7.6545479038048023E-2</v>
      </c>
      <c r="AM69" s="119">
        <f t="shared" si="19"/>
        <v>-1.837859914233204E-3</v>
      </c>
      <c r="AN69" s="120">
        <f t="shared" si="20"/>
        <v>2.2555587459854178E-2</v>
      </c>
      <c r="AO69" s="205">
        <f t="shared" si="21"/>
        <v>1.0329272525367767E-2</v>
      </c>
      <c r="AP69" s="124"/>
      <c r="AQ69" s="122"/>
      <c r="AR69" s="122"/>
      <c r="AS69" s="123"/>
      <c r="AT69" s="123"/>
    </row>
    <row r="70" spans="1:46" s="286" customFormat="1">
      <c r="A70" s="200" t="s">
        <v>132</v>
      </c>
      <c r="B70" s="167">
        <v>320302186.26999998</v>
      </c>
      <c r="C70" s="167">
        <v>143.77000000000001</v>
      </c>
      <c r="D70" s="167">
        <v>320335046.56999999</v>
      </c>
      <c r="E70" s="167">
        <v>143.78</v>
      </c>
      <c r="F70" s="117">
        <f t="shared" si="54"/>
        <v>1.0259155700021418E-4</v>
      </c>
      <c r="G70" s="117">
        <f t="shared" si="55"/>
        <v>6.9555540098705608E-5</v>
      </c>
      <c r="H70" s="167">
        <v>320729365.07999998</v>
      </c>
      <c r="I70" s="167">
        <v>143.96</v>
      </c>
      <c r="J70" s="117">
        <f t="shared" si="56"/>
        <v>1.2309565070140508E-3</v>
      </c>
      <c r="K70" s="117">
        <f t="shared" si="57"/>
        <v>1.251912644317755E-3</v>
      </c>
      <c r="L70" s="167">
        <v>321163048.86000001</v>
      </c>
      <c r="M70" s="167">
        <v>144.15</v>
      </c>
      <c r="N70" s="117">
        <f t="shared" si="58"/>
        <v>1.3521798351449879E-3</v>
      </c>
      <c r="O70" s="117">
        <f t="shared" si="59"/>
        <v>1.3198110586273807E-3</v>
      </c>
      <c r="P70" s="167">
        <v>321444226.10000002</v>
      </c>
      <c r="Q70" s="167">
        <v>144.27000000000001</v>
      </c>
      <c r="R70" s="117">
        <f t="shared" si="60"/>
        <v>8.7549685743137614E-4</v>
      </c>
      <c r="S70" s="117">
        <f t="shared" si="61"/>
        <v>8.3246618106142586E-4</v>
      </c>
      <c r="T70" s="167">
        <v>327241349.75999999</v>
      </c>
      <c r="U70" s="167">
        <v>146.87</v>
      </c>
      <c r="V70" s="117">
        <f t="shared" si="62"/>
        <v>1.8034617483521091E-2</v>
      </c>
      <c r="W70" s="117">
        <f t="shared" si="63"/>
        <v>1.8021764746655535E-2</v>
      </c>
      <c r="X70" s="167">
        <v>327221805.61000001</v>
      </c>
      <c r="Y70" s="167">
        <v>147.41</v>
      </c>
      <c r="Z70" s="117">
        <f t="shared" si="64"/>
        <v>-5.9723962189710771E-5</v>
      </c>
      <c r="AA70" s="117">
        <f t="shared" si="65"/>
        <v>3.6767209096479339E-3</v>
      </c>
      <c r="AB70" s="167">
        <v>327075319.42000002</v>
      </c>
      <c r="AC70" s="167">
        <v>147.80000000000001</v>
      </c>
      <c r="AD70" s="117">
        <f t="shared" si="66"/>
        <v>-4.4766634585039692E-4</v>
      </c>
      <c r="AE70" s="117">
        <f t="shared" si="67"/>
        <v>2.6456821111187491E-3</v>
      </c>
      <c r="AF70" s="167">
        <v>326921538.02999997</v>
      </c>
      <c r="AG70" s="167">
        <v>147.27000000000001</v>
      </c>
      <c r="AH70" s="117">
        <f t="shared" si="68"/>
        <v>-4.7017118342265805E-4</v>
      </c>
      <c r="AI70" s="117">
        <f t="shared" si="69"/>
        <v>-3.5859269282814688E-3</v>
      </c>
      <c r="AJ70" s="118">
        <f t="shared" ref="AJ70:AJ114" si="70">AVERAGE(F70,J70,N70,R70,V70,Z70,AD70,AH70)</f>
        <v>2.5772850935811193E-3</v>
      </c>
      <c r="AK70" s="118">
        <f t="shared" ref="AK70:AK112" si="71">AVERAGE(G70,K70,O70,S70,W70,AA70,AE70,AI70)</f>
        <v>3.0289982829057524E-3</v>
      </c>
      <c r="AL70" s="119">
        <f t="shared" ref="AL70:AL114" si="72">((AF70-D70)/D70)</f>
        <v>2.0561257753483712E-2</v>
      </c>
      <c r="AM70" s="119">
        <f t="shared" ref="AM70:AM112" si="73">((AG70-E70)/E70)</f>
        <v>2.427319515927117E-2</v>
      </c>
      <c r="AN70" s="120">
        <f t="shared" ref="AN70:AN114" si="74">STDEV(F70,J70,N70,R70,V70,Z70,AD70,AH70)</f>
        <v>6.2866518138765563E-3</v>
      </c>
      <c r="AO70" s="205">
        <f t="shared" ref="AO70:AO112" si="75">STDEV(G70,K70,O70,S70,W70,AA70,AE70,AI70)</f>
        <v>6.422829445832663E-3</v>
      </c>
      <c r="AP70" s="124"/>
      <c r="AQ70" s="122"/>
      <c r="AR70" s="122"/>
      <c r="AS70" s="123"/>
      <c r="AT70" s="123"/>
    </row>
    <row r="71" spans="1:46">
      <c r="A71" s="200" t="s">
        <v>137</v>
      </c>
      <c r="B71" s="167">
        <v>429423964.69999999</v>
      </c>
      <c r="C71" s="167">
        <v>153.95451199999999</v>
      </c>
      <c r="D71" s="167">
        <v>430655420.92000002</v>
      </c>
      <c r="E71" s="167">
        <v>154.297416</v>
      </c>
      <c r="F71" s="117">
        <f t="shared" si="54"/>
        <v>2.8676932850273894E-3</v>
      </c>
      <c r="G71" s="117">
        <f t="shared" si="55"/>
        <v>2.2273072451426713E-3</v>
      </c>
      <c r="H71" s="167">
        <v>435173026.11000001</v>
      </c>
      <c r="I71" s="167">
        <v>154.75943000000001</v>
      </c>
      <c r="J71" s="117">
        <f t="shared" si="56"/>
        <v>1.0490069253857606E-2</v>
      </c>
      <c r="K71" s="117">
        <f t="shared" si="57"/>
        <v>2.9943080835521615E-3</v>
      </c>
      <c r="L71" s="167">
        <v>436271634.51999998</v>
      </c>
      <c r="M71" s="167">
        <v>155.15459300000001</v>
      </c>
      <c r="N71" s="117">
        <f t="shared" si="58"/>
        <v>2.5245324137398812E-3</v>
      </c>
      <c r="O71" s="117">
        <f t="shared" si="59"/>
        <v>2.5534017539351017E-3</v>
      </c>
      <c r="P71" s="167">
        <v>424052429.61000001</v>
      </c>
      <c r="Q71" s="167">
        <v>155.401231</v>
      </c>
      <c r="R71" s="117">
        <f t="shared" si="60"/>
        <v>-2.8008249776412641E-2</v>
      </c>
      <c r="S71" s="117">
        <f t="shared" si="61"/>
        <v>1.5896274498299263E-3</v>
      </c>
      <c r="T71" s="167">
        <v>455095919.23000002</v>
      </c>
      <c r="U71" s="167">
        <v>155.82</v>
      </c>
      <c r="V71" s="117">
        <f t="shared" si="62"/>
        <v>7.3206725047067003E-2</v>
      </c>
      <c r="W71" s="117">
        <f t="shared" si="63"/>
        <v>2.6947598632600118E-3</v>
      </c>
      <c r="X71" s="167">
        <v>456403899.55000001</v>
      </c>
      <c r="Y71" s="167">
        <v>155.99</v>
      </c>
      <c r="Z71" s="117">
        <f t="shared" si="64"/>
        <v>2.8740761336929397E-3</v>
      </c>
      <c r="AA71" s="117">
        <f t="shared" si="65"/>
        <v>1.0910024387114359E-3</v>
      </c>
      <c r="AB71" s="167">
        <v>459142054.92000002</v>
      </c>
      <c r="AC71" s="167">
        <v>156.2518</v>
      </c>
      <c r="AD71" s="117">
        <f t="shared" si="66"/>
        <v>5.9994127409948523E-3</v>
      </c>
      <c r="AE71" s="117">
        <f t="shared" si="67"/>
        <v>1.6783127123533163E-3</v>
      </c>
      <c r="AF71" s="167">
        <v>472230808.02999997</v>
      </c>
      <c r="AG71" s="167">
        <v>157.35659999999999</v>
      </c>
      <c r="AH71" s="117">
        <f t="shared" si="68"/>
        <v>2.8506979418995965E-2</v>
      </c>
      <c r="AI71" s="117">
        <f t="shared" si="69"/>
        <v>7.070638546243839E-3</v>
      </c>
      <c r="AJ71" s="118">
        <f t="shared" si="70"/>
        <v>1.2307654814620374E-2</v>
      </c>
      <c r="AK71" s="118">
        <f t="shared" si="71"/>
        <v>2.737419761628558E-3</v>
      </c>
      <c r="AL71" s="119">
        <f t="shared" si="72"/>
        <v>9.6539797458449123E-2</v>
      </c>
      <c r="AM71" s="119">
        <f t="shared" si="73"/>
        <v>1.9826540711478848E-2</v>
      </c>
      <c r="AN71" s="120">
        <f t="shared" si="74"/>
        <v>2.906495026035379E-2</v>
      </c>
      <c r="AO71" s="205">
        <f t="shared" si="75"/>
        <v>1.8627360388453725E-3</v>
      </c>
      <c r="AP71" s="124"/>
      <c r="AQ71" s="122"/>
      <c r="AR71" s="122"/>
      <c r="AS71" s="123"/>
      <c r="AT71" s="123"/>
    </row>
    <row r="72" spans="1:46" s="286" customFormat="1">
      <c r="A72" s="200" t="s">
        <v>143</v>
      </c>
      <c r="B72" s="167">
        <v>1438690780</v>
      </c>
      <c r="C72" s="167">
        <v>1.4</v>
      </c>
      <c r="D72" s="167">
        <v>1511906101.6400001</v>
      </c>
      <c r="E72" s="167">
        <v>1.4159999999999999</v>
      </c>
      <c r="F72" s="117">
        <f t="shared" si="54"/>
        <v>5.0890241779404537E-2</v>
      </c>
      <c r="G72" s="117">
        <f t="shared" si="55"/>
        <v>1.1428571428571439E-2</v>
      </c>
      <c r="H72" s="167">
        <v>1525046285.72</v>
      </c>
      <c r="I72" s="167">
        <v>1.4279999999999999</v>
      </c>
      <c r="J72" s="117">
        <f t="shared" si="56"/>
        <v>8.6911376743214787E-3</v>
      </c>
      <c r="K72" s="117">
        <f t="shared" si="57"/>
        <v>8.4745762711864493E-3</v>
      </c>
      <c r="L72" s="167">
        <v>1518898572.74</v>
      </c>
      <c r="M72" s="167">
        <v>1.423</v>
      </c>
      <c r="N72" s="117">
        <f t="shared" si="58"/>
        <v>-4.0311648489393748E-3</v>
      </c>
      <c r="O72" s="117">
        <f t="shared" si="59"/>
        <v>-3.5014005602240152E-3</v>
      </c>
      <c r="P72" s="167">
        <v>1564052344.0599999</v>
      </c>
      <c r="Q72" s="167">
        <v>1.466</v>
      </c>
      <c r="R72" s="117">
        <f t="shared" si="60"/>
        <v>2.9727970076728227E-2</v>
      </c>
      <c r="S72" s="117">
        <f t="shared" si="61"/>
        <v>3.0217849613492571E-2</v>
      </c>
      <c r="T72" s="167">
        <v>1594025066.05</v>
      </c>
      <c r="U72" s="167">
        <v>1.4930000000000001</v>
      </c>
      <c r="V72" s="117">
        <f t="shared" si="62"/>
        <v>1.9163503129438871E-2</v>
      </c>
      <c r="W72" s="117">
        <f t="shared" si="63"/>
        <v>1.8417462482946886E-2</v>
      </c>
      <c r="X72" s="167">
        <v>1660939367.9100001</v>
      </c>
      <c r="Y72" s="167">
        <v>1.5249999999999999</v>
      </c>
      <c r="Z72" s="117">
        <f t="shared" si="64"/>
        <v>4.1978199267477027E-2</v>
      </c>
      <c r="AA72" s="117">
        <f t="shared" si="65"/>
        <v>2.1433355659745346E-2</v>
      </c>
      <c r="AB72" s="167">
        <v>1707910587.99</v>
      </c>
      <c r="AC72" s="167">
        <v>1.5435000000000001</v>
      </c>
      <c r="AD72" s="117">
        <f t="shared" si="66"/>
        <v>2.8279912552801333E-2</v>
      </c>
      <c r="AE72" s="117">
        <f t="shared" si="67"/>
        <v>1.2131147540983727E-2</v>
      </c>
      <c r="AF72" s="167">
        <v>1724139741.97</v>
      </c>
      <c r="AG72" s="167">
        <v>1.5428999999999999</v>
      </c>
      <c r="AH72" s="117">
        <f t="shared" si="68"/>
        <v>9.5023440302573047E-3</v>
      </c>
      <c r="AI72" s="117">
        <f t="shared" si="69"/>
        <v>-3.8872691933926524E-4</v>
      </c>
      <c r="AJ72" s="118">
        <f t="shared" si="70"/>
        <v>2.3025267957686175E-2</v>
      </c>
      <c r="AK72" s="118">
        <f t="shared" si="71"/>
        <v>1.2276604439670392E-2</v>
      </c>
      <c r="AL72" s="119">
        <f t="shared" si="72"/>
        <v>0.1403748818129546</v>
      </c>
      <c r="AM72" s="119">
        <f t="shared" si="73"/>
        <v>8.9618644067796627E-2</v>
      </c>
      <c r="AN72" s="120">
        <f t="shared" si="74"/>
        <v>1.8297183324107236E-2</v>
      </c>
      <c r="AO72" s="205">
        <f t="shared" si="75"/>
        <v>1.1135505023525021E-2</v>
      </c>
      <c r="AP72" s="124"/>
      <c r="AQ72" s="122"/>
      <c r="AR72" s="122"/>
      <c r="AS72" s="123"/>
      <c r="AT72" s="123"/>
    </row>
    <row r="73" spans="1:46" s="286" customFormat="1">
      <c r="A73" s="200" t="s">
        <v>164</v>
      </c>
      <c r="B73" s="167">
        <v>2160289186.3099999</v>
      </c>
      <c r="C73" s="167">
        <v>455.4</v>
      </c>
      <c r="D73" s="167">
        <v>2070618640.6900001</v>
      </c>
      <c r="E73" s="167">
        <v>455.5</v>
      </c>
      <c r="F73" s="117">
        <f t="shared" si="54"/>
        <v>-4.150858421560058E-2</v>
      </c>
      <c r="G73" s="117">
        <f t="shared" si="55"/>
        <v>2.1958717610896518E-4</v>
      </c>
      <c r="H73" s="167">
        <v>2170487998.77</v>
      </c>
      <c r="I73" s="167">
        <v>448.99</v>
      </c>
      <c r="J73" s="117">
        <f t="shared" si="56"/>
        <v>4.8231652182325606E-2</v>
      </c>
      <c r="K73" s="117">
        <f t="shared" si="57"/>
        <v>-1.429198682766189E-2</v>
      </c>
      <c r="L73" s="167">
        <v>2174484189.1500001</v>
      </c>
      <c r="M73" s="167">
        <v>472.5</v>
      </c>
      <c r="N73" s="117">
        <f t="shared" si="58"/>
        <v>1.841148341877369E-3</v>
      </c>
      <c r="O73" s="117">
        <f t="shared" si="59"/>
        <v>5.2361967972560618E-2</v>
      </c>
      <c r="P73" s="167">
        <v>2078107954.6500001</v>
      </c>
      <c r="Q73" s="167">
        <v>455</v>
      </c>
      <c r="R73" s="117">
        <f t="shared" si="60"/>
        <v>-4.4321423434986303E-2</v>
      </c>
      <c r="S73" s="117">
        <f t="shared" si="61"/>
        <v>-3.7037037037037035E-2</v>
      </c>
      <c r="T73" s="167">
        <v>2175769374.3899999</v>
      </c>
      <c r="U73" s="167">
        <v>469.2</v>
      </c>
      <c r="V73" s="117">
        <f t="shared" si="62"/>
        <v>4.6995354366201891E-2</v>
      </c>
      <c r="W73" s="117">
        <f t="shared" si="63"/>
        <v>3.1208791208791185E-2</v>
      </c>
      <c r="X73" s="167">
        <v>2222797885.2600002</v>
      </c>
      <c r="Y73" s="167">
        <v>474.83</v>
      </c>
      <c r="Z73" s="117">
        <f t="shared" si="64"/>
        <v>2.1614657979633207E-2</v>
      </c>
      <c r="AA73" s="117">
        <f t="shared" si="65"/>
        <v>1.1999147485080979E-2</v>
      </c>
      <c r="AB73" s="167">
        <v>2223464596.25</v>
      </c>
      <c r="AC73" s="167">
        <v>478.95</v>
      </c>
      <c r="AD73" s="117">
        <f t="shared" si="66"/>
        <v>2.9994224595088909E-4</v>
      </c>
      <c r="AE73" s="117">
        <f t="shared" si="67"/>
        <v>8.6767895878525052E-3</v>
      </c>
      <c r="AF73" s="167">
        <v>2191252958.4840002</v>
      </c>
      <c r="AG73" s="167">
        <v>479.4</v>
      </c>
      <c r="AH73" s="117">
        <f t="shared" si="68"/>
        <v>-1.4487137695075767E-2</v>
      </c>
      <c r="AI73" s="117">
        <f t="shared" si="69"/>
        <v>9.3955527716878305E-4</v>
      </c>
      <c r="AJ73" s="118">
        <f t="shared" si="70"/>
        <v>2.3332012212907895E-3</v>
      </c>
      <c r="AK73" s="118">
        <f t="shared" si="71"/>
        <v>6.7596018553580132E-3</v>
      </c>
      <c r="AL73" s="119">
        <f t="shared" si="72"/>
        <v>5.8260036601332207E-2</v>
      </c>
      <c r="AM73" s="119">
        <f t="shared" si="73"/>
        <v>5.2469813391877007E-2</v>
      </c>
      <c r="AN73" s="120">
        <f t="shared" si="74"/>
        <v>3.5575285382565269E-2</v>
      </c>
      <c r="AO73" s="205">
        <f t="shared" si="75"/>
        <v>2.7114642331251795E-2</v>
      </c>
      <c r="AP73" s="124"/>
      <c r="AQ73" s="122"/>
      <c r="AR73" s="122"/>
      <c r="AS73" s="123"/>
      <c r="AT73" s="123"/>
    </row>
    <row r="74" spans="1:46" s="286" customFormat="1">
      <c r="A74" s="200" t="s">
        <v>172</v>
      </c>
      <c r="B74" s="167">
        <v>3952809805.3600001</v>
      </c>
      <c r="C74" s="179">
        <v>107</v>
      </c>
      <c r="D74" s="167">
        <v>4448008867.8500004</v>
      </c>
      <c r="E74" s="179">
        <v>107.14</v>
      </c>
      <c r="F74" s="117">
        <f t="shared" si="54"/>
        <v>0.12527773580669416</v>
      </c>
      <c r="G74" s="117">
        <f t="shared" si="55"/>
        <v>1.3084112149532763E-3</v>
      </c>
      <c r="H74" s="167">
        <v>4288373516.0500002</v>
      </c>
      <c r="I74" s="179">
        <v>107.26</v>
      </c>
      <c r="J74" s="117">
        <f t="shared" si="56"/>
        <v>-3.5889171209580323E-2</v>
      </c>
      <c r="K74" s="117">
        <f t="shared" si="57"/>
        <v>1.1200298674631749E-3</v>
      </c>
      <c r="L74" s="167">
        <v>4357213208.3900003</v>
      </c>
      <c r="M74" s="179">
        <v>107.37</v>
      </c>
      <c r="N74" s="117">
        <f t="shared" si="58"/>
        <v>1.6052634427098145E-2</v>
      </c>
      <c r="O74" s="117">
        <f t="shared" si="59"/>
        <v>1.025545403691958E-3</v>
      </c>
      <c r="P74" s="167">
        <v>4401883686.9700003</v>
      </c>
      <c r="Q74" s="179">
        <v>107.52</v>
      </c>
      <c r="R74" s="117">
        <f t="shared" si="60"/>
        <v>1.0252075453637433E-2</v>
      </c>
      <c r="S74" s="117">
        <f t="shared" si="61"/>
        <v>1.3970382788487609E-3</v>
      </c>
      <c r="T74" s="167">
        <v>4589043268.3299999</v>
      </c>
      <c r="U74" s="179">
        <v>107.64</v>
      </c>
      <c r="V74" s="117">
        <f t="shared" si="62"/>
        <v>4.2518066052951387E-2</v>
      </c>
      <c r="W74" s="117">
        <f t="shared" si="63"/>
        <v>1.116071428571471E-3</v>
      </c>
      <c r="X74" s="167">
        <v>4809695612.5100002</v>
      </c>
      <c r="Y74" s="179">
        <v>107.79</v>
      </c>
      <c r="Z74" s="117">
        <f t="shared" si="64"/>
        <v>4.8082428357729988E-2</v>
      </c>
      <c r="AA74" s="117">
        <f t="shared" si="65"/>
        <v>1.3935340022297072E-3</v>
      </c>
      <c r="AB74" s="167">
        <v>4635759373.8000002</v>
      </c>
      <c r="AC74" s="179">
        <v>107.94</v>
      </c>
      <c r="AD74" s="117">
        <f t="shared" si="66"/>
        <v>-3.6163668706517008E-2</v>
      </c>
      <c r="AE74" s="117">
        <f t="shared" si="67"/>
        <v>1.3915947676035945E-3</v>
      </c>
      <c r="AF74" s="167">
        <v>4152165093.3099999</v>
      </c>
      <c r="AG74" s="179">
        <v>108.1</v>
      </c>
      <c r="AH74" s="117">
        <f t="shared" si="68"/>
        <v>-0.10431824464900794</v>
      </c>
      <c r="AI74" s="117">
        <f t="shared" si="69"/>
        <v>1.482304984250478E-3</v>
      </c>
      <c r="AJ74" s="118">
        <f t="shared" si="70"/>
        <v>8.226481941625733E-3</v>
      </c>
      <c r="AK74" s="118">
        <f t="shared" si="71"/>
        <v>1.2793162434515525E-3</v>
      </c>
      <c r="AL74" s="119">
        <f t="shared" si="72"/>
        <v>-6.6511507357448263E-2</v>
      </c>
      <c r="AM74" s="119">
        <f t="shared" si="73"/>
        <v>8.9602389397050002E-3</v>
      </c>
      <c r="AN74" s="120">
        <f t="shared" si="74"/>
        <v>6.8778888724932749E-2</v>
      </c>
      <c r="AO74" s="205">
        <f t="shared" si="75"/>
        <v>1.6817603258617323E-4</v>
      </c>
      <c r="AP74" s="124"/>
      <c r="AQ74" s="122"/>
      <c r="AR74" s="122"/>
      <c r="AS74" s="123"/>
      <c r="AT74" s="123"/>
    </row>
    <row r="75" spans="1:46" s="286" customFormat="1">
      <c r="A75" s="200" t="s">
        <v>181</v>
      </c>
      <c r="B75" s="167">
        <v>414523066.01999998</v>
      </c>
      <c r="C75" s="179">
        <v>1.2</v>
      </c>
      <c r="D75" s="167">
        <v>414642541.68000001</v>
      </c>
      <c r="E75" s="179">
        <v>1.21</v>
      </c>
      <c r="F75" s="117">
        <f t="shared" si="54"/>
        <v>2.8822439519990845E-4</v>
      </c>
      <c r="G75" s="117">
        <f t="shared" si="55"/>
        <v>8.3333333333333419E-3</v>
      </c>
      <c r="H75" s="167">
        <v>420294909.11000001</v>
      </c>
      <c r="I75" s="179">
        <v>1.22</v>
      </c>
      <c r="J75" s="117">
        <f t="shared" si="56"/>
        <v>1.3631904259264879E-2</v>
      </c>
      <c r="K75" s="117">
        <f t="shared" si="57"/>
        <v>8.2644628099173625E-3</v>
      </c>
      <c r="L75" s="167">
        <v>417900894.06</v>
      </c>
      <c r="M75" s="179">
        <v>1.22</v>
      </c>
      <c r="N75" s="117">
        <f t="shared" si="58"/>
        <v>-5.6960362785965788E-3</v>
      </c>
      <c r="O75" s="117">
        <f t="shared" si="59"/>
        <v>0</v>
      </c>
      <c r="P75" s="167">
        <v>425425644.77999997</v>
      </c>
      <c r="Q75" s="179">
        <v>1.24</v>
      </c>
      <c r="R75" s="117">
        <f t="shared" si="60"/>
        <v>1.8006065138782893E-2</v>
      </c>
      <c r="S75" s="117">
        <f t="shared" si="61"/>
        <v>1.6393442622950834E-2</v>
      </c>
      <c r="T75" s="167">
        <v>436067591.29000002</v>
      </c>
      <c r="U75" s="179">
        <v>1.27</v>
      </c>
      <c r="V75" s="117">
        <f t="shared" si="62"/>
        <v>2.5014821369086275E-2</v>
      </c>
      <c r="W75" s="117">
        <f t="shared" si="63"/>
        <v>2.4193548387096794E-2</v>
      </c>
      <c r="X75" s="167">
        <v>444011121.62</v>
      </c>
      <c r="Y75" s="179">
        <v>1.3</v>
      </c>
      <c r="Z75" s="117">
        <f t="shared" si="64"/>
        <v>1.8216282266015182E-2</v>
      </c>
      <c r="AA75" s="117">
        <f t="shared" si="65"/>
        <v>2.3622047244094509E-2</v>
      </c>
      <c r="AB75" s="167">
        <v>446019465.24000001</v>
      </c>
      <c r="AC75" s="179">
        <v>1.26</v>
      </c>
      <c r="AD75" s="117">
        <f t="shared" si="66"/>
        <v>4.5231831416124172E-3</v>
      </c>
      <c r="AE75" s="117">
        <f t="shared" si="67"/>
        <v>-3.0769230769230795E-2</v>
      </c>
      <c r="AF75" s="167">
        <v>445946509.68000001</v>
      </c>
      <c r="AG75" s="179">
        <v>1.26</v>
      </c>
      <c r="AH75" s="117">
        <f t="shared" si="68"/>
        <v>-1.6357034991902315E-4</v>
      </c>
      <c r="AI75" s="117">
        <f t="shared" si="69"/>
        <v>0</v>
      </c>
      <c r="AJ75" s="118">
        <f t="shared" si="70"/>
        <v>9.227609242680743E-3</v>
      </c>
      <c r="AK75" s="118">
        <f t="shared" si="71"/>
        <v>6.2547004535202545E-3</v>
      </c>
      <c r="AL75" s="119">
        <f t="shared" si="72"/>
        <v>7.5496276559482434E-2</v>
      </c>
      <c r="AM75" s="119">
        <f t="shared" si="73"/>
        <v>4.1322314049586813E-2</v>
      </c>
      <c r="AN75" s="120">
        <f t="shared" si="74"/>
        <v>1.0950832245831824E-2</v>
      </c>
      <c r="AO75" s="205">
        <f t="shared" si="75"/>
        <v>1.7661883860845679E-2</v>
      </c>
      <c r="AP75" s="124"/>
      <c r="AQ75" s="122"/>
      <c r="AR75" s="122"/>
      <c r="AS75" s="123"/>
      <c r="AT75" s="123"/>
    </row>
    <row r="76" spans="1:46">
      <c r="A76" s="200" t="s">
        <v>187</v>
      </c>
      <c r="B76" s="167">
        <v>1074682818.8299999</v>
      </c>
      <c r="C76" s="179">
        <v>36212.230000000003</v>
      </c>
      <c r="D76" s="167">
        <v>1079694771.02</v>
      </c>
      <c r="E76" s="179">
        <v>36248.28</v>
      </c>
      <c r="F76" s="117">
        <f t="shared" si="54"/>
        <v>4.6636571295115116E-3</v>
      </c>
      <c r="G76" s="117">
        <f t="shared" si="55"/>
        <v>9.9552002182675932E-4</v>
      </c>
      <c r="H76" s="167">
        <v>1092697436.4300001</v>
      </c>
      <c r="I76" s="178">
        <v>36215.83</v>
      </c>
      <c r="J76" s="117">
        <f t="shared" si="56"/>
        <v>1.2042908569165634E-2</v>
      </c>
      <c r="K76" s="117">
        <f t="shared" si="57"/>
        <v>-8.9521489019608901E-4</v>
      </c>
      <c r="L76" s="167">
        <v>1108900186.9300001</v>
      </c>
      <c r="M76" s="178">
        <v>36667.49</v>
      </c>
      <c r="N76" s="117">
        <f t="shared" si="58"/>
        <v>1.4828213153804698E-2</v>
      </c>
      <c r="O76" s="117">
        <f t="shared" si="59"/>
        <v>1.2471341951848023E-2</v>
      </c>
      <c r="P76" s="167">
        <v>1108804784.48</v>
      </c>
      <c r="Q76" s="178">
        <v>36573.879999999997</v>
      </c>
      <c r="R76" s="117">
        <f t="shared" si="60"/>
        <v>-8.6033396986044536E-5</v>
      </c>
      <c r="S76" s="117">
        <f t="shared" si="61"/>
        <v>-2.5529426748326809E-3</v>
      </c>
      <c r="T76" s="167">
        <v>1099970329.26</v>
      </c>
      <c r="U76" s="178">
        <v>36590.75</v>
      </c>
      <c r="V76" s="117">
        <f t="shared" si="62"/>
        <v>-7.9675478890931673E-3</v>
      </c>
      <c r="W76" s="117">
        <f t="shared" si="63"/>
        <v>4.6125814379012074E-4</v>
      </c>
      <c r="X76" s="167">
        <v>1187156409.9400001</v>
      </c>
      <c r="Y76" s="178">
        <v>36455.06</v>
      </c>
      <c r="Z76" s="117">
        <f t="shared" si="64"/>
        <v>7.9262211316785333E-2</v>
      </c>
      <c r="AA76" s="117">
        <f t="shared" si="65"/>
        <v>-3.7083142597515036E-3</v>
      </c>
      <c r="AB76" s="167">
        <v>1198453623.1800001</v>
      </c>
      <c r="AC76" s="178">
        <v>36408.26</v>
      </c>
      <c r="AD76" s="117">
        <f t="shared" si="66"/>
        <v>9.5161961350745533E-3</v>
      </c>
      <c r="AE76" s="117">
        <f t="shared" si="67"/>
        <v>-1.2837724036113406E-3</v>
      </c>
      <c r="AF76" s="167">
        <v>1199670772.2</v>
      </c>
      <c r="AG76" s="178">
        <v>36455.06</v>
      </c>
      <c r="AH76" s="117">
        <f t="shared" si="68"/>
        <v>1.0155995997328409E-3</v>
      </c>
      <c r="AI76" s="117">
        <f t="shared" si="69"/>
        <v>1.285422593664065E-3</v>
      </c>
      <c r="AJ76" s="118">
        <f t="shared" si="70"/>
        <v>1.4159400577249421E-2</v>
      </c>
      <c r="AK76" s="118">
        <f t="shared" si="71"/>
        <v>8.4666231034216926E-4</v>
      </c>
      <c r="AL76" s="119">
        <f t="shared" si="72"/>
        <v>0.11112029473538838</v>
      </c>
      <c r="AM76" s="119">
        <f t="shared" si="73"/>
        <v>5.7045465329664978E-3</v>
      </c>
      <c r="AN76" s="120">
        <f t="shared" si="74"/>
        <v>2.7308619904635061E-2</v>
      </c>
      <c r="AO76" s="205">
        <f t="shared" si="75"/>
        <v>5.0053456596098568E-3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2" t="s">
        <v>57</v>
      </c>
      <c r="B77" s="172">
        <f>SUM(B56:B76)</f>
        <v>213917807737.86993</v>
      </c>
      <c r="C77" s="174"/>
      <c r="D77" s="172">
        <f>SUM(D56:D76)</f>
        <v>215813309201.73004</v>
      </c>
      <c r="E77" s="174"/>
      <c r="F77" s="117">
        <f>((D77-B77)/B77)</f>
        <v>8.860886729836032E-3</v>
      </c>
      <c r="G77" s="117"/>
      <c r="H77" s="172">
        <f>SUM(H56:H76)</f>
        <v>217024156407.87991</v>
      </c>
      <c r="I77" s="174"/>
      <c r="J77" s="117">
        <f>((H77-D77)/D77)</f>
        <v>5.6106234162696632E-3</v>
      </c>
      <c r="K77" s="117"/>
      <c r="L77" s="172">
        <f>SUM(L56:L76)</f>
        <v>220706529310.94995</v>
      </c>
      <c r="M77" s="174"/>
      <c r="N77" s="117">
        <f>((L77-H77)/H77)</f>
        <v>1.6967571555257223E-2</v>
      </c>
      <c r="O77" s="117"/>
      <c r="P77" s="172">
        <f>SUM(P56:P76)</f>
        <v>221713789053.10001</v>
      </c>
      <c r="Q77" s="174"/>
      <c r="R77" s="117">
        <f>((P77-L77)/L77)</f>
        <v>4.5637967544265197E-3</v>
      </c>
      <c r="S77" s="117"/>
      <c r="T77" s="172">
        <f>SUM(T56:T76)</f>
        <v>224800140966.05005</v>
      </c>
      <c r="U77" s="174"/>
      <c r="V77" s="117">
        <f>((T77-P77)/P77)</f>
        <v>1.3920432852333183E-2</v>
      </c>
      <c r="W77" s="117"/>
      <c r="X77" s="172">
        <f>SUM(X56:X76)</f>
        <v>227410386079.46997</v>
      </c>
      <c r="Y77" s="174"/>
      <c r="Z77" s="117">
        <f>((X77-T77)/T77)</f>
        <v>1.1611403365686182E-2</v>
      </c>
      <c r="AA77" s="117"/>
      <c r="AB77" s="172">
        <f>SUM(AB56:AB76)</f>
        <v>228921500301.46997</v>
      </c>
      <c r="AC77" s="174"/>
      <c r="AD77" s="117">
        <f>((AB77-X77)/X77)</f>
        <v>6.6448777826353623E-3</v>
      </c>
      <c r="AE77" s="117"/>
      <c r="AF77" s="172">
        <f>SUM(AF56:AF76)</f>
        <v>229407811567.48401</v>
      </c>
      <c r="AG77" s="174"/>
      <c r="AH77" s="117">
        <f>((AF77-AB77)/AB77)</f>
        <v>2.1243581986559058E-3</v>
      </c>
      <c r="AI77" s="117"/>
      <c r="AJ77" s="118">
        <f t="shared" si="70"/>
        <v>8.7879938318875094E-3</v>
      </c>
      <c r="AK77" s="118"/>
      <c r="AL77" s="119">
        <f t="shared" si="72"/>
        <v>6.2991955482442449E-2</v>
      </c>
      <c r="AM77" s="119"/>
      <c r="AN77" s="120">
        <f t="shared" si="74"/>
        <v>5.044953443954313E-3</v>
      </c>
      <c r="AO77" s="205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3" t="s">
        <v>59</v>
      </c>
      <c r="B78" s="172"/>
      <c r="C78" s="174"/>
      <c r="D78" s="172"/>
      <c r="E78" s="174"/>
      <c r="F78" s="117"/>
      <c r="G78" s="117"/>
      <c r="H78" s="172"/>
      <c r="I78" s="174"/>
      <c r="J78" s="117"/>
      <c r="K78" s="117"/>
      <c r="L78" s="172"/>
      <c r="M78" s="174"/>
      <c r="N78" s="117"/>
      <c r="O78" s="117"/>
      <c r="P78" s="172"/>
      <c r="Q78" s="174"/>
      <c r="R78" s="117"/>
      <c r="S78" s="117"/>
      <c r="T78" s="172"/>
      <c r="U78" s="174"/>
      <c r="V78" s="117"/>
      <c r="W78" s="117"/>
      <c r="X78" s="172"/>
      <c r="Y78" s="174"/>
      <c r="Z78" s="117"/>
      <c r="AA78" s="117"/>
      <c r="AB78" s="172"/>
      <c r="AC78" s="174"/>
      <c r="AD78" s="117"/>
      <c r="AE78" s="117"/>
      <c r="AF78" s="172"/>
      <c r="AG78" s="174"/>
      <c r="AH78" s="117"/>
      <c r="AI78" s="117"/>
      <c r="AJ78" s="118"/>
      <c r="AK78" s="118"/>
      <c r="AL78" s="119"/>
      <c r="AM78" s="119"/>
      <c r="AN78" s="120" t="e">
        <f t="shared" si="74"/>
        <v>#DIV/0!</v>
      </c>
      <c r="AO78" s="205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0" t="s">
        <v>31</v>
      </c>
      <c r="B79" s="167">
        <v>2293345016.1900001</v>
      </c>
      <c r="C79" s="179">
        <v>69.3</v>
      </c>
      <c r="D79" s="167">
        <v>2306446583</v>
      </c>
      <c r="E79" s="179">
        <v>69.3</v>
      </c>
      <c r="F79" s="117">
        <f t="shared" ref="F79:G81" si="76">((D79-B79)/B79)</f>
        <v>5.7128634014981102E-3</v>
      </c>
      <c r="G79" s="117">
        <f t="shared" si="76"/>
        <v>0</v>
      </c>
      <c r="H79" s="167">
        <v>2308830785.79</v>
      </c>
      <c r="I79" s="179">
        <v>69.3</v>
      </c>
      <c r="J79" s="117">
        <f t="shared" ref="J79:J81" si="77">((H79-D79)/D79)</f>
        <v>1.0337125548768721E-3</v>
      </c>
      <c r="K79" s="117">
        <f t="shared" ref="K79:K81" si="78">((I79-E79)/E79)</f>
        <v>0</v>
      </c>
      <c r="L79" s="167">
        <v>2310088301.8200002</v>
      </c>
      <c r="M79" s="179">
        <v>69.3</v>
      </c>
      <c r="N79" s="117">
        <f t="shared" ref="N79:N81" si="79">((L79-H79)/H79)</f>
        <v>5.4465491266824588E-4</v>
      </c>
      <c r="O79" s="117">
        <f t="shared" ref="O79:O81" si="80">((M79-I79)/I79)</f>
        <v>0</v>
      </c>
      <c r="P79" s="167">
        <v>2313474809.1100001</v>
      </c>
      <c r="Q79" s="179">
        <v>69.3</v>
      </c>
      <c r="R79" s="117">
        <f t="shared" ref="R79:R81" si="81">((P79-L79)/L79)</f>
        <v>1.465964434057307E-3</v>
      </c>
      <c r="S79" s="117">
        <f t="shared" ref="S79:S81" si="82">((Q79-M79)/M79)</f>
        <v>0</v>
      </c>
      <c r="T79" s="167">
        <v>2317596866.3499999</v>
      </c>
      <c r="U79" s="179">
        <v>69.3</v>
      </c>
      <c r="V79" s="117">
        <f t="shared" ref="V79:V81" si="83">((T79-P79)/P79)</f>
        <v>1.7817601573909237E-3</v>
      </c>
      <c r="W79" s="117">
        <f t="shared" ref="W79:W81" si="84">((U79-Q79)/Q79)</f>
        <v>0</v>
      </c>
      <c r="X79" s="167">
        <v>2322660786.02</v>
      </c>
      <c r="Y79" s="179">
        <v>69.3</v>
      </c>
      <c r="Z79" s="117">
        <f t="shared" ref="Z79:Z81" si="85">((X79-T79)/T79)</f>
        <v>2.1849872786440551E-3</v>
      </c>
      <c r="AA79" s="117">
        <f t="shared" ref="AA79:AA81" si="86">((Y79-U79)/U79)</f>
        <v>0</v>
      </c>
      <c r="AB79" s="167">
        <v>2322440705.3899999</v>
      </c>
      <c r="AC79" s="179">
        <v>69.3</v>
      </c>
      <c r="AD79" s="117">
        <f t="shared" ref="AD79:AD81" si="87">((AB79-X79)/X79)</f>
        <v>-9.47536684326746E-5</v>
      </c>
      <c r="AE79" s="117">
        <f t="shared" ref="AE79:AE81" si="88">((AC79-Y79)/Y79)</f>
        <v>0</v>
      </c>
      <c r="AF79" s="167">
        <v>2327786417.21</v>
      </c>
      <c r="AG79" s="179">
        <v>69.3</v>
      </c>
      <c r="AH79" s="117">
        <f t="shared" ref="AH79:AH81" si="89">((AF79-AB79)/AB79)</f>
        <v>2.3017646080667037E-3</v>
      </c>
      <c r="AI79" s="117">
        <f t="shared" ref="AI79:AI81" si="90">((AG79-AC79)/AC79)</f>
        <v>0</v>
      </c>
      <c r="AJ79" s="118">
        <f t="shared" si="70"/>
        <v>1.8663692098461928E-3</v>
      </c>
      <c r="AK79" s="118">
        <f t="shared" si="71"/>
        <v>0</v>
      </c>
      <c r="AL79" s="119">
        <f t="shared" si="72"/>
        <v>9.2522559886226673E-3</v>
      </c>
      <c r="AM79" s="119">
        <f t="shared" si="73"/>
        <v>0</v>
      </c>
      <c r="AN79" s="120">
        <f t="shared" si="74"/>
        <v>1.754192349826879E-3</v>
      </c>
      <c r="AO79" s="205">
        <f t="shared" si="75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0" t="s">
        <v>32</v>
      </c>
      <c r="B80" s="167">
        <v>9952281931.25</v>
      </c>
      <c r="C80" s="179">
        <v>40.700000000000003</v>
      </c>
      <c r="D80" s="167">
        <v>9948952669.9899998</v>
      </c>
      <c r="E80" s="179">
        <v>40.700000000000003</v>
      </c>
      <c r="F80" s="117">
        <f t="shared" si="76"/>
        <v>-3.3452240229915549E-4</v>
      </c>
      <c r="G80" s="117">
        <f t="shared" si="76"/>
        <v>0</v>
      </c>
      <c r="H80" s="167">
        <v>10955139464.129999</v>
      </c>
      <c r="I80" s="179">
        <v>40.700000000000003</v>
      </c>
      <c r="J80" s="117">
        <f t="shared" si="77"/>
        <v>0.10113494631199313</v>
      </c>
      <c r="K80" s="117">
        <f t="shared" si="78"/>
        <v>0</v>
      </c>
      <c r="L80" s="167">
        <v>9963139918.2600002</v>
      </c>
      <c r="M80" s="179">
        <v>40.700000000000003</v>
      </c>
      <c r="N80" s="117">
        <f t="shared" si="79"/>
        <v>-9.0551065015472026E-2</v>
      </c>
      <c r="O80" s="117">
        <f t="shared" si="80"/>
        <v>0</v>
      </c>
      <c r="P80" s="167">
        <v>9972871667.0900002</v>
      </c>
      <c r="Q80" s="179">
        <v>40.700000000000003</v>
      </c>
      <c r="R80" s="117">
        <f t="shared" si="81"/>
        <v>9.7677528468349687E-4</v>
      </c>
      <c r="S80" s="117">
        <f t="shared" si="82"/>
        <v>0</v>
      </c>
      <c r="T80" s="167">
        <v>9979242169.6900005</v>
      </c>
      <c r="U80" s="179">
        <v>40.700000000000003</v>
      </c>
      <c r="V80" s="117">
        <f t="shared" si="83"/>
        <v>6.3878317225546334E-4</v>
      </c>
      <c r="W80" s="117">
        <f t="shared" si="84"/>
        <v>0</v>
      </c>
      <c r="X80" s="167">
        <v>9988074382.2700005</v>
      </c>
      <c r="Y80" s="179">
        <v>40.700000000000003</v>
      </c>
      <c r="Z80" s="117">
        <f t="shared" si="85"/>
        <v>8.8505844730635405E-4</v>
      </c>
      <c r="AA80" s="117">
        <f t="shared" si="86"/>
        <v>0</v>
      </c>
      <c r="AB80" s="167">
        <v>10014068401.23</v>
      </c>
      <c r="AC80" s="179">
        <v>40.700000000000003</v>
      </c>
      <c r="AD80" s="117">
        <f t="shared" si="87"/>
        <v>2.6025055446264505E-3</v>
      </c>
      <c r="AE80" s="117">
        <f t="shared" si="88"/>
        <v>0</v>
      </c>
      <c r="AF80" s="167">
        <v>10017733497.15</v>
      </c>
      <c r="AG80" s="179">
        <v>40.700000000000003</v>
      </c>
      <c r="AH80" s="117">
        <f t="shared" si="89"/>
        <v>3.6599469597690216E-4</v>
      </c>
      <c r="AI80" s="117">
        <f t="shared" si="90"/>
        <v>0</v>
      </c>
      <c r="AJ80" s="118">
        <f t="shared" si="70"/>
        <v>1.9648095048838267E-3</v>
      </c>
      <c r="AK80" s="118">
        <f t="shared" si="71"/>
        <v>0</v>
      </c>
      <c r="AL80" s="119">
        <f t="shared" si="72"/>
        <v>6.9133736425815145E-3</v>
      </c>
      <c r="AM80" s="119">
        <f t="shared" si="73"/>
        <v>0</v>
      </c>
      <c r="AN80" s="120">
        <f t="shared" si="74"/>
        <v>5.1278028272573786E-2</v>
      </c>
      <c r="AO80" s="205">
        <f t="shared" si="75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0" t="s">
        <v>33</v>
      </c>
      <c r="B81" s="167">
        <v>32817171113.131817</v>
      </c>
      <c r="C81" s="179">
        <v>12.299046671684332</v>
      </c>
      <c r="D81" s="167">
        <v>32817171113.131817</v>
      </c>
      <c r="E81" s="179">
        <v>12.299046671684332</v>
      </c>
      <c r="F81" s="117">
        <f t="shared" si="76"/>
        <v>0</v>
      </c>
      <c r="G81" s="117">
        <f t="shared" si="76"/>
        <v>0</v>
      </c>
      <c r="H81" s="167">
        <v>32817171113.131817</v>
      </c>
      <c r="I81" s="179">
        <v>12.299046671684332</v>
      </c>
      <c r="J81" s="117">
        <f t="shared" si="77"/>
        <v>0</v>
      </c>
      <c r="K81" s="117">
        <f t="shared" si="78"/>
        <v>0</v>
      </c>
      <c r="L81" s="167">
        <v>32817171113.131817</v>
      </c>
      <c r="M81" s="179">
        <v>12.299046671684332</v>
      </c>
      <c r="N81" s="117">
        <f t="shared" si="79"/>
        <v>0</v>
      </c>
      <c r="O81" s="117">
        <f t="shared" si="80"/>
        <v>0</v>
      </c>
      <c r="P81" s="167">
        <v>32817171113.131817</v>
      </c>
      <c r="Q81" s="179">
        <v>12.299046671684332</v>
      </c>
      <c r="R81" s="117">
        <f t="shared" si="81"/>
        <v>0</v>
      </c>
      <c r="S81" s="117">
        <f t="shared" si="82"/>
        <v>0</v>
      </c>
      <c r="T81" s="167">
        <v>32817171113.131817</v>
      </c>
      <c r="U81" s="179">
        <v>12.299046671684332</v>
      </c>
      <c r="V81" s="117">
        <f t="shared" si="83"/>
        <v>0</v>
      </c>
      <c r="W81" s="117">
        <f t="shared" si="84"/>
        <v>0</v>
      </c>
      <c r="X81" s="167">
        <v>32817171113.131817</v>
      </c>
      <c r="Y81" s="179">
        <v>12.299046671684332</v>
      </c>
      <c r="Z81" s="117">
        <f t="shared" si="85"/>
        <v>0</v>
      </c>
      <c r="AA81" s="117">
        <f t="shared" si="86"/>
        <v>0</v>
      </c>
      <c r="AB81" s="167">
        <v>32817171113.131817</v>
      </c>
      <c r="AC81" s="179">
        <v>12.299046671684332</v>
      </c>
      <c r="AD81" s="117">
        <f t="shared" si="87"/>
        <v>0</v>
      </c>
      <c r="AE81" s="117">
        <f t="shared" si="88"/>
        <v>0</v>
      </c>
      <c r="AF81" s="167">
        <v>32817171113.131817</v>
      </c>
      <c r="AG81" s="179">
        <v>12.299046671684332</v>
      </c>
      <c r="AH81" s="117">
        <f t="shared" si="89"/>
        <v>0</v>
      </c>
      <c r="AI81" s="117">
        <f t="shared" si="90"/>
        <v>0</v>
      </c>
      <c r="AJ81" s="118">
        <f t="shared" si="70"/>
        <v>0</v>
      </c>
      <c r="AK81" s="118">
        <f t="shared" si="71"/>
        <v>0</v>
      </c>
      <c r="AL81" s="119">
        <f t="shared" si="72"/>
        <v>0</v>
      </c>
      <c r="AM81" s="119">
        <f t="shared" si="73"/>
        <v>0</v>
      </c>
      <c r="AN81" s="120">
        <f t="shared" si="74"/>
        <v>0</v>
      </c>
      <c r="AO81" s="205">
        <f t="shared" si="75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2" t="s">
        <v>57</v>
      </c>
      <c r="B82" s="172">
        <f>SUM(B79:B81)</f>
        <v>45062798060.571815</v>
      </c>
      <c r="C82" s="174"/>
      <c r="D82" s="172">
        <f>SUM(D79:D81)</f>
        <v>45072570366.121819</v>
      </c>
      <c r="E82" s="174"/>
      <c r="F82" s="117">
        <f>((D82-B82)/B82)</f>
        <v>2.1685971512171669E-4</v>
      </c>
      <c r="G82" s="117"/>
      <c r="H82" s="172">
        <f>SUM(H79:H81)</f>
        <v>46081141363.051819</v>
      </c>
      <c r="I82" s="174"/>
      <c r="J82" s="117">
        <f>((H82-D82)/D82)</f>
        <v>2.2376602637423113E-2</v>
      </c>
      <c r="K82" s="117"/>
      <c r="L82" s="172">
        <f>SUM(L79:L81)</f>
        <v>45090399333.211815</v>
      </c>
      <c r="M82" s="174"/>
      <c r="N82" s="117">
        <f>((L82-H82)/H82)</f>
        <v>-2.1499945542459757E-2</v>
      </c>
      <c r="O82" s="117"/>
      <c r="P82" s="172">
        <f>SUM(P79:P81)</f>
        <v>45103517589.331818</v>
      </c>
      <c r="Q82" s="174"/>
      <c r="R82" s="117">
        <f>((P82-L82)/L82)</f>
        <v>2.9093235619983421E-4</v>
      </c>
      <c r="S82" s="117"/>
      <c r="T82" s="172">
        <f>SUM(T79:T81)</f>
        <v>45114010149.171814</v>
      </c>
      <c r="U82" s="174"/>
      <c r="V82" s="117">
        <f>((T82-P82)/P82)</f>
        <v>2.3263284995931466E-4</v>
      </c>
      <c r="W82" s="117"/>
      <c r="X82" s="172">
        <f>SUM(X79:X81)</f>
        <v>45127906281.421814</v>
      </c>
      <c r="Y82" s="174"/>
      <c r="Z82" s="117">
        <f>((X82-T82)/T82)</f>
        <v>3.0802254563608327E-4</v>
      </c>
      <c r="AA82" s="117"/>
      <c r="AB82" s="172">
        <f>SUM(AB79:AB81)</f>
        <v>45153680219.751816</v>
      </c>
      <c r="AC82" s="174"/>
      <c r="AD82" s="117">
        <f>((AB82-X82)/X82)</f>
        <v>5.7113082466696231E-4</v>
      </c>
      <c r="AE82" s="117"/>
      <c r="AF82" s="172">
        <f>SUM(AF79:AF81)</f>
        <v>45162691027.491821</v>
      </c>
      <c r="AG82" s="174"/>
      <c r="AH82" s="117">
        <f>((AF82-AB82)/AB82)</f>
        <v>1.9955865604203503E-4</v>
      </c>
      <c r="AI82" s="117"/>
      <c r="AJ82" s="118">
        <f t="shared" si="70"/>
        <v>3.3697425532366263E-4</v>
      </c>
      <c r="AK82" s="118"/>
      <c r="AL82" s="119">
        <f t="shared" si="72"/>
        <v>1.9994568900321848E-3</v>
      </c>
      <c r="AM82" s="119"/>
      <c r="AN82" s="120">
        <f t="shared" si="74"/>
        <v>1.1727247092082923E-2</v>
      </c>
      <c r="AO82" s="205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3" t="s">
        <v>83</v>
      </c>
      <c r="B83" s="172"/>
      <c r="C83" s="174"/>
      <c r="D83" s="172"/>
      <c r="E83" s="174"/>
      <c r="F83" s="117"/>
      <c r="G83" s="117"/>
      <c r="H83" s="172"/>
      <c r="I83" s="174"/>
      <c r="J83" s="117"/>
      <c r="K83" s="117"/>
      <c r="L83" s="172"/>
      <c r="M83" s="174"/>
      <c r="N83" s="117"/>
      <c r="O83" s="117"/>
      <c r="P83" s="172"/>
      <c r="Q83" s="174"/>
      <c r="R83" s="117"/>
      <c r="S83" s="117"/>
      <c r="T83" s="172"/>
      <c r="U83" s="174"/>
      <c r="V83" s="117"/>
      <c r="W83" s="117"/>
      <c r="X83" s="172"/>
      <c r="Y83" s="174"/>
      <c r="Z83" s="117"/>
      <c r="AA83" s="117"/>
      <c r="AB83" s="172"/>
      <c r="AC83" s="174"/>
      <c r="AD83" s="117"/>
      <c r="AE83" s="117"/>
      <c r="AF83" s="172"/>
      <c r="AG83" s="174"/>
      <c r="AH83" s="117"/>
      <c r="AI83" s="117"/>
      <c r="AJ83" s="118"/>
      <c r="AK83" s="118"/>
      <c r="AL83" s="119"/>
      <c r="AM83" s="119"/>
      <c r="AN83" s="120"/>
      <c r="AO83" s="205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36</v>
      </c>
      <c r="B84" s="167">
        <v>1204399977.77</v>
      </c>
      <c r="C84" s="167">
        <v>2642.75</v>
      </c>
      <c r="D84" s="167">
        <v>1202738500.7</v>
      </c>
      <c r="E84" s="167">
        <v>2663.53</v>
      </c>
      <c r="F84" s="117">
        <f t="shared" ref="F84:F104" si="91">((D84-B84)/B84)</f>
        <v>-1.3795060616625316E-3</v>
      </c>
      <c r="G84" s="117">
        <f t="shared" ref="G84:G104" si="92">((E84-C84)/C84)</f>
        <v>7.8630214738436097E-3</v>
      </c>
      <c r="H84" s="167">
        <v>1216795594.6400001</v>
      </c>
      <c r="I84" s="167">
        <v>2669.38</v>
      </c>
      <c r="J84" s="117">
        <f t="shared" ref="J84:J104" si="93">((H84-D84)/D84)</f>
        <v>1.1687572927796654E-2</v>
      </c>
      <c r="K84" s="117">
        <f t="shared" ref="K84:K104" si="94">((I84-E84)/E84)</f>
        <v>2.1963334372054788E-3</v>
      </c>
      <c r="L84" s="167">
        <v>1222635451.9400001</v>
      </c>
      <c r="M84" s="167">
        <v>2677.35</v>
      </c>
      <c r="N84" s="117">
        <f t="shared" ref="N84:N104" si="95">((L84-H84)/H84)</f>
        <v>4.7993741313040557E-3</v>
      </c>
      <c r="O84" s="117">
        <f t="shared" ref="O84:O104" si="96">((M84-I84)/I84)</f>
        <v>2.9857120380012586E-3</v>
      </c>
      <c r="P84" s="167">
        <v>1232000664.21</v>
      </c>
      <c r="Q84" s="167">
        <v>2657.41</v>
      </c>
      <c r="R84" s="117">
        <f t="shared" ref="R84:R104" si="97">((P84-L84)/L84)</f>
        <v>7.6598566278606259E-3</v>
      </c>
      <c r="S84" s="117">
        <f t="shared" ref="S84:S104" si="98">((Q84-M84)/M84)</f>
        <v>-7.4476628009038995E-3</v>
      </c>
      <c r="T84" s="167">
        <v>1226939418.55</v>
      </c>
      <c r="U84" s="167">
        <v>2649.33</v>
      </c>
      <c r="V84" s="117">
        <f t="shared" ref="V84:V104" si="99">((T84-P84)/P84)</f>
        <v>-4.1081517299712865E-3</v>
      </c>
      <c r="W84" s="117">
        <f t="shared" ref="W84:W104" si="100">((U84-Q84)/Q84)</f>
        <v>-3.0405545248945128E-3</v>
      </c>
      <c r="X84" s="167">
        <v>1216841194.49</v>
      </c>
      <c r="Y84" s="167">
        <v>2644.33</v>
      </c>
      <c r="Z84" s="117">
        <f t="shared" ref="Z84:Z104" si="101">((X84-T84)/T84)</f>
        <v>-8.2304178244872513E-3</v>
      </c>
      <c r="AA84" s="117">
        <f t="shared" ref="AA84:AA104" si="102">((Y84-U84)/U84)</f>
        <v>-1.8872696115621685E-3</v>
      </c>
      <c r="AB84" s="167">
        <v>1221447082.98</v>
      </c>
      <c r="AC84" s="167">
        <v>2652.17</v>
      </c>
      <c r="AD84" s="117">
        <f t="shared" ref="AD84:AD104" si="103">((AB84-X84)/X84)</f>
        <v>3.7851188066742101E-3</v>
      </c>
      <c r="AE84" s="117">
        <f t="shared" ref="AE84:AE104" si="104">((AC84-Y84)/Y84)</f>
        <v>2.9648341924041802E-3</v>
      </c>
      <c r="AF84" s="167">
        <v>1206076969.74</v>
      </c>
      <c r="AG84" s="167">
        <v>2637.56</v>
      </c>
      <c r="AH84" s="117">
        <f t="shared" ref="AH84:AH104" si="105">((AF84-AB84)/AB84)</f>
        <v>-1.2583527730485955E-2</v>
      </c>
      <c r="AI84" s="117">
        <f t="shared" ref="AI84:AI104" si="106">((AG84-AC84)/AC84)</f>
        <v>-5.5086966521754365E-3</v>
      </c>
      <c r="AJ84" s="118">
        <f t="shared" si="70"/>
        <v>2.0378989337856536E-4</v>
      </c>
      <c r="AK84" s="118">
        <f t="shared" si="71"/>
        <v>-2.3428530601018636E-4</v>
      </c>
      <c r="AL84" s="119">
        <f t="shared" si="72"/>
        <v>2.7757231002890118E-3</v>
      </c>
      <c r="AM84" s="119">
        <f t="shared" si="73"/>
        <v>-9.7502186947397828E-3</v>
      </c>
      <c r="AN84" s="120">
        <f t="shared" si="74"/>
        <v>8.2563095672326791E-3</v>
      </c>
      <c r="AO84" s="205">
        <f t="shared" si="75"/>
        <v>5.1065331683773753E-3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0" t="s">
        <v>34</v>
      </c>
      <c r="B85" s="167">
        <v>146946759</v>
      </c>
      <c r="C85" s="167">
        <v>108.79</v>
      </c>
      <c r="D85" s="167">
        <v>148588124</v>
      </c>
      <c r="E85" s="167">
        <v>110</v>
      </c>
      <c r="F85" s="117">
        <f t="shared" si="91"/>
        <v>1.1169793816276002E-2</v>
      </c>
      <c r="G85" s="117">
        <f t="shared" si="92"/>
        <v>1.1122345803842207E-2</v>
      </c>
      <c r="H85" s="167">
        <v>148215414</v>
      </c>
      <c r="I85" s="167">
        <v>109.73</v>
      </c>
      <c r="J85" s="117">
        <f t="shared" si="93"/>
        <v>-2.5083431297645295E-3</v>
      </c>
      <c r="K85" s="117">
        <f t="shared" si="94"/>
        <v>-2.4545454545454185E-3</v>
      </c>
      <c r="L85" s="167">
        <v>147950831</v>
      </c>
      <c r="M85" s="167">
        <v>109.54</v>
      </c>
      <c r="N85" s="117">
        <f t="shared" si="95"/>
        <v>-1.7851247239372822E-3</v>
      </c>
      <c r="O85" s="117">
        <f t="shared" si="96"/>
        <v>-1.7315228287614847E-3</v>
      </c>
      <c r="P85" s="167">
        <v>147072633</v>
      </c>
      <c r="Q85" s="167">
        <v>108.88</v>
      </c>
      <c r="R85" s="117">
        <f t="shared" si="97"/>
        <v>-5.9357422602107591E-3</v>
      </c>
      <c r="S85" s="117">
        <f t="shared" si="98"/>
        <v>-6.02519627533331E-3</v>
      </c>
      <c r="T85" s="167">
        <v>147074654</v>
      </c>
      <c r="U85" s="167">
        <v>108.91</v>
      </c>
      <c r="V85" s="117">
        <f t="shared" si="99"/>
        <v>1.3741509611784811E-5</v>
      </c>
      <c r="W85" s="117">
        <f t="shared" si="100"/>
        <v>2.7553269654666734E-4</v>
      </c>
      <c r="X85" s="167">
        <v>145028970</v>
      </c>
      <c r="Y85" s="167">
        <v>107.41</v>
      </c>
      <c r="Z85" s="117">
        <f t="shared" si="101"/>
        <v>-1.3909153918526302E-2</v>
      </c>
      <c r="AA85" s="117">
        <f t="shared" si="102"/>
        <v>-1.3772839959599669E-2</v>
      </c>
      <c r="AB85" s="167">
        <v>146908744</v>
      </c>
      <c r="AC85" s="167">
        <v>108.81</v>
      </c>
      <c r="AD85" s="117">
        <f t="shared" si="103"/>
        <v>1.2961369028546504E-2</v>
      </c>
      <c r="AE85" s="117">
        <f t="shared" si="104"/>
        <v>1.3034168140769069E-2</v>
      </c>
      <c r="AF85" s="167">
        <v>145682903</v>
      </c>
      <c r="AG85" s="167">
        <v>107.98</v>
      </c>
      <c r="AH85" s="117">
        <f t="shared" si="105"/>
        <v>-8.3442344316822965E-3</v>
      </c>
      <c r="AI85" s="117">
        <f t="shared" si="106"/>
        <v>-7.6279753699108376E-3</v>
      </c>
      <c r="AJ85" s="118">
        <f t="shared" si="70"/>
        <v>-1.0422117637108597E-3</v>
      </c>
      <c r="AK85" s="118">
        <f t="shared" si="71"/>
        <v>-8.9750415587409708E-4</v>
      </c>
      <c r="AL85" s="119">
        <f t="shared" si="72"/>
        <v>-1.9552174977321875E-2</v>
      </c>
      <c r="AM85" s="119">
        <f t="shared" si="73"/>
        <v>-1.8363636363636329E-2</v>
      </c>
      <c r="AN85" s="120">
        <f t="shared" si="74"/>
        <v>9.1952956111454789E-3</v>
      </c>
      <c r="AO85" s="205">
        <f t="shared" si="75"/>
        <v>9.1059714123552359E-3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0" t="s">
        <v>100</v>
      </c>
      <c r="B86" s="167">
        <v>760733595.75999999</v>
      </c>
      <c r="C86" s="167">
        <v>1.1805000000000001</v>
      </c>
      <c r="D86" s="167">
        <v>763251412.76999998</v>
      </c>
      <c r="E86" s="167">
        <v>1.1841999999999999</v>
      </c>
      <c r="F86" s="117">
        <f t="shared" si="91"/>
        <v>3.3097223838058597E-3</v>
      </c>
      <c r="G86" s="117">
        <f t="shared" si="92"/>
        <v>3.1342651418888728E-3</v>
      </c>
      <c r="H86" s="167">
        <v>759164346.78999996</v>
      </c>
      <c r="I86" s="167">
        <v>1.1776</v>
      </c>
      <c r="J86" s="117">
        <f t="shared" si="93"/>
        <v>-5.3548095838659463E-3</v>
      </c>
      <c r="K86" s="117">
        <f t="shared" si="94"/>
        <v>-5.5733828745143888E-3</v>
      </c>
      <c r="L86" s="167">
        <v>758531825.02999997</v>
      </c>
      <c r="M86" s="167">
        <v>1.1768000000000001</v>
      </c>
      <c r="N86" s="117">
        <f t="shared" si="95"/>
        <v>-8.3318159325382367E-4</v>
      </c>
      <c r="O86" s="117">
        <f t="shared" si="96"/>
        <v>-6.7934782608688169E-4</v>
      </c>
      <c r="P86" s="167">
        <v>749242832.20000005</v>
      </c>
      <c r="Q86" s="167">
        <v>1.1624000000000001</v>
      </c>
      <c r="R86" s="117">
        <f t="shared" si="97"/>
        <v>-1.224601595276842E-2</v>
      </c>
      <c r="S86" s="117">
        <f t="shared" si="98"/>
        <v>-1.2236573759347355E-2</v>
      </c>
      <c r="T86" s="167">
        <v>744152924.42999995</v>
      </c>
      <c r="U86" s="167">
        <v>1.1546000000000001</v>
      </c>
      <c r="V86" s="117">
        <f t="shared" si="99"/>
        <v>-6.7934020203498178E-3</v>
      </c>
      <c r="W86" s="117">
        <f t="shared" si="100"/>
        <v>-6.7102546455609325E-3</v>
      </c>
      <c r="X86" s="167">
        <v>733718459.35000002</v>
      </c>
      <c r="Y86" s="167">
        <v>1.139</v>
      </c>
      <c r="Z86" s="117">
        <f t="shared" si="101"/>
        <v>-1.4021936536757453E-2</v>
      </c>
      <c r="AA86" s="117">
        <f t="shared" si="102"/>
        <v>-1.3511172700502389E-2</v>
      </c>
      <c r="AB86" s="167">
        <v>742406227.80999994</v>
      </c>
      <c r="AC86" s="167">
        <v>1.1525000000000001</v>
      </c>
      <c r="AD86" s="117">
        <f t="shared" si="103"/>
        <v>1.1840738568437271E-2</v>
      </c>
      <c r="AE86" s="117">
        <f t="shared" si="104"/>
        <v>1.1852502194907874E-2</v>
      </c>
      <c r="AF86" s="167">
        <v>742406227.80999994</v>
      </c>
      <c r="AG86" s="167">
        <v>1.1525000000000001</v>
      </c>
      <c r="AH86" s="117">
        <f t="shared" si="105"/>
        <v>0</v>
      </c>
      <c r="AI86" s="117">
        <f t="shared" si="106"/>
        <v>0</v>
      </c>
      <c r="AJ86" s="118">
        <f t="shared" si="70"/>
        <v>-3.0123605918440412E-3</v>
      </c>
      <c r="AK86" s="118">
        <f t="shared" si="71"/>
        <v>-2.9654955586519002E-3</v>
      </c>
      <c r="AL86" s="119">
        <f t="shared" si="72"/>
        <v>-2.7311033574570764E-2</v>
      </c>
      <c r="AM86" s="119">
        <f t="shared" si="73"/>
        <v>-2.6769126836682859E-2</v>
      </c>
      <c r="AN86" s="120">
        <f t="shared" si="74"/>
        <v>8.4571265014845697E-3</v>
      </c>
      <c r="AO86" s="205">
        <f t="shared" si="75"/>
        <v>8.3562574299284667E-3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10</v>
      </c>
      <c r="B87" s="167">
        <v>3432538137</v>
      </c>
      <c r="C87" s="167">
        <v>346.2577</v>
      </c>
      <c r="D87" s="167">
        <v>3473127220.5500002</v>
      </c>
      <c r="E87" s="167">
        <v>350.44979999999998</v>
      </c>
      <c r="F87" s="117">
        <f t="shared" si="91"/>
        <v>1.1824801919163699E-2</v>
      </c>
      <c r="G87" s="117">
        <f t="shared" si="92"/>
        <v>1.2106878778435779E-2</v>
      </c>
      <c r="H87" s="167">
        <v>3486852341.8000002</v>
      </c>
      <c r="I87" s="167">
        <v>351.29469999999998</v>
      </c>
      <c r="J87" s="117">
        <f t="shared" si="93"/>
        <v>3.9518049234679364E-3</v>
      </c>
      <c r="K87" s="117">
        <f t="shared" si="94"/>
        <v>2.4109016469691111E-3</v>
      </c>
      <c r="L87" s="167">
        <v>3474707220.48</v>
      </c>
      <c r="M87" s="167">
        <v>350.98329999999999</v>
      </c>
      <c r="N87" s="117">
        <f t="shared" si="95"/>
        <v>-3.483118907676646E-3</v>
      </c>
      <c r="O87" s="117">
        <f t="shared" si="96"/>
        <v>-8.8643523514585307E-4</v>
      </c>
      <c r="P87" s="167">
        <v>3454492804.3299999</v>
      </c>
      <c r="Q87" s="167">
        <v>348.75979999999998</v>
      </c>
      <c r="R87" s="117">
        <f t="shared" si="97"/>
        <v>-5.8175883225084074E-3</v>
      </c>
      <c r="S87" s="117">
        <f t="shared" si="98"/>
        <v>-6.3350592464085937E-3</v>
      </c>
      <c r="T87" s="167">
        <v>3424067079.0599999</v>
      </c>
      <c r="U87" s="167">
        <v>345.68419999999998</v>
      </c>
      <c r="V87" s="117">
        <f t="shared" si="99"/>
        <v>-8.8075810237216758E-3</v>
      </c>
      <c r="W87" s="117">
        <f t="shared" si="100"/>
        <v>-8.8186769232004632E-3</v>
      </c>
      <c r="X87" s="167">
        <v>3413459157.8200002</v>
      </c>
      <c r="Y87" s="167">
        <v>344.08980000000003</v>
      </c>
      <c r="Z87" s="117">
        <f t="shared" si="101"/>
        <v>-3.0980471454174711E-3</v>
      </c>
      <c r="AA87" s="117">
        <f t="shared" si="102"/>
        <v>-4.6123022110931035E-3</v>
      </c>
      <c r="AB87" s="167">
        <v>3416408985.6100001</v>
      </c>
      <c r="AC87" s="167">
        <v>344.83879999999999</v>
      </c>
      <c r="AD87" s="117">
        <f t="shared" si="103"/>
        <v>8.6417550455880198E-4</v>
      </c>
      <c r="AE87" s="117">
        <f t="shared" si="104"/>
        <v>2.1767573464832922E-3</v>
      </c>
      <c r="AF87" s="167">
        <v>3392643561.9400001</v>
      </c>
      <c r="AG87" s="167">
        <v>342.49930000000001</v>
      </c>
      <c r="AH87" s="117">
        <f t="shared" si="105"/>
        <v>-6.9562583900524303E-3</v>
      </c>
      <c r="AI87" s="117">
        <f t="shared" si="106"/>
        <v>-6.784329373608732E-3</v>
      </c>
      <c r="AJ87" s="118">
        <f t="shared" si="70"/>
        <v>-1.440226430273274E-3</v>
      </c>
      <c r="AK87" s="118">
        <f t="shared" si="71"/>
        <v>-1.3427831521960706E-3</v>
      </c>
      <c r="AL87" s="119">
        <f t="shared" si="72"/>
        <v>-2.3173253813966205E-2</v>
      </c>
      <c r="AM87" s="119">
        <f t="shared" si="73"/>
        <v>-2.2686558816697792E-2</v>
      </c>
      <c r="AN87" s="120">
        <f t="shared" si="74"/>
        <v>6.7731913361074574E-3</v>
      </c>
      <c r="AO87" s="205">
        <f t="shared" si="75"/>
        <v>6.8524340075569517E-3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20</v>
      </c>
      <c r="B88" s="167">
        <v>2097723710.3399999</v>
      </c>
      <c r="C88" s="167">
        <v>10.3927</v>
      </c>
      <c r="D88" s="167">
        <v>2103641495.51</v>
      </c>
      <c r="E88" s="167">
        <v>10.422599999999999</v>
      </c>
      <c r="F88" s="117">
        <f t="shared" si="91"/>
        <v>2.8210508089461027E-3</v>
      </c>
      <c r="G88" s="117">
        <f t="shared" si="92"/>
        <v>2.877019446342105E-3</v>
      </c>
      <c r="H88" s="167">
        <v>2122906689.8900001</v>
      </c>
      <c r="I88" s="167">
        <v>10.5175</v>
      </c>
      <c r="J88" s="117">
        <f t="shared" si="93"/>
        <v>9.1580216596409761E-3</v>
      </c>
      <c r="K88" s="117">
        <f t="shared" si="94"/>
        <v>9.1052136702934848E-3</v>
      </c>
      <c r="L88" s="167">
        <v>2123989169.9400001</v>
      </c>
      <c r="M88" s="167">
        <v>10.5229</v>
      </c>
      <c r="N88" s="117">
        <f t="shared" si="95"/>
        <v>5.0990467699550267E-4</v>
      </c>
      <c r="O88" s="117">
        <f t="shared" si="96"/>
        <v>5.1342999762299499E-4</v>
      </c>
      <c r="P88" s="167">
        <v>2101142229.54</v>
      </c>
      <c r="Q88" s="167">
        <v>10.4093</v>
      </c>
      <c r="R88" s="117">
        <f t="shared" si="97"/>
        <v>-1.0756618123738123E-2</v>
      </c>
      <c r="S88" s="117">
        <f t="shared" si="98"/>
        <v>-1.0795503140769172E-2</v>
      </c>
      <c r="T88" s="167">
        <v>2080013242.8199999</v>
      </c>
      <c r="U88" s="167">
        <v>10.3043</v>
      </c>
      <c r="V88" s="117">
        <f t="shared" si="99"/>
        <v>-1.005595262564675E-2</v>
      </c>
      <c r="W88" s="117">
        <f t="shared" si="100"/>
        <v>-1.0087133620896738E-2</v>
      </c>
      <c r="X88" s="167">
        <v>2053221259.9000001</v>
      </c>
      <c r="Y88" s="167">
        <v>10.168699999999999</v>
      </c>
      <c r="Z88" s="117">
        <f t="shared" si="101"/>
        <v>-1.2880679011291449E-2</v>
      </c>
      <c r="AA88" s="117">
        <f t="shared" si="102"/>
        <v>-1.3159554748988302E-2</v>
      </c>
      <c r="AB88" s="167">
        <v>2055505297.8499999</v>
      </c>
      <c r="AC88" s="167">
        <v>10.2052</v>
      </c>
      <c r="AD88" s="117">
        <f t="shared" si="103"/>
        <v>1.1124168615471335E-3</v>
      </c>
      <c r="AE88" s="117">
        <f t="shared" si="104"/>
        <v>3.5894460452172059E-3</v>
      </c>
      <c r="AF88" s="167">
        <v>2043357929.25</v>
      </c>
      <c r="AG88" s="167">
        <v>10.1417</v>
      </c>
      <c r="AH88" s="117">
        <f t="shared" si="105"/>
        <v>-5.9096751600230396E-3</v>
      </c>
      <c r="AI88" s="117">
        <f t="shared" si="106"/>
        <v>-6.2223180339434254E-3</v>
      </c>
      <c r="AJ88" s="118">
        <f t="shared" si="70"/>
        <v>-3.2501913641962057E-3</v>
      </c>
      <c r="AK88" s="118">
        <f t="shared" si="71"/>
        <v>-3.022425048140231E-3</v>
      </c>
      <c r="AL88" s="119">
        <f t="shared" si="72"/>
        <v>-2.86567679847868E-2</v>
      </c>
      <c r="AM88" s="119">
        <f t="shared" si="73"/>
        <v>-2.6951048682670262E-2</v>
      </c>
      <c r="AN88" s="120">
        <f t="shared" si="74"/>
        <v>7.8054777484013564E-3</v>
      </c>
      <c r="AO88" s="205">
        <f t="shared" si="75"/>
        <v>8.1190581828247191E-3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1" t="s">
        <v>167</v>
      </c>
      <c r="B89" s="167">
        <v>2871552037.3899999</v>
      </c>
      <c r="C89" s="167">
        <v>146.91999999999999</v>
      </c>
      <c r="D89" s="167">
        <v>2883936024.8699999</v>
      </c>
      <c r="E89" s="167">
        <v>147.71</v>
      </c>
      <c r="F89" s="117">
        <f t="shared" si="91"/>
        <v>4.312646025128636E-3</v>
      </c>
      <c r="G89" s="117">
        <f t="shared" si="92"/>
        <v>5.3770759597061022E-3</v>
      </c>
      <c r="H89" s="167">
        <v>2889762812.5999999</v>
      </c>
      <c r="I89" s="167">
        <v>147.88</v>
      </c>
      <c r="J89" s="117">
        <f t="shared" si="93"/>
        <v>2.020428913731772E-3</v>
      </c>
      <c r="K89" s="117">
        <f t="shared" si="94"/>
        <v>1.1509037979824486E-3</v>
      </c>
      <c r="L89" s="167">
        <v>2892348292.9299998</v>
      </c>
      <c r="M89" s="167">
        <v>147.97999999999999</v>
      </c>
      <c r="N89" s="117">
        <f t="shared" si="95"/>
        <v>8.9470330185116304E-4</v>
      </c>
      <c r="O89" s="117">
        <f t="shared" si="96"/>
        <v>6.7622396537729459E-4</v>
      </c>
      <c r="P89" s="167">
        <v>2917202257.8499999</v>
      </c>
      <c r="Q89" s="167">
        <v>149.32</v>
      </c>
      <c r="R89" s="117">
        <f t="shared" si="97"/>
        <v>8.5930055452701284E-3</v>
      </c>
      <c r="S89" s="117">
        <f t="shared" si="98"/>
        <v>9.0552777402351913E-3</v>
      </c>
      <c r="T89" s="167">
        <v>2904999904.6900001</v>
      </c>
      <c r="U89" s="167">
        <v>148.72</v>
      </c>
      <c r="V89" s="117">
        <f t="shared" si="99"/>
        <v>-4.1828958301276904E-3</v>
      </c>
      <c r="W89" s="117">
        <f t="shared" si="100"/>
        <v>-4.0182159121349738E-3</v>
      </c>
      <c r="X89" s="167">
        <v>2908194642.1100001</v>
      </c>
      <c r="Y89" s="167">
        <v>148.97</v>
      </c>
      <c r="Z89" s="117">
        <f t="shared" si="101"/>
        <v>1.0997375300571637E-3</v>
      </c>
      <c r="AA89" s="117">
        <f t="shared" si="102"/>
        <v>1.6810112963959118E-3</v>
      </c>
      <c r="AB89" s="167">
        <v>2904019156.1799998</v>
      </c>
      <c r="AC89" s="167">
        <v>148.77000000000001</v>
      </c>
      <c r="AD89" s="117">
        <f t="shared" si="103"/>
        <v>-1.4357656360204417E-3</v>
      </c>
      <c r="AE89" s="117">
        <f t="shared" si="104"/>
        <v>-1.3425521917163766E-3</v>
      </c>
      <c r="AF89" s="167">
        <v>2881501421.6100001</v>
      </c>
      <c r="AG89" s="167">
        <v>147.61000000000001</v>
      </c>
      <c r="AH89" s="117">
        <f t="shared" si="105"/>
        <v>-7.7539896808462988E-3</v>
      </c>
      <c r="AI89" s="117">
        <f t="shared" si="106"/>
        <v>-7.7972709551656682E-3</v>
      </c>
      <c r="AJ89" s="118">
        <f t="shared" si="70"/>
        <v>4.434837711305541E-4</v>
      </c>
      <c r="AK89" s="118">
        <f t="shared" si="71"/>
        <v>5.9780671258499111E-4</v>
      </c>
      <c r="AL89" s="119">
        <f t="shared" si="72"/>
        <v>-8.4419461423715088E-4</v>
      </c>
      <c r="AM89" s="119">
        <f t="shared" si="73"/>
        <v>-6.77002234107334E-4</v>
      </c>
      <c r="AN89" s="120">
        <f t="shared" si="74"/>
        <v>5.0233694338675311E-3</v>
      </c>
      <c r="AO89" s="205">
        <f t="shared" si="75"/>
        <v>5.229116493782179E-3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165</v>
      </c>
      <c r="B90" s="167">
        <v>4669836532.6800003</v>
      </c>
      <c r="C90" s="167">
        <v>103.2</v>
      </c>
      <c r="D90" s="167">
        <v>4714484479.8299999</v>
      </c>
      <c r="E90" s="167">
        <v>103.2</v>
      </c>
      <c r="F90" s="117">
        <f t="shared" si="91"/>
        <v>9.5609229225795487E-3</v>
      </c>
      <c r="G90" s="117">
        <f t="shared" si="92"/>
        <v>0</v>
      </c>
      <c r="H90" s="167">
        <v>4704797297.8999996</v>
      </c>
      <c r="I90" s="167">
        <v>103.2</v>
      </c>
      <c r="J90" s="117">
        <f t="shared" si="93"/>
        <v>-2.0547701390141422E-3</v>
      </c>
      <c r="K90" s="117">
        <f t="shared" si="94"/>
        <v>0</v>
      </c>
      <c r="L90" s="167">
        <v>4722858744.8199997</v>
      </c>
      <c r="M90" s="167">
        <v>103.2</v>
      </c>
      <c r="N90" s="117">
        <f t="shared" si="95"/>
        <v>3.8389426316117505E-3</v>
      </c>
      <c r="O90" s="117">
        <f t="shared" si="96"/>
        <v>0</v>
      </c>
      <c r="P90" s="167">
        <v>4676442704.8800001</v>
      </c>
      <c r="Q90" s="167">
        <v>103.2</v>
      </c>
      <c r="R90" s="117">
        <f t="shared" si="97"/>
        <v>-9.8279543064692301E-3</v>
      </c>
      <c r="S90" s="117">
        <f t="shared" si="98"/>
        <v>0</v>
      </c>
      <c r="T90" s="167">
        <v>4643866252.8999996</v>
      </c>
      <c r="U90" s="167">
        <v>103.2</v>
      </c>
      <c r="V90" s="117">
        <f t="shared" si="99"/>
        <v>-6.9660752918037569E-3</v>
      </c>
      <c r="W90" s="117">
        <f t="shared" si="100"/>
        <v>0</v>
      </c>
      <c r="X90" s="167">
        <v>4632717353.3199997</v>
      </c>
      <c r="Y90" s="167">
        <v>103.2</v>
      </c>
      <c r="Z90" s="117">
        <f t="shared" si="101"/>
        <v>-2.4007796462780693E-3</v>
      </c>
      <c r="AA90" s="117">
        <f t="shared" si="102"/>
        <v>0</v>
      </c>
      <c r="AB90" s="167">
        <v>4649879311.29</v>
      </c>
      <c r="AC90" s="167">
        <v>103.2</v>
      </c>
      <c r="AD90" s="117">
        <f t="shared" si="103"/>
        <v>3.7045122033402896E-3</v>
      </c>
      <c r="AE90" s="117">
        <f t="shared" si="104"/>
        <v>0</v>
      </c>
      <c r="AF90" s="167">
        <v>4626649568.4700003</v>
      </c>
      <c r="AG90" s="167">
        <v>103.2</v>
      </c>
      <c r="AH90" s="117">
        <f t="shared" si="105"/>
        <v>-4.9957732803080322E-3</v>
      </c>
      <c r="AI90" s="117">
        <f t="shared" si="106"/>
        <v>0</v>
      </c>
      <c r="AJ90" s="118">
        <f t="shared" si="70"/>
        <v>-1.1426218632927055E-3</v>
      </c>
      <c r="AK90" s="118">
        <f t="shared" si="71"/>
        <v>0</v>
      </c>
      <c r="AL90" s="119">
        <f t="shared" si="72"/>
        <v>-1.8630862342592102E-2</v>
      </c>
      <c r="AM90" s="119">
        <f t="shared" si="73"/>
        <v>0</v>
      </c>
      <c r="AN90" s="120">
        <f t="shared" si="74"/>
        <v>6.4307956102841266E-3</v>
      </c>
      <c r="AO90" s="205">
        <f t="shared" si="75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12</v>
      </c>
      <c r="B91" s="167">
        <v>1782295671.21</v>
      </c>
      <c r="C91" s="167">
        <v>3065.53</v>
      </c>
      <c r="D91" s="167">
        <v>1813493534.45</v>
      </c>
      <c r="E91" s="167">
        <v>3119.19</v>
      </c>
      <c r="F91" s="117">
        <f t="shared" si="91"/>
        <v>1.7504314095550592E-2</v>
      </c>
      <c r="G91" s="117">
        <f t="shared" si="92"/>
        <v>1.7504314099030135E-2</v>
      </c>
      <c r="H91" s="167">
        <v>1797705103.9000001</v>
      </c>
      <c r="I91" s="167">
        <v>3092.3</v>
      </c>
      <c r="J91" s="117">
        <f t="shared" si="93"/>
        <v>-8.7060859330762921E-3</v>
      </c>
      <c r="K91" s="117">
        <f t="shared" si="94"/>
        <v>-8.6208278431258983E-3</v>
      </c>
      <c r="L91" s="167">
        <v>1791613920.53</v>
      </c>
      <c r="M91" s="167">
        <v>3081.91</v>
      </c>
      <c r="N91" s="117">
        <f t="shared" si="95"/>
        <v>-3.3883106616239295E-3</v>
      </c>
      <c r="O91" s="117">
        <f t="shared" si="96"/>
        <v>-3.3599586068623118E-3</v>
      </c>
      <c r="P91" s="167">
        <v>1796800340.3499999</v>
      </c>
      <c r="Q91" s="167">
        <v>3091.27</v>
      </c>
      <c r="R91" s="117">
        <f t="shared" si="97"/>
        <v>2.8948311690197587E-3</v>
      </c>
      <c r="S91" s="117">
        <f t="shared" si="98"/>
        <v>3.0370776563884501E-3</v>
      </c>
      <c r="T91" s="167">
        <v>1790266045.3699999</v>
      </c>
      <c r="U91" s="167">
        <v>3079.77</v>
      </c>
      <c r="V91" s="117">
        <f t="shared" si="99"/>
        <v>-3.6366283071424615E-3</v>
      </c>
      <c r="W91" s="117">
        <f t="shared" si="100"/>
        <v>-3.720153852623679E-3</v>
      </c>
      <c r="X91" s="167">
        <v>1766830966.46</v>
      </c>
      <c r="Y91" s="167">
        <v>3040.4900135988473</v>
      </c>
      <c r="Z91" s="117">
        <f t="shared" si="101"/>
        <v>-1.3090277263878089E-2</v>
      </c>
      <c r="AA91" s="117">
        <f t="shared" si="102"/>
        <v>-1.2754194761671377E-2</v>
      </c>
      <c r="AB91" s="167">
        <v>1808924169.3299999</v>
      </c>
      <c r="AC91" s="167">
        <v>3113.05</v>
      </c>
      <c r="AD91" s="117">
        <f t="shared" si="103"/>
        <v>2.3824125606275337E-2</v>
      </c>
      <c r="AE91" s="117">
        <f t="shared" si="104"/>
        <v>2.3864569880717324E-2</v>
      </c>
      <c r="AF91" s="167">
        <v>1799778005.1400001</v>
      </c>
      <c r="AG91" s="167">
        <v>3097.31</v>
      </c>
      <c r="AH91" s="117">
        <f t="shared" si="105"/>
        <v>-5.0561346600766742E-3</v>
      </c>
      <c r="AI91" s="117">
        <f t="shared" si="106"/>
        <v>-5.0561346589358463E-3</v>
      </c>
      <c r="AJ91" s="118">
        <f t="shared" si="70"/>
        <v>1.2932292556310301E-3</v>
      </c>
      <c r="AK91" s="118">
        <f t="shared" si="71"/>
        <v>1.3618364891145995E-3</v>
      </c>
      <c r="AL91" s="119">
        <f t="shared" si="72"/>
        <v>-7.5630428504172287E-3</v>
      </c>
      <c r="AM91" s="119">
        <f t="shared" si="73"/>
        <v>-7.0146416217031051E-3</v>
      </c>
      <c r="AN91" s="120">
        <f t="shared" si="74"/>
        <v>1.2908535318593159E-2</v>
      </c>
      <c r="AO91" s="205">
        <f t="shared" si="75"/>
        <v>1.2861833241422798E-2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0" t="s">
        <v>17</v>
      </c>
      <c r="B92" s="167">
        <v>1625918656.8900001</v>
      </c>
      <c r="C92" s="167">
        <v>0.94469999999999998</v>
      </c>
      <c r="D92" s="167">
        <v>1631855209.98</v>
      </c>
      <c r="E92" s="167">
        <v>0.94799999999999995</v>
      </c>
      <c r="F92" s="117">
        <f t="shared" si="91"/>
        <v>3.6511993172863542E-3</v>
      </c>
      <c r="G92" s="117">
        <f t="shared" si="92"/>
        <v>3.4931724356938388E-3</v>
      </c>
      <c r="H92" s="167">
        <v>1616644018.8299999</v>
      </c>
      <c r="I92" s="167">
        <v>0.93930000000000002</v>
      </c>
      <c r="J92" s="117">
        <f t="shared" si="93"/>
        <v>-9.3214098021518234E-3</v>
      </c>
      <c r="K92" s="117">
        <f t="shared" si="94"/>
        <v>-9.1772151898733452E-3</v>
      </c>
      <c r="L92" s="167">
        <v>1612143958.74</v>
      </c>
      <c r="M92" s="167">
        <v>0.93669999999999998</v>
      </c>
      <c r="N92" s="117">
        <f t="shared" si="95"/>
        <v>-2.7835813188216317E-3</v>
      </c>
      <c r="O92" s="117">
        <f t="shared" si="96"/>
        <v>-2.7680187373576564E-3</v>
      </c>
      <c r="P92" s="167">
        <v>1620400420.4100001</v>
      </c>
      <c r="Q92" s="167">
        <v>0.94169999999999998</v>
      </c>
      <c r="R92" s="117">
        <f t="shared" si="97"/>
        <v>5.1214171198787125E-3</v>
      </c>
      <c r="S92" s="117">
        <f t="shared" si="98"/>
        <v>5.3378883313761121E-3</v>
      </c>
      <c r="T92" s="167">
        <v>1606740632.73</v>
      </c>
      <c r="U92" s="167">
        <v>0.93359999999999999</v>
      </c>
      <c r="V92" s="117">
        <f t="shared" si="99"/>
        <v>-8.4298840631896483E-3</v>
      </c>
      <c r="W92" s="117">
        <f t="shared" si="100"/>
        <v>-8.6014654348518602E-3</v>
      </c>
      <c r="X92" s="167">
        <v>1587087753.8699999</v>
      </c>
      <c r="Y92" s="167">
        <v>0.92230000000000001</v>
      </c>
      <c r="Z92" s="117">
        <f t="shared" si="101"/>
        <v>-1.2231519175940729E-2</v>
      </c>
      <c r="AA92" s="117">
        <f t="shared" si="102"/>
        <v>-1.2103684661525253E-2</v>
      </c>
      <c r="AB92" s="167">
        <v>1590907016.5899999</v>
      </c>
      <c r="AC92" s="167">
        <v>0.92459999999999998</v>
      </c>
      <c r="AD92" s="117">
        <f t="shared" si="103"/>
        <v>2.4064596999674591E-3</v>
      </c>
      <c r="AE92" s="117">
        <f t="shared" si="104"/>
        <v>2.4937655860348788E-3</v>
      </c>
      <c r="AF92" s="167">
        <v>1591518159.1600001</v>
      </c>
      <c r="AG92" s="167">
        <v>0.92500000000000004</v>
      </c>
      <c r="AH92" s="117">
        <f t="shared" si="105"/>
        <v>3.8414725915918949E-4</v>
      </c>
      <c r="AI92" s="117">
        <f t="shared" si="106"/>
        <v>4.3261951114002486E-4</v>
      </c>
      <c r="AJ92" s="118">
        <f t="shared" si="70"/>
        <v>-2.6503963704765151E-3</v>
      </c>
      <c r="AK92" s="118">
        <f t="shared" si="71"/>
        <v>-2.6116172699204073E-3</v>
      </c>
      <c r="AL92" s="119">
        <f t="shared" si="72"/>
        <v>-2.4718523171240361E-2</v>
      </c>
      <c r="AM92" s="119">
        <f t="shared" si="73"/>
        <v>-2.4261603375527331E-2</v>
      </c>
      <c r="AN92" s="120">
        <f t="shared" si="74"/>
        <v>6.5966657393599221E-3</v>
      </c>
      <c r="AO92" s="205">
        <f t="shared" si="75"/>
        <v>6.5998330088297297E-3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21</v>
      </c>
      <c r="B93" s="167">
        <v>249953849.65000001</v>
      </c>
      <c r="C93" s="167">
        <v>115.78</v>
      </c>
      <c r="D93" s="167">
        <v>249584879.71000001</v>
      </c>
      <c r="E93" s="167">
        <v>115.66</v>
      </c>
      <c r="F93" s="117">
        <f t="shared" si="91"/>
        <v>-1.4761522597737577E-3</v>
      </c>
      <c r="G93" s="117">
        <f t="shared" si="92"/>
        <v>-1.0364484366903138E-3</v>
      </c>
      <c r="H93" s="167">
        <v>259968907.16</v>
      </c>
      <c r="I93" s="167">
        <v>120.48</v>
      </c>
      <c r="J93" s="117">
        <f t="shared" si="93"/>
        <v>4.1605194441528243E-2</v>
      </c>
      <c r="K93" s="117">
        <f t="shared" si="94"/>
        <v>4.1673871692893029E-2</v>
      </c>
      <c r="L93" s="167">
        <v>260660591.72</v>
      </c>
      <c r="M93" s="167">
        <v>120.96</v>
      </c>
      <c r="N93" s="117">
        <f t="shared" si="95"/>
        <v>2.6606434113841909E-3</v>
      </c>
      <c r="O93" s="117">
        <f t="shared" si="96"/>
        <v>3.9840637450198352E-3</v>
      </c>
      <c r="P93" s="167">
        <v>260457665.47999999</v>
      </c>
      <c r="Q93" s="167">
        <v>119.5697</v>
      </c>
      <c r="R93" s="117">
        <f t="shared" si="97"/>
        <v>-7.7850755521184287E-4</v>
      </c>
      <c r="S93" s="117">
        <f t="shared" si="98"/>
        <v>-1.1493882275132246E-2</v>
      </c>
      <c r="T93" s="167">
        <v>261771247.06</v>
      </c>
      <c r="U93" s="167">
        <v>121.56019999999999</v>
      </c>
      <c r="V93" s="117">
        <f t="shared" si="99"/>
        <v>5.0433592636991535E-3</v>
      </c>
      <c r="W93" s="117">
        <f t="shared" si="100"/>
        <v>1.664719406337891E-2</v>
      </c>
      <c r="X93" s="167">
        <v>256930355.55000001</v>
      </c>
      <c r="Y93" s="167">
        <v>119.3843</v>
      </c>
      <c r="Z93" s="117">
        <f t="shared" si="101"/>
        <v>-1.8492831295907838E-2</v>
      </c>
      <c r="AA93" s="117">
        <f t="shared" si="102"/>
        <v>-1.7899773116529905E-2</v>
      </c>
      <c r="AB93" s="167">
        <v>260104604.53999999</v>
      </c>
      <c r="AC93" s="167">
        <v>120.8952</v>
      </c>
      <c r="AD93" s="117">
        <f t="shared" si="103"/>
        <v>1.2354511335202096E-2</v>
      </c>
      <c r="AE93" s="117">
        <f t="shared" si="104"/>
        <v>1.2655767969490181E-2</v>
      </c>
      <c r="AF93" s="167">
        <v>256343886.63999999</v>
      </c>
      <c r="AG93" s="167">
        <v>119.2251</v>
      </c>
      <c r="AH93" s="117">
        <f t="shared" si="105"/>
        <v>-1.4458482604146543E-2</v>
      </c>
      <c r="AI93" s="117">
        <f t="shared" si="106"/>
        <v>-1.3814444245925438E-2</v>
      </c>
      <c r="AJ93" s="118">
        <f t="shared" si="70"/>
        <v>3.3072168420967122E-3</v>
      </c>
      <c r="AK93" s="118">
        <f t="shared" si="71"/>
        <v>3.8395436745630065E-3</v>
      </c>
      <c r="AL93" s="119">
        <f t="shared" si="72"/>
        <v>2.7080995202327422E-2</v>
      </c>
      <c r="AM93" s="119">
        <f t="shared" si="73"/>
        <v>3.0823966799239159E-2</v>
      </c>
      <c r="AN93" s="120">
        <f t="shared" si="74"/>
        <v>1.8448603559270822E-2</v>
      </c>
      <c r="AO93" s="205">
        <f t="shared" si="75"/>
        <v>1.9699055149255965E-2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6"/>
    </row>
    <row r="94" spans="1:47">
      <c r="A94" s="200" t="s">
        <v>42</v>
      </c>
      <c r="B94" s="167">
        <v>1037599239.05</v>
      </c>
      <c r="C94" s="168">
        <v>552.20000000000005</v>
      </c>
      <c r="D94" s="167">
        <v>1038217033.6</v>
      </c>
      <c r="E94" s="168">
        <v>552.20000000000005</v>
      </c>
      <c r="F94" s="117">
        <f t="shared" si="91"/>
        <v>5.954076745138218E-4</v>
      </c>
      <c r="G94" s="117">
        <f t="shared" si="92"/>
        <v>0</v>
      </c>
      <c r="H94" s="167">
        <v>1036889843.27</v>
      </c>
      <c r="I94" s="168">
        <v>552.20000000000005</v>
      </c>
      <c r="J94" s="117">
        <f t="shared" si="93"/>
        <v>-1.2783361157137183E-3</v>
      </c>
      <c r="K94" s="117">
        <f t="shared" si="94"/>
        <v>0</v>
      </c>
      <c r="L94" s="167">
        <v>1033831458.64</v>
      </c>
      <c r="M94" s="168">
        <v>552.20000000000005</v>
      </c>
      <c r="N94" s="117">
        <f t="shared" si="95"/>
        <v>-2.9495752609118866E-3</v>
      </c>
      <c r="O94" s="117">
        <f t="shared" si="96"/>
        <v>0</v>
      </c>
      <c r="P94" s="167">
        <v>1005328917.25</v>
      </c>
      <c r="Q94" s="168">
        <v>552.20000000000005</v>
      </c>
      <c r="R94" s="117">
        <f t="shared" si="97"/>
        <v>-2.7569814355905685E-2</v>
      </c>
      <c r="S94" s="117">
        <f t="shared" si="98"/>
        <v>0</v>
      </c>
      <c r="T94" s="167">
        <v>1005579077.64</v>
      </c>
      <c r="U94" s="168">
        <v>552.20000000000005</v>
      </c>
      <c r="V94" s="117">
        <f t="shared" si="99"/>
        <v>2.4883437222146185E-4</v>
      </c>
      <c r="W94" s="117">
        <f t="shared" si="100"/>
        <v>0</v>
      </c>
      <c r="X94" s="167">
        <v>1005869413.25</v>
      </c>
      <c r="Y94" s="168">
        <v>552.20000000000005</v>
      </c>
      <c r="Z94" s="117">
        <f t="shared" si="101"/>
        <v>2.8872479196902624E-4</v>
      </c>
      <c r="AA94" s="117">
        <f t="shared" si="102"/>
        <v>0</v>
      </c>
      <c r="AB94" s="167">
        <v>1016418671.28</v>
      </c>
      <c r="AC94" s="168">
        <v>552.20000000000005</v>
      </c>
      <c r="AD94" s="117">
        <f t="shared" si="103"/>
        <v>1.0487701376578239E-2</v>
      </c>
      <c r="AE94" s="117">
        <f t="shared" si="104"/>
        <v>0</v>
      </c>
      <c r="AF94" s="167">
        <v>1009086251.1900001</v>
      </c>
      <c r="AG94" s="168">
        <v>552.20000000000005</v>
      </c>
      <c r="AH94" s="117">
        <f t="shared" si="105"/>
        <v>-7.2139761863740902E-3</v>
      </c>
      <c r="AI94" s="117">
        <f t="shared" si="106"/>
        <v>0</v>
      </c>
      <c r="AJ94" s="118">
        <f t="shared" si="70"/>
        <v>-3.423879212952854E-3</v>
      </c>
      <c r="AK94" s="118">
        <f t="shared" si="71"/>
        <v>0</v>
      </c>
      <c r="AL94" s="119">
        <f t="shared" si="72"/>
        <v>-2.8058470885407718E-2</v>
      </c>
      <c r="AM94" s="119">
        <f t="shared" si="73"/>
        <v>0</v>
      </c>
      <c r="AN94" s="120">
        <f t="shared" si="74"/>
        <v>1.0949092157901359E-2</v>
      </c>
      <c r="AO94" s="205">
        <f t="shared" si="75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72</v>
      </c>
      <c r="B95" s="167">
        <v>1658528241.21</v>
      </c>
      <c r="C95" s="168">
        <v>2.33</v>
      </c>
      <c r="D95" s="167">
        <v>1606815468.74</v>
      </c>
      <c r="E95" s="168">
        <v>2.2599999999999998</v>
      </c>
      <c r="F95" s="117">
        <f t="shared" si="91"/>
        <v>-3.1179916738874658E-2</v>
      </c>
      <c r="G95" s="117">
        <f t="shared" si="92"/>
        <v>-3.0042918454935744E-2</v>
      </c>
      <c r="H95" s="167">
        <v>1602967806.2</v>
      </c>
      <c r="I95" s="168">
        <v>2.25</v>
      </c>
      <c r="J95" s="117">
        <f t="shared" si="93"/>
        <v>-2.3945889337355858E-3</v>
      </c>
      <c r="K95" s="117">
        <f t="shared" si="94"/>
        <v>-4.4247787610618532E-3</v>
      </c>
      <c r="L95" s="167">
        <v>1646613277.03</v>
      </c>
      <c r="M95" s="168">
        <v>2.31</v>
      </c>
      <c r="N95" s="117">
        <f t="shared" si="95"/>
        <v>2.7227914784805317E-2</v>
      </c>
      <c r="O95" s="117">
        <f t="shared" si="96"/>
        <v>2.6666666666666689E-2</v>
      </c>
      <c r="P95" s="167">
        <v>1627167318.5999999</v>
      </c>
      <c r="Q95" s="168">
        <v>2.2799999999999998</v>
      </c>
      <c r="R95" s="117">
        <f t="shared" si="97"/>
        <v>-1.1809669399165047E-2</v>
      </c>
      <c r="S95" s="117">
        <f t="shared" si="98"/>
        <v>-1.2987012987013094E-2</v>
      </c>
      <c r="T95" s="167">
        <v>1688825854.4000001</v>
      </c>
      <c r="U95" s="168">
        <v>2.87</v>
      </c>
      <c r="V95" s="117">
        <f t="shared" si="99"/>
        <v>3.7893174902904662E-2</v>
      </c>
      <c r="W95" s="117">
        <f t="shared" si="100"/>
        <v>0.25877192982456154</v>
      </c>
      <c r="X95" s="167">
        <v>1655485894.3199999</v>
      </c>
      <c r="Y95" s="168">
        <v>2.3199999999999998</v>
      </c>
      <c r="Z95" s="117">
        <f t="shared" si="101"/>
        <v>-1.9741502649984633E-2</v>
      </c>
      <c r="AA95" s="117">
        <f t="shared" si="102"/>
        <v>-0.191637630662021</v>
      </c>
      <c r="AB95" s="167">
        <v>1621554206.6300001</v>
      </c>
      <c r="AC95" s="168">
        <v>2.2799999999999998</v>
      </c>
      <c r="AD95" s="117">
        <f t="shared" si="103"/>
        <v>-2.0496512719570738E-2</v>
      </c>
      <c r="AE95" s="117">
        <f t="shared" si="104"/>
        <v>-1.7241379310344845E-2</v>
      </c>
      <c r="AF95" s="167">
        <v>1641912812.5999999</v>
      </c>
      <c r="AG95" s="168">
        <v>2.2999999999999998</v>
      </c>
      <c r="AH95" s="117">
        <f t="shared" si="105"/>
        <v>1.2554995625036874E-2</v>
      </c>
      <c r="AI95" s="117">
        <f t="shared" si="106"/>
        <v>8.7719298245614117E-3</v>
      </c>
      <c r="AJ95" s="118">
        <f t="shared" si="70"/>
        <v>-9.9326314107297587E-4</v>
      </c>
      <c r="AK95" s="118">
        <f t="shared" si="71"/>
        <v>4.7346007675516388E-3</v>
      </c>
      <c r="AL95" s="119">
        <f t="shared" si="72"/>
        <v>2.1842796850544275E-2</v>
      </c>
      <c r="AM95" s="119">
        <f t="shared" si="73"/>
        <v>1.7699115044247805E-2</v>
      </c>
      <c r="AN95" s="120">
        <f t="shared" si="74"/>
        <v>2.4652472798082262E-2</v>
      </c>
      <c r="AO95" s="205">
        <f t="shared" si="75"/>
        <v>0.12287316500163702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1" t="s">
        <v>68</v>
      </c>
      <c r="B96" s="167">
        <v>136291254.47</v>
      </c>
      <c r="C96" s="168">
        <v>1.41639</v>
      </c>
      <c r="D96" s="167">
        <v>136856821.25</v>
      </c>
      <c r="E96" s="168">
        <v>1.4224859999999999</v>
      </c>
      <c r="F96" s="117">
        <f t="shared" si="91"/>
        <v>4.1496923790109511E-3</v>
      </c>
      <c r="G96" s="117">
        <f t="shared" si="92"/>
        <v>4.3038993497552785E-3</v>
      </c>
      <c r="H96" s="167">
        <v>136113378.66999999</v>
      </c>
      <c r="I96" s="168">
        <v>1.415224</v>
      </c>
      <c r="J96" s="117">
        <f t="shared" si="93"/>
        <v>-5.432265437774174E-3</v>
      </c>
      <c r="K96" s="117">
        <f t="shared" si="94"/>
        <v>-5.1051469047849185E-3</v>
      </c>
      <c r="L96" s="167">
        <v>136414427.34</v>
      </c>
      <c r="M96" s="168">
        <v>1.417492</v>
      </c>
      <c r="N96" s="117">
        <f t="shared" si="95"/>
        <v>2.2117493000441491E-3</v>
      </c>
      <c r="O96" s="117">
        <f t="shared" si="96"/>
        <v>1.6025731615630717E-3</v>
      </c>
      <c r="P96" s="167">
        <v>135979632.59999999</v>
      </c>
      <c r="Q96" s="168">
        <v>1.413392</v>
      </c>
      <c r="R96" s="117">
        <f t="shared" si="97"/>
        <v>-3.1873075925930102E-3</v>
      </c>
      <c r="S96" s="117">
        <f t="shared" si="98"/>
        <v>-2.892432549883874E-3</v>
      </c>
      <c r="T96" s="167">
        <v>136691610.44</v>
      </c>
      <c r="U96" s="168">
        <v>1.4118539999999999</v>
      </c>
      <c r="V96" s="117">
        <f t="shared" si="99"/>
        <v>5.2359153086872189E-3</v>
      </c>
      <c r="W96" s="117">
        <f t="shared" si="100"/>
        <v>-1.0881623781654624E-3</v>
      </c>
      <c r="X96" s="167">
        <v>135389831.24000001</v>
      </c>
      <c r="Y96" s="168">
        <v>1.3989640000000001</v>
      </c>
      <c r="Z96" s="117">
        <f t="shared" si="101"/>
        <v>-9.5234754774609718E-3</v>
      </c>
      <c r="AA96" s="117">
        <f t="shared" si="102"/>
        <v>-9.1298392043368832E-3</v>
      </c>
      <c r="AB96" s="167">
        <v>136494060.15000001</v>
      </c>
      <c r="AC96" s="168">
        <v>1.410433</v>
      </c>
      <c r="AD96" s="117">
        <f t="shared" si="103"/>
        <v>8.1559220503242599E-3</v>
      </c>
      <c r="AE96" s="117">
        <f t="shared" si="104"/>
        <v>8.1982095321966476E-3</v>
      </c>
      <c r="AF96" s="167">
        <v>132424358.37</v>
      </c>
      <c r="AG96" s="168">
        <v>1.3693949999999999</v>
      </c>
      <c r="AH96" s="117">
        <f t="shared" si="105"/>
        <v>-2.9815962508021276E-2</v>
      </c>
      <c r="AI96" s="117">
        <f t="shared" si="106"/>
        <v>-2.9096029375376305E-2</v>
      </c>
      <c r="AJ96" s="118">
        <f t="shared" si="70"/>
        <v>-3.5257164972228566E-3</v>
      </c>
      <c r="AK96" s="118">
        <f t="shared" si="71"/>
        <v>-4.1508660461290559E-3</v>
      </c>
      <c r="AL96" s="119">
        <f t="shared" si="72"/>
        <v>-3.2387591933785292E-2</v>
      </c>
      <c r="AM96" s="119">
        <f t="shared" si="73"/>
        <v>-3.7322687182861553E-2</v>
      </c>
      <c r="AN96" s="120">
        <f t="shared" si="74"/>
        <v>1.2165271905791211E-2</v>
      </c>
      <c r="AO96" s="205">
        <f t="shared" si="75"/>
        <v>1.1439346859899543E-2</v>
      </c>
      <c r="AP96" s="124"/>
      <c r="AQ96" s="122"/>
      <c r="AR96" s="126"/>
      <c r="AS96" s="123"/>
      <c r="AT96" s="123"/>
    </row>
    <row r="97" spans="1:46">
      <c r="A97" s="200" t="s">
        <v>133</v>
      </c>
      <c r="B97" s="167">
        <v>529893099.89999998</v>
      </c>
      <c r="C97" s="168">
        <v>1.0684</v>
      </c>
      <c r="D97" s="167">
        <v>530063153.06</v>
      </c>
      <c r="E97" s="168">
        <v>1.0687</v>
      </c>
      <c r="F97" s="117">
        <f t="shared" si="91"/>
        <v>3.2091974783615451E-4</v>
      </c>
      <c r="G97" s="117">
        <f t="shared" si="92"/>
        <v>2.8079371022086014E-4</v>
      </c>
      <c r="H97" s="167">
        <v>529790526.66000003</v>
      </c>
      <c r="I97" s="168">
        <v>1.0682</v>
      </c>
      <c r="J97" s="117">
        <f t="shared" si="93"/>
        <v>-5.143281483086157E-4</v>
      </c>
      <c r="K97" s="117">
        <f t="shared" si="94"/>
        <v>-4.6785814541026009E-4</v>
      </c>
      <c r="L97" s="167">
        <v>530581488.74000001</v>
      </c>
      <c r="M97" s="168">
        <v>1.0698000000000001</v>
      </c>
      <c r="N97" s="117">
        <f t="shared" si="95"/>
        <v>1.4929713541435095E-3</v>
      </c>
      <c r="O97" s="117">
        <f t="shared" si="96"/>
        <v>1.4978468451601252E-3</v>
      </c>
      <c r="P97" s="167">
        <v>530471797.47000003</v>
      </c>
      <c r="Q97" s="168">
        <v>1.0694999999999999</v>
      </c>
      <c r="R97" s="117">
        <f t="shared" si="97"/>
        <v>-2.0673783825453579E-4</v>
      </c>
      <c r="S97" s="117">
        <f t="shared" si="98"/>
        <v>-2.8042624789697981E-4</v>
      </c>
      <c r="T97" s="167">
        <v>528279590.29000002</v>
      </c>
      <c r="U97" s="168">
        <v>1.0717000000000001</v>
      </c>
      <c r="V97" s="117">
        <f t="shared" si="99"/>
        <v>-4.132561222774494E-3</v>
      </c>
      <c r="W97" s="117">
        <f t="shared" si="100"/>
        <v>2.0570359981301562E-3</v>
      </c>
      <c r="X97" s="167">
        <v>526684057.06999999</v>
      </c>
      <c r="Y97" s="168">
        <v>1.0685</v>
      </c>
      <c r="Z97" s="117">
        <f t="shared" si="101"/>
        <v>-3.0202439188009474E-3</v>
      </c>
      <c r="AA97" s="117">
        <f t="shared" si="102"/>
        <v>-2.9859102360736134E-3</v>
      </c>
      <c r="AB97" s="167">
        <v>525853616.79000002</v>
      </c>
      <c r="AC97" s="168">
        <v>1.0668</v>
      </c>
      <c r="AD97" s="117">
        <f t="shared" si="103"/>
        <v>-1.5767332784284375E-3</v>
      </c>
      <c r="AE97" s="117">
        <f t="shared" si="104"/>
        <v>-1.5910154422087363E-3</v>
      </c>
      <c r="AF97" s="167">
        <v>525853616.79000002</v>
      </c>
      <c r="AG97" s="168">
        <v>1.0668</v>
      </c>
      <c r="AH97" s="117">
        <f t="shared" si="105"/>
        <v>0</v>
      </c>
      <c r="AI97" s="117">
        <f t="shared" si="106"/>
        <v>0</v>
      </c>
      <c r="AJ97" s="118">
        <f t="shared" si="70"/>
        <v>-9.5458916307342081E-4</v>
      </c>
      <c r="AK97" s="118">
        <f t="shared" si="71"/>
        <v>-1.8619168975980599E-4</v>
      </c>
      <c r="AL97" s="119">
        <f t="shared" si="72"/>
        <v>-7.9415749721495673E-3</v>
      </c>
      <c r="AM97" s="119">
        <f t="shared" si="73"/>
        <v>-1.777860952559196E-3</v>
      </c>
      <c r="AN97" s="120">
        <f t="shared" si="74"/>
        <v>1.8530024510442721E-3</v>
      </c>
      <c r="AO97" s="205">
        <f t="shared" si="75"/>
        <v>1.604501204831775E-3</v>
      </c>
      <c r="AP97" s="124"/>
      <c r="AQ97" s="122"/>
      <c r="AR97" s="126"/>
      <c r="AS97" s="123"/>
      <c r="AT97" s="123"/>
    </row>
    <row r="98" spans="1:46">
      <c r="A98" s="200" t="s">
        <v>142</v>
      </c>
      <c r="B98" s="167">
        <v>97696239.269999996</v>
      </c>
      <c r="C98" s="168">
        <v>0.91</v>
      </c>
      <c r="D98" s="167">
        <v>95131460.120000005</v>
      </c>
      <c r="E98" s="168">
        <v>0.91</v>
      </c>
      <c r="F98" s="117">
        <f t="shared" si="91"/>
        <v>-2.6252588320332292E-2</v>
      </c>
      <c r="G98" s="117">
        <f t="shared" si="92"/>
        <v>0</v>
      </c>
      <c r="H98" s="167">
        <v>96036638.579999998</v>
      </c>
      <c r="I98" s="168">
        <v>0.92</v>
      </c>
      <c r="J98" s="117">
        <f t="shared" si="93"/>
        <v>9.5150275088618438E-3</v>
      </c>
      <c r="K98" s="117">
        <f t="shared" si="94"/>
        <v>1.0989010989010999E-2</v>
      </c>
      <c r="L98" s="167">
        <v>94153534.140000001</v>
      </c>
      <c r="M98" s="168">
        <v>0.92</v>
      </c>
      <c r="N98" s="117">
        <f t="shared" si="95"/>
        <v>-1.9608187748380454E-2</v>
      </c>
      <c r="O98" s="117">
        <f t="shared" si="96"/>
        <v>0</v>
      </c>
      <c r="P98" s="167">
        <v>293488056.14999998</v>
      </c>
      <c r="Q98" s="168">
        <v>0.92</v>
      </c>
      <c r="R98" s="117">
        <f t="shared" si="97"/>
        <v>2.117122037220641</v>
      </c>
      <c r="S98" s="117">
        <f t="shared" si="98"/>
        <v>0</v>
      </c>
      <c r="T98" s="167">
        <v>292035301.30000001</v>
      </c>
      <c r="U98" s="168">
        <v>0.91</v>
      </c>
      <c r="V98" s="117">
        <f t="shared" si="99"/>
        <v>-4.9499624245610526E-3</v>
      </c>
      <c r="W98" s="117">
        <f t="shared" si="100"/>
        <v>-1.0869565217391313E-2</v>
      </c>
      <c r="X98" s="167">
        <v>294241218.98000002</v>
      </c>
      <c r="Y98" s="168">
        <v>0.92</v>
      </c>
      <c r="Z98" s="117">
        <f t="shared" si="101"/>
        <v>7.5535994113736515E-3</v>
      </c>
      <c r="AA98" s="117">
        <f t="shared" si="102"/>
        <v>1.0989010989010999E-2</v>
      </c>
      <c r="AB98" s="167">
        <v>301341277.32999998</v>
      </c>
      <c r="AC98" s="168">
        <v>0.93059999999999998</v>
      </c>
      <c r="AD98" s="117">
        <f t="shared" si="103"/>
        <v>2.4130060277117615E-2</v>
      </c>
      <c r="AE98" s="117">
        <f t="shared" si="104"/>
        <v>1.152173913043472E-2</v>
      </c>
      <c r="AF98" s="167">
        <v>300221126.06999999</v>
      </c>
      <c r="AG98" s="168">
        <v>0.92720000000000002</v>
      </c>
      <c r="AH98" s="117">
        <f t="shared" si="105"/>
        <v>-3.7172181319630785E-3</v>
      </c>
      <c r="AI98" s="117">
        <f t="shared" si="106"/>
        <v>-3.6535568450461625E-3</v>
      </c>
      <c r="AJ98" s="118">
        <f t="shared" si="70"/>
        <v>0.2629740959740946</v>
      </c>
      <c r="AK98" s="118">
        <f t="shared" si="71"/>
        <v>2.3720798807524051E-3</v>
      </c>
      <c r="AL98" s="119">
        <f t="shared" si="72"/>
        <v>2.1558553363030204</v>
      </c>
      <c r="AM98" s="119">
        <f t="shared" si="73"/>
        <v>1.8901098901098892E-2</v>
      </c>
      <c r="AN98" s="120">
        <f t="shared" si="74"/>
        <v>0.74936206878523548</v>
      </c>
      <c r="AO98" s="205">
        <f t="shared" si="75"/>
        <v>8.1130320170939747E-3</v>
      </c>
      <c r="AP98" s="124"/>
      <c r="AQ98" s="122"/>
      <c r="AR98" s="126"/>
      <c r="AS98" s="123"/>
      <c r="AT98" s="123"/>
    </row>
    <row r="99" spans="1:46" s="267" customFormat="1">
      <c r="A99" s="200" t="s">
        <v>144</v>
      </c>
      <c r="B99" s="167">
        <v>240862526.53</v>
      </c>
      <c r="C99" s="168">
        <v>120.42</v>
      </c>
      <c r="D99" s="167">
        <v>241170587.84</v>
      </c>
      <c r="E99" s="168">
        <v>120.61</v>
      </c>
      <c r="F99" s="117">
        <f t="shared" si="91"/>
        <v>1.2789922718079295E-3</v>
      </c>
      <c r="G99" s="117">
        <f t="shared" si="92"/>
        <v>1.5778109948513348E-3</v>
      </c>
      <c r="H99" s="167">
        <v>241388592.27000001</v>
      </c>
      <c r="I99" s="168">
        <v>120.78</v>
      </c>
      <c r="J99" s="117">
        <f t="shared" si="93"/>
        <v>9.0394285618542348E-4</v>
      </c>
      <c r="K99" s="117">
        <f t="shared" si="94"/>
        <v>1.4095016996932403E-3</v>
      </c>
      <c r="L99" s="167">
        <v>241782720.21000001</v>
      </c>
      <c r="M99" s="168">
        <v>121</v>
      </c>
      <c r="N99" s="117">
        <f t="shared" si="95"/>
        <v>1.6327529660521583E-3</v>
      </c>
      <c r="O99" s="117">
        <f t="shared" si="96"/>
        <v>1.821493624772304E-3</v>
      </c>
      <c r="P99" s="167">
        <v>241163317.02000001</v>
      </c>
      <c r="Q99" s="168">
        <v>121.72</v>
      </c>
      <c r="R99" s="117">
        <f t="shared" si="97"/>
        <v>-2.5618174427933307E-3</v>
      </c>
      <c r="S99" s="117">
        <f t="shared" si="98"/>
        <v>5.9504132231404869E-3</v>
      </c>
      <c r="T99" s="167">
        <v>240736159.62</v>
      </c>
      <c r="U99" s="168">
        <v>120.51</v>
      </c>
      <c r="V99" s="117">
        <f t="shared" si="99"/>
        <v>-1.7712370408497127E-3</v>
      </c>
      <c r="W99" s="117">
        <f t="shared" si="100"/>
        <v>-9.9408478475188442E-3</v>
      </c>
      <c r="X99" s="167">
        <v>224769487.83000001</v>
      </c>
      <c r="Y99" s="168">
        <v>119.09</v>
      </c>
      <c r="Z99" s="117">
        <f t="shared" si="101"/>
        <v>-6.6324360308826255E-2</v>
      </c>
      <c r="AA99" s="117">
        <f t="shared" si="102"/>
        <v>-1.1783254501701118E-2</v>
      </c>
      <c r="AB99" s="167">
        <v>225905672.69999999</v>
      </c>
      <c r="AC99" s="168">
        <v>119.66</v>
      </c>
      <c r="AD99" s="117">
        <f t="shared" si="103"/>
        <v>5.0548892599662195E-3</v>
      </c>
      <c r="AE99" s="117">
        <f t="shared" si="104"/>
        <v>4.786296078595962E-3</v>
      </c>
      <c r="AF99" s="167">
        <v>225088776.50999999</v>
      </c>
      <c r="AG99" s="168">
        <v>119.25</v>
      </c>
      <c r="AH99" s="117">
        <f t="shared" si="105"/>
        <v>-3.6160941876161997E-3</v>
      </c>
      <c r="AI99" s="117">
        <f t="shared" si="106"/>
        <v>-3.4263747283970968E-3</v>
      </c>
      <c r="AJ99" s="118">
        <f t="shared" si="70"/>
        <v>-8.17536645325922E-3</v>
      </c>
      <c r="AK99" s="118">
        <f t="shared" si="71"/>
        <v>-1.2006201820704665E-3</v>
      </c>
      <c r="AL99" s="119">
        <f t="shared" si="72"/>
        <v>-6.6682307631431334E-2</v>
      </c>
      <c r="AM99" s="119">
        <f t="shared" si="73"/>
        <v>-1.1276013597545804E-2</v>
      </c>
      <c r="AN99" s="120">
        <f t="shared" si="74"/>
        <v>2.3657299946318152E-2</v>
      </c>
      <c r="AO99" s="205">
        <f t="shared" si="75"/>
        <v>6.5898595808378726E-3</v>
      </c>
      <c r="AP99" s="124"/>
      <c r="AQ99" s="122"/>
      <c r="AR99" s="126"/>
      <c r="AS99" s="123"/>
      <c r="AT99" s="123"/>
    </row>
    <row r="100" spans="1:46" s="286" customFormat="1">
      <c r="A100" s="200" t="s">
        <v>150</v>
      </c>
      <c r="B100" s="167">
        <v>116016171.81999999</v>
      </c>
      <c r="C100" s="168">
        <v>2.6633</v>
      </c>
      <c r="D100" s="167">
        <v>117379323.93000001</v>
      </c>
      <c r="E100" s="168">
        <v>2.6945999999999999</v>
      </c>
      <c r="F100" s="117">
        <f t="shared" si="91"/>
        <v>1.1749673244821037E-2</v>
      </c>
      <c r="G100" s="117">
        <f t="shared" si="92"/>
        <v>1.1752337325873873E-2</v>
      </c>
      <c r="H100" s="167">
        <v>117290731.39</v>
      </c>
      <c r="I100" s="168">
        <v>2.6926000000000001</v>
      </c>
      <c r="J100" s="117">
        <f t="shared" si="93"/>
        <v>-7.5475421934479152E-4</v>
      </c>
      <c r="K100" s="117">
        <f t="shared" si="94"/>
        <v>-7.4222519112290505E-4</v>
      </c>
      <c r="L100" s="167">
        <v>116698550.63</v>
      </c>
      <c r="M100" s="168">
        <v>2.6789999999999998</v>
      </c>
      <c r="N100" s="117">
        <f t="shared" si="95"/>
        <v>-5.0488282661565334E-3</v>
      </c>
      <c r="O100" s="117">
        <f t="shared" si="96"/>
        <v>-5.050880190150887E-3</v>
      </c>
      <c r="P100" s="167">
        <v>120320135.19</v>
      </c>
      <c r="Q100" s="168">
        <v>2.7621000000000002</v>
      </c>
      <c r="R100" s="117">
        <f t="shared" si="97"/>
        <v>3.1033672144587823E-2</v>
      </c>
      <c r="S100" s="117">
        <f t="shared" si="98"/>
        <v>3.1019036954087496E-2</v>
      </c>
      <c r="T100" s="167">
        <v>124106618.45</v>
      </c>
      <c r="U100" s="168">
        <v>2.8491</v>
      </c>
      <c r="V100" s="117">
        <f t="shared" si="99"/>
        <v>3.1470071522282553E-2</v>
      </c>
      <c r="W100" s="117">
        <f t="shared" si="100"/>
        <v>3.1497773433257208E-2</v>
      </c>
      <c r="X100" s="167">
        <v>126823079.91</v>
      </c>
      <c r="Y100" s="168">
        <v>2.9114</v>
      </c>
      <c r="Z100" s="117">
        <f t="shared" si="101"/>
        <v>2.1888127272554764E-2</v>
      </c>
      <c r="AA100" s="117">
        <f t="shared" si="102"/>
        <v>2.1866554350496656E-2</v>
      </c>
      <c r="AB100" s="167">
        <v>126765796.12</v>
      </c>
      <c r="AC100" s="168">
        <v>2.9100999999999999</v>
      </c>
      <c r="AD100" s="117">
        <f t="shared" si="103"/>
        <v>-4.5168269088436503E-4</v>
      </c>
      <c r="AE100" s="117">
        <f t="shared" si="104"/>
        <v>-4.4652057429418111E-4</v>
      </c>
      <c r="AF100" s="167">
        <v>128524633.42</v>
      </c>
      <c r="AG100" s="168">
        <v>2.9504999999999999</v>
      </c>
      <c r="AH100" s="117">
        <f t="shared" si="105"/>
        <v>1.3874699278778898E-2</v>
      </c>
      <c r="AI100" s="117">
        <f t="shared" si="106"/>
        <v>1.3882684443833542E-2</v>
      </c>
      <c r="AJ100" s="118">
        <f t="shared" si="70"/>
        <v>1.2970122285829923E-2</v>
      </c>
      <c r="AK100" s="118">
        <f t="shared" si="71"/>
        <v>1.2972345068997601E-2</v>
      </c>
      <c r="AL100" s="119">
        <f t="shared" si="72"/>
        <v>9.4951215570525688E-2</v>
      </c>
      <c r="AM100" s="119">
        <f t="shared" si="73"/>
        <v>9.4967713204186163E-2</v>
      </c>
      <c r="AN100" s="120">
        <f t="shared" si="74"/>
        <v>1.4360552051179552E-2</v>
      </c>
      <c r="AO100" s="205">
        <f t="shared" si="75"/>
        <v>1.4359122141904639E-2</v>
      </c>
      <c r="AP100" s="124"/>
      <c r="AQ100" s="122"/>
      <c r="AR100" s="126"/>
      <c r="AS100" s="123"/>
      <c r="AT100" s="123"/>
    </row>
    <row r="101" spans="1:46" s="286" customFormat="1">
      <c r="A101" s="200" t="s">
        <v>159</v>
      </c>
      <c r="B101" s="167">
        <v>446025947.89999998</v>
      </c>
      <c r="C101" s="168">
        <v>97.59</v>
      </c>
      <c r="D101" s="167">
        <v>445191514.69999999</v>
      </c>
      <c r="E101" s="168">
        <v>97.37</v>
      </c>
      <c r="F101" s="117">
        <f t="shared" si="91"/>
        <v>-1.8708176148242162E-3</v>
      </c>
      <c r="G101" s="117">
        <f t="shared" si="92"/>
        <v>-2.2543293370222242E-3</v>
      </c>
      <c r="H101" s="167">
        <v>446365102.87</v>
      </c>
      <c r="I101" s="168">
        <v>97.59</v>
      </c>
      <c r="J101" s="117">
        <f t="shared" si="93"/>
        <v>2.6361422696720969E-3</v>
      </c>
      <c r="K101" s="117">
        <f t="shared" si="94"/>
        <v>2.259422820170472E-3</v>
      </c>
      <c r="L101" s="167">
        <v>447318197.13</v>
      </c>
      <c r="M101" s="168">
        <v>97.77</v>
      </c>
      <c r="N101" s="117">
        <f t="shared" si="95"/>
        <v>2.1352347078027983E-3</v>
      </c>
      <c r="O101" s="117">
        <f t="shared" si="96"/>
        <v>1.8444512757453898E-3</v>
      </c>
      <c r="P101" s="167">
        <v>449293592.81999999</v>
      </c>
      <c r="Q101" s="168">
        <v>98.2</v>
      </c>
      <c r="R101" s="117">
        <f t="shared" si="97"/>
        <v>4.4160861388473907E-3</v>
      </c>
      <c r="S101" s="117">
        <f t="shared" si="98"/>
        <v>4.3980771197709607E-3</v>
      </c>
      <c r="T101" s="167">
        <v>441196192.47000003</v>
      </c>
      <c r="U101" s="168">
        <v>98.59</v>
      </c>
      <c r="V101" s="117">
        <f t="shared" si="99"/>
        <v>-1.8022514630525829E-2</v>
      </c>
      <c r="W101" s="117">
        <f t="shared" si="100"/>
        <v>3.9714867617108001E-3</v>
      </c>
      <c r="X101" s="167">
        <v>440462971.04000002</v>
      </c>
      <c r="Y101" s="168">
        <v>98.61</v>
      </c>
      <c r="Z101" s="117">
        <f t="shared" si="101"/>
        <v>-1.6618942831195533E-3</v>
      </c>
      <c r="AA101" s="117">
        <f t="shared" si="102"/>
        <v>2.0286033066229861E-4</v>
      </c>
      <c r="AB101" s="167">
        <v>441099346.83999997</v>
      </c>
      <c r="AC101" s="168">
        <v>98.71</v>
      </c>
      <c r="AD101" s="117">
        <f t="shared" si="103"/>
        <v>1.4447884200058233E-3</v>
      </c>
      <c r="AE101" s="117">
        <f t="shared" si="104"/>
        <v>1.0140959334752492E-3</v>
      </c>
      <c r="AF101" s="167">
        <v>448924658.37</v>
      </c>
      <c r="AG101" s="168">
        <v>100.45</v>
      </c>
      <c r="AH101" s="117">
        <f t="shared" si="105"/>
        <v>1.7740474081541786E-2</v>
      </c>
      <c r="AI101" s="117">
        <f t="shared" si="106"/>
        <v>1.762739337453155E-2</v>
      </c>
      <c r="AJ101" s="118">
        <f t="shared" si="70"/>
        <v>8.5218738617503717E-4</v>
      </c>
      <c r="AK101" s="118">
        <f t="shared" si="71"/>
        <v>3.632932284880562E-3</v>
      </c>
      <c r="AL101" s="119">
        <f t="shared" si="72"/>
        <v>8.3854780397502864E-3</v>
      </c>
      <c r="AM101" s="119">
        <f t="shared" si="73"/>
        <v>3.163191948238675E-2</v>
      </c>
      <c r="AN101" s="120">
        <f t="shared" si="74"/>
        <v>9.8058672113032798E-3</v>
      </c>
      <c r="AO101" s="205">
        <f t="shared" si="75"/>
        <v>6.0345877639164163E-3</v>
      </c>
      <c r="AP101" s="124"/>
      <c r="AQ101" s="122"/>
      <c r="AR101" s="126"/>
      <c r="AS101" s="123"/>
      <c r="AT101" s="123"/>
    </row>
    <row r="102" spans="1:46" s="286" customFormat="1">
      <c r="A102" s="200" t="s">
        <v>160</v>
      </c>
      <c r="B102" s="167">
        <v>298860242.62</v>
      </c>
      <c r="C102" s="168">
        <v>105.73</v>
      </c>
      <c r="D102" s="167">
        <v>298453335.19999999</v>
      </c>
      <c r="E102" s="168">
        <v>105.53</v>
      </c>
      <c r="F102" s="117">
        <f t="shared" si="91"/>
        <v>-1.3615307825249892E-3</v>
      </c>
      <c r="G102" s="117">
        <f t="shared" si="92"/>
        <v>-1.8916107065166258E-3</v>
      </c>
      <c r="H102" s="167">
        <v>303585759.32999998</v>
      </c>
      <c r="I102" s="168">
        <v>107.35</v>
      </c>
      <c r="J102" s="117">
        <f t="shared" si="93"/>
        <v>1.7196739069981065E-2</v>
      </c>
      <c r="K102" s="117">
        <f t="shared" si="94"/>
        <v>1.7246280678479987E-2</v>
      </c>
      <c r="L102" s="167">
        <v>304027225.08999997</v>
      </c>
      <c r="M102" s="168">
        <v>105.48</v>
      </c>
      <c r="N102" s="117">
        <f t="shared" si="95"/>
        <v>1.4541715032163741E-3</v>
      </c>
      <c r="O102" s="117">
        <f t="shared" si="96"/>
        <v>-1.7419655333022734E-2</v>
      </c>
      <c r="P102" s="167">
        <v>293870111.41000003</v>
      </c>
      <c r="Q102" s="168">
        <v>103.57</v>
      </c>
      <c r="R102" s="117">
        <f t="shared" si="97"/>
        <v>-3.3408566213085612E-2</v>
      </c>
      <c r="S102" s="117">
        <f t="shared" si="98"/>
        <v>-1.8107698141827937E-2</v>
      </c>
      <c r="T102" s="167">
        <v>294315397.75</v>
      </c>
      <c r="U102" s="168">
        <v>100.72</v>
      </c>
      <c r="V102" s="117">
        <f t="shared" si="99"/>
        <v>1.5152488215404857E-3</v>
      </c>
      <c r="W102" s="117">
        <f t="shared" si="100"/>
        <v>-2.7517620932702467E-2</v>
      </c>
      <c r="X102" s="167">
        <v>295082772.08999997</v>
      </c>
      <c r="Y102" s="168">
        <v>100.58</v>
      </c>
      <c r="Z102" s="117">
        <f t="shared" si="101"/>
        <v>2.6073197184600027E-3</v>
      </c>
      <c r="AA102" s="117">
        <f t="shared" si="102"/>
        <v>-1.3899920571882503E-3</v>
      </c>
      <c r="AB102" s="167">
        <v>296034174.06</v>
      </c>
      <c r="AC102" s="168">
        <v>100.87</v>
      </c>
      <c r="AD102" s="117">
        <f t="shared" si="103"/>
        <v>3.2241867705846681E-3</v>
      </c>
      <c r="AE102" s="117">
        <f t="shared" si="104"/>
        <v>2.8832769934381214E-3</v>
      </c>
      <c r="AF102" s="167">
        <v>295880401</v>
      </c>
      <c r="AG102" s="168">
        <v>100.77</v>
      </c>
      <c r="AH102" s="117">
        <f t="shared" si="105"/>
        <v>-5.1944360980714257E-4</v>
      </c>
      <c r="AI102" s="117">
        <f t="shared" si="106"/>
        <v>-9.9137503717664833E-4</v>
      </c>
      <c r="AJ102" s="118">
        <f t="shared" si="70"/>
        <v>-1.1614843402043933E-3</v>
      </c>
      <c r="AK102" s="118">
        <f t="shared" si="71"/>
        <v>-5.8985493170645685E-3</v>
      </c>
      <c r="AL102" s="119">
        <f t="shared" si="72"/>
        <v>-8.6208927713131763E-3</v>
      </c>
      <c r="AM102" s="119">
        <f t="shared" si="73"/>
        <v>-4.5105657159101725E-2</v>
      </c>
      <c r="AN102" s="120">
        <f t="shared" si="74"/>
        <v>1.4266821860567573E-2</v>
      </c>
      <c r="AO102" s="205">
        <f t="shared" si="75"/>
        <v>1.4255074736769667E-2</v>
      </c>
      <c r="AP102" s="124"/>
      <c r="AQ102" s="122"/>
      <c r="AR102" s="126"/>
      <c r="AS102" s="123"/>
      <c r="AT102" s="123"/>
    </row>
    <row r="103" spans="1:46" s="286" customFormat="1">
      <c r="A103" s="200" t="s">
        <v>170</v>
      </c>
      <c r="B103" s="167">
        <v>206309466.43000001</v>
      </c>
      <c r="C103" s="168">
        <v>105.162803</v>
      </c>
      <c r="D103" s="167">
        <v>211169537.81999999</v>
      </c>
      <c r="E103" s="168">
        <v>107.82135700000001</v>
      </c>
      <c r="F103" s="117">
        <f t="shared" si="91"/>
        <v>2.3557190438709165E-2</v>
      </c>
      <c r="G103" s="117">
        <f t="shared" si="92"/>
        <v>2.5280364579099414E-2</v>
      </c>
      <c r="H103" s="167">
        <v>207301638.09999999</v>
      </c>
      <c r="I103" s="168">
        <v>105.41575899999999</v>
      </c>
      <c r="J103" s="117">
        <f t="shared" si="93"/>
        <v>-1.831656099610816E-2</v>
      </c>
      <c r="K103" s="117">
        <f t="shared" si="94"/>
        <v>-2.2310960156066408E-2</v>
      </c>
      <c r="L103" s="167">
        <v>207389113.18000001</v>
      </c>
      <c r="M103" s="168">
        <v>105.402321</v>
      </c>
      <c r="N103" s="117">
        <f t="shared" si="95"/>
        <v>4.2197003748622628E-4</v>
      </c>
      <c r="O103" s="117">
        <f t="shared" si="96"/>
        <v>-1.2747619641949E-4</v>
      </c>
      <c r="P103" s="167">
        <v>205345243.24000001</v>
      </c>
      <c r="Q103" s="168">
        <v>103.917593</v>
      </c>
      <c r="R103" s="117">
        <f t="shared" si="97"/>
        <v>-9.8552421998451475E-3</v>
      </c>
      <c r="S103" s="117">
        <f t="shared" si="98"/>
        <v>-1.4086293223087602E-2</v>
      </c>
      <c r="T103" s="167">
        <v>204207933.59999999</v>
      </c>
      <c r="U103" s="168">
        <v>103.925917</v>
      </c>
      <c r="V103" s="117">
        <f t="shared" si="99"/>
        <v>-5.538524399470844E-3</v>
      </c>
      <c r="W103" s="117">
        <f t="shared" si="100"/>
        <v>8.010193230709044E-5</v>
      </c>
      <c r="X103" s="167">
        <v>198756339.19</v>
      </c>
      <c r="Y103" s="168">
        <v>101.23512599999999</v>
      </c>
      <c r="Z103" s="117">
        <f t="shared" si="101"/>
        <v>-2.6696290951548008E-2</v>
      </c>
      <c r="AA103" s="117">
        <f t="shared" si="102"/>
        <v>-2.5891433798943573E-2</v>
      </c>
      <c r="AB103" s="167">
        <v>205664841.75</v>
      </c>
      <c r="AC103" s="168">
        <v>104.7294</v>
      </c>
      <c r="AD103" s="117">
        <f t="shared" si="103"/>
        <v>3.4758652670674614E-2</v>
      </c>
      <c r="AE103" s="117">
        <f t="shared" si="104"/>
        <v>3.4516418737899381E-2</v>
      </c>
      <c r="AF103" s="167">
        <v>200836444.44</v>
      </c>
      <c r="AG103" s="168">
        <v>102.361</v>
      </c>
      <c r="AH103" s="117">
        <f t="shared" si="105"/>
        <v>-2.3477018575052595E-2</v>
      </c>
      <c r="AI103" s="117">
        <f t="shared" si="106"/>
        <v>-2.2614471199109268E-2</v>
      </c>
      <c r="AJ103" s="118">
        <f t="shared" si="70"/>
        <v>-3.1432279968943437E-3</v>
      </c>
      <c r="AK103" s="118">
        <f t="shared" si="71"/>
        <v>-3.1442186655400569E-3</v>
      </c>
      <c r="AL103" s="119">
        <f t="shared" si="72"/>
        <v>-4.89326892821439E-2</v>
      </c>
      <c r="AM103" s="119">
        <f t="shared" si="73"/>
        <v>-5.0642629177816798E-2</v>
      </c>
      <c r="AN103" s="120">
        <f t="shared" si="74"/>
        <v>2.207585613108784E-2</v>
      </c>
      <c r="AO103" s="205">
        <f t="shared" si="75"/>
        <v>2.277027205352682E-2</v>
      </c>
      <c r="AP103" s="124"/>
      <c r="AQ103" s="122"/>
      <c r="AR103" s="126"/>
      <c r="AS103" s="123"/>
      <c r="AT103" s="123"/>
    </row>
    <row r="104" spans="1:46">
      <c r="A104" s="200" t="s">
        <v>200</v>
      </c>
      <c r="B104" s="167">
        <v>0</v>
      </c>
      <c r="C104" s="168">
        <v>0</v>
      </c>
      <c r="D104" s="167">
        <v>0</v>
      </c>
      <c r="E104" s="168">
        <v>0</v>
      </c>
      <c r="F104" s="117" t="e">
        <f t="shared" si="91"/>
        <v>#DIV/0!</v>
      </c>
      <c r="G104" s="117" t="e">
        <f t="shared" si="92"/>
        <v>#DIV/0!</v>
      </c>
      <c r="H104" s="167">
        <v>992631228.09000003</v>
      </c>
      <c r="I104" s="168">
        <v>1.8367</v>
      </c>
      <c r="J104" s="117" t="e">
        <f t="shared" si="93"/>
        <v>#DIV/0!</v>
      </c>
      <c r="K104" s="117" t="e">
        <f t="shared" si="94"/>
        <v>#DIV/0!</v>
      </c>
      <c r="L104" s="167">
        <v>989758176.04999995</v>
      </c>
      <c r="M104" s="168">
        <v>1.8315999999999999</v>
      </c>
      <c r="N104" s="117">
        <f t="shared" si="95"/>
        <v>-2.8943800665312E-3</v>
      </c>
      <c r="O104" s="117">
        <f t="shared" si="96"/>
        <v>-2.7767191158055778E-3</v>
      </c>
      <c r="P104" s="167">
        <v>990749149.60000002</v>
      </c>
      <c r="Q104" s="168">
        <v>1.833</v>
      </c>
      <c r="R104" s="117">
        <f t="shared" si="97"/>
        <v>1.0012279504019073E-3</v>
      </c>
      <c r="S104" s="117">
        <f t="shared" si="98"/>
        <v>7.6435903035600996E-4</v>
      </c>
      <c r="T104" s="167">
        <v>988739102</v>
      </c>
      <c r="U104" s="168">
        <v>1.8323</v>
      </c>
      <c r="V104" s="117">
        <f t="shared" si="99"/>
        <v>-2.0288158721221716E-3</v>
      </c>
      <c r="W104" s="117">
        <f t="shared" si="100"/>
        <v>-3.8188761593012708E-4</v>
      </c>
      <c r="X104" s="167">
        <v>983253712.46000004</v>
      </c>
      <c r="Y104" s="168">
        <v>1.8219000000000001</v>
      </c>
      <c r="Z104" s="117">
        <f t="shared" si="101"/>
        <v>-5.5478634645926665E-3</v>
      </c>
      <c r="AA104" s="117">
        <f t="shared" si="102"/>
        <v>-5.6759264312612372E-3</v>
      </c>
      <c r="AB104" s="167">
        <v>991971733.23000002</v>
      </c>
      <c r="AC104" s="168">
        <v>1.8385</v>
      </c>
      <c r="AD104" s="117">
        <f t="shared" si="103"/>
        <v>8.8665017579118884E-3</v>
      </c>
      <c r="AE104" s="117">
        <f t="shared" si="104"/>
        <v>9.1113672539656111E-3</v>
      </c>
      <c r="AF104" s="167">
        <v>984880877.92999995</v>
      </c>
      <c r="AG104" s="168">
        <v>1.8252999999999999</v>
      </c>
      <c r="AH104" s="117">
        <f t="shared" si="105"/>
        <v>-7.1482433041829179E-3</v>
      </c>
      <c r="AI104" s="117">
        <f t="shared" si="106"/>
        <v>-7.1797661136796843E-3</v>
      </c>
      <c r="AJ104" s="118" t="e">
        <f t="shared" si="70"/>
        <v>#DIV/0!</v>
      </c>
      <c r="AK104" s="118" t="e">
        <f t="shared" si="71"/>
        <v>#DIV/0!</v>
      </c>
      <c r="AL104" s="119" t="e">
        <f t="shared" si="72"/>
        <v>#DIV/0!</v>
      </c>
      <c r="AM104" s="119" t="e">
        <f t="shared" si="73"/>
        <v>#DIV/0!</v>
      </c>
      <c r="AN104" s="120" t="e">
        <f t="shared" si="74"/>
        <v>#DIV/0!</v>
      </c>
      <c r="AO104" s="205" t="e">
        <f t="shared" si="75"/>
        <v>#DIV/0!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2" t="s">
        <v>57</v>
      </c>
      <c r="B105" s="182">
        <f>SUM(B84:B104)</f>
        <v>23609981356.890003</v>
      </c>
      <c r="C105" s="72"/>
      <c r="D105" s="182">
        <f>SUM(D84:D104)</f>
        <v>23705149118.630005</v>
      </c>
      <c r="E105" s="72"/>
      <c r="F105" s="117">
        <f>((D105-B105)/B105)</f>
        <v>4.0308274835731397E-3</v>
      </c>
      <c r="G105" s="117"/>
      <c r="H105" s="182">
        <f>SUM(H84:H104)</f>
        <v>24713173772.939999</v>
      </c>
      <c r="I105" s="72"/>
      <c r="J105" s="117">
        <f>((H105-D105)/D105)</f>
        <v>4.2523447090142191E-2</v>
      </c>
      <c r="K105" s="117"/>
      <c r="L105" s="182">
        <f>SUM(L84:L104)</f>
        <v>24756008175.310001</v>
      </c>
      <c r="M105" s="72"/>
      <c r="N105" s="117">
        <f>((L105-H105)/H105)</f>
        <v>1.7332618935777815E-3</v>
      </c>
      <c r="O105" s="117"/>
      <c r="P105" s="182">
        <f>SUM(P84:P104)</f>
        <v>24848431823.599998</v>
      </c>
      <c r="Q105" s="72"/>
      <c r="R105" s="117">
        <f>((P105-L105)/L105)</f>
        <v>3.7333825241734372E-3</v>
      </c>
      <c r="S105" s="117"/>
      <c r="T105" s="182">
        <f>SUM(T84:T104)</f>
        <v>24774604239.57</v>
      </c>
      <c r="U105" s="72"/>
      <c r="V105" s="117">
        <f>((T105-P105)/P105)</f>
        <v>-2.971116429161555E-3</v>
      </c>
      <c r="W105" s="117"/>
      <c r="X105" s="182">
        <f>SUM(X84:X104)</f>
        <v>24600848890.25</v>
      </c>
      <c r="Y105" s="72"/>
      <c r="Z105" s="117">
        <f>((X105-T105)/T105)</f>
        <v>-7.0134460126905938E-3</v>
      </c>
      <c r="AA105" s="117"/>
      <c r="AB105" s="182">
        <f>SUM(AB84:AB104)</f>
        <v>24685613993.060005</v>
      </c>
      <c r="AC105" s="72"/>
      <c r="AD105" s="117">
        <f>((AB105-X105)/X105)</f>
        <v>3.4456169861520492E-3</v>
      </c>
      <c r="AE105" s="117"/>
      <c r="AF105" s="182">
        <f>SUM(AF84:AF104)</f>
        <v>24579592589.449989</v>
      </c>
      <c r="AG105" s="72"/>
      <c r="AH105" s="117">
        <f>((AF105-AB105)/AB105)</f>
        <v>-4.294865974969155E-3</v>
      </c>
      <c r="AI105" s="117"/>
      <c r="AJ105" s="118">
        <f t="shared" si="70"/>
        <v>5.1483884450996614E-3</v>
      </c>
      <c r="AK105" s="118"/>
      <c r="AL105" s="119">
        <f t="shared" si="72"/>
        <v>3.6888334532042856E-2</v>
      </c>
      <c r="AM105" s="119"/>
      <c r="AN105" s="120">
        <f t="shared" si="74"/>
        <v>1.5664884951507051E-2</v>
      </c>
      <c r="AO105" s="205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3" t="s">
        <v>91</v>
      </c>
      <c r="B106" s="172"/>
      <c r="C106" s="174"/>
      <c r="D106" s="172"/>
      <c r="E106" s="174"/>
      <c r="F106" s="117"/>
      <c r="G106" s="117"/>
      <c r="H106" s="172"/>
      <c r="I106" s="174"/>
      <c r="J106" s="117"/>
      <c r="K106" s="117"/>
      <c r="L106" s="172"/>
      <c r="M106" s="174"/>
      <c r="N106" s="117"/>
      <c r="O106" s="117"/>
      <c r="P106" s="172"/>
      <c r="Q106" s="174"/>
      <c r="R106" s="117"/>
      <c r="S106" s="117"/>
      <c r="T106" s="172"/>
      <c r="U106" s="174"/>
      <c r="V106" s="117"/>
      <c r="W106" s="117"/>
      <c r="X106" s="172"/>
      <c r="Y106" s="174"/>
      <c r="Z106" s="117"/>
      <c r="AA106" s="117"/>
      <c r="AB106" s="172"/>
      <c r="AC106" s="174"/>
      <c r="AD106" s="117"/>
      <c r="AE106" s="117"/>
      <c r="AF106" s="172"/>
      <c r="AG106" s="174"/>
      <c r="AH106" s="117"/>
      <c r="AI106" s="117"/>
      <c r="AJ106" s="118"/>
      <c r="AK106" s="118"/>
      <c r="AL106" s="119"/>
      <c r="AM106" s="119"/>
      <c r="AN106" s="120"/>
      <c r="AO106" s="205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1" t="s">
        <v>37</v>
      </c>
      <c r="B107" s="175">
        <v>532766640.93000001</v>
      </c>
      <c r="C107" s="171">
        <v>12.0122</v>
      </c>
      <c r="D107" s="175">
        <v>534515840.44999999</v>
      </c>
      <c r="E107" s="171">
        <v>12.053000000000001</v>
      </c>
      <c r="F107" s="117">
        <f t="shared" ref="F107:G112" si="107">((D107-B107)/B107)</f>
        <v>3.2832376984913503E-3</v>
      </c>
      <c r="G107" s="117">
        <f t="shared" si="107"/>
        <v>3.3965468440419603E-3</v>
      </c>
      <c r="H107" s="175">
        <v>548280662.62</v>
      </c>
      <c r="I107" s="171">
        <v>12.3628</v>
      </c>
      <c r="J107" s="117">
        <f t="shared" ref="J107:J112" si="108">((H107-D107)/D107)</f>
        <v>2.5751944336039962E-2</v>
      </c>
      <c r="K107" s="117">
        <f t="shared" ref="K107:K112" si="109">((I107-E107)/E107)</f>
        <v>2.5703144445366231E-2</v>
      </c>
      <c r="L107" s="175">
        <v>541441237.59000003</v>
      </c>
      <c r="M107" s="171">
        <v>12.2079</v>
      </c>
      <c r="N107" s="117">
        <f t="shared" ref="N107:N112" si="110">((L107-H107)/H107)</f>
        <v>-1.2474313789067937E-2</v>
      </c>
      <c r="O107" s="117">
        <f t="shared" ref="O107:O112" si="111">((M107-I107)/I107)</f>
        <v>-1.2529524056039052E-2</v>
      </c>
      <c r="P107" s="175">
        <v>537408885.84000003</v>
      </c>
      <c r="Q107" s="171">
        <v>12.1166</v>
      </c>
      <c r="R107" s="117">
        <f t="shared" ref="R107:R112" si="112">((P107-L107)/L107)</f>
        <v>-7.4474411442104647E-3</v>
      </c>
      <c r="S107" s="117">
        <f t="shared" ref="S107:S112" si="113">((Q107-M107)/M107)</f>
        <v>-7.4787637513413757E-3</v>
      </c>
      <c r="T107" s="175">
        <v>531393104.99000001</v>
      </c>
      <c r="U107" s="171">
        <v>11.9803</v>
      </c>
      <c r="V107" s="117">
        <f t="shared" ref="V107:V112" si="114">((T107-P107)/P107)</f>
        <v>-1.1194047974471101E-2</v>
      </c>
      <c r="W107" s="117">
        <f t="shared" ref="W107:W112" si="115">((U107-Q107)/Q107)</f>
        <v>-1.1249030256012439E-2</v>
      </c>
      <c r="X107" s="175">
        <v>522714814.07999998</v>
      </c>
      <c r="Y107" s="171">
        <v>11.7864</v>
      </c>
      <c r="Z107" s="117">
        <f t="shared" ref="Z107:Z112" si="116">((X107-T107)/T107)</f>
        <v>-1.6331207214597444E-2</v>
      </c>
      <c r="AA107" s="117">
        <f t="shared" ref="AA107:AA112" si="117">((Y107-U107)/U107)</f>
        <v>-1.6184903549994516E-2</v>
      </c>
      <c r="AB107" s="175">
        <v>522909791.10000002</v>
      </c>
      <c r="AC107" s="171">
        <v>11.7864</v>
      </c>
      <c r="AD107" s="117">
        <f t="shared" ref="AD107:AD112" si="118">((AB107-X107)/X107)</f>
        <v>3.7300840677953289E-4</v>
      </c>
      <c r="AE107" s="117">
        <f t="shared" ref="AE107:AE112" si="119">((AC107-Y107)/Y107)</f>
        <v>0</v>
      </c>
      <c r="AF107" s="175">
        <v>517331082.22000003</v>
      </c>
      <c r="AG107" s="171">
        <v>11.645300000000001</v>
      </c>
      <c r="AH107" s="117">
        <f t="shared" ref="AH107:AH112" si="120">((AF107-AB107)/AB107)</f>
        <v>-1.0668587536417225E-2</v>
      </c>
      <c r="AI107" s="117">
        <f t="shared" ref="AI107:AI112" si="121">((AG107-AC107)/AC107)</f>
        <v>-1.1971424692866335E-2</v>
      </c>
      <c r="AJ107" s="118">
        <f t="shared" si="70"/>
        <v>-3.5884259021816663E-3</v>
      </c>
      <c r="AK107" s="118">
        <f t="shared" si="71"/>
        <v>-3.7892443771056906E-3</v>
      </c>
      <c r="AL107" s="119">
        <f t="shared" si="72"/>
        <v>-3.2150138367335192E-2</v>
      </c>
      <c r="AM107" s="119">
        <f t="shared" si="73"/>
        <v>-3.382560358416993E-2</v>
      </c>
      <c r="AN107" s="120">
        <f t="shared" si="74"/>
        <v>1.3564521484724795E-2</v>
      </c>
      <c r="AO107" s="205">
        <f t="shared" si="75"/>
        <v>1.3638437569537651E-2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1" t="s">
        <v>39</v>
      </c>
      <c r="B108" s="175">
        <v>2422671589.4899998</v>
      </c>
      <c r="C108" s="171">
        <v>1.24</v>
      </c>
      <c r="D108" s="175">
        <v>2437472163.79</v>
      </c>
      <c r="E108" s="171">
        <v>1.25</v>
      </c>
      <c r="F108" s="117">
        <f t="shared" si="107"/>
        <v>6.1091954700785017E-3</v>
      </c>
      <c r="G108" s="117">
        <f t="shared" si="107"/>
        <v>8.0645161290322648E-3</v>
      </c>
      <c r="H108" s="175">
        <v>2446712352.52</v>
      </c>
      <c r="I108" s="171">
        <v>1.25</v>
      </c>
      <c r="J108" s="117">
        <f t="shared" si="108"/>
        <v>3.7908899503625699E-3</v>
      </c>
      <c r="K108" s="117">
        <f t="shared" si="109"/>
        <v>0</v>
      </c>
      <c r="L108" s="175">
        <v>2420948093.5500002</v>
      </c>
      <c r="M108" s="171">
        <v>1.24</v>
      </c>
      <c r="N108" s="117">
        <f t="shared" si="110"/>
        <v>-1.0530154451324774E-2</v>
      </c>
      <c r="O108" s="117">
        <f t="shared" si="111"/>
        <v>-8.0000000000000071E-3</v>
      </c>
      <c r="P108" s="175">
        <v>2417864779.2399998</v>
      </c>
      <c r="Q108" s="171">
        <v>1.24</v>
      </c>
      <c r="R108" s="117">
        <f t="shared" si="112"/>
        <v>-1.2735978595390482E-3</v>
      </c>
      <c r="S108" s="117">
        <f t="shared" si="113"/>
        <v>0</v>
      </c>
      <c r="T108" s="175">
        <v>2432608366.1799998</v>
      </c>
      <c r="U108" s="171">
        <v>1.24</v>
      </c>
      <c r="V108" s="117">
        <f t="shared" si="114"/>
        <v>6.0977714992954922E-3</v>
      </c>
      <c r="W108" s="117">
        <f t="shared" si="115"/>
        <v>0</v>
      </c>
      <c r="X108" s="175">
        <v>2433102524.3699999</v>
      </c>
      <c r="Y108" s="171">
        <v>1.24</v>
      </c>
      <c r="Z108" s="117">
        <f t="shared" si="116"/>
        <v>2.0313922983667491E-4</v>
      </c>
      <c r="AA108" s="117">
        <f t="shared" si="117"/>
        <v>0</v>
      </c>
      <c r="AB108" s="175">
        <v>2439455549.8899999</v>
      </c>
      <c r="AC108" s="171">
        <v>1.25</v>
      </c>
      <c r="AD108" s="117">
        <f t="shared" si="118"/>
        <v>2.6110800742541506E-3</v>
      </c>
      <c r="AE108" s="117">
        <f t="shared" si="119"/>
        <v>8.0645161290322648E-3</v>
      </c>
      <c r="AF108" s="175">
        <v>2447130163.2399998</v>
      </c>
      <c r="AG108" s="171">
        <v>1.25</v>
      </c>
      <c r="AH108" s="117">
        <f t="shared" si="120"/>
        <v>3.1460353316730733E-3</v>
      </c>
      <c r="AI108" s="117">
        <f t="shared" si="121"/>
        <v>0</v>
      </c>
      <c r="AJ108" s="118">
        <f t="shared" si="70"/>
        <v>1.2692949055795801E-3</v>
      </c>
      <c r="AK108" s="118">
        <f t="shared" si="71"/>
        <v>1.0161290322580653E-3</v>
      </c>
      <c r="AL108" s="119">
        <f t="shared" si="72"/>
        <v>3.962301434032661E-3</v>
      </c>
      <c r="AM108" s="119">
        <f t="shared" si="73"/>
        <v>0</v>
      </c>
      <c r="AN108" s="120">
        <f t="shared" si="74"/>
        <v>5.4149238748368153E-3</v>
      </c>
      <c r="AO108" s="205">
        <f t="shared" si="75"/>
        <v>5.1521520484060354E-3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1" t="s">
        <v>40</v>
      </c>
      <c r="B109" s="171">
        <v>1199644732.2</v>
      </c>
      <c r="C109" s="171">
        <v>0.88</v>
      </c>
      <c r="D109" s="171">
        <v>1206873673</v>
      </c>
      <c r="E109" s="171">
        <v>0.88</v>
      </c>
      <c r="F109" s="117">
        <f t="shared" si="107"/>
        <v>6.0259013405935345E-3</v>
      </c>
      <c r="G109" s="117">
        <f t="shared" si="107"/>
        <v>0</v>
      </c>
      <c r="H109" s="171">
        <v>1215599723.8699999</v>
      </c>
      <c r="I109" s="171">
        <v>0.89</v>
      </c>
      <c r="J109" s="117">
        <f t="shared" si="108"/>
        <v>7.2302934973376334E-3</v>
      </c>
      <c r="K109" s="117">
        <f t="shared" si="109"/>
        <v>1.1363636363636374E-2</v>
      </c>
      <c r="L109" s="171">
        <v>1219227451.3199999</v>
      </c>
      <c r="M109" s="171">
        <v>0.89</v>
      </c>
      <c r="N109" s="117">
        <f t="shared" si="110"/>
        <v>2.9843108539468607E-3</v>
      </c>
      <c r="O109" s="117">
        <f t="shared" si="111"/>
        <v>0</v>
      </c>
      <c r="P109" s="171">
        <v>1198633477.5599999</v>
      </c>
      <c r="Q109" s="171">
        <v>0.88</v>
      </c>
      <c r="R109" s="117">
        <f t="shared" si="112"/>
        <v>-1.6891002361949667E-2</v>
      </c>
      <c r="S109" s="117">
        <f t="shared" si="113"/>
        <v>-1.1235955056179785E-2</v>
      </c>
      <c r="T109" s="171">
        <v>1193456185.9000001</v>
      </c>
      <c r="U109" s="171">
        <v>0.87</v>
      </c>
      <c r="V109" s="117">
        <f t="shared" si="114"/>
        <v>-4.3193284326907078E-3</v>
      </c>
      <c r="W109" s="117">
        <f t="shared" si="115"/>
        <v>-1.1363636363636374E-2</v>
      </c>
      <c r="X109" s="171">
        <v>1183824654.5599999</v>
      </c>
      <c r="Y109" s="171">
        <v>0.86</v>
      </c>
      <c r="Z109" s="117">
        <f t="shared" si="116"/>
        <v>-8.0702848196617244E-3</v>
      </c>
      <c r="AA109" s="117">
        <f t="shared" si="117"/>
        <v>-1.1494252873563229E-2</v>
      </c>
      <c r="AB109" s="171">
        <v>1188399228.04</v>
      </c>
      <c r="AC109" s="171">
        <v>0.87</v>
      </c>
      <c r="AD109" s="117">
        <f t="shared" si="118"/>
        <v>3.8642323104009701E-3</v>
      </c>
      <c r="AE109" s="117">
        <f t="shared" si="119"/>
        <v>1.1627906976744196E-2</v>
      </c>
      <c r="AF109" s="171">
        <v>1176184651.9300001</v>
      </c>
      <c r="AG109" s="171">
        <v>0.87</v>
      </c>
      <c r="AH109" s="117">
        <f t="shared" si="120"/>
        <v>-1.0278175735729079E-2</v>
      </c>
      <c r="AI109" s="117">
        <f t="shared" si="121"/>
        <v>0</v>
      </c>
      <c r="AJ109" s="118">
        <f t="shared" si="70"/>
        <v>-2.4317566684690221E-3</v>
      </c>
      <c r="AK109" s="118">
        <f t="shared" si="71"/>
        <v>-1.3877876191248522E-3</v>
      </c>
      <c r="AL109" s="119">
        <f t="shared" si="72"/>
        <v>-2.5428528069316773E-2</v>
      </c>
      <c r="AM109" s="119">
        <f t="shared" si="73"/>
        <v>-1.1363636363636374E-2</v>
      </c>
      <c r="AN109" s="120">
        <f t="shared" si="74"/>
        <v>8.781900722627722E-3</v>
      </c>
      <c r="AO109" s="205">
        <f t="shared" si="75"/>
        <v>9.5351199169122214E-3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41</v>
      </c>
      <c r="B110" s="171">
        <v>260917463.28</v>
      </c>
      <c r="C110" s="171">
        <v>30.626100000000001</v>
      </c>
      <c r="D110" s="171">
        <v>264135941.86000001</v>
      </c>
      <c r="E110" s="171">
        <v>30.992899999999999</v>
      </c>
      <c r="F110" s="117">
        <f t="shared" si="107"/>
        <v>1.2335236359960111E-2</v>
      </c>
      <c r="G110" s="117">
        <f t="shared" si="107"/>
        <v>1.1976712673177381E-2</v>
      </c>
      <c r="H110" s="171">
        <v>265998733.11000001</v>
      </c>
      <c r="I110" s="171">
        <v>31.158200000000001</v>
      </c>
      <c r="J110" s="117">
        <f t="shared" si="108"/>
        <v>7.0523959627854637E-3</v>
      </c>
      <c r="K110" s="117">
        <f t="shared" si="109"/>
        <v>5.3334796033930997E-3</v>
      </c>
      <c r="L110" s="171">
        <v>264732856.19999999</v>
      </c>
      <c r="M110" s="171">
        <v>31.186399999999999</v>
      </c>
      <c r="N110" s="117">
        <f t="shared" si="110"/>
        <v>-4.7589584175821648E-3</v>
      </c>
      <c r="O110" s="117">
        <f t="shared" si="111"/>
        <v>9.0505870043835091E-4</v>
      </c>
      <c r="P110" s="171">
        <v>266864289.02000001</v>
      </c>
      <c r="Q110" s="171">
        <v>31.328800000000001</v>
      </c>
      <c r="R110" s="117">
        <f t="shared" si="112"/>
        <v>8.0512591092575646E-3</v>
      </c>
      <c r="S110" s="117">
        <f t="shared" si="113"/>
        <v>4.5660929122951699E-3</v>
      </c>
      <c r="T110" s="171">
        <v>265116274.00999999</v>
      </c>
      <c r="U110" s="171">
        <v>31.110800000000001</v>
      </c>
      <c r="V110" s="117">
        <f t="shared" si="114"/>
        <v>-6.550202038718699E-3</v>
      </c>
      <c r="W110" s="117">
        <f t="shared" si="115"/>
        <v>-6.9584535634942919E-3</v>
      </c>
      <c r="X110" s="171">
        <v>268434155.78999999</v>
      </c>
      <c r="Y110" s="171">
        <v>31.422599999999999</v>
      </c>
      <c r="Z110" s="117">
        <f t="shared" si="116"/>
        <v>1.2514817479197271E-2</v>
      </c>
      <c r="AA110" s="117">
        <f t="shared" si="117"/>
        <v>1.0022243079573591E-2</v>
      </c>
      <c r="AB110" s="171">
        <v>261972814.62</v>
      </c>
      <c r="AC110" s="171">
        <v>30.930099999999999</v>
      </c>
      <c r="AD110" s="117">
        <f t="shared" si="118"/>
        <v>-2.4070488164906964E-2</v>
      </c>
      <c r="AE110" s="117">
        <f t="shared" si="119"/>
        <v>-1.5673432497629085E-2</v>
      </c>
      <c r="AF110" s="171">
        <v>248442949.36000001</v>
      </c>
      <c r="AG110" s="171">
        <v>29.3355</v>
      </c>
      <c r="AH110" s="117">
        <f t="shared" si="120"/>
        <v>-5.1646065946291009E-2</v>
      </c>
      <c r="AI110" s="117">
        <f t="shared" si="121"/>
        <v>-5.1554957791924365E-2</v>
      </c>
      <c r="AJ110" s="118">
        <f t="shared" si="70"/>
        <v>-5.8840007070373032E-3</v>
      </c>
      <c r="AK110" s="118">
        <f t="shared" si="71"/>
        <v>-5.1729071105212684E-3</v>
      </c>
      <c r="AL110" s="119">
        <f t="shared" si="72"/>
        <v>-5.9412560023042064E-2</v>
      </c>
      <c r="AM110" s="119">
        <f t="shared" si="73"/>
        <v>-5.3476764033052702E-2</v>
      </c>
      <c r="AN110" s="120">
        <f t="shared" si="74"/>
        <v>2.2228114180934316E-2</v>
      </c>
      <c r="AO110" s="205">
        <f t="shared" si="75"/>
        <v>2.0811809266458595E-2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6" customFormat="1">
      <c r="A111" s="200" t="s">
        <v>90</v>
      </c>
      <c r="B111" s="167">
        <v>170548153.53</v>
      </c>
      <c r="C111" s="179">
        <v>156.24</v>
      </c>
      <c r="D111" s="167">
        <v>166220586.96000001</v>
      </c>
      <c r="E111" s="179">
        <v>156.85</v>
      </c>
      <c r="F111" s="117">
        <f t="shared" si="107"/>
        <v>-2.5374455720734376E-2</v>
      </c>
      <c r="G111" s="117">
        <f t="shared" si="107"/>
        <v>3.9042498719917126E-3</v>
      </c>
      <c r="H111" s="167">
        <v>162568525.75999999</v>
      </c>
      <c r="I111" s="179">
        <v>161.33000000000001</v>
      </c>
      <c r="J111" s="117">
        <f t="shared" ref="J111" si="122">((H111-D111)/D111)</f>
        <v>-2.1971172565278359E-2</v>
      </c>
      <c r="K111" s="117">
        <f t="shared" ref="K111" si="123">((I111-E111)/E111)</f>
        <v>2.8562320688556062E-2</v>
      </c>
      <c r="L111" s="167">
        <v>166767278.34999999</v>
      </c>
      <c r="M111" s="179">
        <v>162.16999999999999</v>
      </c>
      <c r="N111" s="117">
        <f t="shared" ref="N111" si="124">((L111-H111)/H111)</f>
        <v>2.5827586061760961E-2</v>
      </c>
      <c r="O111" s="117">
        <f t="shared" ref="O111" si="125">((M111-I111)/I111)</f>
        <v>5.2067191470896602E-3</v>
      </c>
      <c r="P111" s="167">
        <v>162890246.55000001</v>
      </c>
      <c r="Q111" s="179">
        <v>161.19</v>
      </c>
      <c r="R111" s="117">
        <f t="shared" ref="R111" si="126">((P111-L111)/L111)</f>
        <v>-2.3248156582990624E-2</v>
      </c>
      <c r="S111" s="117">
        <f t="shared" ref="S111" si="127">((Q111-M111)/M111)</f>
        <v>-6.0430412530060422E-3</v>
      </c>
      <c r="T111" s="167">
        <v>159919768.09</v>
      </c>
      <c r="U111" s="179">
        <v>159.91999999999999</v>
      </c>
      <c r="V111" s="117">
        <f t="shared" si="114"/>
        <v>-1.8236073202137396E-2</v>
      </c>
      <c r="W111" s="117">
        <f t="shared" si="115"/>
        <v>-7.8789006762206727E-3</v>
      </c>
      <c r="X111" s="167">
        <v>166951424.66999999</v>
      </c>
      <c r="Y111" s="179">
        <v>163.79</v>
      </c>
      <c r="Z111" s="117">
        <f t="shared" si="116"/>
        <v>4.3969902307779057E-2</v>
      </c>
      <c r="AA111" s="117">
        <f t="shared" si="117"/>
        <v>2.4199599799899982E-2</v>
      </c>
      <c r="AB111" s="167">
        <v>165752655.41</v>
      </c>
      <c r="AC111" s="179">
        <v>161.06</v>
      </c>
      <c r="AD111" s="117">
        <f t="shared" si="118"/>
        <v>-7.1803475913398479E-3</v>
      </c>
      <c r="AE111" s="117">
        <f t="shared" si="119"/>
        <v>-1.6667684229806398E-2</v>
      </c>
      <c r="AF111" s="167">
        <v>167560320.28999999</v>
      </c>
      <c r="AG111" s="179">
        <v>163.53</v>
      </c>
      <c r="AH111" s="117">
        <f t="shared" si="120"/>
        <v>1.090579740957162E-2</v>
      </c>
      <c r="AI111" s="117">
        <f t="shared" si="121"/>
        <v>1.5335899664721214E-2</v>
      </c>
      <c r="AJ111" s="118">
        <f t="shared" si="70"/>
        <v>-1.9133649854211215E-3</v>
      </c>
      <c r="AK111" s="118">
        <f t="shared" si="71"/>
        <v>5.8273953766531895E-3</v>
      </c>
      <c r="AL111" s="119">
        <f t="shared" si="72"/>
        <v>8.0599723205308019E-3</v>
      </c>
      <c r="AM111" s="119">
        <f t="shared" si="73"/>
        <v>4.2588460312400427E-2</v>
      </c>
      <c r="AN111" s="120">
        <f t="shared" si="74"/>
        <v>2.602539740940599E-2</v>
      </c>
      <c r="AO111" s="205">
        <f t="shared" si="75"/>
        <v>1.5962941590206267E-2</v>
      </c>
      <c r="AP111" s="124"/>
      <c r="AQ111" s="122"/>
      <c r="AR111" s="126"/>
      <c r="AS111" s="123"/>
      <c r="AT111" s="123"/>
    </row>
    <row r="112" spans="1:46">
      <c r="A112" s="200" t="s">
        <v>197</v>
      </c>
      <c r="B112" s="167">
        <v>0</v>
      </c>
      <c r="C112" s="179">
        <v>0</v>
      </c>
      <c r="D112" s="167">
        <v>0</v>
      </c>
      <c r="E112" s="179">
        <v>0</v>
      </c>
      <c r="F112" s="117" t="e">
        <f t="shared" si="107"/>
        <v>#DIV/0!</v>
      </c>
      <c r="G112" s="117" t="e">
        <f t="shared" si="107"/>
        <v>#DIV/0!</v>
      </c>
      <c r="H112" s="167">
        <v>0</v>
      </c>
      <c r="I112" s="179">
        <v>0</v>
      </c>
      <c r="J112" s="117" t="e">
        <f t="shared" si="108"/>
        <v>#DIV/0!</v>
      </c>
      <c r="K112" s="117" t="e">
        <f t="shared" si="109"/>
        <v>#DIV/0!</v>
      </c>
      <c r="L112" s="167">
        <v>0</v>
      </c>
      <c r="M112" s="179">
        <v>0</v>
      </c>
      <c r="N112" s="117" t="e">
        <f t="shared" si="110"/>
        <v>#DIV/0!</v>
      </c>
      <c r="O112" s="117" t="e">
        <f t="shared" si="111"/>
        <v>#DIV/0!</v>
      </c>
      <c r="P112" s="167">
        <v>0</v>
      </c>
      <c r="Q112" s="179">
        <v>0</v>
      </c>
      <c r="R112" s="117" t="e">
        <f t="shared" si="112"/>
        <v>#DIV/0!</v>
      </c>
      <c r="S112" s="117" t="e">
        <f t="shared" si="113"/>
        <v>#DIV/0!</v>
      </c>
      <c r="T112" s="167">
        <v>309193044.12</v>
      </c>
      <c r="U112" s="179">
        <v>105.09</v>
      </c>
      <c r="V112" s="117" t="e">
        <f t="shared" si="114"/>
        <v>#DIV/0!</v>
      </c>
      <c r="W112" s="117" t="e">
        <f t="shared" si="115"/>
        <v>#DIV/0!</v>
      </c>
      <c r="X112" s="167">
        <v>331849972.16000003</v>
      </c>
      <c r="Y112" s="179">
        <v>106.36</v>
      </c>
      <c r="Z112" s="117">
        <f t="shared" si="116"/>
        <v>7.327761238770529E-2</v>
      </c>
      <c r="AA112" s="117">
        <f t="shared" si="117"/>
        <v>1.2084879626986355E-2</v>
      </c>
      <c r="AB112" s="167">
        <v>376965410.26999998</v>
      </c>
      <c r="AC112" s="179">
        <v>0.87</v>
      </c>
      <c r="AD112" s="117">
        <f t="shared" si="118"/>
        <v>0.13595130900974656</v>
      </c>
      <c r="AE112" s="117">
        <f t="shared" si="119"/>
        <v>-0.99182023317036472</v>
      </c>
      <c r="AF112" s="167">
        <v>399370731.88999999</v>
      </c>
      <c r="AG112" s="179">
        <v>107.23</v>
      </c>
      <c r="AH112" s="117">
        <f t="shared" si="120"/>
        <v>5.9436014577444338E-2</v>
      </c>
      <c r="AI112" s="117">
        <f t="shared" si="121"/>
        <v>122.25287356321839</v>
      </c>
      <c r="AJ112" s="118" t="e">
        <f t="shared" si="70"/>
        <v>#DIV/0!</v>
      </c>
      <c r="AK112" s="118" t="e">
        <f t="shared" si="71"/>
        <v>#DIV/0!</v>
      </c>
      <c r="AL112" s="119" t="e">
        <f t="shared" si="72"/>
        <v>#DIV/0!</v>
      </c>
      <c r="AM112" s="119" t="e">
        <f t="shared" si="73"/>
        <v>#DIV/0!</v>
      </c>
      <c r="AN112" s="120" t="e">
        <f t="shared" si="74"/>
        <v>#DIV/0!</v>
      </c>
      <c r="AO112" s="205" t="e">
        <f t="shared" si="75"/>
        <v>#DIV/0!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2" t="s">
        <v>57</v>
      </c>
      <c r="B113" s="183">
        <f>SUM(B107:B112)</f>
        <v>4586548579.4299994</v>
      </c>
      <c r="C113" s="174"/>
      <c r="D113" s="183">
        <f>SUM(D107:D112)</f>
        <v>4609218206.0599995</v>
      </c>
      <c r="E113" s="174"/>
      <c r="F113" s="117">
        <f>((D113-B113)/B113)</f>
        <v>4.9426330578226253E-3</v>
      </c>
      <c r="G113" s="117"/>
      <c r="H113" s="183">
        <f>SUM(H107:H112)</f>
        <v>4639159997.8800001</v>
      </c>
      <c r="I113" s="174"/>
      <c r="J113" s="117">
        <f>((H113-D113)/D113)</f>
        <v>6.4960673332051157E-3</v>
      </c>
      <c r="K113" s="117"/>
      <c r="L113" s="183">
        <f>SUM(L107:L112)</f>
        <v>4613116917.0100002</v>
      </c>
      <c r="M113" s="174"/>
      <c r="N113" s="117">
        <f>((L113-H113)/H113)</f>
        <v>-5.6137492308739158E-3</v>
      </c>
      <c r="O113" s="117"/>
      <c r="P113" s="183">
        <f>SUM(P107:P112)</f>
        <v>4583661678.21</v>
      </c>
      <c r="Q113" s="174"/>
      <c r="R113" s="117">
        <f>((P113-L113)/L113)</f>
        <v>-6.3851056302929466E-3</v>
      </c>
      <c r="S113" s="117"/>
      <c r="T113" s="183">
        <f>SUM(T107:T112)</f>
        <v>4891686743.29</v>
      </c>
      <c r="U113" s="174"/>
      <c r="V113" s="117">
        <f>((T113-P113)/P113)</f>
        <v>6.7200654564952333E-2</v>
      </c>
      <c r="W113" s="117"/>
      <c r="X113" s="183">
        <f>SUM(X107:X112)</f>
        <v>4906877545.6300001</v>
      </c>
      <c r="Y113" s="174"/>
      <c r="Z113" s="117">
        <f>((X113-T113)/T113)</f>
        <v>3.1054323666243762E-3</v>
      </c>
      <c r="AA113" s="117"/>
      <c r="AB113" s="183">
        <f>SUM(AB107:AB112)</f>
        <v>4955455449.3299999</v>
      </c>
      <c r="AC113" s="174"/>
      <c r="AD113" s="117">
        <f>((AB113-X113)/X113)</f>
        <v>9.8999625012575754E-3</v>
      </c>
      <c r="AE113" s="117"/>
      <c r="AF113" s="183">
        <f>SUM(AF107:AF112)</f>
        <v>4956019898.9300003</v>
      </c>
      <c r="AG113" s="174"/>
      <c r="AH113" s="117">
        <f>((AF113-AB113)/AB113)</f>
        <v>1.1390468661698848E-4</v>
      </c>
      <c r="AI113" s="117"/>
      <c r="AJ113" s="118">
        <f t="shared" si="70"/>
        <v>9.969974956164019E-3</v>
      </c>
      <c r="AK113" s="118"/>
      <c r="AL113" s="119">
        <f t="shared" si="72"/>
        <v>7.5240892786121755E-2</v>
      </c>
      <c r="AM113" s="119"/>
      <c r="AN113" s="120">
        <f t="shared" si="74"/>
        <v>2.3806670666649946E-2</v>
      </c>
      <c r="AO113" s="205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2" t="s">
        <v>43</v>
      </c>
      <c r="B114" s="73">
        <f>SUM(B18,B43,B54,B77,B82,B105,B113)</f>
        <v>1249124071937.3816</v>
      </c>
      <c r="C114" s="98"/>
      <c r="D114" s="73">
        <f>SUM(D18,D43,D54,D77,D82,D105,D113)</f>
        <v>1256549455831.3418</v>
      </c>
      <c r="E114" s="98"/>
      <c r="F114" s="117">
        <f>((D114-B114)/B114)</f>
        <v>5.944472659504106E-3</v>
      </c>
      <c r="G114" s="117"/>
      <c r="H114" s="73">
        <f>SUM(H18,H43,H54,H77,H82,H105,H113)</f>
        <v>1260256611329.1316</v>
      </c>
      <c r="I114" s="98"/>
      <c r="J114" s="117">
        <f>((H114-D114)/D114)</f>
        <v>2.9502662872406523E-3</v>
      </c>
      <c r="K114" s="117"/>
      <c r="L114" s="73">
        <f>SUM(L18,L43,L54,L77,L82,L105,L113)</f>
        <v>1258149626284.532</v>
      </c>
      <c r="M114" s="98"/>
      <c r="N114" s="117">
        <f>((L114-H114)/H114)</f>
        <v>-1.6718698602005144E-3</v>
      </c>
      <c r="O114" s="117"/>
      <c r="P114" s="73">
        <f>SUM(P18,P43,P54,P77,P82,P105,P113)</f>
        <v>1265504518000.1021</v>
      </c>
      <c r="Q114" s="98"/>
      <c r="R114" s="117">
        <f>((P114-L114)/L114)</f>
        <v>5.8458005009228934E-3</v>
      </c>
      <c r="S114" s="117"/>
      <c r="T114" s="73">
        <f>SUM(T18,T43,T54,T77,T82,T105,T113)</f>
        <v>1281635539657.2019</v>
      </c>
      <c r="U114" s="98"/>
      <c r="V114" s="117">
        <f>((T114-P114)/P114)</f>
        <v>1.2746712024854702E-2</v>
      </c>
      <c r="W114" s="117"/>
      <c r="X114" s="73">
        <f>SUM(X18,X43,X54,X77,X82,X105,X113)</f>
        <v>1302720657837.8218</v>
      </c>
      <c r="Y114" s="98"/>
      <c r="Z114" s="117">
        <f>((X114-T114)/T114)</f>
        <v>1.6451727131614573E-2</v>
      </c>
      <c r="AA114" s="117"/>
      <c r="AB114" s="73">
        <f>SUM(AB18,AB43,AB54,AB77,AB82,AB105,AB113)</f>
        <v>1319223915660.9104</v>
      </c>
      <c r="AC114" s="98"/>
      <c r="AD114" s="117">
        <f>((AB114-X114)/X114)</f>
        <v>1.2668301315248771E-2</v>
      </c>
      <c r="AE114" s="117"/>
      <c r="AF114" s="73">
        <f>SUM(AF18,AF43,AF54,AF77,AF82,AF105,AF113)</f>
        <v>1310154847686.7959</v>
      </c>
      <c r="AG114" s="98"/>
      <c r="AH114" s="117">
        <f>((AF114-AB114)/AB114)</f>
        <v>-6.8745478811086001E-3</v>
      </c>
      <c r="AI114" s="117"/>
      <c r="AJ114" s="118">
        <f t="shared" si="70"/>
        <v>6.007607772259573E-3</v>
      </c>
      <c r="AK114" s="118"/>
      <c r="AL114" s="119">
        <f t="shared" si="72"/>
        <v>4.2660789519015314E-2</v>
      </c>
      <c r="AM114" s="119"/>
      <c r="AN114" s="120">
        <f t="shared" si="74"/>
        <v>7.8664006051961805E-3</v>
      </c>
      <c r="AO114" s="205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1"/>
      <c r="B115" s="279"/>
      <c r="C115" s="279"/>
      <c r="D115" s="279"/>
      <c r="E115" s="279"/>
      <c r="F115" s="117"/>
      <c r="G115" s="117"/>
      <c r="H115" s="279"/>
      <c r="I115" s="279"/>
      <c r="J115" s="117"/>
      <c r="K115" s="117"/>
      <c r="L115" s="279"/>
      <c r="M115" s="279"/>
      <c r="N115" s="117"/>
      <c r="O115" s="117"/>
      <c r="P115" s="279"/>
      <c r="Q115" s="279"/>
      <c r="R115" s="117"/>
      <c r="S115" s="117"/>
      <c r="T115" s="279"/>
      <c r="U115" s="279"/>
      <c r="V115" s="117"/>
      <c r="W115" s="117"/>
      <c r="X115" s="279"/>
      <c r="Y115" s="279"/>
      <c r="Z115" s="117"/>
      <c r="AA115" s="117"/>
      <c r="AB115" s="279"/>
      <c r="AC115" s="279"/>
      <c r="AD115" s="117"/>
      <c r="AE115" s="117"/>
      <c r="AF115" s="279"/>
      <c r="AG115" s="279"/>
      <c r="AH115" s="117"/>
      <c r="AI115" s="117"/>
      <c r="AJ115" s="118"/>
      <c r="AK115" s="118"/>
      <c r="AL115" s="119"/>
      <c r="AM115" s="119"/>
      <c r="AN115" s="120"/>
      <c r="AO115" s="205"/>
      <c r="AP115" s="124"/>
      <c r="AQ115" s="434" t="s">
        <v>111</v>
      </c>
      <c r="AR115" s="434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4" t="s">
        <v>64</v>
      </c>
      <c r="B116" s="429" t="s">
        <v>191</v>
      </c>
      <c r="C116" s="430"/>
      <c r="D116" s="424" t="s">
        <v>192</v>
      </c>
      <c r="E116" s="425"/>
      <c r="F116" s="424" t="s">
        <v>85</v>
      </c>
      <c r="G116" s="425"/>
      <c r="H116" s="429" t="s">
        <v>193</v>
      </c>
      <c r="I116" s="430"/>
      <c r="J116" s="424" t="s">
        <v>85</v>
      </c>
      <c r="K116" s="425"/>
      <c r="L116" s="424" t="s">
        <v>194</v>
      </c>
      <c r="M116" s="425"/>
      <c r="N116" s="424" t="s">
        <v>85</v>
      </c>
      <c r="O116" s="425"/>
      <c r="P116" s="424" t="s">
        <v>195</v>
      </c>
      <c r="Q116" s="425"/>
      <c r="R116" s="424" t="s">
        <v>85</v>
      </c>
      <c r="S116" s="425"/>
      <c r="T116" s="424" t="s">
        <v>196</v>
      </c>
      <c r="U116" s="425"/>
      <c r="V116" s="424" t="s">
        <v>85</v>
      </c>
      <c r="W116" s="425"/>
      <c r="X116" s="424" t="s">
        <v>198</v>
      </c>
      <c r="Y116" s="425"/>
      <c r="Z116" s="424" t="s">
        <v>85</v>
      </c>
      <c r="AA116" s="425"/>
      <c r="AB116" s="424" t="s">
        <v>199</v>
      </c>
      <c r="AC116" s="425"/>
      <c r="AD116" s="424" t="s">
        <v>85</v>
      </c>
      <c r="AE116" s="425"/>
      <c r="AF116" s="429" t="s">
        <v>202</v>
      </c>
      <c r="AG116" s="430"/>
      <c r="AH116" s="424" t="s">
        <v>85</v>
      </c>
      <c r="AI116" s="425"/>
      <c r="AJ116" s="433" t="s">
        <v>105</v>
      </c>
      <c r="AK116" s="433"/>
      <c r="AL116" s="433" t="s">
        <v>106</v>
      </c>
      <c r="AM116" s="433"/>
      <c r="AN116" s="433" t="s">
        <v>95</v>
      </c>
      <c r="AO116" s="435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4"/>
      <c r="B117" s="364" t="s">
        <v>98</v>
      </c>
      <c r="C117" s="365" t="s">
        <v>99</v>
      </c>
      <c r="D117" s="208" t="s">
        <v>98</v>
      </c>
      <c r="E117" s="209" t="s">
        <v>99</v>
      </c>
      <c r="F117" s="367" t="s">
        <v>97</v>
      </c>
      <c r="G117" s="367" t="s">
        <v>5</v>
      </c>
      <c r="H117" s="364" t="s">
        <v>98</v>
      </c>
      <c r="I117" s="365" t="s">
        <v>99</v>
      </c>
      <c r="J117" s="369" t="s">
        <v>97</v>
      </c>
      <c r="K117" s="369" t="s">
        <v>5</v>
      </c>
      <c r="L117" s="208" t="s">
        <v>98</v>
      </c>
      <c r="M117" s="209" t="s">
        <v>99</v>
      </c>
      <c r="N117" s="372" t="s">
        <v>97</v>
      </c>
      <c r="O117" s="372" t="s">
        <v>5</v>
      </c>
      <c r="P117" s="208" t="s">
        <v>98</v>
      </c>
      <c r="Q117" s="209" t="s">
        <v>99</v>
      </c>
      <c r="R117" s="373" t="s">
        <v>97</v>
      </c>
      <c r="S117" s="373" t="s">
        <v>5</v>
      </c>
      <c r="T117" s="208" t="s">
        <v>98</v>
      </c>
      <c r="U117" s="209" t="s">
        <v>99</v>
      </c>
      <c r="V117" s="375" t="s">
        <v>97</v>
      </c>
      <c r="W117" s="375" t="s">
        <v>5</v>
      </c>
      <c r="X117" s="208" t="s">
        <v>98</v>
      </c>
      <c r="Y117" s="209" t="s">
        <v>99</v>
      </c>
      <c r="Z117" s="380" t="s">
        <v>97</v>
      </c>
      <c r="AA117" s="380" t="s">
        <v>5</v>
      </c>
      <c r="AB117" s="208" t="s">
        <v>98</v>
      </c>
      <c r="AC117" s="209" t="s">
        <v>99</v>
      </c>
      <c r="AD117" s="382" t="s">
        <v>97</v>
      </c>
      <c r="AE117" s="382" t="s">
        <v>5</v>
      </c>
      <c r="AF117" s="364" t="s">
        <v>98</v>
      </c>
      <c r="AG117" s="365" t="s">
        <v>99</v>
      </c>
      <c r="AH117" s="383" t="s">
        <v>97</v>
      </c>
      <c r="AI117" s="383" t="s">
        <v>5</v>
      </c>
      <c r="AJ117" s="254" t="s">
        <v>104</v>
      </c>
      <c r="AK117" s="254" t="s">
        <v>104</v>
      </c>
      <c r="AL117" s="254" t="s">
        <v>104</v>
      </c>
      <c r="AM117" s="254" t="s">
        <v>104</v>
      </c>
      <c r="AN117" s="254" t="s">
        <v>104</v>
      </c>
      <c r="AO117" s="255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45</v>
      </c>
      <c r="B118" s="181">
        <v>1762824000</v>
      </c>
      <c r="C118" s="180">
        <v>11.76</v>
      </c>
      <c r="D118" s="181">
        <v>1764323000</v>
      </c>
      <c r="E118" s="180">
        <v>11.77</v>
      </c>
      <c r="F118" s="117">
        <f t="shared" ref="F118:F127" si="128">((D118-B118)/B118)</f>
        <v>8.5034013605442174E-4</v>
      </c>
      <c r="G118" s="117">
        <f t="shared" ref="G118:G127" si="129">((E118-C118)/C118)</f>
        <v>8.5034013605440363E-4</v>
      </c>
      <c r="H118" s="181">
        <v>1765822000</v>
      </c>
      <c r="I118" s="180">
        <v>11.78</v>
      </c>
      <c r="J118" s="117">
        <f t="shared" ref="J118:J127" si="130">((H118-D118)/D118)</f>
        <v>8.4961767204757861E-4</v>
      </c>
      <c r="K118" s="117">
        <f t="shared" ref="K118:K127" si="131">((I118-E118)/E118)</f>
        <v>8.496176720475605E-4</v>
      </c>
      <c r="L118" s="181">
        <v>1771818000</v>
      </c>
      <c r="M118" s="180">
        <v>11.82</v>
      </c>
      <c r="N118" s="117">
        <f t="shared" ref="N118:N127" si="132">((L118-H118)/H118)</f>
        <v>3.3955857385398981E-3</v>
      </c>
      <c r="O118" s="117">
        <f t="shared" ref="O118:O127" si="133">((M118-I118)/I118)</f>
        <v>3.3955857385399766E-3</v>
      </c>
      <c r="P118" s="181">
        <v>1648900000</v>
      </c>
      <c r="Q118" s="180">
        <v>11</v>
      </c>
      <c r="R118" s="117">
        <f t="shared" ref="R118:R127" si="134">((P118-L118)/L118)</f>
        <v>-6.9373942470389166E-2</v>
      </c>
      <c r="S118" s="117">
        <f t="shared" ref="S118:S127" si="135">((Q118-M118)/M118)</f>
        <v>-6.9373942470389194E-2</v>
      </c>
      <c r="T118" s="181">
        <v>1725349000</v>
      </c>
      <c r="U118" s="180">
        <v>11.51</v>
      </c>
      <c r="V118" s="117">
        <f t="shared" ref="V118:V127" si="136">((T118-P118)/P118)</f>
        <v>4.6363636363636364E-2</v>
      </c>
      <c r="W118" s="117">
        <f t="shared" ref="W118:W127" si="137">((U118-Q118)/Q118)</f>
        <v>4.6363636363636343E-2</v>
      </c>
      <c r="X118" s="181">
        <v>1692371000</v>
      </c>
      <c r="Y118" s="180">
        <v>11.29</v>
      </c>
      <c r="Z118" s="117">
        <f t="shared" ref="Z118:Z127" si="138">((X118-T118)/T118)</f>
        <v>-1.9113814074717638E-2</v>
      </c>
      <c r="AA118" s="117">
        <f t="shared" ref="AA118:AA127" si="139">((Y118-U118)/U118)</f>
        <v>-1.9113814074717694E-2</v>
      </c>
      <c r="AB118" s="181">
        <v>1689373000</v>
      </c>
      <c r="AC118" s="180">
        <v>11.61</v>
      </c>
      <c r="AD118" s="117">
        <f t="shared" ref="AD118:AD127" si="140">((AB118-X118)/X118)</f>
        <v>-1.7714791851195749E-3</v>
      </c>
      <c r="AE118" s="117">
        <f t="shared" ref="AE118:AE127" si="141">((AC118-Y118)/Y118)</f>
        <v>2.8343666961913226E-2</v>
      </c>
      <c r="AF118" s="181">
        <v>1689373000</v>
      </c>
      <c r="AG118" s="180">
        <v>11.53</v>
      </c>
      <c r="AH118" s="117">
        <f t="shared" ref="AH118:AH127" si="142">((AF118-AB118)/AB118)</f>
        <v>0</v>
      </c>
      <c r="AI118" s="117">
        <f t="shared" ref="AI118:AI127" si="143">((AG118-AC118)/AC118)</f>
        <v>-6.8906115417743385E-3</v>
      </c>
      <c r="AJ118" s="118">
        <f t="shared" ref="AJ118" si="144">AVERAGE(F118,J118,N118,R118,V118,Z118,AD118,AH118)</f>
        <v>-4.8500069774935145E-3</v>
      </c>
      <c r="AK118" s="118">
        <f t="shared" ref="AK118" si="145">AVERAGE(G118,K118,O118,S118,W118,AA118,AE118,AI118)</f>
        <v>-1.9469401518362158E-3</v>
      </c>
      <c r="AL118" s="119">
        <f t="shared" ref="AL118" si="146">((AF118-D118)/D118)</f>
        <v>-4.2480883602378929E-2</v>
      </c>
      <c r="AM118" s="119">
        <f t="shared" ref="AM118" si="147">((AG118-E118)/E118)</f>
        <v>-2.0390824129141904E-2</v>
      </c>
      <c r="AN118" s="120">
        <f t="shared" ref="AN118" si="148">STDEV(F118,J118,N118,R118,V118,Z118,AD118,AH118)</f>
        <v>3.1972311876997762E-2</v>
      </c>
      <c r="AO118" s="205">
        <f t="shared" ref="AO118" si="149">STDEV(G118,K118,O118,S118,W118,AA118,AE118,AI118)</f>
        <v>3.4144990987801861E-2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1" t="s">
        <v>81</v>
      </c>
      <c r="B119" s="181">
        <v>253908495.13999999</v>
      </c>
      <c r="C119" s="180">
        <v>2.98</v>
      </c>
      <c r="D119" s="181">
        <v>262428914.44</v>
      </c>
      <c r="E119" s="180">
        <v>3.08</v>
      </c>
      <c r="F119" s="117">
        <f t="shared" si="128"/>
        <v>3.3557046979865821E-2</v>
      </c>
      <c r="G119" s="117">
        <f t="shared" si="129"/>
        <v>3.35570469798658E-2</v>
      </c>
      <c r="H119" s="181">
        <v>262428914.44</v>
      </c>
      <c r="I119" s="180">
        <v>3.08</v>
      </c>
      <c r="J119" s="117">
        <f t="shared" si="130"/>
        <v>0</v>
      </c>
      <c r="K119" s="117">
        <f t="shared" si="131"/>
        <v>0</v>
      </c>
      <c r="L119" s="181">
        <v>255612579</v>
      </c>
      <c r="M119" s="180">
        <v>3</v>
      </c>
      <c r="N119" s="117">
        <f t="shared" si="132"/>
        <v>-2.5974025974025965E-2</v>
      </c>
      <c r="O119" s="117">
        <f t="shared" si="133"/>
        <v>-2.5974025974025997E-2</v>
      </c>
      <c r="P119" s="181">
        <v>255612579</v>
      </c>
      <c r="Q119" s="180">
        <v>3</v>
      </c>
      <c r="R119" s="117">
        <f t="shared" si="134"/>
        <v>0</v>
      </c>
      <c r="S119" s="117">
        <f t="shared" si="135"/>
        <v>0</v>
      </c>
      <c r="T119" s="181">
        <v>246240117.77000001</v>
      </c>
      <c r="U119" s="180">
        <v>2.89</v>
      </c>
      <c r="V119" s="117">
        <f t="shared" si="136"/>
        <v>-3.6666666666666625E-2</v>
      </c>
      <c r="W119" s="117">
        <f t="shared" si="137"/>
        <v>-3.6666666666666625E-2</v>
      </c>
      <c r="X119" s="181">
        <v>228347237.24000001</v>
      </c>
      <c r="Y119" s="180">
        <v>2.68</v>
      </c>
      <c r="Z119" s="117">
        <f t="shared" si="138"/>
        <v>-7.2664359861591699E-2</v>
      </c>
      <c r="AA119" s="117">
        <f t="shared" si="139"/>
        <v>-7.2664359861591685E-2</v>
      </c>
      <c r="AB119" s="181">
        <v>250500327.41999999</v>
      </c>
      <c r="AC119" s="180">
        <v>2.94</v>
      </c>
      <c r="AD119" s="117">
        <f t="shared" si="140"/>
        <v>9.701492537313422E-2</v>
      </c>
      <c r="AE119" s="117">
        <f t="shared" si="141"/>
        <v>9.7014925373134248E-2</v>
      </c>
      <c r="AF119" s="181">
        <v>275209543.38999999</v>
      </c>
      <c r="AG119" s="180">
        <v>3.23</v>
      </c>
      <c r="AH119" s="117">
        <f t="shared" si="142"/>
        <v>9.8639455782312924E-2</v>
      </c>
      <c r="AI119" s="117">
        <f t="shared" si="143"/>
        <v>9.8639455782312938E-2</v>
      </c>
      <c r="AJ119" s="118">
        <f t="shared" ref="AJ119:AJ129" si="150">AVERAGE(F119,J119,N119,R119,V119,Z119,AD119,AH119)</f>
        <v>1.1738296954128584E-2</v>
      </c>
      <c r="AK119" s="118">
        <f t="shared" ref="AK119:AK127" si="151">AVERAGE(G119,K119,O119,S119,W119,AA119,AE119,AI119)</f>
        <v>1.1738296954128586E-2</v>
      </c>
      <c r="AL119" s="119">
        <f t="shared" ref="AL119:AL129" si="152">((AF119-D119)/D119)</f>
        <v>4.8701298701298655E-2</v>
      </c>
      <c r="AM119" s="119">
        <f t="shared" ref="AM119:AM127" si="153">((AG119-E119)/E119)</f>
        <v>4.8701298701298669E-2</v>
      </c>
      <c r="AN119" s="120">
        <f t="shared" ref="AN119:AN129" si="154">STDEV(F119,J119,N119,R119,V119,Z119,AD119,AH119)</f>
        <v>6.148706731032013E-2</v>
      </c>
      <c r="AO119" s="205">
        <f t="shared" ref="AO119:AO127" si="155">STDEV(G119,K119,O119,S119,W119,AA119,AE119,AI119)</f>
        <v>6.1487067310320137E-2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1" t="s">
        <v>70</v>
      </c>
      <c r="B120" s="181">
        <v>106063422.08</v>
      </c>
      <c r="C120" s="180">
        <v>4.13</v>
      </c>
      <c r="D120" s="181">
        <v>110942853.12</v>
      </c>
      <c r="E120" s="180">
        <v>4.32</v>
      </c>
      <c r="F120" s="117">
        <f t="shared" si="128"/>
        <v>4.600484261501217E-2</v>
      </c>
      <c r="G120" s="117">
        <f t="shared" si="129"/>
        <v>4.6004842615012205E-2</v>
      </c>
      <c r="H120" s="181">
        <v>110942853.12</v>
      </c>
      <c r="I120" s="180">
        <v>4.32</v>
      </c>
      <c r="J120" s="117">
        <f t="shared" si="130"/>
        <v>0</v>
      </c>
      <c r="K120" s="117">
        <f t="shared" si="131"/>
        <v>0</v>
      </c>
      <c r="L120" s="181">
        <v>109145168</v>
      </c>
      <c r="M120" s="180">
        <v>4.25</v>
      </c>
      <c r="N120" s="117">
        <f t="shared" si="132"/>
        <v>-1.6203703703703744E-2</v>
      </c>
      <c r="O120" s="117">
        <f t="shared" si="133"/>
        <v>-1.6203703703703769E-2</v>
      </c>
      <c r="P120" s="181">
        <v>110942853.12</v>
      </c>
      <c r="Q120" s="180">
        <v>4.32</v>
      </c>
      <c r="R120" s="117">
        <f t="shared" si="134"/>
        <v>1.647058823529416E-2</v>
      </c>
      <c r="S120" s="117">
        <f t="shared" si="135"/>
        <v>1.6470588235294185E-2</v>
      </c>
      <c r="T120" s="181">
        <v>110172416.64</v>
      </c>
      <c r="U120" s="180">
        <v>4.29</v>
      </c>
      <c r="V120" s="117">
        <f t="shared" si="136"/>
        <v>-6.9444444444444814E-3</v>
      </c>
      <c r="W120" s="117">
        <f t="shared" si="137"/>
        <v>-6.9444444444445013E-3</v>
      </c>
      <c r="X120" s="181">
        <v>110686040.95999999</v>
      </c>
      <c r="Y120" s="180">
        <v>4.3099999999999996</v>
      </c>
      <c r="Z120" s="117">
        <f t="shared" si="138"/>
        <v>4.6620046620045969E-3</v>
      </c>
      <c r="AA120" s="117">
        <f t="shared" si="139"/>
        <v>4.6620046620045623E-3</v>
      </c>
      <c r="AB120" s="181">
        <v>106320234.23999999</v>
      </c>
      <c r="AC120" s="180">
        <v>4.1399999999999997</v>
      </c>
      <c r="AD120" s="117">
        <f t="shared" si="140"/>
        <v>-3.9443155452436186E-2</v>
      </c>
      <c r="AE120" s="117">
        <f t="shared" si="141"/>
        <v>-3.9443155452436179E-2</v>
      </c>
      <c r="AF120" s="181">
        <v>106320234.23999999</v>
      </c>
      <c r="AG120" s="180">
        <v>4.1399999999999997</v>
      </c>
      <c r="AH120" s="117">
        <f t="shared" si="142"/>
        <v>0</v>
      </c>
      <c r="AI120" s="117">
        <f t="shared" si="143"/>
        <v>0</v>
      </c>
      <c r="AJ120" s="118">
        <f t="shared" si="150"/>
        <v>5.6826648896581445E-4</v>
      </c>
      <c r="AK120" s="118">
        <f t="shared" si="151"/>
        <v>5.6826648896581185E-4</v>
      </c>
      <c r="AL120" s="119">
        <f t="shared" si="152"/>
        <v>-4.1666666666666755E-2</v>
      </c>
      <c r="AM120" s="119">
        <f t="shared" si="153"/>
        <v>-4.1666666666666803E-2</v>
      </c>
      <c r="AN120" s="120">
        <f t="shared" si="154"/>
        <v>2.470808002109488E-2</v>
      </c>
      <c r="AO120" s="205">
        <f t="shared" si="155"/>
        <v>2.470808002109489E-2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71</v>
      </c>
      <c r="B121" s="181">
        <v>118107588.06</v>
      </c>
      <c r="C121" s="180">
        <v>11.22</v>
      </c>
      <c r="D121" s="181">
        <v>118107588.06</v>
      </c>
      <c r="E121" s="180">
        <v>11.22</v>
      </c>
      <c r="F121" s="117">
        <f t="shared" si="128"/>
        <v>0</v>
      </c>
      <c r="G121" s="117">
        <f t="shared" si="129"/>
        <v>0</v>
      </c>
      <c r="H121" s="181">
        <v>127370928.3</v>
      </c>
      <c r="I121" s="180">
        <v>12.1</v>
      </c>
      <c r="J121" s="117">
        <f t="shared" si="130"/>
        <v>7.8431372549019565E-2</v>
      </c>
      <c r="K121" s="117">
        <f t="shared" si="131"/>
        <v>7.843137254901951E-2</v>
      </c>
      <c r="L121" s="181">
        <v>125686684.62</v>
      </c>
      <c r="M121" s="180">
        <v>11.94</v>
      </c>
      <c r="N121" s="117">
        <f t="shared" si="132"/>
        <v>-1.3223140495867708E-2</v>
      </c>
      <c r="O121" s="117">
        <f t="shared" si="133"/>
        <v>-1.322314049586778E-2</v>
      </c>
      <c r="P121" s="181">
        <v>125265623.7</v>
      </c>
      <c r="Q121" s="180">
        <v>11.9</v>
      </c>
      <c r="R121" s="117">
        <f t="shared" si="134"/>
        <v>-3.3500837520938163E-3</v>
      </c>
      <c r="S121" s="117">
        <f t="shared" si="135"/>
        <v>-3.3500837520937313E-3</v>
      </c>
      <c r="T121" s="181">
        <v>125791949.84999999</v>
      </c>
      <c r="U121" s="180">
        <v>11.95</v>
      </c>
      <c r="V121" s="117">
        <f t="shared" si="136"/>
        <v>4.2016806722688363E-3</v>
      </c>
      <c r="W121" s="117">
        <f t="shared" si="137"/>
        <v>4.201680672268818E-3</v>
      </c>
      <c r="X121" s="181">
        <v>117791792.37</v>
      </c>
      <c r="Y121" s="180">
        <v>11.19</v>
      </c>
      <c r="Z121" s="117">
        <f t="shared" si="138"/>
        <v>-6.3598326359832549E-2</v>
      </c>
      <c r="AA121" s="117">
        <f t="shared" si="139"/>
        <v>-6.3598326359832619E-2</v>
      </c>
      <c r="AB121" s="181">
        <v>115791753</v>
      </c>
      <c r="AC121" s="180">
        <v>11</v>
      </c>
      <c r="AD121" s="117">
        <f t="shared" si="140"/>
        <v>-1.6979445933869568E-2</v>
      </c>
      <c r="AE121" s="117">
        <f t="shared" si="141"/>
        <v>-1.6979445933869481E-2</v>
      </c>
      <c r="AF121" s="181">
        <v>115791753</v>
      </c>
      <c r="AG121" s="180">
        <v>11</v>
      </c>
      <c r="AH121" s="117">
        <f t="shared" si="142"/>
        <v>0</v>
      </c>
      <c r="AI121" s="117">
        <f t="shared" si="143"/>
        <v>0</v>
      </c>
      <c r="AJ121" s="118">
        <f t="shared" si="150"/>
        <v>-1.8147429150469048E-3</v>
      </c>
      <c r="AK121" s="118">
        <f t="shared" si="151"/>
        <v>-1.8147429150469113E-3</v>
      </c>
      <c r="AL121" s="119">
        <f t="shared" si="152"/>
        <v>-1.9607843137254923E-2</v>
      </c>
      <c r="AM121" s="119">
        <f t="shared" si="153"/>
        <v>-1.9607843137254957E-2</v>
      </c>
      <c r="AN121" s="120">
        <f t="shared" si="154"/>
        <v>3.9027300318999383E-2</v>
      </c>
      <c r="AO121" s="205">
        <f t="shared" si="155"/>
        <v>3.9027300318999376E-2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119</v>
      </c>
      <c r="B122" s="181">
        <v>713647176.48000002</v>
      </c>
      <c r="C122" s="180">
        <v>202.72</v>
      </c>
      <c r="D122" s="181">
        <v>703402931.78999996</v>
      </c>
      <c r="E122" s="180">
        <v>199.81</v>
      </c>
      <c r="F122" s="117">
        <f t="shared" si="128"/>
        <v>-1.4354775059195029E-2</v>
      </c>
      <c r="G122" s="117">
        <f t="shared" si="129"/>
        <v>-1.4354775059194932E-2</v>
      </c>
      <c r="H122" s="181">
        <v>703402931.78999996</v>
      </c>
      <c r="I122" s="180">
        <v>199.81</v>
      </c>
      <c r="J122" s="117">
        <f t="shared" si="130"/>
        <v>0</v>
      </c>
      <c r="K122" s="117">
        <f t="shared" si="131"/>
        <v>0</v>
      </c>
      <c r="L122" s="181">
        <v>680520598.28999996</v>
      </c>
      <c r="M122" s="180">
        <v>193.31</v>
      </c>
      <c r="N122" s="117">
        <f t="shared" si="132"/>
        <v>-3.2530904359141188E-2</v>
      </c>
      <c r="O122" s="117">
        <f t="shared" si="133"/>
        <v>-3.2530904359141181E-2</v>
      </c>
      <c r="P122" s="181">
        <v>689990364</v>
      </c>
      <c r="Q122" s="180">
        <v>196</v>
      </c>
      <c r="R122" s="117">
        <f t="shared" si="134"/>
        <v>1.3915472557032802E-2</v>
      </c>
      <c r="S122" s="117">
        <f t="shared" si="135"/>
        <v>1.3915472557032734E-2</v>
      </c>
      <c r="T122" s="181">
        <v>689990364</v>
      </c>
      <c r="U122" s="180">
        <v>196</v>
      </c>
      <c r="V122" s="117">
        <f t="shared" si="136"/>
        <v>0</v>
      </c>
      <c r="W122" s="117">
        <f t="shared" si="137"/>
        <v>0</v>
      </c>
      <c r="X122" s="181">
        <v>754940987.54999995</v>
      </c>
      <c r="Y122" s="180">
        <v>214.45</v>
      </c>
      <c r="Z122" s="117">
        <f t="shared" si="138"/>
        <v>9.4132653061224425E-2</v>
      </c>
      <c r="AA122" s="117">
        <f t="shared" si="139"/>
        <v>9.4132653061224425E-2</v>
      </c>
      <c r="AB122" s="181">
        <v>762157723.5</v>
      </c>
      <c r="AC122" s="180">
        <v>216.5</v>
      </c>
      <c r="AD122" s="117">
        <f t="shared" si="140"/>
        <v>9.5593378409886392E-3</v>
      </c>
      <c r="AE122" s="117">
        <f t="shared" si="141"/>
        <v>9.5593378409886288E-3</v>
      </c>
      <c r="AF122" s="181">
        <v>762157723.5</v>
      </c>
      <c r="AG122" s="180">
        <v>216.5</v>
      </c>
      <c r="AH122" s="117">
        <f t="shared" si="142"/>
        <v>0</v>
      </c>
      <c r="AI122" s="117">
        <f t="shared" si="143"/>
        <v>0</v>
      </c>
      <c r="AJ122" s="118">
        <f t="shared" si="150"/>
        <v>8.8402230051137058E-3</v>
      </c>
      <c r="AK122" s="118">
        <f t="shared" si="151"/>
        <v>8.8402230051137093E-3</v>
      </c>
      <c r="AL122" s="119">
        <f t="shared" si="152"/>
        <v>8.3529352885241034E-2</v>
      </c>
      <c r="AM122" s="119">
        <f t="shared" si="153"/>
        <v>8.3529352885240965E-2</v>
      </c>
      <c r="AN122" s="120">
        <f t="shared" si="154"/>
        <v>3.7388120061192624E-2</v>
      </c>
      <c r="AO122" s="205">
        <f t="shared" si="155"/>
        <v>3.738812006119261E-2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47</v>
      </c>
      <c r="B123" s="181">
        <v>1050000000</v>
      </c>
      <c r="C123" s="180">
        <v>7000</v>
      </c>
      <c r="D123" s="181">
        <v>1126500000</v>
      </c>
      <c r="E123" s="180">
        <v>7510</v>
      </c>
      <c r="F123" s="117">
        <f t="shared" si="128"/>
        <v>7.2857142857142856E-2</v>
      </c>
      <c r="G123" s="117">
        <f t="shared" si="129"/>
        <v>7.2857142857142856E-2</v>
      </c>
      <c r="H123" s="181">
        <v>2747500000</v>
      </c>
      <c r="I123" s="180">
        <v>7850</v>
      </c>
      <c r="J123" s="117">
        <f t="shared" si="130"/>
        <v>1.4389702618730582</v>
      </c>
      <c r="K123" s="117">
        <f t="shared" si="131"/>
        <v>4.5272969374167776E-2</v>
      </c>
      <c r="L123" s="181">
        <v>7770000000</v>
      </c>
      <c r="M123" s="180">
        <v>7400</v>
      </c>
      <c r="N123" s="117">
        <f t="shared" si="132"/>
        <v>1.8280254777070064</v>
      </c>
      <c r="O123" s="117">
        <f t="shared" si="133"/>
        <v>-5.7324840764331211E-2</v>
      </c>
      <c r="P123" s="181">
        <v>7796250000</v>
      </c>
      <c r="Q123" s="180">
        <v>7425</v>
      </c>
      <c r="R123" s="117">
        <f t="shared" si="134"/>
        <v>3.3783783783783786E-3</v>
      </c>
      <c r="S123" s="117">
        <f t="shared" si="135"/>
        <v>3.3783783783783786E-3</v>
      </c>
      <c r="T123" s="181">
        <v>8400000000</v>
      </c>
      <c r="U123" s="180">
        <v>8000</v>
      </c>
      <c r="V123" s="117">
        <f t="shared" si="136"/>
        <v>7.7441077441077436E-2</v>
      </c>
      <c r="W123" s="117">
        <f t="shared" si="137"/>
        <v>7.7441077441077436E-2</v>
      </c>
      <c r="X123" s="181">
        <v>8200500000</v>
      </c>
      <c r="Y123" s="180">
        <v>7810</v>
      </c>
      <c r="Z123" s="117">
        <f t="shared" si="138"/>
        <v>-2.375E-2</v>
      </c>
      <c r="AA123" s="117">
        <f t="shared" si="139"/>
        <v>-2.375E-2</v>
      </c>
      <c r="AB123" s="181">
        <v>15600000000</v>
      </c>
      <c r="AC123" s="180">
        <v>8000</v>
      </c>
      <c r="AD123" s="117">
        <f t="shared" si="140"/>
        <v>0.90232302908359241</v>
      </c>
      <c r="AE123" s="117">
        <f t="shared" si="141"/>
        <v>2.4327784891165175E-2</v>
      </c>
      <c r="AF123" s="181">
        <v>15580500000</v>
      </c>
      <c r="AG123" s="180">
        <v>7990</v>
      </c>
      <c r="AH123" s="117">
        <f t="shared" si="142"/>
        <v>-1.25E-3</v>
      </c>
      <c r="AI123" s="117">
        <f t="shared" si="143"/>
        <v>-1.25E-3</v>
      </c>
      <c r="AJ123" s="118">
        <f t="shared" si="150"/>
        <v>0.53724942091753192</v>
      </c>
      <c r="AK123" s="118">
        <f t="shared" si="151"/>
        <v>1.7619064022200048E-2</v>
      </c>
      <c r="AL123" s="119">
        <f t="shared" si="152"/>
        <v>12.830892143808256</v>
      </c>
      <c r="AM123" s="119">
        <f t="shared" si="153"/>
        <v>6.3914780292942744E-2</v>
      </c>
      <c r="AN123" s="120">
        <f t="shared" si="154"/>
        <v>0.7492173259462892</v>
      </c>
      <c r="AO123" s="205">
        <f t="shared" si="155"/>
        <v>4.6792079743695585E-2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65</v>
      </c>
      <c r="B124" s="181">
        <v>400060000</v>
      </c>
      <c r="C124" s="180">
        <v>8.3000000000000007</v>
      </c>
      <c r="D124" s="181">
        <v>400060000</v>
      </c>
      <c r="E124" s="180">
        <v>8.3000000000000007</v>
      </c>
      <c r="F124" s="117">
        <f t="shared" si="128"/>
        <v>0</v>
      </c>
      <c r="G124" s="117">
        <f t="shared" si="129"/>
        <v>0</v>
      </c>
      <c r="H124" s="181">
        <v>400060000</v>
      </c>
      <c r="I124" s="180">
        <v>8.3000000000000007</v>
      </c>
      <c r="J124" s="117">
        <f t="shared" si="130"/>
        <v>0</v>
      </c>
      <c r="K124" s="117">
        <f t="shared" si="131"/>
        <v>0</v>
      </c>
      <c r="L124" s="181">
        <v>400060000</v>
      </c>
      <c r="M124" s="180">
        <v>8.3000000000000007</v>
      </c>
      <c r="N124" s="117">
        <f t="shared" si="132"/>
        <v>0</v>
      </c>
      <c r="O124" s="117">
        <f t="shared" si="133"/>
        <v>0</v>
      </c>
      <c r="P124" s="181">
        <v>435246000</v>
      </c>
      <c r="Q124" s="180">
        <v>9.0299999999999994</v>
      </c>
      <c r="R124" s="117">
        <f t="shared" si="134"/>
        <v>8.7951807228915657E-2</v>
      </c>
      <c r="S124" s="117">
        <f t="shared" si="135"/>
        <v>8.7951807228915491E-2</v>
      </c>
      <c r="T124" s="181">
        <v>437656000</v>
      </c>
      <c r="U124" s="180">
        <v>9.08</v>
      </c>
      <c r="V124" s="117">
        <f t="shared" si="136"/>
        <v>5.5370985603543747E-3</v>
      </c>
      <c r="W124" s="117">
        <f t="shared" si="137"/>
        <v>5.5370985603544537E-3</v>
      </c>
      <c r="X124" s="181">
        <v>445850000</v>
      </c>
      <c r="Y124" s="180">
        <v>9.25</v>
      </c>
      <c r="Z124" s="117">
        <f t="shared" si="138"/>
        <v>1.8722466960352423E-2</v>
      </c>
      <c r="AA124" s="117">
        <f t="shared" si="139"/>
        <v>1.8722466960352416E-2</v>
      </c>
      <c r="AB124" s="181">
        <v>445850000</v>
      </c>
      <c r="AC124" s="180">
        <v>9.25</v>
      </c>
      <c r="AD124" s="117">
        <f t="shared" si="140"/>
        <v>0</v>
      </c>
      <c r="AE124" s="117">
        <f t="shared" si="141"/>
        <v>0</v>
      </c>
      <c r="AF124" s="181">
        <v>445850000</v>
      </c>
      <c r="AG124" s="180">
        <v>9.25</v>
      </c>
      <c r="AH124" s="117">
        <f t="shared" si="142"/>
        <v>0</v>
      </c>
      <c r="AI124" s="117">
        <f t="shared" si="143"/>
        <v>0</v>
      </c>
      <c r="AJ124" s="118">
        <f t="shared" si="150"/>
        <v>1.4026421593702806E-2</v>
      </c>
      <c r="AK124" s="118">
        <f t="shared" si="151"/>
        <v>1.4026421593702794E-2</v>
      </c>
      <c r="AL124" s="119">
        <f t="shared" si="152"/>
        <v>0.1144578313253012</v>
      </c>
      <c r="AM124" s="119">
        <f t="shared" si="153"/>
        <v>0.11445783132530112</v>
      </c>
      <c r="AN124" s="120">
        <f t="shared" si="154"/>
        <v>3.0572598848797754E-2</v>
      </c>
      <c r="AO124" s="205">
        <f t="shared" si="155"/>
        <v>3.0572598848797691E-2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55</v>
      </c>
      <c r="B125" s="181">
        <v>391366284.11000001</v>
      </c>
      <c r="C125" s="179">
        <v>108</v>
      </c>
      <c r="D125" s="181">
        <v>397514297.57999998</v>
      </c>
      <c r="E125" s="179">
        <v>108</v>
      </c>
      <c r="F125" s="117">
        <f t="shared" si="128"/>
        <v>1.5709103516622722E-2</v>
      </c>
      <c r="G125" s="117">
        <f t="shared" si="129"/>
        <v>0</v>
      </c>
      <c r="H125" s="181">
        <v>395621498.87</v>
      </c>
      <c r="I125" s="179">
        <v>106.9</v>
      </c>
      <c r="J125" s="117">
        <f t="shared" si="130"/>
        <v>-4.7615864926696169E-3</v>
      </c>
      <c r="K125" s="117">
        <f t="shared" si="131"/>
        <v>-1.0185185185185132E-2</v>
      </c>
      <c r="L125" s="181">
        <v>397288636.47000003</v>
      </c>
      <c r="M125" s="179">
        <v>108</v>
      </c>
      <c r="N125" s="117">
        <f t="shared" si="132"/>
        <v>4.2139711940878122E-3</v>
      </c>
      <c r="O125" s="117">
        <f t="shared" si="133"/>
        <v>1.0289990645462996E-2</v>
      </c>
      <c r="P125" s="181">
        <v>388706957.75999999</v>
      </c>
      <c r="Q125" s="179">
        <v>108</v>
      </c>
      <c r="R125" s="117">
        <f t="shared" si="134"/>
        <v>-2.1600614571436545E-2</v>
      </c>
      <c r="S125" s="117">
        <f t="shared" si="135"/>
        <v>0</v>
      </c>
      <c r="T125" s="181">
        <v>384732446.88999999</v>
      </c>
      <c r="U125" s="179">
        <v>106</v>
      </c>
      <c r="V125" s="117">
        <f t="shared" si="136"/>
        <v>-1.022495427636259E-2</v>
      </c>
      <c r="W125" s="117">
        <f t="shared" si="137"/>
        <v>-1.8518518518518517E-2</v>
      </c>
      <c r="X125" s="181">
        <v>375647337.56999999</v>
      </c>
      <c r="Y125" s="179">
        <v>100</v>
      </c>
      <c r="Z125" s="117">
        <f t="shared" si="138"/>
        <v>-2.3614097000239608E-2</v>
      </c>
      <c r="AA125" s="117">
        <f t="shared" si="139"/>
        <v>-5.6603773584905662E-2</v>
      </c>
      <c r="AB125" s="181">
        <v>375481211.06</v>
      </c>
      <c r="AC125" s="179">
        <v>94</v>
      </c>
      <c r="AD125" s="117">
        <f t="shared" si="140"/>
        <v>-4.4224061609123911E-4</v>
      </c>
      <c r="AE125" s="117">
        <f t="shared" si="141"/>
        <v>-0.06</v>
      </c>
      <c r="AF125" s="181">
        <v>369794276.38</v>
      </c>
      <c r="AG125" s="179">
        <v>94</v>
      </c>
      <c r="AH125" s="117">
        <f t="shared" si="142"/>
        <v>-1.5145723707307591E-2</v>
      </c>
      <c r="AI125" s="117">
        <f t="shared" si="143"/>
        <v>0</v>
      </c>
      <c r="AJ125" s="118">
        <f t="shared" si="150"/>
        <v>-6.9832677441745809E-3</v>
      </c>
      <c r="AK125" s="118">
        <f t="shared" si="151"/>
        <v>-1.6877185830393288E-2</v>
      </c>
      <c r="AL125" s="119">
        <f t="shared" si="152"/>
        <v>-6.9733394166586721E-2</v>
      </c>
      <c r="AM125" s="119">
        <f t="shared" si="153"/>
        <v>-0.12962962962962962</v>
      </c>
      <c r="AN125" s="120">
        <f t="shared" si="154"/>
        <v>1.3392046177211299E-2</v>
      </c>
      <c r="AO125" s="205">
        <f t="shared" si="155"/>
        <v>2.6933328807268789E-2</v>
      </c>
      <c r="AP125" s="124"/>
      <c r="AQ125" s="206"/>
      <c r="AR125" s="207"/>
      <c r="AS125" s="123"/>
      <c r="AT125" s="123"/>
    </row>
    <row r="126" spans="1:46" s="286" customFormat="1">
      <c r="A126" s="201" t="s">
        <v>121</v>
      </c>
      <c r="B126" s="181">
        <v>663975839.27999997</v>
      </c>
      <c r="C126" s="169">
        <v>120.92</v>
      </c>
      <c r="D126" s="181">
        <v>681810630.59000003</v>
      </c>
      <c r="E126" s="169">
        <v>120.92</v>
      </c>
      <c r="F126" s="117">
        <f t="shared" si="128"/>
        <v>2.6860602833590597E-2</v>
      </c>
      <c r="G126" s="117">
        <f t="shared" si="129"/>
        <v>0</v>
      </c>
      <c r="H126" s="181">
        <v>674076436.37</v>
      </c>
      <c r="I126" s="169">
        <v>120.92</v>
      </c>
      <c r="J126" s="117">
        <f t="shared" si="130"/>
        <v>-1.1343610488013802E-2</v>
      </c>
      <c r="K126" s="117">
        <f t="shared" si="131"/>
        <v>0</v>
      </c>
      <c r="L126" s="181">
        <v>668163436.38</v>
      </c>
      <c r="M126" s="169">
        <v>120.92</v>
      </c>
      <c r="N126" s="117">
        <f t="shared" si="132"/>
        <v>-8.7720022106726903E-3</v>
      </c>
      <c r="O126" s="117">
        <f t="shared" si="133"/>
        <v>0</v>
      </c>
      <c r="P126" s="181">
        <v>659485664.13</v>
      </c>
      <c r="Q126" s="169">
        <v>120.92</v>
      </c>
      <c r="R126" s="117">
        <f t="shared" si="134"/>
        <v>-1.2987499431298948E-2</v>
      </c>
      <c r="S126" s="117">
        <f t="shared" si="135"/>
        <v>0</v>
      </c>
      <c r="T126" s="181">
        <v>645101602.95000005</v>
      </c>
      <c r="U126" s="169">
        <v>120.92</v>
      </c>
      <c r="V126" s="117">
        <f t="shared" si="136"/>
        <v>-2.1811029355695764E-2</v>
      </c>
      <c r="W126" s="117">
        <f t="shared" si="137"/>
        <v>0</v>
      </c>
      <c r="X126" s="181">
        <v>617748393.42999995</v>
      </c>
      <c r="Y126" s="169">
        <v>120.92</v>
      </c>
      <c r="Z126" s="117">
        <f t="shared" si="138"/>
        <v>-4.2401397539420106E-2</v>
      </c>
      <c r="AA126" s="117">
        <f t="shared" si="139"/>
        <v>0</v>
      </c>
      <c r="AB126" s="181">
        <v>612475752.29999995</v>
      </c>
      <c r="AC126" s="169">
        <v>120.92</v>
      </c>
      <c r="AD126" s="117">
        <f t="shared" si="140"/>
        <v>-8.5352567260014479E-3</v>
      </c>
      <c r="AE126" s="117">
        <f t="shared" si="141"/>
        <v>0</v>
      </c>
      <c r="AF126" s="181">
        <v>598331009.10000002</v>
      </c>
      <c r="AG126" s="169">
        <v>120.92</v>
      </c>
      <c r="AH126" s="117">
        <f t="shared" si="142"/>
        <v>-2.309437254761984E-2</v>
      </c>
      <c r="AI126" s="117">
        <f t="shared" si="143"/>
        <v>0</v>
      </c>
      <c r="AJ126" s="118">
        <f t="shared" si="150"/>
        <v>-1.2760570683141501E-2</v>
      </c>
      <c r="AK126" s="118">
        <f t="shared" si="151"/>
        <v>0</v>
      </c>
      <c r="AL126" s="119">
        <f t="shared" si="152"/>
        <v>-0.12243813420415799</v>
      </c>
      <c r="AM126" s="119">
        <f t="shared" si="153"/>
        <v>0</v>
      </c>
      <c r="AN126" s="120">
        <f t="shared" si="154"/>
        <v>1.9540929573122298E-2</v>
      </c>
      <c r="AO126" s="205">
        <f t="shared" si="155"/>
        <v>0</v>
      </c>
      <c r="AP126" s="124"/>
      <c r="AQ126" s="206"/>
      <c r="AR126" s="207"/>
      <c r="AS126" s="123"/>
      <c r="AT126" s="123"/>
    </row>
    <row r="127" spans="1:46" ht="15.75" thickBot="1">
      <c r="A127" s="201" t="s">
        <v>186</v>
      </c>
      <c r="B127" s="181">
        <v>654350000</v>
      </c>
      <c r="C127" s="169">
        <v>100</v>
      </c>
      <c r="D127" s="181">
        <v>654350000</v>
      </c>
      <c r="E127" s="169">
        <v>100</v>
      </c>
      <c r="F127" s="117">
        <f t="shared" si="128"/>
        <v>0</v>
      </c>
      <c r="G127" s="117">
        <f t="shared" si="129"/>
        <v>0</v>
      </c>
      <c r="H127" s="181">
        <v>654350000</v>
      </c>
      <c r="I127" s="169">
        <v>100</v>
      </c>
      <c r="J127" s="117">
        <f t="shared" si="130"/>
        <v>0</v>
      </c>
      <c r="K127" s="117">
        <f t="shared" si="131"/>
        <v>0</v>
      </c>
      <c r="L127" s="181">
        <v>654350000</v>
      </c>
      <c r="M127" s="169">
        <v>100</v>
      </c>
      <c r="N127" s="117">
        <f t="shared" si="132"/>
        <v>0</v>
      </c>
      <c r="O127" s="117">
        <f t="shared" si="133"/>
        <v>0</v>
      </c>
      <c r="P127" s="181">
        <v>654350000</v>
      </c>
      <c r="Q127" s="169">
        <v>100</v>
      </c>
      <c r="R127" s="117">
        <f t="shared" si="134"/>
        <v>0</v>
      </c>
      <c r="S127" s="117">
        <f t="shared" si="135"/>
        <v>0</v>
      </c>
      <c r="T127" s="181">
        <v>654350000</v>
      </c>
      <c r="U127" s="169">
        <v>100</v>
      </c>
      <c r="V127" s="117">
        <f t="shared" si="136"/>
        <v>0</v>
      </c>
      <c r="W127" s="117">
        <f t="shared" si="137"/>
        <v>0</v>
      </c>
      <c r="X127" s="181">
        <v>654350000</v>
      </c>
      <c r="Y127" s="169">
        <v>100</v>
      </c>
      <c r="Z127" s="117">
        <f t="shared" si="138"/>
        <v>0</v>
      </c>
      <c r="AA127" s="117">
        <f t="shared" si="139"/>
        <v>0</v>
      </c>
      <c r="AB127" s="181">
        <v>654350000</v>
      </c>
      <c r="AC127" s="169">
        <v>100</v>
      </c>
      <c r="AD127" s="117">
        <f t="shared" si="140"/>
        <v>0</v>
      </c>
      <c r="AE127" s="117">
        <f t="shared" si="141"/>
        <v>0</v>
      </c>
      <c r="AF127" s="181">
        <v>654350000</v>
      </c>
      <c r="AG127" s="169">
        <v>100</v>
      </c>
      <c r="AH127" s="117">
        <f t="shared" si="142"/>
        <v>0</v>
      </c>
      <c r="AI127" s="117">
        <f t="shared" si="143"/>
        <v>0</v>
      </c>
      <c r="AJ127" s="118">
        <f t="shared" si="150"/>
        <v>0</v>
      </c>
      <c r="AK127" s="118">
        <f t="shared" si="151"/>
        <v>0</v>
      </c>
      <c r="AL127" s="119">
        <f t="shared" si="152"/>
        <v>0</v>
      </c>
      <c r="AM127" s="119">
        <f t="shared" si="153"/>
        <v>0</v>
      </c>
      <c r="AN127" s="120">
        <f t="shared" si="154"/>
        <v>0</v>
      </c>
      <c r="AO127" s="205">
        <f t="shared" si="155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2" t="s">
        <v>48</v>
      </c>
      <c r="B128" s="184">
        <f>SUM(B118:B127)</f>
        <v>6114302805.1499996</v>
      </c>
      <c r="C128" s="174"/>
      <c r="D128" s="184">
        <f>SUM(D118:D127)</f>
        <v>6219440215.5799999</v>
      </c>
      <c r="E128" s="174"/>
      <c r="F128" s="117">
        <f>((D128-B128)/B128)</f>
        <v>1.7195322799754765E-2</v>
      </c>
      <c r="G128" s="117"/>
      <c r="H128" s="184">
        <f>SUM(H118:H127)</f>
        <v>7841575562.8899994</v>
      </c>
      <c r="I128" s="174"/>
      <c r="J128" s="117">
        <f>((H128-D128)/D128)</f>
        <v>0.260816937068785</v>
      </c>
      <c r="K128" s="117"/>
      <c r="L128" s="184">
        <f>SUM(L118:L127)</f>
        <v>12832645102.759998</v>
      </c>
      <c r="M128" s="174"/>
      <c r="N128" s="117">
        <f>((L128-H128)/H128)</f>
        <v>0.63648810112728782</v>
      </c>
      <c r="O128" s="117"/>
      <c r="P128" s="184">
        <f>SUM(P118:P127)</f>
        <v>12764750041.709999</v>
      </c>
      <c r="Q128" s="174"/>
      <c r="R128" s="117">
        <f>((P128-L128)/L128)</f>
        <v>-5.2908079749978141E-3</v>
      </c>
      <c r="S128" s="117"/>
      <c r="T128" s="184">
        <f>SUM(T118:T127)</f>
        <v>13419383898.1</v>
      </c>
      <c r="U128" s="174"/>
      <c r="V128" s="117">
        <f>((T128-P128)/P128)</f>
        <v>5.1284502575524374E-2</v>
      </c>
      <c r="W128" s="117"/>
      <c r="X128" s="184">
        <f>SUM(X118:X127)</f>
        <v>13198232789.119999</v>
      </c>
      <c r="Y128" s="174"/>
      <c r="Z128" s="117">
        <f>((X128-T128)/T128)</f>
        <v>-1.6479974837839865E-2</v>
      </c>
      <c r="AA128" s="117"/>
      <c r="AB128" s="184">
        <f>SUM(AB118:AB127)</f>
        <v>20612300001.52</v>
      </c>
      <c r="AC128" s="174"/>
      <c r="AD128" s="117">
        <f>((AB128-X128)/X128)</f>
        <v>0.56174696498093357</v>
      </c>
      <c r="AE128" s="117"/>
      <c r="AF128" s="184">
        <f>SUM(AF118:AF127)</f>
        <v>20597677539.610001</v>
      </c>
      <c r="AG128" s="174"/>
      <c r="AH128" s="117">
        <f>((AF128-AB128)/AB128)</f>
        <v>-7.0940467143024079E-4</v>
      </c>
      <c r="AI128" s="117"/>
      <c r="AJ128" s="118">
        <f t="shared" si="150"/>
        <v>0.18813145513350221</v>
      </c>
      <c r="AK128" s="118"/>
      <c r="AL128" s="119">
        <f t="shared" si="152"/>
        <v>2.3118217758588333</v>
      </c>
      <c r="AM128" s="119"/>
      <c r="AN128" s="120">
        <f t="shared" si="154"/>
        <v>0.2695977267082888</v>
      </c>
      <c r="AO128" s="205"/>
    </row>
    <row r="129" spans="1:41" ht="15.75" thickBot="1">
      <c r="A129" s="159" t="s">
        <v>58</v>
      </c>
      <c r="B129" s="185">
        <f>SUM(B114,B128)</f>
        <v>1255238374742.5315</v>
      </c>
      <c r="C129" s="186"/>
      <c r="D129" s="185">
        <f>SUM(D114,D128)</f>
        <v>1262768896046.9219</v>
      </c>
      <c r="E129" s="186"/>
      <c r="F129" s="117">
        <f>((D129-B129)/B129)</f>
        <v>5.9992758793205357E-3</v>
      </c>
      <c r="G129" s="117"/>
      <c r="H129" s="185">
        <f>SUM(H114,H128)</f>
        <v>1268098186892.0215</v>
      </c>
      <c r="I129" s="186"/>
      <c r="J129" s="117">
        <f>((H129-D129)/D129)</f>
        <v>4.2203215978655088E-3</v>
      </c>
      <c r="K129" s="117"/>
      <c r="L129" s="185">
        <f>SUM(L114,L128)</f>
        <v>1270982271387.292</v>
      </c>
      <c r="M129" s="186"/>
      <c r="N129" s="117">
        <f>((L129-H129)/H129)</f>
        <v>2.274338474009732E-3</v>
      </c>
      <c r="O129" s="117"/>
      <c r="P129" s="185">
        <f>SUM(P114,P128)</f>
        <v>1278269268041.812</v>
      </c>
      <c r="Q129" s="186"/>
      <c r="R129" s="117">
        <f>((P129-L129)/L129)</f>
        <v>5.7333582210916112E-3</v>
      </c>
      <c r="S129" s="117"/>
      <c r="T129" s="185">
        <f>SUM(T114,T128)</f>
        <v>1295054923555.302</v>
      </c>
      <c r="U129" s="186"/>
      <c r="V129" s="117">
        <f>((T129-P129)/P129)</f>
        <v>1.313154898826914E-2</v>
      </c>
      <c r="W129" s="117"/>
      <c r="X129" s="185">
        <f>SUM(X114,X128)</f>
        <v>1315918890626.9419</v>
      </c>
      <c r="Y129" s="186"/>
      <c r="Z129" s="117">
        <f>((X129-T129)/T129)</f>
        <v>1.6110488205675663E-2</v>
      </c>
      <c r="AA129" s="117"/>
      <c r="AB129" s="185">
        <f>SUM(AB114,AB128)</f>
        <v>1339836215662.4304</v>
      </c>
      <c r="AC129" s="186"/>
      <c r="AD129" s="117">
        <f>((AB129-X129)/X129)</f>
        <v>1.8175379353429312E-2</v>
      </c>
      <c r="AE129" s="117"/>
      <c r="AF129" s="185">
        <f>SUM(AF114,AF128)</f>
        <v>1330752525226.406</v>
      </c>
      <c r="AG129" s="186"/>
      <c r="AH129" s="117">
        <f>((AF129-AB129)/AB129)</f>
        <v>-6.7797021231683404E-3</v>
      </c>
      <c r="AI129" s="117"/>
      <c r="AJ129" s="118">
        <f t="shared" si="150"/>
        <v>7.3581260745616437E-3</v>
      </c>
      <c r="AK129" s="118"/>
      <c r="AL129" s="119">
        <f t="shared" si="152"/>
        <v>5.3836952582777271E-2</v>
      </c>
      <c r="AM129" s="119"/>
      <c r="AN129" s="120">
        <f t="shared" si="154"/>
        <v>8.1679204154743619E-3</v>
      </c>
      <c r="AO129" s="205"/>
    </row>
  </sheetData>
  <protectedRanges>
    <protectedRange password="CADF" sqref="C72" name="BidOffer Prices_2_1_8"/>
    <protectedRange password="CADF" sqref="B42" name="Yield_2_1_2_6"/>
    <protectedRange password="CADF" sqref="B17" name="Fund Name_1_1_1_1"/>
    <protectedRange password="CADF" sqref="C17" name="Fund Name_1_1_1_1_2"/>
    <protectedRange password="CADF" sqref="B75" name="Yield_2_1_2_1_3"/>
    <protectedRange password="CADF" sqref="E72" name="BidOffer Prices_2_1_9"/>
    <protectedRange password="CADF" sqref="D42" name="Yield_2_1_2_2_2"/>
    <protectedRange password="CADF" sqref="D17" name="Fund Name_1_1_1_2_3"/>
    <protectedRange password="CADF" sqref="E17" name="Fund Name_1_1_1_3_3"/>
    <protectedRange password="CADF" sqref="D75" name="Yield_2_1_2_3_4"/>
    <protectedRange password="CADF" sqref="I72" name="BidOffer Prices_2_1_2"/>
    <protectedRange password="CADF" sqref="H42" name="Yield_2_1_2_7"/>
    <protectedRange password="CADF" sqref="H17" name="Fund Name_1_1_1_2"/>
    <protectedRange password="CADF" sqref="I17" name="Fund Name_1_1_1_1_5"/>
    <protectedRange password="CADF" sqref="H75" name="Yield_2_1_2_1_4"/>
    <protectedRange password="CADF" sqref="M72" name="BidOffer Prices_2_1_4"/>
    <protectedRange password="CADF" sqref="L42" name="Yield_2_1_2_2_3"/>
    <protectedRange password="CADF" sqref="L17" name="Fund Name_1_1_1_2_4"/>
    <protectedRange password="CADF" sqref="M17" name="Fund Name_1_1_1_3_4"/>
    <protectedRange password="CADF" sqref="L75" name="Yield_2_1_2_3_1"/>
    <protectedRange password="CADF" sqref="Q72" name="BidOffer Prices_2_1_3"/>
    <protectedRange password="CADF" sqref="P42" name="Yield_2_1_2_4_1"/>
    <protectedRange password="CADF" sqref="P17" name="Fund Name_1_1_1_4_1"/>
    <protectedRange password="CADF" sqref="Q17" name="Fund Name_1_1_1_5"/>
    <protectedRange password="CADF" sqref="P75" name="Yield_2_1_2_5_1"/>
    <protectedRange password="CADF" sqref="U72" name="BidOffer Prices_2_1_5"/>
    <protectedRange password="CADF" sqref="T42" name="Yield_2_1_2"/>
    <protectedRange password="CADF" sqref="T17" name="Fund Name_1_1_1_3"/>
    <protectedRange password="CADF" sqref="U17" name="Fund Name_1_1_1_1_1"/>
    <protectedRange password="CADF" sqref="T75" name="Yield_2_1_2_1"/>
    <protectedRange password="CADF" sqref="Y72" name="BidOffer Prices_2_1_6"/>
    <protectedRange password="CADF" sqref="X17" name="Fund Name_1_1_1_2_1"/>
    <protectedRange password="CADF" sqref="Y17" name="Fund Name_1_1_1_3_5"/>
    <protectedRange password="CADF" sqref="X42" name="Yield_2_1_2_2"/>
    <protectedRange password="CADF" sqref="X75" name="Yield_2_1_2_3"/>
    <protectedRange password="CADF" sqref="AC72" name="BidOffer Prices_2_1_7"/>
    <protectedRange password="CADF" sqref="AB17" name="Fund Name_1_1_1_4"/>
    <protectedRange password="CADF" sqref="AC17" name="Fund Name_1_1_1_5_1"/>
    <protectedRange password="CADF" sqref="AB42" name="Yield_2_1_2_4"/>
    <protectedRange password="CADF" sqref="AB75" name="Yield_2_1_2_5_2"/>
    <protectedRange password="CADF" sqref="AG72" name="BidOffer Prices_2_1"/>
    <protectedRange password="CADF" sqref="AF17" name="Fund Name_1_1_1"/>
    <protectedRange password="CADF" sqref="AG17" name="Fund Name_1_1_1_1_3"/>
    <protectedRange password="CADF" sqref="AF42" name="Yield_2_1_2_5"/>
    <protectedRange password="CADF" sqref="AF75" name="Yield_2_1_2_1_1"/>
  </protectedRanges>
  <mergeCells count="43">
    <mergeCell ref="AF2:AG2"/>
    <mergeCell ref="AF116:AG116"/>
    <mergeCell ref="D2:E2"/>
    <mergeCell ref="J2:K2"/>
    <mergeCell ref="J116:K116"/>
    <mergeCell ref="F116:G116"/>
    <mergeCell ref="AQ2:AR2"/>
    <mergeCell ref="AJ116:AK116"/>
    <mergeCell ref="AQ115:AR115"/>
    <mergeCell ref="V116:W116"/>
    <mergeCell ref="AD2:AE2"/>
    <mergeCell ref="AD116:AE116"/>
    <mergeCell ref="AB2:AC2"/>
    <mergeCell ref="AB116:AC116"/>
    <mergeCell ref="AN116:AO116"/>
    <mergeCell ref="AL116:AM116"/>
    <mergeCell ref="X2:Y2"/>
    <mergeCell ref="AH116:AI116"/>
    <mergeCell ref="R116:S116"/>
    <mergeCell ref="T2:U2"/>
    <mergeCell ref="T116:U116"/>
    <mergeCell ref="H116:I116"/>
    <mergeCell ref="N116:O116"/>
    <mergeCell ref="L2:M2"/>
    <mergeCell ref="L116:M116"/>
    <mergeCell ref="P2:Q2"/>
    <mergeCell ref="P116:Q116"/>
    <mergeCell ref="D116:E116"/>
    <mergeCell ref="Z116:AA116"/>
    <mergeCell ref="X116:Y116"/>
    <mergeCell ref="A1:AO1"/>
    <mergeCell ref="AN2:AO2"/>
    <mergeCell ref="AL2:AM2"/>
    <mergeCell ref="AJ2:AK2"/>
    <mergeCell ref="B2:C2"/>
    <mergeCell ref="F2:G2"/>
    <mergeCell ref="N2:O2"/>
    <mergeCell ref="H2:I2"/>
    <mergeCell ref="R2:S2"/>
    <mergeCell ref="V2:W2"/>
    <mergeCell ref="Z2:AA2"/>
    <mergeCell ref="AH2:AI2"/>
    <mergeCell ref="B116:C11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2020-07-25T09:27:06Z</dcterms:modified>
</cp:coreProperties>
</file>